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Staff_1-71 - Model Workpapers in Excel\Relied Upons\"/>
    </mc:Choice>
  </mc:AlternateContent>
  <bookViews>
    <workbookView xWindow="-15" yWindow="-15" windowWidth="28830" windowHeight="6405"/>
  </bookViews>
  <sheets>
    <sheet name="advert summary" sheetId="14" r:id="rId1"/>
    <sheet name="Div 9 adv" sheetId="10" r:id="rId2"/>
    <sheet name="6E0C513A2F9C450B86AA841589EF8A4" sheetId="36" state="hidden" r:id="rId3"/>
    <sheet name="Div 91 adv" sheetId="11" r:id="rId4"/>
    <sheet name="Div 2 adv" sheetId="12" r:id="rId5"/>
    <sheet name="Div 12 adv" sheetId="13" r:id="rId6"/>
    <sheet name="FF7FDFC85B524710987AB223481D523" sheetId="34" state="hidden" r:id="rId7"/>
    <sheet name="C0131B3DA4A74E9D8A9855EB618EDC9" sheetId="35" state="hidden" r:id="rId8"/>
    <sheet name="KY-Mid-States IS TB" sheetId="37" r:id="rId9"/>
    <sheet name="SSU TB IS " sheetId="38" r:id="rId10"/>
    <sheet name="2017 Acct 4264" sheetId="39" r:id="rId11"/>
    <sheet name="4264 Div 9" sheetId="40" r:id="rId12"/>
    <sheet name="4264 Div 91" sheetId="41" r:id="rId13"/>
    <sheet name="4264 Div 002" sheetId="42" r:id="rId14"/>
    <sheet name="FY18 4264" sheetId="43" r:id="rId15"/>
  </sheets>
  <externalReferences>
    <externalReference r:id="rId16"/>
  </externalReferences>
  <definedNames>
    <definedName name="_xlnm._FilterDatabase" localSheetId="1" hidden="1">'Div 9 adv'!$C$8:$P$31</definedName>
    <definedName name="_xlnm._FilterDatabase" localSheetId="8" hidden="1">'KY-Mid-States IS TB'!$A$6:$M$1533</definedName>
    <definedName name="_xlnm._FilterDatabase" localSheetId="9" hidden="1">'SSU TB IS '!$A$6:$M$657</definedName>
    <definedName name="EssAliasTable" localSheetId="5">"Default"</definedName>
    <definedName name="EssAliasTable" localSheetId="4">"Default"</definedName>
    <definedName name="EssAliasTable" localSheetId="1">"Default"</definedName>
    <definedName name="EssAliasTable" localSheetId="3">"Default"</definedName>
    <definedName name="EssfHasNonUnique" localSheetId="5">FALSE</definedName>
    <definedName name="EssfHasNonUnique" localSheetId="4">FALSE</definedName>
    <definedName name="EssfHasNonUnique" localSheetId="1">FALSE</definedName>
    <definedName name="EssfHasNonUnique" localSheetId="3">FALSE</definedName>
    <definedName name="EssLatest" localSheetId="5">"Oct"</definedName>
    <definedName name="EssLatest" localSheetId="4">"Oct"</definedName>
    <definedName name="EssLatest" localSheetId="1">"Oct"</definedName>
    <definedName name="EssLatest" localSheetId="3">"Oct"</definedName>
    <definedName name="EssOptions" localSheetId="5">"A3100000000111000011001100020_01000"</definedName>
    <definedName name="EssOptions" localSheetId="4">"A3100000000111000011001100020_01000"</definedName>
    <definedName name="EssOptions" localSheetId="1">"A3100000000111000011001100020_01000"</definedName>
    <definedName name="EssOptions" localSheetId="3">"A3100000000111000011001100020_01000"</definedName>
    <definedName name="EssSamplingValue" localSheetId="5">100</definedName>
    <definedName name="EssSamplingValue" localSheetId="4">100</definedName>
    <definedName name="EssSamplingValue" localSheetId="1">100</definedName>
    <definedName name="EssSamplingValue" localSheetId="3">100</definedName>
    <definedName name="_xlnm.Print_Area" localSheetId="5">'Div 12 adv'!$B$1:$P$12</definedName>
    <definedName name="_xlnm.Print_Area" localSheetId="4">'Div 2 adv'!$B$1:$P$19</definedName>
    <definedName name="_xlnm.Print_Area" localSheetId="1">'Div 9 adv'!$B$7:$P$40</definedName>
    <definedName name="_xlnm.Print_Area" localSheetId="3">'Div 91 adv'!$B$1:$P$46</definedName>
  </definedNames>
  <calcPr calcId="152511"/>
</workbook>
</file>

<file path=xl/calcChain.xml><?xml version="1.0" encoding="utf-8"?>
<calcChain xmlns="http://schemas.openxmlformats.org/spreadsheetml/2006/main">
  <c r="G65" i="39" l="1"/>
  <c r="H65" i="39"/>
  <c r="I65" i="39"/>
  <c r="J65" i="39"/>
  <c r="K65" i="39"/>
  <c r="L65" i="39"/>
  <c r="M65" i="39"/>
  <c r="N65" i="39"/>
  <c r="O65" i="39"/>
  <c r="P65" i="39"/>
  <c r="Q65" i="39"/>
  <c r="R65" i="39"/>
  <c r="Q30" i="39"/>
  <c r="R30" i="39"/>
  <c r="Q40" i="39"/>
  <c r="R40" i="39"/>
  <c r="R64" i="39" s="1"/>
  <c r="Q43" i="39"/>
  <c r="R43" i="39"/>
  <c r="Q44" i="39"/>
  <c r="R44" i="39"/>
  <c r="Q45" i="39"/>
  <c r="R45" i="39"/>
  <c r="Q46" i="39"/>
  <c r="R46" i="39"/>
  <c r="Q47" i="39"/>
  <c r="R47" i="39"/>
  <c r="Q48" i="39"/>
  <c r="R48" i="39"/>
  <c r="Q51" i="39"/>
  <c r="R51" i="39"/>
  <c r="Q52" i="39"/>
  <c r="R52" i="39"/>
  <c r="Q57" i="39"/>
  <c r="R57" i="39"/>
  <c r="Q60" i="39"/>
  <c r="R60" i="39"/>
  <c r="Q61" i="39"/>
  <c r="R61" i="39"/>
  <c r="Q62" i="39"/>
  <c r="R62" i="39"/>
  <c r="Q64" i="39"/>
  <c r="P57" i="39"/>
  <c r="P30" i="39"/>
  <c r="P40" i="39"/>
  <c r="P48" i="39"/>
  <c r="P44" i="39"/>
  <c r="P51" i="39"/>
  <c r="P43" i="39"/>
  <c r="P61" i="39"/>
  <c r="P45" i="39"/>
  <c r="P52" i="39"/>
  <c r="P46" i="39"/>
  <c r="P60" i="39"/>
  <c r="P47" i="39"/>
  <c r="P62" i="39"/>
  <c r="H20" i="39"/>
  <c r="I20" i="39"/>
  <c r="J20" i="39"/>
  <c r="K20" i="39"/>
  <c r="L20" i="39"/>
  <c r="M20" i="39"/>
  <c r="N20" i="39"/>
  <c r="O20" i="39"/>
  <c r="P20" i="39"/>
  <c r="Q20" i="39"/>
  <c r="R20" i="39"/>
  <c r="G20" i="39"/>
  <c r="Q17" i="39"/>
  <c r="R17" i="39"/>
  <c r="P17" i="39"/>
  <c r="P10" i="39"/>
  <c r="Q10" i="39"/>
  <c r="R10" i="39"/>
  <c r="Q7" i="39"/>
  <c r="R7" i="39"/>
  <c r="P7" i="39"/>
  <c r="J58" i="14" l="1"/>
  <c r="K58" i="14"/>
  <c r="L58" i="14"/>
  <c r="M58" i="14"/>
  <c r="N58" i="14"/>
  <c r="O58" i="14"/>
  <c r="O57" i="14"/>
  <c r="N57" i="14"/>
  <c r="M57" i="14"/>
  <c r="L57" i="14"/>
  <c r="K57" i="14"/>
  <c r="J57" i="14"/>
  <c r="J47" i="14"/>
  <c r="K47" i="14"/>
  <c r="L47" i="14"/>
  <c r="M47" i="14"/>
  <c r="N47" i="14"/>
  <c r="O47" i="14"/>
  <c r="J48" i="14"/>
  <c r="K48" i="14"/>
  <c r="L48" i="14"/>
  <c r="M48" i="14"/>
  <c r="N48" i="14"/>
  <c r="O48" i="14"/>
  <c r="J49" i="14"/>
  <c r="K49" i="14"/>
  <c r="L49" i="14"/>
  <c r="M49" i="14"/>
  <c r="N49" i="14"/>
  <c r="O49" i="14"/>
  <c r="J50" i="14"/>
  <c r="K50" i="14"/>
  <c r="L50" i="14"/>
  <c r="M50" i="14"/>
  <c r="N50" i="14"/>
  <c r="O50" i="14"/>
  <c r="J51" i="14"/>
  <c r="K51" i="14"/>
  <c r="L51" i="14"/>
  <c r="M51" i="14"/>
  <c r="N51" i="14"/>
  <c r="O51" i="14"/>
  <c r="J52" i="14"/>
  <c r="K52" i="14"/>
  <c r="L52" i="14"/>
  <c r="M52" i="14"/>
  <c r="N52" i="14"/>
  <c r="O52" i="14"/>
  <c r="O46" i="14"/>
  <c r="N46" i="14"/>
  <c r="M46" i="14"/>
  <c r="L46" i="14"/>
  <c r="K46" i="14"/>
  <c r="J46" i="14"/>
  <c r="K24" i="14"/>
  <c r="L24" i="14"/>
  <c r="M24" i="14"/>
  <c r="N24" i="14"/>
  <c r="O24" i="14"/>
  <c r="J24" i="14"/>
  <c r="P24" i="14" s="1"/>
  <c r="J17" i="14"/>
  <c r="K17" i="14"/>
  <c r="L17" i="14"/>
  <c r="M17" i="14"/>
  <c r="N17" i="14"/>
  <c r="O17" i="14"/>
  <c r="J18" i="14"/>
  <c r="K18" i="14"/>
  <c r="L18" i="14"/>
  <c r="M18" i="14"/>
  <c r="N18" i="14"/>
  <c r="O18" i="14"/>
  <c r="J19" i="14"/>
  <c r="K19" i="14"/>
  <c r="L19" i="14"/>
  <c r="M19" i="14"/>
  <c r="N19" i="14"/>
  <c r="O19" i="14"/>
  <c r="J20" i="14"/>
  <c r="K20" i="14"/>
  <c r="L20" i="14"/>
  <c r="M20" i="14"/>
  <c r="N20" i="14"/>
  <c r="O20" i="14"/>
  <c r="J21" i="14"/>
  <c r="K21" i="14"/>
  <c r="L21" i="14"/>
  <c r="M21" i="14"/>
  <c r="N21" i="14"/>
  <c r="O21" i="14"/>
  <c r="J22" i="14"/>
  <c r="K22" i="14"/>
  <c r="L22" i="14"/>
  <c r="M22" i="14"/>
  <c r="N22" i="14"/>
  <c r="O22" i="14"/>
  <c r="J23" i="14"/>
  <c r="K23" i="14"/>
  <c r="L23" i="14"/>
  <c r="M23" i="14"/>
  <c r="N23" i="14"/>
  <c r="O23" i="14"/>
  <c r="J25" i="14"/>
  <c r="K25" i="14"/>
  <c r="L25" i="14"/>
  <c r="M25" i="14"/>
  <c r="N25" i="14"/>
  <c r="O25" i="14"/>
  <c r="O16" i="14"/>
  <c r="N16" i="14"/>
  <c r="M16" i="14"/>
  <c r="L16" i="14"/>
  <c r="K16" i="14"/>
  <c r="J16" i="14"/>
  <c r="F48" i="14"/>
  <c r="G48" i="14"/>
  <c r="H48" i="14"/>
  <c r="I48" i="14"/>
  <c r="D50" i="14"/>
  <c r="E38" i="14"/>
  <c r="F38" i="14"/>
  <c r="G38" i="14"/>
  <c r="H38" i="14"/>
  <c r="I38" i="14"/>
  <c r="E39" i="14"/>
  <c r="F39" i="14"/>
  <c r="G39" i="14"/>
  <c r="H39" i="14"/>
  <c r="I39" i="14"/>
  <c r="D39" i="14"/>
  <c r="D38" i="14"/>
  <c r="E23" i="14"/>
  <c r="F23" i="14"/>
  <c r="G23" i="14"/>
  <c r="H23" i="14"/>
  <c r="I23" i="14"/>
  <c r="E24" i="14"/>
  <c r="F24" i="14"/>
  <c r="G24" i="14"/>
  <c r="H24" i="14"/>
  <c r="I24" i="14"/>
  <c r="D24" i="14"/>
  <c r="D23" i="14"/>
  <c r="E17" i="14"/>
  <c r="F17" i="14"/>
  <c r="G17" i="14"/>
  <c r="H17" i="14"/>
  <c r="I17" i="14"/>
  <c r="E18" i="14"/>
  <c r="F18" i="14"/>
  <c r="G18" i="14"/>
  <c r="H18" i="14"/>
  <c r="I18" i="14"/>
  <c r="D18" i="14"/>
  <c r="D17" i="14"/>
  <c r="J8" i="14"/>
  <c r="K8" i="14"/>
  <c r="L8" i="14"/>
  <c r="M8" i="14"/>
  <c r="N8" i="14"/>
  <c r="O8" i="14"/>
  <c r="J9" i="14"/>
  <c r="K9" i="14"/>
  <c r="L9" i="14"/>
  <c r="M9" i="14"/>
  <c r="N9" i="14"/>
  <c r="O9" i="14"/>
  <c r="E8" i="14"/>
  <c r="F8" i="14"/>
  <c r="G8" i="14"/>
  <c r="H8" i="14"/>
  <c r="I8" i="14"/>
  <c r="E9" i="14"/>
  <c r="F9" i="14"/>
  <c r="G9" i="14"/>
  <c r="H9" i="14"/>
  <c r="I9" i="14"/>
  <c r="D9" i="14"/>
  <c r="D8" i="14"/>
  <c r="J7" i="14"/>
  <c r="K7" i="14"/>
  <c r="L7" i="14"/>
  <c r="M7" i="14"/>
  <c r="N7" i="14"/>
  <c r="O7" i="14"/>
  <c r="O5" i="14"/>
  <c r="N5" i="14"/>
  <c r="M5" i="14"/>
  <c r="L5" i="14"/>
  <c r="K5" i="14"/>
  <c r="J5" i="14"/>
  <c r="P18" i="14" l="1"/>
  <c r="P23" i="14"/>
  <c r="P17" i="14"/>
  <c r="P8" i="14"/>
  <c r="P9" i="14"/>
  <c r="P69" i="39"/>
  <c r="Q69" i="39"/>
  <c r="R69" i="39"/>
  <c r="K71" i="39"/>
  <c r="G71" i="39"/>
  <c r="H64" i="39"/>
  <c r="I64" i="39"/>
  <c r="J64" i="39"/>
  <c r="K64" i="39"/>
  <c r="L64" i="39"/>
  <c r="P64" i="39"/>
  <c r="H71" i="39"/>
  <c r="I71" i="39"/>
  <c r="J71" i="39"/>
  <c r="L71" i="39"/>
  <c r="P71" i="39"/>
  <c r="Q71" i="39"/>
  <c r="R71" i="39"/>
  <c r="G64" i="39"/>
  <c r="H19" i="39"/>
  <c r="I19" i="39"/>
  <c r="J19" i="39"/>
  <c r="K19" i="39"/>
  <c r="L19" i="39"/>
  <c r="P19" i="39"/>
  <c r="Q19" i="39"/>
  <c r="R19" i="39"/>
  <c r="H70" i="39"/>
  <c r="I70" i="39"/>
  <c r="J70" i="39"/>
  <c r="K70" i="39"/>
  <c r="L70" i="39"/>
  <c r="M70" i="39"/>
  <c r="N70" i="39"/>
  <c r="O70" i="39"/>
  <c r="P70" i="39"/>
  <c r="Q70" i="39"/>
  <c r="R70" i="39"/>
  <c r="G70" i="39"/>
  <c r="G19" i="39"/>
  <c r="H10" i="39"/>
  <c r="H69" i="39" s="1"/>
  <c r="I10" i="39"/>
  <c r="I69" i="39" s="1"/>
  <c r="J10" i="39"/>
  <c r="J69" i="39" s="1"/>
  <c r="K10" i="39"/>
  <c r="K69" i="39" s="1"/>
  <c r="L10" i="39"/>
  <c r="L69" i="39" s="1"/>
  <c r="G10" i="39"/>
  <c r="G69" i="39" s="1"/>
  <c r="H9" i="39"/>
  <c r="I9" i="39"/>
  <c r="J9" i="39"/>
  <c r="K9" i="39"/>
  <c r="L9" i="39"/>
  <c r="P9" i="39"/>
  <c r="Q9" i="39"/>
  <c r="R9" i="39"/>
  <c r="G9" i="39"/>
  <c r="S70" i="39" l="1"/>
  <c r="N30" i="39"/>
  <c r="O30" i="39"/>
  <c r="N40" i="39"/>
  <c r="O40" i="39"/>
  <c r="N43" i="39"/>
  <c r="O43" i="39"/>
  <c r="N44" i="39"/>
  <c r="O44" i="39"/>
  <c r="N45" i="39"/>
  <c r="O45" i="39"/>
  <c r="N46" i="39"/>
  <c r="O46" i="39"/>
  <c r="N47" i="39"/>
  <c r="O47" i="39"/>
  <c r="N48" i="39"/>
  <c r="O48" i="39"/>
  <c r="N51" i="39"/>
  <c r="O51" i="39"/>
  <c r="N52" i="39"/>
  <c r="O52" i="39"/>
  <c r="N57" i="39"/>
  <c r="O57" i="39"/>
  <c r="N60" i="39"/>
  <c r="O60" i="39"/>
  <c r="N61" i="39"/>
  <c r="O61" i="39"/>
  <c r="N62" i="39"/>
  <c r="O62" i="39"/>
  <c r="M62" i="39"/>
  <c r="M57" i="39"/>
  <c r="M30" i="39"/>
  <c r="M40" i="39"/>
  <c r="M48" i="39"/>
  <c r="M51" i="39"/>
  <c r="M44" i="39"/>
  <c r="M43" i="39"/>
  <c r="M61" i="39"/>
  <c r="M45" i="39"/>
  <c r="M52" i="39"/>
  <c r="M46" i="39"/>
  <c r="M60" i="39"/>
  <c r="M47" i="39"/>
  <c r="N17" i="39"/>
  <c r="N19" i="39" s="1"/>
  <c r="O17" i="39"/>
  <c r="O19" i="39" s="1"/>
  <c r="M17" i="39"/>
  <c r="M19" i="39" s="1"/>
  <c r="N5" i="39"/>
  <c r="O5" i="39"/>
  <c r="N6" i="39"/>
  <c r="O6" i="39"/>
  <c r="N7" i="39"/>
  <c r="N10" i="39" s="1"/>
  <c r="N69" i="39" s="1"/>
  <c r="O7" i="39"/>
  <c r="O10" i="39" s="1"/>
  <c r="O69" i="39" s="1"/>
  <c r="M7" i="39"/>
  <c r="M10" i="39" s="1"/>
  <c r="M69" i="39" s="1"/>
  <c r="S69" i="39" s="1"/>
  <c r="M6" i="39"/>
  <c r="M5" i="39"/>
  <c r="M64" i="39" l="1"/>
  <c r="M71" i="39"/>
  <c r="M9" i="39"/>
  <c r="O71" i="39"/>
  <c r="O64" i="39"/>
  <c r="N64" i="39"/>
  <c r="N71" i="39"/>
  <c r="O9" i="39"/>
  <c r="N9" i="39"/>
  <c r="L657" i="38"/>
  <c r="K657" i="38"/>
  <c r="J657" i="38"/>
  <c r="I657" i="38"/>
  <c r="H657" i="38"/>
  <c r="G657" i="38"/>
  <c r="M656" i="38"/>
  <c r="M655" i="38"/>
  <c r="M654" i="38"/>
  <c r="M653" i="38"/>
  <c r="M652" i="38"/>
  <c r="M651" i="38"/>
  <c r="M650" i="38"/>
  <c r="M649" i="38"/>
  <c r="M648" i="38"/>
  <c r="M647" i="38"/>
  <c r="M646" i="38"/>
  <c r="M645" i="38"/>
  <c r="M644" i="38"/>
  <c r="M643" i="38"/>
  <c r="M642" i="38"/>
  <c r="M641" i="38"/>
  <c r="M640" i="38"/>
  <c r="M639" i="38"/>
  <c r="M638" i="38"/>
  <c r="M637" i="38"/>
  <c r="M636" i="38"/>
  <c r="M635" i="38"/>
  <c r="M634" i="38"/>
  <c r="M633" i="38"/>
  <c r="M632" i="38"/>
  <c r="M631" i="38"/>
  <c r="M630" i="38"/>
  <c r="M629" i="38"/>
  <c r="M628" i="38"/>
  <c r="M627" i="38"/>
  <c r="M626" i="38"/>
  <c r="M625" i="38"/>
  <c r="M624" i="38"/>
  <c r="M623" i="38"/>
  <c r="M622" i="38"/>
  <c r="M621" i="38"/>
  <c r="M620" i="38"/>
  <c r="M619" i="38"/>
  <c r="M618" i="38"/>
  <c r="M617" i="38"/>
  <c r="M616" i="38"/>
  <c r="M615" i="38"/>
  <c r="M614" i="38"/>
  <c r="M613" i="38"/>
  <c r="M612" i="38"/>
  <c r="M611" i="38"/>
  <c r="M610" i="38"/>
  <c r="M609" i="38"/>
  <c r="M608" i="38"/>
  <c r="M607" i="38"/>
  <c r="M606" i="38"/>
  <c r="M605" i="38"/>
  <c r="M604" i="38"/>
  <c r="M603" i="38"/>
  <c r="M602" i="38"/>
  <c r="M601" i="38"/>
  <c r="M600" i="38"/>
  <c r="M599" i="38"/>
  <c r="M598" i="38"/>
  <c r="M597" i="38"/>
  <c r="M596" i="38"/>
  <c r="M595" i="38"/>
  <c r="M594" i="38"/>
  <c r="M593" i="38"/>
  <c r="M592" i="38"/>
  <c r="M591" i="38"/>
  <c r="M590" i="38"/>
  <c r="M589" i="38"/>
  <c r="M588" i="38"/>
  <c r="M587" i="38"/>
  <c r="M586" i="38"/>
  <c r="M585" i="38"/>
  <c r="M584" i="38"/>
  <c r="M583" i="38"/>
  <c r="M582" i="38"/>
  <c r="M581" i="38"/>
  <c r="M580" i="38"/>
  <c r="M579" i="38"/>
  <c r="M578" i="38"/>
  <c r="M577" i="38"/>
  <c r="M576" i="38"/>
  <c r="M575" i="38"/>
  <c r="M574" i="38"/>
  <c r="M573" i="38"/>
  <c r="M572" i="38"/>
  <c r="M571" i="38"/>
  <c r="M570" i="38"/>
  <c r="M569" i="38"/>
  <c r="M568" i="38"/>
  <c r="M567" i="38"/>
  <c r="M566" i="38"/>
  <c r="M565" i="38"/>
  <c r="M564" i="38"/>
  <c r="M563" i="38"/>
  <c r="M562" i="38"/>
  <c r="M561" i="38"/>
  <c r="M560" i="38"/>
  <c r="M559" i="38"/>
  <c r="M558" i="38"/>
  <c r="M557" i="38"/>
  <c r="M556" i="38"/>
  <c r="M555" i="38"/>
  <c r="M554" i="38"/>
  <c r="M553" i="38"/>
  <c r="M552" i="38"/>
  <c r="M551" i="38"/>
  <c r="M550" i="38"/>
  <c r="M549" i="38"/>
  <c r="M548" i="38"/>
  <c r="M547" i="38"/>
  <c r="M546" i="38"/>
  <c r="M545" i="38"/>
  <c r="M544" i="38"/>
  <c r="M543" i="38"/>
  <c r="M542" i="38"/>
  <c r="M541" i="38"/>
  <c r="M540" i="38"/>
  <c r="M539" i="38"/>
  <c r="M538" i="38"/>
  <c r="M537" i="38"/>
  <c r="M536" i="38"/>
  <c r="M535" i="38"/>
  <c r="M534" i="38"/>
  <c r="M533" i="38"/>
  <c r="M532" i="38"/>
  <c r="M531" i="38"/>
  <c r="M530" i="38"/>
  <c r="M529" i="38"/>
  <c r="M528" i="38"/>
  <c r="M527" i="38"/>
  <c r="M526" i="38"/>
  <c r="M525" i="38"/>
  <c r="M524" i="38"/>
  <c r="M523" i="38"/>
  <c r="M522" i="38"/>
  <c r="M521" i="38"/>
  <c r="M520" i="38"/>
  <c r="M519" i="38"/>
  <c r="M518" i="38"/>
  <c r="M517" i="38"/>
  <c r="M516" i="38"/>
  <c r="M515" i="38"/>
  <c r="M514" i="38"/>
  <c r="M513" i="38"/>
  <c r="M512" i="38"/>
  <c r="M511" i="38"/>
  <c r="M510" i="38"/>
  <c r="M509" i="38"/>
  <c r="M508" i="38"/>
  <c r="M507" i="38"/>
  <c r="M506" i="38"/>
  <c r="M505" i="38"/>
  <c r="M504" i="38"/>
  <c r="M503" i="38"/>
  <c r="M502" i="38"/>
  <c r="M501" i="38"/>
  <c r="M500" i="38"/>
  <c r="M499" i="38"/>
  <c r="M498" i="38"/>
  <c r="M497" i="38"/>
  <c r="M496" i="38"/>
  <c r="M495" i="38"/>
  <c r="M494" i="38"/>
  <c r="M493" i="38"/>
  <c r="M492" i="38"/>
  <c r="M491" i="38"/>
  <c r="M490" i="38"/>
  <c r="M489" i="38"/>
  <c r="M488" i="38"/>
  <c r="M487" i="38"/>
  <c r="M486" i="38"/>
  <c r="M485" i="38"/>
  <c r="M484" i="38"/>
  <c r="M483" i="38"/>
  <c r="M482" i="38"/>
  <c r="M481" i="38"/>
  <c r="M480" i="38"/>
  <c r="M479" i="38"/>
  <c r="M478" i="38"/>
  <c r="M477" i="38"/>
  <c r="M476" i="38"/>
  <c r="M475" i="38"/>
  <c r="M474" i="38"/>
  <c r="M473" i="38"/>
  <c r="M472" i="38"/>
  <c r="M471" i="38"/>
  <c r="M470" i="38"/>
  <c r="M469" i="38"/>
  <c r="M468" i="38"/>
  <c r="M467" i="38"/>
  <c r="M466" i="38"/>
  <c r="M465" i="38"/>
  <c r="M464" i="38"/>
  <c r="M463" i="38"/>
  <c r="M462" i="38"/>
  <c r="M461" i="38"/>
  <c r="M460" i="38"/>
  <c r="M459" i="38"/>
  <c r="M458" i="38"/>
  <c r="M457" i="38"/>
  <c r="M456" i="38"/>
  <c r="M455" i="38"/>
  <c r="M454" i="38"/>
  <c r="M453" i="38"/>
  <c r="M452" i="38"/>
  <c r="M451" i="38"/>
  <c r="M450" i="38"/>
  <c r="M449" i="38"/>
  <c r="M448" i="38"/>
  <c r="M447" i="38"/>
  <c r="M446" i="38"/>
  <c r="M445" i="38"/>
  <c r="M444" i="38"/>
  <c r="M443" i="38"/>
  <c r="M442" i="38"/>
  <c r="M441" i="38"/>
  <c r="M440" i="38"/>
  <c r="M439" i="38"/>
  <c r="M438" i="38"/>
  <c r="M437" i="38"/>
  <c r="M436" i="38"/>
  <c r="M435" i="38"/>
  <c r="M434" i="38"/>
  <c r="M433" i="38"/>
  <c r="M432" i="38"/>
  <c r="M431" i="38"/>
  <c r="M430" i="38"/>
  <c r="M429" i="38"/>
  <c r="M428" i="38"/>
  <c r="M427" i="38"/>
  <c r="M426" i="38"/>
  <c r="M425" i="38"/>
  <c r="M424" i="38"/>
  <c r="M423" i="38"/>
  <c r="M422" i="38"/>
  <c r="M421" i="38"/>
  <c r="M420" i="38"/>
  <c r="M419" i="38"/>
  <c r="M418" i="38"/>
  <c r="M417" i="38"/>
  <c r="M416" i="38"/>
  <c r="M415" i="38"/>
  <c r="M414" i="38"/>
  <c r="M413" i="38"/>
  <c r="M412" i="38"/>
  <c r="M411" i="38"/>
  <c r="M410" i="38"/>
  <c r="M409" i="38"/>
  <c r="M408" i="38"/>
  <c r="M407" i="38"/>
  <c r="M406" i="38"/>
  <c r="M405" i="38"/>
  <c r="M404" i="38"/>
  <c r="M403" i="38"/>
  <c r="M402" i="38"/>
  <c r="M401" i="38"/>
  <c r="M400" i="38"/>
  <c r="M399" i="38"/>
  <c r="M398" i="38"/>
  <c r="M397" i="38"/>
  <c r="M396" i="38"/>
  <c r="M395" i="38"/>
  <c r="M394" i="38"/>
  <c r="M393" i="38"/>
  <c r="M392" i="38"/>
  <c r="M391" i="38"/>
  <c r="M390" i="38"/>
  <c r="M389" i="38"/>
  <c r="M388" i="38"/>
  <c r="M387" i="38"/>
  <c r="M386" i="38"/>
  <c r="M385" i="38"/>
  <c r="M384" i="38"/>
  <c r="M383" i="38"/>
  <c r="M382" i="38"/>
  <c r="M381" i="38"/>
  <c r="M380" i="38"/>
  <c r="M379" i="38"/>
  <c r="M378" i="38"/>
  <c r="M377" i="38"/>
  <c r="M376" i="38"/>
  <c r="M375" i="38"/>
  <c r="M374" i="38"/>
  <c r="M373" i="38"/>
  <c r="M372" i="38"/>
  <c r="M371" i="38"/>
  <c r="M370" i="38"/>
  <c r="M369" i="38"/>
  <c r="M368" i="38"/>
  <c r="M367" i="38"/>
  <c r="M366" i="38"/>
  <c r="M365" i="38"/>
  <c r="M364" i="38"/>
  <c r="M363" i="38"/>
  <c r="M362" i="38"/>
  <c r="M361" i="38"/>
  <c r="M360" i="38"/>
  <c r="M359" i="38"/>
  <c r="M358" i="38"/>
  <c r="M357" i="38"/>
  <c r="M356" i="38"/>
  <c r="M355" i="38"/>
  <c r="M354" i="38"/>
  <c r="M353" i="38"/>
  <c r="M352" i="38"/>
  <c r="M351" i="38"/>
  <c r="M350" i="38"/>
  <c r="M349" i="38"/>
  <c r="M348" i="38"/>
  <c r="M347" i="38"/>
  <c r="M346" i="38"/>
  <c r="M345" i="38"/>
  <c r="M344" i="38"/>
  <c r="M343" i="38"/>
  <c r="M342" i="38"/>
  <c r="M341" i="38"/>
  <c r="M340" i="38"/>
  <c r="M339" i="38"/>
  <c r="M338" i="38"/>
  <c r="M337" i="38"/>
  <c r="M336" i="38"/>
  <c r="M335" i="38"/>
  <c r="M334" i="38"/>
  <c r="M333" i="38"/>
  <c r="M332" i="38"/>
  <c r="M331" i="38"/>
  <c r="M330" i="38"/>
  <c r="M329" i="38"/>
  <c r="M328" i="38"/>
  <c r="M327" i="38"/>
  <c r="M326" i="38"/>
  <c r="M325" i="38"/>
  <c r="M324" i="38"/>
  <c r="M323" i="38"/>
  <c r="M322" i="38"/>
  <c r="M321" i="38"/>
  <c r="M320" i="38"/>
  <c r="M319" i="38"/>
  <c r="M318" i="38"/>
  <c r="M317" i="38"/>
  <c r="M316" i="38"/>
  <c r="M315" i="38"/>
  <c r="M314" i="38"/>
  <c r="M313" i="38"/>
  <c r="M312" i="38"/>
  <c r="M311" i="38"/>
  <c r="M310" i="38"/>
  <c r="M309" i="38"/>
  <c r="M308" i="38"/>
  <c r="M307" i="38"/>
  <c r="M306" i="38"/>
  <c r="M305" i="38"/>
  <c r="M304" i="38"/>
  <c r="M303" i="38"/>
  <c r="M302" i="38"/>
  <c r="M301" i="38"/>
  <c r="M300" i="38"/>
  <c r="M299" i="38"/>
  <c r="M298" i="38"/>
  <c r="M297" i="38"/>
  <c r="M296" i="38"/>
  <c r="M295" i="38"/>
  <c r="M294" i="38"/>
  <c r="M293" i="38"/>
  <c r="M292" i="38"/>
  <c r="M291" i="38"/>
  <c r="M290" i="38"/>
  <c r="M289" i="38"/>
  <c r="M288" i="38"/>
  <c r="M287" i="38"/>
  <c r="M286" i="38"/>
  <c r="M285" i="38"/>
  <c r="M284" i="38"/>
  <c r="M283" i="38"/>
  <c r="M282" i="38"/>
  <c r="M281" i="38"/>
  <c r="M280" i="38"/>
  <c r="M279" i="38"/>
  <c r="M278" i="38"/>
  <c r="M277" i="38"/>
  <c r="M276" i="38"/>
  <c r="M275" i="38"/>
  <c r="M274" i="38"/>
  <c r="M273" i="38"/>
  <c r="M272" i="38"/>
  <c r="M271" i="38"/>
  <c r="M270" i="38"/>
  <c r="M269" i="38"/>
  <c r="M268" i="38"/>
  <c r="M267" i="38"/>
  <c r="M266" i="38"/>
  <c r="M265" i="38"/>
  <c r="M264" i="38"/>
  <c r="M263" i="38"/>
  <c r="M262" i="38"/>
  <c r="M261" i="38"/>
  <c r="M260" i="38"/>
  <c r="M259" i="38"/>
  <c r="M258" i="38"/>
  <c r="M257" i="38"/>
  <c r="M256" i="38"/>
  <c r="M255" i="38"/>
  <c r="M254" i="38"/>
  <c r="M253" i="38"/>
  <c r="M252" i="38"/>
  <c r="M251" i="38"/>
  <c r="M250" i="38"/>
  <c r="M249" i="38"/>
  <c r="M248" i="38"/>
  <c r="M247" i="38"/>
  <c r="M246" i="38"/>
  <c r="M245" i="38"/>
  <c r="M244" i="38"/>
  <c r="M243" i="38"/>
  <c r="M242" i="38"/>
  <c r="M241" i="38"/>
  <c r="M240" i="38"/>
  <c r="M239" i="38"/>
  <c r="M238" i="38"/>
  <c r="M237" i="38"/>
  <c r="M236" i="38"/>
  <c r="M235" i="38"/>
  <c r="M234" i="38"/>
  <c r="M233" i="38"/>
  <c r="M232" i="38"/>
  <c r="M231" i="38"/>
  <c r="M230" i="38"/>
  <c r="M229" i="38"/>
  <c r="M228" i="38"/>
  <c r="M227" i="38"/>
  <c r="M226" i="38"/>
  <c r="M225" i="38"/>
  <c r="M224" i="38"/>
  <c r="M223" i="38"/>
  <c r="M222" i="38"/>
  <c r="M221" i="38"/>
  <c r="M220" i="38"/>
  <c r="M219" i="38"/>
  <c r="M218" i="38"/>
  <c r="M217" i="38"/>
  <c r="M216" i="38"/>
  <c r="M215" i="38"/>
  <c r="M214" i="38"/>
  <c r="M213" i="38"/>
  <c r="M212" i="38"/>
  <c r="M211" i="38"/>
  <c r="M210" i="38"/>
  <c r="M209" i="38"/>
  <c r="M208" i="38"/>
  <c r="M207" i="38"/>
  <c r="M206" i="38"/>
  <c r="M205" i="38"/>
  <c r="M204" i="38"/>
  <c r="M203" i="38"/>
  <c r="M202" i="38"/>
  <c r="M201" i="38"/>
  <c r="M200" i="38"/>
  <c r="M199" i="38"/>
  <c r="M198" i="38"/>
  <c r="M197" i="38"/>
  <c r="M196" i="38"/>
  <c r="M195" i="38"/>
  <c r="M194" i="38"/>
  <c r="M193" i="38"/>
  <c r="M192" i="38"/>
  <c r="M191" i="38"/>
  <c r="M190" i="38"/>
  <c r="M189" i="38"/>
  <c r="M188" i="38"/>
  <c r="M187" i="38"/>
  <c r="M186" i="38"/>
  <c r="M185" i="38"/>
  <c r="M184" i="38"/>
  <c r="M183" i="38"/>
  <c r="M182" i="38"/>
  <c r="M181" i="38"/>
  <c r="M180" i="38"/>
  <c r="M179" i="38"/>
  <c r="M178" i="38"/>
  <c r="M177" i="38"/>
  <c r="M176" i="38"/>
  <c r="M175" i="38"/>
  <c r="M174" i="38"/>
  <c r="M173" i="38"/>
  <c r="M172" i="38"/>
  <c r="M171" i="38"/>
  <c r="M170" i="38"/>
  <c r="M169" i="38"/>
  <c r="M168" i="38"/>
  <c r="M167" i="38"/>
  <c r="M166" i="38"/>
  <c r="M165" i="38"/>
  <c r="M164" i="38"/>
  <c r="M163" i="38"/>
  <c r="M162" i="38"/>
  <c r="M161" i="38"/>
  <c r="M160" i="38"/>
  <c r="M159" i="38"/>
  <c r="M158" i="38"/>
  <c r="M157" i="38"/>
  <c r="M156" i="38"/>
  <c r="M155" i="38"/>
  <c r="M154" i="38"/>
  <c r="M153" i="38"/>
  <c r="M152" i="38"/>
  <c r="M151" i="38"/>
  <c r="M150" i="38"/>
  <c r="M149" i="38"/>
  <c r="M148" i="38"/>
  <c r="M147" i="38"/>
  <c r="M146" i="38"/>
  <c r="M145" i="38"/>
  <c r="M144" i="38"/>
  <c r="M143" i="38"/>
  <c r="M142" i="38"/>
  <c r="M141" i="38"/>
  <c r="M140" i="38"/>
  <c r="M139" i="38"/>
  <c r="M138" i="38"/>
  <c r="M137" i="38"/>
  <c r="M136" i="38"/>
  <c r="M135" i="38"/>
  <c r="M134" i="38"/>
  <c r="M133" i="38"/>
  <c r="M132" i="38"/>
  <c r="M131" i="38"/>
  <c r="M130" i="38"/>
  <c r="M129" i="38"/>
  <c r="M128" i="38"/>
  <c r="M127" i="38"/>
  <c r="M126" i="38"/>
  <c r="M125" i="38"/>
  <c r="M124" i="38"/>
  <c r="M123" i="38"/>
  <c r="M122" i="38"/>
  <c r="M121" i="38"/>
  <c r="M120" i="38"/>
  <c r="M119" i="38"/>
  <c r="M118" i="38"/>
  <c r="M117" i="38"/>
  <c r="M116" i="38"/>
  <c r="M115" i="38"/>
  <c r="M114" i="38"/>
  <c r="M113" i="38"/>
  <c r="M112" i="38"/>
  <c r="M111" i="38"/>
  <c r="M110" i="38"/>
  <c r="M109" i="38"/>
  <c r="M108" i="38"/>
  <c r="M107" i="38"/>
  <c r="M106" i="38"/>
  <c r="M105" i="38"/>
  <c r="M104" i="38"/>
  <c r="M103" i="38"/>
  <c r="M102" i="38"/>
  <c r="M101" i="38"/>
  <c r="M100" i="38"/>
  <c r="M99" i="38"/>
  <c r="M98" i="38"/>
  <c r="M97" i="38"/>
  <c r="M96" i="38"/>
  <c r="M95" i="38"/>
  <c r="M94" i="38"/>
  <c r="M93" i="38"/>
  <c r="M92" i="38"/>
  <c r="M91" i="38"/>
  <c r="M90" i="38"/>
  <c r="M89" i="38"/>
  <c r="M88" i="38"/>
  <c r="M87" i="38"/>
  <c r="M86" i="38"/>
  <c r="M85" i="38"/>
  <c r="M84" i="38"/>
  <c r="M83" i="38"/>
  <c r="M82" i="38"/>
  <c r="M81" i="38"/>
  <c r="M80" i="38"/>
  <c r="M79" i="38"/>
  <c r="M78" i="38"/>
  <c r="M77" i="38"/>
  <c r="M76" i="38"/>
  <c r="M75" i="38"/>
  <c r="M74" i="38"/>
  <c r="M73" i="38"/>
  <c r="M72" i="38"/>
  <c r="M71" i="38"/>
  <c r="M70" i="38"/>
  <c r="M69" i="38"/>
  <c r="M68" i="38"/>
  <c r="M67" i="38"/>
  <c r="M66" i="38"/>
  <c r="M65" i="38"/>
  <c r="M64" i="38"/>
  <c r="M63" i="38"/>
  <c r="M62" i="38"/>
  <c r="M61" i="38"/>
  <c r="M60" i="38"/>
  <c r="M59" i="38"/>
  <c r="M58" i="38"/>
  <c r="M57" i="38"/>
  <c r="M56" i="38"/>
  <c r="M55" i="38"/>
  <c r="M54" i="38"/>
  <c r="M53" i="38"/>
  <c r="M52" i="38"/>
  <c r="M51" i="38"/>
  <c r="M50" i="38"/>
  <c r="M49" i="38"/>
  <c r="M48" i="38"/>
  <c r="M47" i="38"/>
  <c r="M46" i="38"/>
  <c r="M45" i="38"/>
  <c r="M44" i="38"/>
  <c r="M43" i="38"/>
  <c r="M42" i="38"/>
  <c r="M41" i="38"/>
  <c r="M40" i="38"/>
  <c r="M39" i="38"/>
  <c r="M38" i="38"/>
  <c r="M37" i="38"/>
  <c r="M36" i="38"/>
  <c r="M35" i="38"/>
  <c r="M34" i="38"/>
  <c r="M33" i="38"/>
  <c r="M32" i="38"/>
  <c r="M31" i="38"/>
  <c r="M30" i="38"/>
  <c r="M29" i="38"/>
  <c r="M28" i="38"/>
  <c r="M27" i="38"/>
  <c r="M26" i="38"/>
  <c r="M25" i="38"/>
  <c r="M24" i="38"/>
  <c r="M23" i="38"/>
  <c r="M22" i="38"/>
  <c r="M21" i="38"/>
  <c r="M20" i="38"/>
  <c r="M19" i="38"/>
  <c r="M18" i="38"/>
  <c r="M17" i="38"/>
  <c r="M16" i="38"/>
  <c r="M15" i="38"/>
  <c r="M14" i="38"/>
  <c r="M13" i="38"/>
  <c r="M12" i="38"/>
  <c r="M11" i="38"/>
  <c r="M10" i="38"/>
  <c r="M9" i="38"/>
  <c r="M8" i="38"/>
  <c r="M7" i="38"/>
  <c r="S71" i="39" l="1"/>
  <c r="M657" i="38"/>
  <c r="L1533" i="37"/>
  <c r="K1533" i="37"/>
  <c r="J1533" i="37"/>
  <c r="I1533" i="37"/>
  <c r="H1533" i="37"/>
  <c r="G1533" i="37"/>
  <c r="M1532" i="37"/>
  <c r="M1531" i="37"/>
  <c r="M1530" i="37"/>
  <c r="M1529" i="37"/>
  <c r="M1528" i="37"/>
  <c r="M1527" i="37"/>
  <c r="M1526" i="37"/>
  <c r="M1525" i="37"/>
  <c r="M1524" i="37"/>
  <c r="M1523" i="37"/>
  <c r="M1522" i="37"/>
  <c r="M1521" i="37"/>
  <c r="M1520" i="37"/>
  <c r="M1519" i="37"/>
  <c r="M1518" i="37"/>
  <c r="M1517" i="37"/>
  <c r="M1516" i="37"/>
  <c r="M1515" i="37"/>
  <c r="M1514" i="37"/>
  <c r="M1513" i="37"/>
  <c r="M1512" i="37"/>
  <c r="M1511" i="37"/>
  <c r="M1510" i="37"/>
  <c r="M1509" i="37"/>
  <c r="M1508" i="37"/>
  <c r="M1507" i="37"/>
  <c r="M1506" i="37"/>
  <c r="M1505" i="37"/>
  <c r="M1504" i="37"/>
  <c r="M1503" i="37"/>
  <c r="M1502" i="37"/>
  <c r="M1501" i="37"/>
  <c r="M1500" i="37"/>
  <c r="M1499" i="37"/>
  <c r="M1498" i="37"/>
  <c r="M1497" i="37"/>
  <c r="M1496" i="37"/>
  <c r="M1495" i="37"/>
  <c r="M1494" i="37"/>
  <c r="M1493" i="37"/>
  <c r="M1492" i="37"/>
  <c r="M1491" i="37"/>
  <c r="M1490" i="37"/>
  <c r="M1489" i="37"/>
  <c r="M1488" i="37"/>
  <c r="M1487" i="37"/>
  <c r="M1486" i="37"/>
  <c r="M1485" i="37"/>
  <c r="M1484" i="37"/>
  <c r="M1483" i="37"/>
  <c r="M1482" i="37"/>
  <c r="M1481" i="37"/>
  <c r="M1480" i="37"/>
  <c r="M1479" i="37"/>
  <c r="M1478" i="37"/>
  <c r="M1477" i="37"/>
  <c r="M1476" i="37"/>
  <c r="M1475" i="37"/>
  <c r="M1474" i="37"/>
  <c r="M1473" i="37"/>
  <c r="M1472" i="37"/>
  <c r="M1471" i="37"/>
  <c r="M1470" i="37"/>
  <c r="M1469" i="37"/>
  <c r="M1468" i="37"/>
  <c r="M1467" i="37"/>
  <c r="M1466" i="37"/>
  <c r="M1465" i="37"/>
  <c r="M1464" i="37"/>
  <c r="M1463" i="37"/>
  <c r="M1462" i="37"/>
  <c r="M1461" i="37"/>
  <c r="M1460" i="37"/>
  <c r="M1459" i="37"/>
  <c r="M1458" i="37"/>
  <c r="M1457" i="37"/>
  <c r="M1456" i="37"/>
  <c r="M1455" i="37"/>
  <c r="M1454" i="37"/>
  <c r="M1453" i="37"/>
  <c r="M1452" i="37"/>
  <c r="M1451" i="37"/>
  <c r="M1450" i="37"/>
  <c r="M1449" i="37"/>
  <c r="M1448" i="37"/>
  <c r="M1447" i="37"/>
  <c r="M1446" i="37"/>
  <c r="M1445" i="37"/>
  <c r="M1444" i="37"/>
  <c r="M1443" i="37"/>
  <c r="M1442" i="37"/>
  <c r="M1441" i="37"/>
  <c r="M1440" i="37"/>
  <c r="M1439" i="37"/>
  <c r="M1438" i="37"/>
  <c r="M1437" i="37"/>
  <c r="M1436" i="37"/>
  <c r="M1435" i="37"/>
  <c r="M1434" i="37"/>
  <c r="M1433" i="37"/>
  <c r="M1432" i="37"/>
  <c r="M1431" i="37"/>
  <c r="M1430" i="37"/>
  <c r="M1429" i="37"/>
  <c r="M1428" i="37"/>
  <c r="M1427" i="37"/>
  <c r="M1426" i="37"/>
  <c r="M1425" i="37"/>
  <c r="M1424" i="37"/>
  <c r="M1423" i="37"/>
  <c r="M1422" i="37"/>
  <c r="M1421" i="37"/>
  <c r="M1420" i="37"/>
  <c r="M1419" i="37"/>
  <c r="M1418" i="37"/>
  <c r="M1417" i="37"/>
  <c r="M1416" i="37"/>
  <c r="M1415" i="37"/>
  <c r="M1414" i="37"/>
  <c r="M1413" i="37"/>
  <c r="M1412" i="37"/>
  <c r="M1411" i="37"/>
  <c r="M1410" i="37"/>
  <c r="M1409" i="37"/>
  <c r="M1408" i="37"/>
  <c r="M1407" i="37"/>
  <c r="M1406" i="37"/>
  <c r="M1405" i="37"/>
  <c r="M1404" i="37"/>
  <c r="M1403" i="37"/>
  <c r="M1402" i="37"/>
  <c r="M1401" i="37"/>
  <c r="M1400" i="37"/>
  <c r="M1399" i="37"/>
  <c r="M1398" i="37"/>
  <c r="M1397" i="37"/>
  <c r="M1396" i="37"/>
  <c r="M1395" i="37"/>
  <c r="M1394" i="37"/>
  <c r="M1393" i="37"/>
  <c r="M1392" i="37"/>
  <c r="M1391" i="37"/>
  <c r="M1390" i="37"/>
  <c r="M1389" i="37"/>
  <c r="M1388" i="37"/>
  <c r="M1387" i="37"/>
  <c r="M1386" i="37"/>
  <c r="M1385" i="37"/>
  <c r="M1384" i="37"/>
  <c r="M1383" i="37"/>
  <c r="M1382" i="37"/>
  <c r="M1381" i="37"/>
  <c r="M1380" i="37"/>
  <c r="M1379" i="37"/>
  <c r="M1378" i="37"/>
  <c r="M1377" i="37"/>
  <c r="M1376" i="37"/>
  <c r="M1375" i="37"/>
  <c r="M1374" i="37"/>
  <c r="M1373" i="37"/>
  <c r="M1372" i="37"/>
  <c r="M1371" i="37"/>
  <c r="M1370" i="37"/>
  <c r="M1369" i="37"/>
  <c r="M1368" i="37"/>
  <c r="M1367" i="37"/>
  <c r="M1366" i="37"/>
  <c r="M1365" i="37"/>
  <c r="M1364" i="37"/>
  <c r="M1363" i="37"/>
  <c r="M1362" i="37"/>
  <c r="M1361" i="37"/>
  <c r="M1360" i="37"/>
  <c r="M1359" i="37"/>
  <c r="M1358" i="37"/>
  <c r="M1357" i="37"/>
  <c r="M1356" i="37"/>
  <c r="M1355" i="37"/>
  <c r="M1354" i="37"/>
  <c r="M1353" i="37"/>
  <c r="M1352" i="37"/>
  <c r="M1351" i="37"/>
  <c r="M1350" i="37"/>
  <c r="M1349" i="37"/>
  <c r="M1348" i="37"/>
  <c r="M1347" i="37"/>
  <c r="M1346" i="37"/>
  <c r="M1345" i="37"/>
  <c r="M1344" i="37"/>
  <c r="M1343" i="37"/>
  <c r="M1342" i="37"/>
  <c r="M1341" i="37"/>
  <c r="M1340" i="37"/>
  <c r="M1339" i="37"/>
  <c r="M1338" i="37"/>
  <c r="M1337" i="37"/>
  <c r="M1336" i="37"/>
  <c r="M1335" i="37"/>
  <c r="M1334" i="37"/>
  <c r="M1333" i="37"/>
  <c r="M1332" i="37"/>
  <c r="M1331" i="37"/>
  <c r="M1330" i="37"/>
  <c r="M1329" i="37"/>
  <c r="M1328" i="37"/>
  <c r="M1327" i="37"/>
  <c r="M1326" i="37"/>
  <c r="M1325" i="37"/>
  <c r="M1324" i="37"/>
  <c r="M1323" i="37"/>
  <c r="M1322" i="37"/>
  <c r="M1321" i="37"/>
  <c r="M1320" i="37"/>
  <c r="M1319" i="37"/>
  <c r="M1318" i="37"/>
  <c r="M1317" i="37"/>
  <c r="M1316" i="37"/>
  <c r="M1315" i="37"/>
  <c r="M1314" i="37"/>
  <c r="M1313" i="37"/>
  <c r="M1312" i="37"/>
  <c r="M1311" i="37"/>
  <c r="M1310" i="37"/>
  <c r="M1309" i="37"/>
  <c r="M1308" i="37"/>
  <c r="M1307" i="37"/>
  <c r="M1306" i="37"/>
  <c r="M1305" i="37"/>
  <c r="M1304" i="37"/>
  <c r="M1303" i="37"/>
  <c r="M1302" i="37"/>
  <c r="M1301" i="37"/>
  <c r="M1300" i="37"/>
  <c r="M1299" i="37"/>
  <c r="M1298" i="37"/>
  <c r="M1297" i="37"/>
  <c r="M1296" i="37"/>
  <c r="M1295" i="37"/>
  <c r="M1294" i="37"/>
  <c r="M1293" i="37"/>
  <c r="M1292" i="37"/>
  <c r="M1291" i="37"/>
  <c r="M1290" i="37"/>
  <c r="M1289" i="37"/>
  <c r="M1288" i="37"/>
  <c r="M1287" i="37"/>
  <c r="M1286" i="37"/>
  <c r="M1285" i="37"/>
  <c r="M1284" i="37"/>
  <c r="M1283" i="37"/>
  <c r="M1282" i="37"/>
  <c r="M1281" i="37"/>
  <c r="M1280" i="37"/>
  <c r="M1279" i="37"/>
  <c r="M1278" i="37"/>
  <c r="M1277" i="37"/>
  <c r="M1276" i="37"/>
  <c r="M1275" i="37"/>
  <c r="M1274" i="37"/>
  <c r="M1273" i="37"/>
  <c r="M1272" i="37"/>
  <c r="M1271" i="37"/>
  <c r="M1270" i="37"/>
  <c r="M1269" i="37"/>
  <c r="M1268" i="37"/>
  <c r="M1267" i="37"/>
  <c r="M1266" i="37"/>
  <c r="M1265" i="37"/>
  <c r="M1264" i="37"/>
  <c r="M1263" i="37"/>
  <c r="M1262" i="37"/>
  <c r="M1261" i="37"/>
  <c r="M1260" i="37"/>
  <c r="M1259" i="37"/>
  <c r="M1258" i="37"/>
  <c r="M1257" i="37"/>
  <c r="M1256" i="37"/>
  <c r="M1255" i="37"/>
  <c r="M1254" i="37"/>
  <c r="M1253" i="37"/>
  <c r="M1252" i="37"/>
  <c r="M1251" i="37"/>
  <c r="M1250" i="37"/>
  <c r="M1249" i="37"/>
  <c r="M1248" i="37"/>
  <c r="M1247" i="37"/>
  <c r="M1246" i="37"/>
  <c r="M1245" i="37"/>
  <c r="M1244" i="37"/>
  <c r="M1243" i="37"/>
  <c r="M1242" i="37"/>
  <c r="M1241" i="37"/>
  <c r="M1240" i="37"/>
  <c r="M1239" i="37"/>
  <c r="M1238" i="37"/>
  <c r="M1237" i="37"/>
  <c r="M1236" i="37"/>
  <c r="M1235" i="37"/>
  <c r="M1234" i="37"/>
  <c r="M1233" i="37"/>
  <c r="M1232" i="37"/>
  <c r="M1231" i="37"/>
  <c r="M1230" i="37"/>
  <c r="M1229" i="37"/>
  <c r="M1228" i="37"/>
  <c r="M1227" i="37"/>
  <c r="M1226" i="37"/>
  <c r="M1225" i="37"/>
  <c r="M1224" i="37"/>
  <c r="M1223" i="37"/>
  <c r="M1222" i="37"/>
  <c r="M1221" i="37"/>
  <c r="M1220" i="37"/>
  <c r="M1219" i="37"/>
  <c r="M1218" i="37"/>
  <c r="M1217" i="37"/>
  <c r="M1216" i="37"/>
  <c r="M1215" i="37"/>
  <c r="M1214" i="37"/>
  <c r="M1213" i="37"/>
  <c r="M1212" i="37"/>
  <c r="M1211" i="37"/>
  <c r="M1210" i="37"/>
  <c r="M1209" i="37"/>
  <c r="M1208" i="37"/>
  <c r="M1207" i="37"/>
  <c r="M1206" i="37"/>
  <c r="M1205" i="37"/>
  <c r="M1204" i="37"/>
  <c r="M1203" i="37"/>
  <c r="M1202" i="37"/>
  <c r="M1201" i="37"/>
  <c r="M1200" i="37"/>
  <c r="M1199" i="37"/>
  <c r="M1198" i="37"/>
  <c r="M1197" i="37"/>
  <c r="M1196" i="37"/>
  <c r="M1195" i="37"/>
  <c r="M1194" i="37"/>
  <c r="M1193" i="37"/>
  <c r="M1192" i="37"/>
  <c r="M1191" i="37"/>
  <c r="M1190" i="37"/>
  <c r="M1189" i="37"/>
  <c r="M1188" i="37"/>
  <c r="M1187" i="37"/>
  <c r="M1186" i="37"/>
  <c r="M1185" i="37"/>
  <c r="M1184" i="37"/>
  <c r="M1183" i="37"/>
  <c r="M1182" i="37"/>
  <c r="M1181" i="37"/>
  <c r="M1180" i="37"/>
  <c r="M1179" i="37"/>
  <c r="M1178" i="37"/>
  <c r="M1177" i="37"/>
  <c r="M1176" i="37"/>
  <c r="M1175" i="37"/>
  <c r="M1174" i="37"/>
  <c r="M1173" i="37"/>
  <c r="M1172" i="37"/>
  <c r="M1171" i="37"/>
  <c r="M1170" i="37"/>
  <c r="M1169" i="37"/>
  <c r="M1168" i="37"/>
  <c r="M1167" i="37"/>
  <c r="M1166" i="37"/>
  <c r="M1165" i="37"/>
  <c r="M1164" i="37"/>
  <c r="M1163" i="37"/>
  <c r="M1162" i="37"/>
  <c r="M1161" i="37"/>
  <c r="M1160" i="37"/>
  <c r="M1159" i="37"/>
  <c r="M1158" i="37"/>
  <c r="M1157" i="37"/>
  <c r="M1156" i="37"/>
  <c r="M1155" i="37"/>
  <c r="M1154" i="37"/>
  <c r="M1153" i="37"/>
  <c r="M1152" i="37"/>
  <c r="M1151" i="37"/>
  <c r="M1150" i="37"/>
  <c r="M1149" i="37"/>
  <c r="M1148" i="37"/>
  <c r="M1147" i="37"/>
  <c r="M1146" i="37"/>
  <c r="M1145" i="37"/>
  <c r="M1144" i="37"/>
  <c r="M1143" i="37"/>
  <c r="M1142" i="37"/>
  <c r="M1141" i="37"/>
  <c r="M1140" i="37"/>
  <c r="M1139" i="37"/>
  <c r="M1138" i="37"/>
  <c r="M1137" i="37"/>
  <c r="M1136" i="37"/>
  <c r="M1135" i="37"/>
  <c r="M1134" i="37"/>
  <c r="M1133" i="37"/>
  <c r="M1132" i="37"/>
  <c r="M1131" i="37"/>
  <c r="M1130" i="37"/>
  <c r="M1129" i="37"/>
  <c r="M1128" i="37"/>
  <c r="M1127" i="37"/>
  <c r="M1126" i="37"/>
  <c r="M1125" i="37"/>
  <c r="M1124" i="37"/>
  <c r="M1123" i="37"/>
  <c r="M1122" i="37"/>
  <c r="M1121" i="37"/>
  <c r="M1120" i="37"/>
  <c r="M1119" i="37"/>
  <c r="M1118" i="37"/>
  <c r="M1117" i="37"/>
  <c r="M1116" i="37"/>
  <c r="M1115" i="37"/>
  <c r="M1114" i="37"/>
  <c r="M1113" i="37"/>
  <c r="M1112" i="37"/>
  <c r="M1111" i="37"/>
  <c r="M1110" i="37"/>
  <c r="M1109" i="37"/>
  <c r="M1108" i="37"/>
  <c r="M1107" i="37"/>
  <c r="M1106" i="37"/>
  <c r="M1105" i="37"/>
  <c r="M1104" i="37"/>
  <c r="M1103" i="37"/>
  <c r="M1102" i="37"/>
  <c r="M1101" i="37"/>
  <c r="M1100" i="37"/>
  <c r="M1099" i="37"/>
  <c r="M1098" i="37"/>
  <c r="M1097" i="37"/>
  <c r="M1096" i="37"/>
  <c r="M1095" i="37"/>
  <c r="M1094" i="37"/>
  <c r="M1093" i="37"/>
  <c r="M1092" i="37"/>
  <c r="M1091" i="37"/>
  <c r="M1090" i="37"/>
  <c r="M1089" i="37"/>
  <c r="M1088" i="37"/>
  <c r="M1087" i="37"/>
  <c r="M1086" i="37"/>
  <c r="M1085" i="37"/>
  <c r="M1084" i="37"/>
  <c r="M1083" i="37"/>
  <c r="M1082" i="37"/>
  <c r="M1081" i="37"/>
  <c r="M1080" i="37"/>
  <c r="M1079" i="37"/>
  <c r="M1078" i="37"/>
  <c r="M1077" i="37"/>
  <c r="M1076" i="37"/>
  <c r="M1075" i="37"/>
  <c r="M1074" i="37"/>
  <c r="M1073" i="37"/>
  <c r="M1072" i="37"/>
  <c r="M1071" i="37"/>
  <c r="M1070" i="37"/>
  <c r="M1069" i="37"/>
  <c r="M1068" i="37"/>
  <c r="M1067" i="37"/>
  <c r="M1066" i="37"/>
  <c r="M1065" i="37"/>
  <c r="M1064" i="37"/>
  <c r="M1063" i="37"/>
  <c r="M1062" i="37"/>
  <c r="M1061" i="37"/>
  <c r="M1060" i="37"/>
  <c r="M1059" i="37"/>
  <c r="M1058" i="37"/>
  <c r="M1057" i="37"/>
  <c r="M1056" i="37"/>
  <c r="M1055" i="37"/>
  <c r="M1054" i="37"/>
  <c r="M1053" i="37"/>
  <c r="M1052" i="37"/>
  <c r="M1051" i="37"/>
  <c r="M1050" i="37"/>
  <c r="M1049" i="37"/>
  <c r="M1048" i="37"/>
  <c r="M1047" i="37"/>
  <c r="M1046" i="37"/>
  <c r="M1045" i="37"/>
  <c r="M1044" i="37"/>
  <c r="M1043" i="37"/>
  <c r="M1042" i="37"/>
  <c r="M1041" i="37"/>
  <c r="M1040" i="37"/>
  <c r="M1039" i="37"/>
  <c r="M1038" i="37"/>
  <c r="M1037" i="37"/>
  <c r="M1036" i="37"/>
  <c r="M1035" i="37"/>
  <c r="M1034" i="37"/>
  <c r="M1033" i="37"/>
  <c r="M1032" i="37"/>
  <c r="M1031" i="37"/>
  <c r="M1030" i="37"/>
  <c r="M1029" i="37"/>
  <c r="M1028" i="37"/>
  <c r="M1027" i="37"/>
  <c r="M1026" i="37"/>
  <c r="M1025" i="37"/>
  <c r="M1024" i="37"/>
  <c r="M1023" i="37"/>
  <c r="M1022" i="37"/>
  <c r="M1021" i="37"/>
  <c r="M1020" i="37"/>
  <c r="M1019" i="37"/>
  <c r="M1018" i="37"/>
  <c r="M1017" i="37"/>
  <c r="M1016" i="37"/>
  <c r="M1015" i="37"/>
  <c r="M1014" i="37"/>
  <c r="M1013" i="37"/>
  <c r="M1012" i="37"/>
  <c r="M1011" i="37"/>
  <c r="M1010" i="37"/>
  <c r="M1009" i="37"/>
  <c r="M1008" i="37"/>
  <c r="M1007" i="37"/>
  <c r="M1006" i="37"/>
  <c r="M1005" i="37"/>
  <c r="M1004" i="37"/>
  <c r="M1003" i="37"/>
  <c r="M1002" i="37"/>
  <c r="M1001" i="37"/>
  <c r="M1000" i="37"/>
  <c r="M999" i="37"/>
  <c r="M998" i="37"/>
  <c r="M997" i="37"/>
  <c r="M996" i="37"/>
  <c r="M995" i="37"/>
  <c r="M994" i="37"/>
  <c r="M993" i="37"/>
  <c r="M992" i="37"/>
  <c r="M991" i="37"/>
  <c r="M990" i="37"/>
  <c r="M989" i="37"/>
  <c r="M988" i="37"/>
  <c r="M987" i="37"/>
  <c r="M986" i="37"/>
  <c r="M985" i="37"/>
  <c r="M984" i="37"/>
  <c r="M983" i="37"/>
  <c r="M982" i="37"/>
  <c r="M981" i="37"/>
  <c r="M980" i="37"/>
  <c r="M979" i="37"/>
  <c r="M978" i="37"/>
  <c r="M977" i="37"/>
  <c r="M976" i="37"/>
  <c r="M975" i="37"/>
  <c r="M974" i="37"/>
  <c r="M973" i="37"/>
  <c r="M972" i="37"/>
  <c r="M971" i="37"/>
  <c r="M970" i="37"/>
  <c r="M969" i="37"/>
  <c r="M968" i="37"/>
  <c r="M967" i="37"/>
  <c r="M966" i="37"/>
  <c r="M965" i="37"/>
  <c r="M964" i="37"/>
  <c r="M963" i="37"/>
  <c r="M962" i="37"/>
  <c r="M961" i="37"/>
  <c r="M960" i="37"/>
  <c r="M959" i="37"/>
  <c r="M958" i="37"/>
  <c r="M957" i="37"/>
  <c r="M956" i="37"/>
  <c r="M955" i="37"/>
  <c r="M954" i="37"/>
  <c r="M953" i="37"/>
  <c r="M952" i="37"/>
  <c r="M951" i="37"/>
  <c r="M950" i="37"/>
  <c r="M949" i="37"/>
  <c r="M948" i="37"/>
  <c r="M947" i="37"/>
  <c r="M946" i="37"/>
  <c r="M945" i="37"/>
  <c r="M944" i="37"/>
  <c r="M943" i="37"/>
  <c r="M942" i="37"/>
  <c r="M941" i="37"/>
  <c r="M940" i="37"/>
  <c r="M939" i="37"/>
  <c r="M938" i="37"/>
  <c r="M937" i="37"/>
  <c r="M936" i="37"/>
  <c r="M935" i="37"/>
  <c r="M934" i="37"/>
  <c r="M933" i="37"/>
  <c r="M932" i="37"/>
  <c r="M931" i="37"/>
  <c r="M930" i="37"/>
  <c r="M929" i="37"/>
  <c r="M928" i="37"/>
  <c r="M927" i="37"/>
  <c r="M926" i="37"/>
  <c r="M925" i="37"/>
  <c r="M924" i="37"/>
  <c r="M923" i="37"/>
  <c r="M922" i="37"/>
  <c r="M921" i="37"/>
  <c r="M920" i="37"/>
  <c r="M919" i="37"/>
  <c r="M918" i="37"/>
  <c r="M917" i="37"/>
  <c r="M916" i="37"/>
  <c r="M915" i="37"/>
  <c r="M914" i="37"/>
  <c r="M913" i="37"/>
  <c r="M912" i="37"/>
  <c r="M911" i="37"/>
  <c r="M910" i="37"/>
  <c r="M909" i="37"/>
  <c r="M908" i="37"/>
  <c r="M907" i="37"/>
  <c r="M906" i="37"/>
  <c r="M905" i="37"/>
  <c r="M904" i="37"/>
  <c r="M903" i="37"/>
  <c r="M902" i="37"/>
  <c r="M901" i="37"/>
  <c r="M900" i="37"/>
  <c r="M899" i="37"/>
  <c r="M898" i="37"/>
  <c r="M897" i="37"/>
  <c r="M896" i="37"/>
  <c r="M895" i="37"/>
  <c r="M894" i="37"/>
  <c r="M893" i="37"/>
  <c r="M892" i="37"/>
  <c r="M891" i="37"/>
  <c r="M890" i="37"/>
  <c r="M889" i="37"/>
  <c r="M888" i="37"/>
  <c r="M887" i="37"/>
  <c r="M886" i="37"/>
  <c r="M885" i="37"/>
  <c r="M884" i="37"/>
  <c r="M883" i="37"/>
  <c r="M882" i="37"/>
  <c r="M881" i="37"/>
  <c r="M880" i="37"/>
  <c r="M879" i="37"/>
  <c r="M878" i="37"/>
  <c r="M877" i="37"/>
  <c r="M876" i="37"/>
  <c r="M875" i="37"/>
  <c r="M874" i="37"/>
  <c r="M873" i="37"/>
  <c r="M872" i="37"/>
  <c r="M871" i="37"/>
  <c r="M870" i="37"/>
  <c r="M869" i="37"/>
  <c r="M868" i="37"/>
  <c r="M867" i="37"/>
  <c r="M866" i="37"/>
  <c r="M865" i="37"/>
  <c r="M864" i="37"/>
  <c r="M863" i="37"/>
  <c r="M862" i="37"/>
  <c r="M861" i="37"/>
  <c r="M860" i="37"/>
  <c r="M859" i="37"/>
  <c r="M858" i="37"/>
  <c r="M857" i="37"/>
  <c r="M856" i="37"/>
  <c r="M855" i="37"/>
  <c r="M854" i="37"/>
  <c r="M853" i="37"/>
  <c r="M852" i="37"/>
  <c r="M851" i="37"/>
  <c r="M850" i="37"/>
  <c r="M849" i="37"/>
  <c r="M848" i="37"/>
  <c r="M847" i="37"/>
  <c r="M846" i="37"/>
  <c r="M845" i="37"/>
  <c r="M844" i="37"/>
  <c r="M843" i="37"/>
  <c r="M842" i="37"/>
  <c r="M841" i="37"/>
  <c r="M840" i="37"/>
  <c r="M839" i="37"/>
  <c r="M838" i="37"/>
  <c r="M837" i="37"/>
  <c r="M836" i="37"/>
  <c r="M835" i="37"/>
  <c r="M834" i="37"/>
  <c r="M833" i="37"/>
  <c r="M832" i="37"/>
  <c r="M831" i="37"/>
  <c r="M830" i="37"/>
  <c r="M829" i="37"/>
  <c r="M828" i="37"/>
  <c r="M827" i="37"/>
  <c r="M826" i="37"/>
  <c r="M825" i="37"/>
  <c r="M824" i="37"/>
  <c r="M823" i="37"/>
  <c r="M822" i="37"/>
  <c r="M821" i="37"/>
  <c r="M820" i="37"/>
  <c r="M819" i="37"/>
  <c r="M818" i="37"/>
  <c r="M817" i="37"/>
  <c r="M816" i="37"/>
  <c r="M815" i="37"/>
  <c r="M814" i="37"/>
  <c r="M813" i="37"/>
  <c r="M812" i="37"/>
  <c r="M811" i="37"/>
  <c r="M810" i="37"/>
  <c r="M809" i="37"/>
  <c r="M808" i="37"/>
  <c r="M807" i="37"/>
  <c r="M806" i="37"/>
  <c r="M805" i="37"/>
  <c r="M804" i="37"/>
  <c r="M803" i="37"/>
  <c r="M802" i="37"/>
  <c r="M801" i="37"/>
  <c r="M800" i="37"/>
  <c r="M799" i="37"/>
  <c r="M798" i="37"/>
  <c r="M797" i="37"/>
  <c r="M796" i="37"/>
  <c r="M795" i="37"/>
  <c r="M794" i="37"/>
  <c r="M793" i="37"/>
  <c r="M792" i="37"/>
  <c r="M791" i="37"/>
  <c r="M790" i="37"/>
  <c r="M789" i="37"/>
  <c r="M788" i="37"/>
  <c r="M787" i="37"/>
  <c r="M786" i="37"/>
  <c r="M785" i="37"/>
  <c r="M784" i="37"/>
  <c r="M783" i="37"/>
  <c r="M782" i="37"/>
  <c r="M781" i="37"/>
  <c r="M780" i="37"/>
  <c r="M779" i="37"/>
  <c r="M778" i="37"/>
  <c r="M777" i="37"/>
  <c r="M776" i="37"/>
  <c r="M775" i="37"/>
  <c r="M774" i="37"/>
  <c r="M773" i="37"/>
  <c r="M772" i="37"/>
  <c r="M771" i="37"/>
  <c r="M770" i="37"/>
  <c r="M769" i="37"/>
  <c r="M768" i="37"/>
  <c r="M767" i="37"/>
  <c r="M766" i="37"/>
  <c r="M765" i="37"/>
  <c r="M764" i="37"/>
  <c r="M763" i="37"/>
  <c r="M762" i="37"/>
  <c r="M761" i="37"/>
  <c r="M760" i="37"/>
  <c r="M759" i="37"/>
  <c r="M758" i="37"/>
  <c r="M757" i="37"/>
  <c r="M756" i="37"/>
  <c r="M755" i="37"/>
  <c r="M754" i="37"/>
  <c r="M753" i="37"/>
  <c r="M752" i="37"/>
  <c r="M751" i="37"/>
  <c r="M750" i="37"/>
  <c r="M749" i="37"/>
  <c r="M748" i="37"/>
  <c r="M747" i="37"/>
  <c r="M746" i="37"/>
  <c r="M745" i="37"/>
  <c r="M744" i="37"/>
  <c r="M743" i="37"/>
  <c r="M742" i="37"/>
  <c r="M741" i="37"/>
  <c r="M740" i="37"/>
  <c r="M739" i="37"/>
  <c r="M738" i="37"/>
  <c r="M737" i="37"/>
  <c r="M736" i="37"/>
  <c r="M735" i="37"/>
  <c r="M734" i="37"/>
  <c r="M733" i="37"/>
  <c r="M732" i="37"/>
  <c r="M731" i="37"/>
  <c r="M730" i="37"/>
  <c r="M729" i="37"/>
  <c r="M728" i="37"/>
  <c r="M727" i="37"/>
  <c r="M726" i="37"/>
  <c r="M725" i="37"/>
  <c r="M724" i="37"/>
  <c r="M723" i="37"/>
  <c r="M722" i="37"/>
  <c r="M721" i="37"/>
  <c r="M720" i="37"/>
  <c r="M719" i="37"/>
  <c r="M718" i="37"/>
  <c r="M717" i="37"/>
  <c r="M716" i="37"/>
  <c r="M715" i="37"/>
  <c r="M714" i="37"/>
  <c r="M713" i="37"/>
  <c r="M712" i="37"/>
  <c r="M711" i="37"/>
  <c r="M710" i="37"/>
  <c r="M709" i="37"/>
  <c r="M708" i="37"/>
  <c r="M707" i="37"/>
  <c r="M706" i="37"/>
  <c r="M705" i="37"/>
  <c r="M704" i="37"/>
  <c r="M703" i="37"/>
  <c r="M702" i="37"/>
  <c r="M701" i="37"/>
  <c r="M700" i="37"/>
  <c r="M699" i="37"/>
  <c r="M698" i="37"/>
  <c r="M697" i="37"/>
  <c r="M696" i="37"/>
  <c r="M695" i="37"/>
  <c r="M694" i="37"/>
  <c r="M693" i="37"/>
  <c r="M692" i="37"/>
  <c r="M691" i="37"/>
  <c r="M690" i="37"/>
  <c r="M689" i="37"/>
  <c r="M688" i="37"/>
  <c r="M687" i="37"/>
  <c r="M686" i="37"/>
  <c r="M685" i="37"/>
  <c r="M684" i="37"/>
  <c r="M683" i="37"/>
  <c r="M682" i="37"/>
  <c r="M681" i="37"/>
  <c r="M680" i="37"/>
  <c r="M679" i="37"/>
  <c r="M678" i="37"/>
  <c r="M677" i="37"/>
  <c r="M676" i="37"/>
  <c r="M675" i="37"/>
  <c r="M674" i="37"/>
  <c r="M673" i="37"/>
  <c r="M672" i="37"/>
  <c r="M671" i="37"/>
  <c r="M670" i="37"/>
  <c r="M669" i="37"/>
  <c r="M668" i="37"/>
  <c r="M667" i="37"/>
  <c r="M666" i="37"/>
  <c r="M665" i="37"/>
  <c r="M664" i="37"/>
  <c r="M663" i="37"/>
  <c r="M662" i="37"/>
  <c r="M661" i="37"/>
  <c r="M660" i="37"/>
  <c r="M659" i="37"/>
  <c r="M658" i="37"/>
  <c r="M657" i="37"/>
  <c r="M656" i="37"/>
  <c r="M655" i="37"/>
  <c r="M654" i="37"/>
  <c r="M653" i="37"/>
  <c r="M652" i="37"/>
  <c r="M651" i="37"/>
  <c r="M650" i="37"/>
  <c r="M649" i="37"/>
  <c r="M648" i="37"/>
  <c r="M647" i="37"/>
  <c r="M646" i="37"/>
  <c r="M645" i="37"/>
  <c r="M644" i="37"/>
  <c r="M643" i="37"/>
  <c r="M642" i="37"/>
  <c r="M641" i="37"/>
  <c r="M640" i="37"/>
  <c r="M639" i="37"/>
  <c r="M638" i="37"/>
  <c r="M637" i="37"/>
  <c r="M636" i="37"/>
  <c r="M635" i="37"/>
  <c r="M634" i="37"/>
  <c r="M633" i="37"/>
  <c r="M632" i="37"/>
  <c r="M631" i="37"/>
  <c r="M630" i="37"/>
  <c r="M629" i="37"/>
  <c r="M628" i="37"/>
  <c r="M627" i="37"/>
  <c r="M626" i="37"/>
  <c r="M625" i="37"/>
  <c r="M624" i="37"/>
  <c r="M623" i="37"/>
  <c r="M622" i="37"/>
  <c r="M621" i="37"/>
  <c r="M620" i="37"/>
  <c r="M619" i="37"/>
  <c r="M618" i="37"/>
  <c r="M617" i="37"/>
  <c r="M616" i="37"/>
  <c r="M615" i="37"/>
  <c r="M614" i="37"/>
  <c r="M613" i="37"/>
  <c r="M612" i="37"/>
  <c r="M611" i="37"/>
  <c r="M610" i="37"/>
  <c r="M609" i="37"/>
  <c r="M608" i="37"/>
  <c r="M607" i="37"/>
  <c r="M606" i="37"/>
  <c r="M605" i="37"/>
  <c r="M604" i="37"/>
  <c r="M603" i="37"/>
  <c r="M602" i="37"/>
  <c r="M601" i="37"/>
  <c r="M600" i="37"/>
  <c r="M599" i="37"/>
  <c r="M598" i="37"/>
  <c r="M597" i="37"/>
  <c r="M596" i="37"/>
  <c r="M595" i="37"/>
  <c r="M594" i="37"/>
  <c r="M593" i="37"/>
  <c r="M592" i="37"/>
  <c r="M591" i="37"/>
  <c r="M590" i="37"/>
  <c r="M589" i="37"/>
  <c r="M588" i="37"/>
  <c r="M587" i="37"/>
  <c r="M586" i="37"/>
  <c r="M585" i="37"/>
  <c r="M584" i="37"/>
  <c r="M583" i="37"/>
  <c r="M582" i="37"/>
  <c r="M581" i="37"/>
  <c r="M580" i="37"/>
  <c r="M579" i="37"/>
  <c r="M578" i="37"/>
  <c r="M577" i="37"/>
  <c r="M576" i="37"/>
  <c r="M575" i="37"/>
  <c r="M574" i="37"/>
  <c r="M573" i="37"/>
  <c r="M572" i="37"/>
  <c r="M571" i="37"/>
  <c r="M570" i="37"/>
  <c r="M569" i="37"/>
  <c r="M568" i="37"/>
  <c r="M567" i="37"/>
  <c r="M566" i="37"/>
  <c r="M565" i="37"/>
  <c r="M564" i="37"/>
  <c r="M563" i="37"/>
  <c r="M562" i="37"/>
  <c r="M561" i="37"/>
  <c r="M560" i="37"/>
  <c r="M559" i="37"/>
  <c r="M558" i="37"/>
  <c r="M557" i="37"/>
  <c r="M556" i="37"/>
  <c r="M555" i="37"/>
  <c r="M554" i="37"/>
  <c r="M553" i="37"/>
  <c r="M552" i="37"/>
  <c r="M551" i="37"/>
  <c r="M550" i="37"/>
  <c r="M549" i="37"/>
  <c r="M548" i="37"/>
  <c r="M547" i="37"/>
  <c r="M546" i="37"/>
  <c r="M545" i="37"/>
  <c r="M544" i="37"/>
  <c r="M543" i="37"/>
  <c r="M542" i="37"/>
  <c r="M541" i="37"/>
  <c r="M540" i="37"/>
  <c r="M539" i="37"/>
  <c r="M538" i="37"/>
  <c r="M537" i="37"/>
  <c r="M536" i="37"/>
  <c r="M535" i="37"/>
  <c r="M534" i="37"/>
  <c r="M533" i="37"/>
  <c r="M532" i="37"/>
  <c r="M531" i="37"/>
  <c r="M530" i="37"/>
  <c r="M529" i="37"/>
  <c r="M528" i="37"/>
  <c r="M527" i="37"/>
  <c r="M526" i="37"/>
  <c r="M525" i="37"/>
  <c r="M524" i="37"/>
  <c r="M523" i="37"/>
  <c r="M522" i="37"/>
  <c r="M521" i="37"/>
  <c r="M520" i="37"/>
  <c r="M519" i="37"/>
  <c r="M518" i="37"/>
  <c r="M517" i="37"/>
  <c r="M516" i="37"/>
  <c r="M515" i="37"/>
  <c r="M514" i="37"/>
  <c r="M513" i="37"/>
  <c r="M512" i="37"/>
  <c r="M511" i="37"/>
  <c r="M510" i="37"/>
  <c r="M509" i="37"/>
  <c r="M508" i="37"/>
  <c r="M507" i="37"/>
  <c r="M506" i="37"/>
  <c r="M505" i="37"/>
  <c r="M504" i="37"/>
  <c r="M503" i="37"/>
  <c r="M502" i="37"/>
  <c r="M501" i="37"/>
  <c r="M500" i="37"/>
  <c r="M499" i="37"/>
  <c r="M498" i="37"/>
  <c r="M497" i="37"/>
  <c r="M496" i="37"/>
  <c r="M495" i="37"/>
  <c r="M494" i="37"/>
  <c r="M493" i="37"/>
  <c r="M492" i="37"/>
  <c r="M491" i="37"/>
  <c r="M490" i="37"/>
  <c r="M489" i="37"/>
  <c r="M488" i="37"/>
  <c r="M487" i="37"/>
  <c r="M486" i="37"/>
  <c r="M485" i="37"/>
  <c r="M484" i="37"/>
  <c r="M483" i="37"/>
  <c r="M482" i="37"/>
  <c r="M481" i="37"/>
  <c r="M480" i="37"/>
  <c r="M479" i="37"/>
  <c r="M478" i="37"/>
  <c r="M477" i="37"/>
  <c r="M476" i="37"/>
  <c r="M475" i="37"/>
  <c r="M474" i="37"/>
  <c r="M473" i="37"/>
  <c r="M472" i="37"/>
  <c r="M471" i="37"/>
  <c r="M470" i="37"/>
  <c r="M469" i="37"/>
  <c r="M468" i="37"/>
  <c r="M467" i="37"/>
  <c r="M466" i="37"/>
  <c r="M465" i="37"/>
  <c r="M464" i="37"/>
  <c r="M463" i="37"/>
  <c r="M462" i="37"/>
  <c r="M461" i="37"/>
  <c r="M460" i="37"/>
  <c r="M459" i="37"/>
  <c r="M458" i="37"/>
  <c r="M457" i="37"/>
  <c r="M456" i="37"/>
  <c r="M455" i="37"/>
  <c r="M454" i="37"/>
  <c r="M453" i="37"/>
  <c r="M452" i="37"/>
  <c r="M451" i="37"/>
  <c r="M450" i="37"/>
  <c r="M449" i="37"/>
  <c r="M448" i="37"/>
  <c r="M447" i="37"/>
  <c r="M446" i="37"/>
  <c r="M445" i="37"/>
  <c r="M444" i="37"/>
  <c r="M443" i="37"/>
  <c r="M442" i="37"/>
  <c r="M441" i="37"/>
  <c r="M440" i="37"/>
  <c r="M439" i="37"/>
  <c r="M438" i="37"/>
  <c r="M437" i="37"/>
  <c r="M436" i="37"/>
  <c r="M435" i="37"/>
  <c r="M434" i="37"/>
  <c r="M433" i="37"/>
  <c r="M432" i="37"/>
  <c r="M431" i="37"/>
  <c r="M430" i="37"/>
  <c r="M429" i="37"/>
  <c r="M428" i="37"/>
  <c r="M427" i="37"/>
  <c r="M426" i="37"/>
  <c r="M425" i="37"/>
  <c r="M424" i="37"/>
  <c r="M423" i="37"/>
  <c r="M422" i="37"/>
  <c r="M421" i="37"/>
  <c r="M420" i="37"/>
  <c r="M419" i="37"/>
  <c r="M418" i="37"/>
  <c r="M417" i="37"/>
  <c r="M416" i="37"/>
  <c r="M415" i="37"/>
  <c r="M414" i="37"/>
  <c r="M413" i="37"/>
  <c r="M412" i="37"/>
  <c r="M411" i="37"/>
  <c r="M410" i="37"/>
  <c r="M409" i="37"/>
  <c r="M408" i="37"/>
  <c r="M407" i="37"/>
  <c r="M406" i="37"/>
  <c r="M405" i="37"/>
  <c r="M404" i="37"/>
  <c r="M403" i="37"/>
  <c r="M402" i="37"/>
  <c r="M401" i="37"/>
  <c r="M400" i="37"/>
  <c r="M399" i="37"/>
  <c r="M398" i="37"/>
  <c r="M397" i="37"/>
  <c r="M396" i="37"/>
  <c r="M395" i="37"/>
  <c r="M394" i="37"/>
  <c r="M393" i="37"/>
  <c r="M392" i="37"/>
  <c r="M391" i="37"/>
  <c r="M390" i="37"/>
  <c r="M389" i="37"/>
  <c r="M388" i="37"/>
  <c r="M387" i="37"/>
  <c r="M386" i="37"/>
  <c r="M385" i="37"/>
  <c r="M384" i="37"/>
  <c r="M383" i="37"/>
  <c r="M382" i="37"/>
  <c r="M381" i="37"/>
  <c r="M380" i="37"/>
  <c r="M379" i="37"/>
  <c r="M378" i="37"/>
  <c r="M377" i="37"/>
  <c r="M376" i="37"/>
  <c r="M375" i="37"/>
  <c r="M374" i="37"/>
  <c r="M373" i="37"/>
  <c r="M372" i="37"/>
  <c r="M371" i="37"/>
  <c r="M370" i="37"/>
  <c r="M369" i="37"/>
  <c r="M368" i="37"/>
  <c r="M367" i="37"/>
  <c r="M366" i="37"/>
  <c r="M365" i="37"/>
  <c r="M364" i="37"/>
  <c r="M363" i="37"/>
  <c r="M362" i="37"/>
  <c r="M361" i="37"/>
  <c r="M360" i="37"/>
  <c r="M359" i="37"/>
  <c r="M358" i="37"/>
  <c r="M357" i="37"/>
  <c r="M356" i="37"/>
  <c r="M355" i="37"/>
  <c r="M354" i="37"/>
  <c r="M353" i="37"/>
  <c r="M352" i="37"/>
  <c r="M351" i="37"/>
  <c r="M350" i="37"/>
  <c r="M349" i="37"/>
  <c r="M348" i="37"/>
  <c r="M347" i="37"/>
  <c r="M346" i="37"/>
  <c r="M345" i="37"/>
  <c r="M344" i="37"/>
  <c r="M343" i="37"/>
  <c r="M342" i="37"/>
  <c r="M341" i="37"/>
  <c r="M340" i="37"/>
  <c r="M339" i="37"/>
  <c r="M338" i="37"/>
  <c r="M337" i="37"/>
  <c r="M336" i="37"/>
  <c r="M335" i="37"/>
  <c r="M334" i="37"/>
  <c r="M333" i="37"/>
  <c r="M332" i="37"/>
  <c r="M331" i="37"/>
  <c r="M330" i="37"/>
  <c r="M329" i="37"/>
  <c r="M328" i="37"/>
  <c r="M327" i="37"/>
  <c r="M326" i="37"/>
  <c r="M325" i="37"/>
  <c r="M324" i="37"/>
  <c r="M323" i="37"/>
  <c r="M322" i="37"/>
  <c r="M321" i="37"/>
  <c r="M320" i="37"/>
  <c r="M319" i="37"/>
  <c r="M318" i="37"/>
  <c r="M317" i="37"/>
  <c r="M316" i="37"/>
  <c r="M315" i="37"/>
  <c r="M314" i="37"/>
  <c r="M313" i="37"/>
  <c r="M312" i="37"/>
  <c r="M311" i="37"/>
  <c r="M310" i="37"/>
  <c r="M309" i="37"/>
  <c r="M308" i="37"/>
  <c r="M307" i="37"/>
  <c r="M306" i="37"/>
  <c r="M305" i="37"/>
  <c r="M304" i="37"/>
  <c r="M303" i="37"/>
  <c r="M302" i="37"/>
  <c r="M301" i="37"/>
  <c r="M300" i="37"/>
  <c r="M299" i="37"/>
  <c r="M298" i="37"/>
  <c r="M297" i="37"/>
  <c r="M296" i="37"/>
  <c r="M295" i="37"/>
  <c r="M294" i="37"/>
  <c r="M293" i="37"/>
  <c r="M292" i="37"/>
  <c r="M291" i="37"/>
  <c r="M290" i="37"/>
  <c r="M289" i="37"/>
  <c r="M288" i="37"/>
  <c r="M287" i="37"/>
  <c r="M286" i="37"/>
  <c r="M285" i="37"/>
  <c r="M284" i="37"/>
  <c r="M283" i="37"/>
  <c r="M282" i="37"/>
  <c r="M281" i="37"/>
  <c r="M280" i="37"/>
  <c r="M279" i="37"/>
  <c r="M278" i="37"/>
  <c r="M277" i="37"/>
  <c r="M276" i="37"/>
  <c r="M275" i="37"/>
  <c r="M274" i="37"/>
  <c r="M273" i="37"/>
  <c r="M272" i="37"/>
  <c r="M271" i="37"/>
  <c r="M270" i="37"/>
  <c r="M269" i="37"/>
  <c r="M268" i="37"/>
  <c r="M267" i="37"/>
  <c r="M266" i="37"/>
  <c r="M265" i="37"/>
  <c r="M264" i="37"/>
  <c r="M263" i="37"/>
  <c r="M262" i="37"/>
  <c r="M261" i="37"/>
  <c r="M260" i="37"/>
  <c r="M259" i="37"/>
  <c r="M258" i="37"/>
  <c r="M257" i="37"/>
  <c r="M256" i="37"/>
  <c r="M255" i="37"/>
  <c r="M254" i="37"/>
  <c r="M253" i="37"/>
  <c r="M252" i="37"/>
  <c r="M251" i="37"/>
  <c r="M250" i="37"/>
  <c r="M249" i="37"/>
  <c r="M248" i="37"/>
  <c r="M247" i="37"/>
  <c r="M246" i="37"/>
  <c r="M245" i="37"/>
  <c r="M244" i="37"/>
  <c r="M243" i="37"/>
  <c r="M242" i="37"/>
  <c r="M241" i="37"/>
  <c r="M240" i="37"/>
  <c r="M239" i="37"/>
  <c r="M238" i="37"/>
  <c r="M237" i="37"/>
  <c r="M236" i="37"/>
  <c r="M235" i="37"/>
  <c r="M234" i="37"/>
  <c r="M233" i="37"/>
  <c r="M232" i="37"/>
  <c r="M231" i="37"/>
  <c r="M230" i="37"/>
  <c r="M229" i="37"/>
  <c r="M228" i="37"/>
  <c r="M227" i="37"/>
  <c r="M226" i="37"/>
  <c r="M225" i="37"/>
  <c r="M224" i="37"/>
  <c r="M223" i="37"/>
  <c r="M222" i="37"/>
  <c r="M221" i="37"/>
  <c r="M220" i="37"/>
  <c r="M219" i="37"/>
  <c r="M218" i="37"/>
  <c r="M217" i="37"/>
  <c r="M216" i="37"/>
  <c r="M215" i="37"/>
  <c r="M214" i="37"/>
  <c r="M213" i="37"/>
  <c r="M212" i="37"/>
  <c r="M211" i="37"/>
  <c r="M210" i="37"/>
  <c r="M209" i="37"/>
  <c r="M208" i="37"/>
  <c r="M207" i="37"/>
  <c r="M206" i="37"/>
  <c r="M205" i="37"/>
  <c r="M204" i="37"/>
  <c r="M203" i="37"/>
  <c r="M202" i="37"/>
  <c r="M201" i="37"/>
  <c r="M200" i="37"/>
  <c r="M199" i="37"/>
  <c r="M198" i="37"/>
  <c r="M197" i="37"/>
  <c r="M196" i="37"/>
  <c r="M195" i="37"/>
  <c r="M194" i="37"/>
  <c r="M193" i="37"/>
  <c r="M192" i="37"/>
  <c r="M191" i="37"/>
  <c r="M190" i="37"/>
  <c r="M189" i="37"/>
  <c r="M188" i="37"/>
  <c r="M187" i="37"/>
  <c r="M186" i="37"/>
  <c r="M185" i="37"/>
  <c r="M184" i="37"/>
  <c r="M183" i="37"/>
  <c r="M182" i="37"/>
  <c r="M181" i="37"/>
  <c r="M180" i="37"/>
  <c r="M179" i="37"/>
  <c r="M178" i="37"/>
  <c r="M177" i="37"/>
  <c r="M176" i="37"/>
  <c r="M175" i="37"/>
  <c r="M174" i="37"/>
  <c r="M173" i="37"/>
  <c r="M172" i="37"/>
  <c r="M171" i="37"/>
  <c r="M170" i="37"/>
  <c r="M169" i="37"/>
  <c r="M168" i="37"/>
  <c r="M167" i="37"/>
  <c r="M166" i="37"/>
  <c r="M165" i="37"/>
  <c r="M164" i="37"/>
  <c r="M163" i="37"/>
  <c r="M162" i="37"/>
  <c r="M161" i="37"/>
  <c r="M160" i="37"/>
  <c r="M159" i="37"/>
  <c r="M158" i="37"/>
  <c r="M157" i="37"/>
  <c r="M156" i="37"/>
  <c r="M155" i="37"/>
  <c r="M154" i="37"/>
  <c r="M153" i="37"/>
  <c r="M152" i="37"/>
  <c r="M151" i="37"/>
  <c r="M150" i="37"/>
  <c r="M149" i="37"/>
  <c r="M148" i="37"/>
  <c r="M147" i="37"/>
  <c r="M146" i="37"/>
  <c r="M145" i="37"/>
  <c r="M144" i="37"/>
  <c r="M143" i="37"/>
  <c r="M142" i="37"/>
  <c r="M141" i="37"/>
  <c r="M140" i="37"/>
  <c r="M139" i="37"/>
  <c r="M138" i="37"/>
  <c r="M137" i="37"/>
  <c r="M136" i="37"/>
  <c r="M135" i="37"/>
  <c r="M134" i="37"/>
  <c r="M133" i="37"/>
  <c r="M132" i="37"/>
  <c r="M131" i="37"/>
  <c r="M130" i="37"/>
  <c r="M129" i="37"/>
  <c r="M128" i="37"/>
  <c r="M127" i="37"/>
  <c r="M126" i="37"/>
  <c r="M125" i="37"/>
  <c r="M124" i="37"/>
  <c r="M123" i="37"/>
  <c r="M122" i="37"/>
  <c r="M121" i="37"/>
  <c r="M120" i="37"/>
  <c r="M119" i="37"/>
  <c r="M118" i="37"/>
  <c r="M117" i="37"/>
  <c r="M116" i="37"/>
  <c r="M115" i="37"/>
  <c r="M114" i="37"/>
  <c r="M113" i="37"/>
  <c r="M112" i="37"/>
  <c r="M111" i="37"/>
  <c r="M110" i="37"/>
  <c r="M109" i="37"/>
  <c r="M108" i="37"/>
  <c r="M107" i="37"/>
  <c r="M106" i="37"/>
  <c r="M105" i="37"/>
  <c r="M104" i="37"/>
  <c r="M103" i="37"/>
  <c r="M102" i="37"/>
  <c r="M101" i="37"/>
  <c r="M100" i="37"/>
  <c r="M99" i="37"/>
  <c r="M98" i="37"/>
  <c r="M97" i="37"/>
  <c r="M96" i="37"/>
  <c r="M95" i="37"/>
  <c r="M94" i="37"/>
  <c r="M93" i="37"/>
  <c r="M92" i="37"/>
  <c r="M91" i="37"/>
  <c r="M90" i="37"/>
  <c r="M89" i="37"/>
  <c r="M88" i="37"/>
  <c r="M87" i="37"/>
  <c r="M86" i="37"/>
  <c r="M85" i="37"/>
  <c r="M84" i="37"/>
  <c r="M83" i="37"/>
  <c r="M82" i="37"/>
  <c r="M81" i="37"/>
  <c r="M80" i="37"/>
  <c r="M79" i="37"/>
  <c r="M78" i="37"/>
  <c r="M77" i="37"/>
  <c r="M76" i="37"/>
  <c r="M75" i="37"/>
  <c r="M74" i="37"/>
  <c r="M73" i="37"/>
  <c r="M72" i="37"/>
  <c r="M71" i="37"/>
  <c r="M70" i="37"/>
  <c r="M69" i="37"/>
  <c r="M68" i="37"/>
  <c r="M67" i="37"/>
  <c r="M66" i="37"/>
  <c r="M65" i="37"/>
  <c r="M64" i="37"/>
  <c r="M63" i="37"/>
  <c r="M62" i="37"/>
  <c r="M61" i="37"/>
  <c r="M60" i="37"/>
  <c r="M59" i="37"/>
  <c r="M58" i="37"/>
  <c r="M57" i="37"/>
  <c r="M56" i="37"/>
  <c r="M55" i="37"/>
  <c r="M54" i="37"/>
  <c r="M53" i="37"/>
  <c r="M52" i="37"/>
  <c r="M51" i="37"/>
  <c r="M50" i="37"/>
  <c r="M49" i="37"/>
  <c r="M48" i="37"/>
  <c r="M47" i="37"/>
  <c r="M46" i="37"/>
  <c r="M45" i="37"/>
  <c r="M44" i="37"/>
  <c r="M43" i="37"/>
  <c r="M42" i="37"/>
  <c r="M41" i="37"/>
  <c r="M40" i="37"/>
  <c r="M39" i="37"/>
  <c r="M38" i="37"/>
  <c r="M37" i="37"/>
  <c r="M36" i="37"/>
  <c r="M35" i="37"/>
  <c r="M34" i="37"/>
  <c r="M33" i="37"/>
  <c r="M32" i="37"/>
  <c r="M31" i="37"/>
  <c r="M30" i="37"/>
  <c r="M29" i="37"/>
  <c r="M28" i="37"/>
  <c r="M27" i="37"/>
  <c r="M26" i="37"/>
  <c r="M25" i="37"/>
  <c r="M24" i="37"/>
  <c r="M23" i="37"/>
  <c r="M22" i="37"/>
  <c r="M21" i="37"/>
  <c r="M20" i="37"/>
  <c r="M19" i="37"/>
  <c r="M18" i="37"/>
  <c r="M17" i="37"/>
  <c r="M16" i="37"/>
  <c r="M15" i="37"/>
  <c r="M14" i="37"/>
  <c r="M13" i="37"/>
  <c r="M12" i="37"/>
  <c r="M11" i="37"/>
  <c r="M10" i="37"/>
  <c r="M9" i="37"/>
  <c r="M8" i="37"/>
  <c r="M7" i="37"/>
  <c r="M1533" i="37" l="1"/>
  <c r="F38" i="10"/>
  <c r="G38" i="10"/>
  <c r="H38" i="10"/>
  <c r="I38" i="10"/>
  <c r="J38" i="10"/>
  <c r="E38" i="10"/>
  <c r="C26" i="10"/>
  <c r="C21" i="10"/>
  <c r="C27" i="10"/>
  <c r="C22" i="10"/>
  <c r="C12" i="10"/>
  <c r="C11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48" i="10"/>
  <c r="C49" i="10"/>
  <c r="C50" i="10"/>
  <c r="C51" i="10"/>
  <c r="C52" i="10"/>
  <c r="C53" i="10"/>
  <c r="C54" i="10"/>
  <c r="C55" i="10"/>
  <c r="C47" i="10"/>
  <c r="E41" i="14" l="1"/>
  <c r="F41" i="14"/>
  <c r="G41" i="14"/>
  <c r="H41" i="14"/>
  <c r="I41" i="14"/>
  <c r="D41" i="14"/>
  <c r="D40" i="14"/>
  <c r="E58" i="14" l="1"/>
  <c r="F58" i="14"/>
  <c r="G58" i="14"/>
  <c r="H58" i="14"/>
  <c r="I58" i="14"/>
  <c r="D58" i="14"/>
  <c r="P58" i="14" l="1"/>
  <c r="O59" i="14"/>
  <c r="N59" i="14"/>
  <c r="M59" i="14"/>
  <c r="L59" i="14"/>
  <c r="K59" i="14"/>
  <c r="E18" i="12" l="1"/>
  <c r="F18" i="12"/>
  <c r="G18" i="12"/>
  <c r="H18" i="12"/>
  <c r="I18" i="12"/>
  <c r="J18" i="12"/>
  <c r="K18" i="12"/>
  <c r="L18" i="12"/>
  <c r="M18" i="12"/>
  <c r="N18" i="12"/>
  <c r="O18" i="12"/>
  <c r="P18" i="12"/>
  <c r="E43" i="11"/>
  <c r="F43" i="11"/>
  <c r="G43" i="11"/>
  <c r="H43" i="11"/>
  <c r="I43" i="11"/>
  <c r="J43" i="11"/>
  <c r="K43" i="11"/>
  <c r="L43" i="11"/>
  <c r="M43" i="11"/>
  <c r="N43" i="11"/>
  <c r="O43" i="11"/>
  <c r="P43" i="11"/>
  <c r="E24" i="11"/>
  <c r="F24" i="11"/>
  <c r="G24" i="11"/>
  <c r="H24" i="11"/>
  <c r="I24" i="11"/>
  <c r="I44" i="11" s="1"/>
  <c r="J24" i="11"/>
  <c r="K24" i="11"/>
  <c r="K44" i="11" s="1"/>
  <c r="L24" i="11"/>
  <c r="L44" i="11" s="1"/>
  <c r="M24" i="11"/>
  <c r="M44" i="11" s="1"/>
  <c r="N24" i="11"/>
  <c r="N44" i="11" s="1"/>
  <c r="O24" i="11"/>
  <c r="O44" i="11" s="1"/>
  <c r="P24" i="11"/>
  <c r="P44" i="11" s="1"/>
  <c r="K38" i="10"/>
  <c r="L38" i="10"/>
  <c r="M38" i="10"/>
  <c r="N38" i="10"/>
  <c r="O38" i="10"/>
  <c r="P38" i="10"/>
  <c r="E44" i="11" l="1"/>
  <c r="G44" i="11"/>
  <c r="J44" i="11"/>
  <c r="H44" i="11"/>
  <c r="F44" i="11"/>
  <c r="D35" i="14" l="1"/>
  <c r="E35" i="14"/>
  <c r="F35" i="14"/>
  <c r="G35" i="14"/>
  <c r="H35" i="14"/>
  <c r="I35" i="14"/>
  <c r="D36" i="14"/>
  <c r="E36" i="14"/>
  <c r="F36" i="14"/>
  <c r="G36" i="14"/>
  <c r="H36" i="14"/>
  <c r="I36" i="14"/>
  <c r="D37" i="14"/>
  <c r="E37" i="14"/>
  <c r="F37" i="14"/>
  <c r="G37" i="14"/>
  <c r="H37" i="14"/>
  <c r="I37" i="14"/>
  <c r="E40" i="14"/>
  <c r="F40" i="14"/>
  <c r="G40" i="14"/>
  <c r="H40" i="14"/>
  <c r="I40" i="14"/>
  <c r="D31" i="14"/>
  <c r="E31" i="14"/>
  <c r="F31" i="14"/>
  <c r="G31" i="14"/>
  <c r="H31" i="14"/>
  <c r="I31" i="14"/>
  <c r="P31" i="14" l="1"/>
  <c r="E57" i="14" l="1"/>
  <c r="E59" i="14" s="1"/>
  <c r="F57" i="14"/>
  <c r="F59" i="14" s="1"/>
  <c r="G57" i="14"/>
  <c r="G59" i="14" s="1"/>
  <c r="H57" i="14"/>
  <c r="H59" i="14" s="1"/>
  <c r="I57" i="14"/>
  <c r="I59" i="14" s="1"/>
  <c r="J59" i="14"/>
  <c r="E46" i="14"/>
  <c r="F46" i="14"/>
  <c r="G46" i="14"/>
  <c r="H46" i="14"/>
  <c r="I46" i="14"/>
  <c r="E47" i="14"/>
  <c r="F47" i="14"/>
  <c r="G47" i="14"/>
  <c r="H47" i="14"/>
  <c r="I47" i="14"/>
  <c r="E49" i="14"/>
  <c r="F49" i="14"/>
  <c r="G49" i="14"/>
  <c r="H49" i="14"/>
  <c r="I49" i="14"/>
  <c r="E51" i="14"/>
  <c r="F51" i="14"/>
  <c r="G51" i="14"/>
  <c r="H51" i="14"/>
  <c r="I51" i="14"/>
  <c r="E52" i="14"/>
  <c r="F52" i="14"/>
  <c r="G52" i="14"/>
  <c r="H52" i="14"/>
  <c r="I52" i="14"/>
  <c r="D47" i="14"/>
  <c r="D49" i="14"/>
  <c r="D51" i="14"/>
  <c r="D52" i="14"/>
  <c r="E30" i="14"/>
  <c r="E32" i="14" s="1"/>
  <c r="F30" i="14"/>
  <c r="F32" i="14" s="1"/>
  <c r="G30" i="14"/>
  <c r="G32" i="14" s="1"/>
  <c r="H30" i="14"/>
  <c r="H32" i="14" s="1"/>
  <c r="I30" i="14"/>
  <c r="I32" i="14" s="1"/>
  <c r="E34" i="14"/>
  <c r="E42" i="14" s="1"/>
  <c r="F34" i="14"/>
  <c r="F42" i="14" s="1"/>
  <c r="G34" i="14"/>
  <c r="G42" i="14" s="1"/>
  <c r="H34" i="14"/>
  <c r="H42" i="14" s="1"/>
  <c r="I34" i="14"/>
  <c r="I42" i="14" s="1"/>
  <c r="E14" i="14"/>
  <c r="F14" i="14"/>
  <c r="G14" i="14"/>
  <c r="H14" i="14"/>
  <c r="I14" i="14"/>
  <c r="E15" i="14"/>
  <c r="F15" i="14"/>
  <c r="G15" i="14"/>
  <c r="H15" i="14"/>
  <c r="I15" i="14"/>
  <c r="E16" i="14"/>
  <c r="F16" i="14"/>
  <c r="G16" i="14"/>
  <c r="H16" i="14"/>
  <c r="I16" i="14"/>
  <c r="E19" i="14"/>
  <c r="F19" i="14"/>
  <c r="G19" i="14"/>
  <c r="H19" i="14"/>
  <c r="I19" i="14"/>
  <c r="E20" i="14"/>
  <c r="F20" i="14"/>
  <c r="G20" i="14"/>
  <c r="H20" i="14"/>
  <c r="I20" i="14"/>
  <c r="E21" i="14"/>
  <c r="F21" i="14"/>
  <c r="G21" i="14"/>
  <c r="H21" i="14"/>
  <c r="I21" i="14"/>
  <c r="E22" i="14"/>
  <c r="F22" i="14"/>
  <c r="G22" i="14"/>
  <c r="H22" i="14"/>
  <c r="I22" i="14"/>
  <c r="E25" i="14"/>
  <c r="F25" i="14"/>
  <c r="G25" i="14"/>
  <c r="H25" i="14"/>
  <c r="I25" i="14"/>
  <c r="D15" i="14"/>
  <c r="D16" i="14"/>
  <c r="D19" i="14"/>
  <c r="D20" i="14"/>
  <c r="D21" i="14"/>
  <c r="D22" i="14"/>
  <c r="D25" i="14"/>
  <c r="E5" i="14"/>
  <c r="F5" i="14"/>
  <c r="G5" i="14"/>
  <c r="H5" i="14"/>
  <c r="I5" i="14"/>
  <c r="E6" i="14"/>
  <c r="F6" i="14"/>
  <c r="G6" i="14"/>
  <c r="H6" i="14"/>
  <c r="I6" i="14"/>
  <c r="E7" i="14"/>
  <c r="F7" i="14"/>
  <c r="G7" i="14"/>
  <c r="H7" i="14"/>
  <c r="I7" i="14"/>
  <c r="E10" i="14"/>
  <c r="F10" i="14"/>
  <c r="G10" i="14"/>
  <c r="H10" i="14"/>
  <c r="I10" i="14"/>
  <c r="E11" i="14"/>
  <c r="F11" i="14"/>
  <c r="G11" i="14"/>
  <c r="H11" i="14"/>
  <c r="I11" i="14"/>
  <c r="D6" i="14"/>
  <c r="D7" i="14"/>
  <c r="D10" i="14"/>
  <c r="D11" i="14"/>
  <c r="P10" i="14" l="1"/>
  <c r="P11" i="14"/>
  <c r="H12" i="14"/>
  <c r="G12" i="14"/>
  <c r="J12" i="14"/>
  <c r="F12" i="14"/>
  <c r="I12" i="14"/>
  <c r="E12" i="14"/>
  <c r="D57" i="14" l="1"/>
  <c r="D59" i="14" s="1"/>
  <c r="D46" i="14"/>
  <c r="D34" i="14"/>
  <c r="D42" i="14" s="1"/>
  <c r="D30" i="14"/>
  <c r="D32" i="14" s="1"/>
  <c r="D14" i="14"/>
  <c r="D5" i="14"/>
  <c r="D12" i="14" s="1"/>
  <c r="P49" i="14" l="1"/>
  <c r="P14" i="14"/>
  <c r="P57" i="14"/>
  <c r="P59" i="14" s="1"/>
  <c r="P46" i="14"/>
  <c r="P52" i="14"/>
  <c r="P51" i="14"/>
  <c r="P47" i="14"/>
  <c r="P37" i="14"/>
  <c r="P15" i="14"/>
  <c r="P6" i="14"/>
  <c r="P5" i="14"/>
  <c r="O53" i="14"/>
  <c r="N53" i="14" l="1"/>
  <c r="M53" i="14"/>
  <c r="L53" i="14"/>
  <c r="K53" i="14"/>
  <c r="J53" i="14"/>
  <c r="I53" i="14"/>
  <c r="H53" i="14"/>
  <c r="G53" i="14"/>
  <c r="F53" i="14"/>
  <c r="E53" i="14"/>
  <c r="D53" i="14"/>
  <c r="J26" i="14"/>
  <c r="I26" i="14"/>
  <c r="H26" i="14"/>
  <c r="G26" i="14"/>
  <c r="F26" i="14"/>
  <c r="E26" i="14"/>
  <c r="D26" i="14"/>
  <c r="P53" i="14" l="1"/>
  <c r="K12" i="14" l="1"/>
  <c r="L12" i="14"/>
  <c r="N12" i="14"/>
  <c r="O12" i="14"/>
  <c r="M12" i="14"/>
  <c r="N26" i="14" l="1"/>
  <c r="P12" i="14"/>
  <c r="M26" i="14"/>
  <c r="P22" i="14"/>
  <c r="P19" i="14"/>
  <c r="O26" i="14"/>
  <c r="L26" i="14"/>
  <c r="P7" i="14"/>
  <c r="P21" i="14"/>
  <c r="P16" i="14"/>
  <c r="P20" i="14"/>
  <c r="P25" i="14" l="1"/>
  <c r="K26" i="14"/>
  <c r="P26" i="14" s="1"/>
  <c r="L39" i="14" l="1"/>
  <c r="M39" i="14"/>
  <c r="K39" i="14"/>
  <c r="J39" i="14"/>
  <c r="N39" i="14"/>
  <c r="O39" i="14"/>
  <c r="K41" i="14"/>
  <c r="J41" i="14"/>
  <c r="N41" i="14"/>
  <c r="L41" i="14"/>
  <c r="O41" i="14"/>
  <c r="M41" i="14"/>
  <c r="P41" i="14" l="1"/>
  <c r="K38" i="14"/>
  <c r="O38" i="14"/>
  <c r="L38" i="14"/>
  <c r="M38" i="14"/>
  <c r="J38" i="14"/>
  <c r="N38" i="14"/>
  <c r="K40" i="14"/>
  <c r="O40" i="14"/>
  <c r="L40" i="14"/>
  <c r="M40" i="14"/>
  <c r="N40" i="14"/>
  <c r="J40" i="14"/>
  <c r="J36" i="14"/>
  <c r="N36" i="14"/>
  <c r="K36" i="14"/>
  <c r="O36" i="14"/>
  <c r="L36" i="14"/>
  <c r="M36" i="14"/>
  <c r="K35" i="14"/>
  <c r="J35" i="14"/>
  <c r="K34" i="14"/>
  <c r="J34" i="14"/>
  <c r="K30" i="14"/>
  <c r="K32" i="14" s="1"/>
  <c r="J30" i="14"/>
  <c r="N30" i="14"/>
  <c r="N32" i="14" s="1"/>
  <c r="M30" i="14"/>
  <c r="M32" i="14" s="1"/>
  <c r="L30" i="14"/>
  <c r="L32" i="14" s="1"/>
  <c r="O30" i="14"/>
  <c r="O32" i="14" s="1"/>
  <c r="O34" i="14"/>
  <c r="N34" i="14"/>
  <c r="M34" i="14"/>
  <c r="L34" i="14"/>
  <c r="M35" i="14"/>
  <c r="L35" i="14"/>
  <c r="O35" i="14"/>
  <c r="N35" i="14"/>
  <c r="P40" i="14" l="1"/>
  <c r="K42" i="14"/>
  <c r="M42" i="14"/>
  <c r="N42" i="14"/>
  <c r="J32" i="14"/>
  <c r="P30" i="14"/>
  <c r="P32" i="14" s="1"/>
  <c r="J42" i="14"/>
  <c r="P34" i="14"/>
  <c r="P35" i="14"/>
  <c r="O42" i="14"/>
  <c r="L42" i="14"/>
  <c r="P36" i="14"/>
  <c r="P42" i="14" l="1"/>
</calcChain>
</file>

<file path=xl/sharedStrings.xml><?xml version="1.0" encoding="utf-8"?>
<sst xmlns="http://schemas.openxmlformats.org/spreadsheetml/2006/main" count="14651" uniqueCount="1119">
  <si>
    <t>View</t>
  </si>
  <si>
    <t>Type</t>
  </si>
  <si>
    <t>Cost Center</t>
  </si>
  <si>
    <t>Company</t>
  </si>
  <si>
    <t>0</t>
  </si>
  <si>
    <t>Kentucky Division - 009DIV</t>
  </si>
  <si>
    <t>Brentwood Division - 091DIV</t>
  </si>
  <si>
    <t>Dallas Atmos Rate Division - 002DIV</t>
  </si>
  <si>
    <t>Call Center Division - 012DIV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</si>
  <si>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</si>
  <si>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</si>
  <si>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</si>
  <si>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</si>
  <si>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</si>
  <si>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</si>
  <si>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</si>
  <si>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</si>
  <si>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</si>
  <si>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</si>
  <si>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</si>
  <si>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</si>
  <si>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Div 2</t>
  </si>
  <si>
    <t>Div 12</t>
  </si>
  <si>
    <t>Div 91</t>
  </si>
  <si>
    <t>Distribution-Operation supervi - Community Rel&amp;Trade Shows 8700-04040</t>
  </si>
  <si>
    <t>Meter and house regulator expe - Required By Law, Safety 8780-04002</t>
  </si>
  <si>
    <t>Sales-Supervision - Community Rel&amp;Trade Shows 9110-04040</t>
  </si>
  <si>
    <t>Sales-Supervision - Customer Relations &amp; Assist 9110-04046</t>
  </si>
  <si>
    <t>Sales-Demonstrating and sellin - Promo Other, Misc 9120-04021</t>
  </si>
  <si>
    <t>Sales-Demonstrating and sellin - Community Rel&amp;Trade Shows 9120-04040</t>
  </si>
  <si>
    <t>Sales-Demonstrating and sellin - Customer Relations &amp; Assist 9120-04046</t>
  </si>
  <si>
    <t>Sales-Advertising expenses - Community Rel&amp;Trade Shows 9130-04040</t>
  </si>
  <si>
    <t>Sales-Advertising expenses - Advertising 9130-04044</t>
  </si>
  <si>
    <t>A&amp;G-Office supplies &amp; expense - Promo Other, Misc 9210-04021</t>
  </si>
  <si>
    <t>Other deductions - Community Rel&amp;Trade Shows 4265-04040</t>
  </si>
  <si>
    <t>Distribution-Operation supervi - Required By Law, Safety 8700-04002</t>
  </si>
  <si>
    <t>Distribution-Operation supervi - Promo Other, Misc 8700-04021</t>
  </si>
  <si>
    <t>Customer service-Miscellaneous - Customer Relations &amp; Assist 9100-04046</t>
  </si>
  <si>
    <t>Sales-Advertising expenses - Promo Other, Misc 9130-04021</t>
  </si>
  <si>
    <t>Sales-Advertising expenses - Customer Relations &amp; Assist 9130-04046</t>
  </si>
  <si>
    <t>A&amp;G-Office supplies &amp; expense - Community Rel&amp;Trade Shows 9210-04040</t>
  </si>
  <si>
    <t>Sales-Demonstrating and sellin - Advertising 9120-04044</t>
  </si>
  <si>
    <t>A&amp;G-Office supplies &amp; expense - Advertising 9210-04044</t>
  </si>
  <si>
    <t>subacct</t>
  </si>
  <si>
    <t>acct</t>
  </si>
  <si>
    <t>04002</t>
  </si>
  <si>
    <t>04018</t>
  </si>
  <si>
    <t>04021</t>
  </si>
  <si>
    <t>04040</t>
  </si>
  <si>
    <t>04046</t>
  </si>
  <si>
    <t>04044</t>
  </si>
  <si>
    <t>Safety or Required by Law</t>
  </si>
  <si>
    <t>Sales or Promotional Advertizing</t>
  </si>
  <si>
    <t>div 9</t>
  </si>
  <si>
    <t>9120</t>
  </si>
  <si>
    <t>9130</t>
  </si>
  <si>
    <t>below the line account</t>
  </si>
  <si>
    <t>Base Period</t>
  </si>
  <si>
    <t>Total Direct</t>
  </si>
  <si>
    <t>Mains and Services Expenses - Required By Law, Safety 8740-04002</t>
  </si>
  <si>
    <t>Mains and Services Expenses - Safety 8740-04018</t>
  </si>
  <si>
    <t>Meter and house regulator expe - Safety 8780-04018</t>
  </si>
  <si>
    <t>Customer service-Operating inf - Safety 9090-04018</t>
  </si>
  <si>
    <t>Customer service-Operating inf - Promo Other, Misc 9090-04021</t>
  </si>
  <si>
    <t>8700</t>
  </si>
  <si>
    <t>8780</t>
  </si>
  <si>
    <t>8740</t>
  </si>
  <si>
    <t>9090</t>
  </si>
  <si>
    <t>4265</t>
  </si>
  <si>
    <t>9110</t>
  </si>
  <si>
    <t>9210</t>
  </si>
  <si>
    <t>below the line account - no  need to adjust it out</t>
  </si>
  <si>
    <t>9100</t>
  </si>
  <si>
    <t>customer relations account - not sales</t>
  </si>
  <si>
    <t>customer relations account - not Sales</t>
  </si>
  <si>
    <t>Budget 2016</t>
  </si>
  <si>
    <t xml:space="preserve">                              Civic, Political and Related - Membership Fees 4264-05415</t>
  </si>
  <si>
    <t xml:space="preserve">                              Civic, Political and Related - Restricted Stock - Long Term Incenti 4264-07458</t>
  </si>
  <si>
    <t xml:space="preserve">                              Civic, Political and Related - Political Activities 4264-30737</t>
  </si>
  <si>
    <t xml:space="preserve">                              Civic, Political and Related - Billed from BTL SS 4264-41134</t>
  </si>
  <si>
    <t xml:space="preserve">                              Civic, Political and Related - Billed from BTL HQ 4264-41136</t>
  </si>
  <si>
    <t xml:space="preserve">                              Civic, Political and Related - Non-project Labor 4264-01000</t>
  </si>
  <si>
    <t xml:space="preserve">                              Civic, Political and Related - Expense Labor Accrual 4264-01008</t>
  </si>
  <si>
    <t xml:space="preserve">                              Civic, Political and Related - Pension Benefits Load 4264-01202</t>
  </si>
  <si>
    <t xml:space="preserve">                              Civic, Political and Related - OPEB Benefits Load 4264-01203</t>
  </si>
  <si>
    <t xml:space="preserve">                              Civic, Political and Related - Workers Comp Benefits Load 4264-01221</t>
  </si>
  <si>
    <t xml:space="preserve">                              Civic, Political and Related - Medical Benefits Load 4264-01251</t>
  </si>
  <si>
    <t xml:space="preserve">                              Civic, Political and Related - ESOP Benefits Load 4264-01257</t>
  </si>
  <si>
    <t xml:space="preserve">                              Civic, Political and Related - HSA Benefits Load 4264-01260</t>
  </si>
  <si>
    <t xml:space="preserve">                              Civic, Political and Related - RSP FACC Benefits Load 4264-01263</t>
  </si>
  <si>
    <t xml:space="preserve">                              Civic, Political and Related - Life Benefits Load 4264-01266</t>
  </si>
  <si>
    <t xml:space="preserve">                              Civic, Political and Related - LTD Benefits Load 4264-01269</t>
  </si>
  <si>
    <t xml:space="preserve">                              Civic, Political and Related - Building Lease/Rents 4264-04581</t>
  </si>
  <si>
    <t xml:space="preserve">                              Civic, Political and Related - Postage/Delivery Services 4264-05111</t>
  </si>
  <si>
    <t xml:space="preserve">                              Civic, Political and Related - Cellular, radio, pager charges 4264-05364</t>
  </si>
  <si>
    <t xml:space="preserve">                              Civic, Political and Related - Meals and Entertainment 4264-05411</t>
  </si>
  <si>
    <t xml:space="preserve">                              Civic, Political and Related - Spousal &amp; Dependent Travel 4264-05412</t>
  </si>
  <si>
    <t xml:space="preserve">                              Civic, Political and Related - Transportation 4264-05413</t>
  </si>
  <si>
    <t xml:space="preserve">                              Civic, Political and Related - Lodging 4264-05414</t>
  </si>
  <si>
    <t xml:space="preserve">                              Civic, Political and Related - Misc Employee Welfare Exp 4264-07499</t>
  </si>
  <si>
    <t xml:space="preserve">                              Civic, Political and Related - Misc General Expense 4264-07590</t>
  </si>
  <si>
    <t xml:space="preserve">                              Civic, Political and Related - Billed from Govt Affairs 4264-41106</t>
  </si>
  <si>
    <t xml:space="preserve">                              Civic, Political and Related - Other Benefits Load 4264-01200</t>
  </si>
  <si>
    <t xml:space="preserve">                              Civic, Political and Related - Office Supplies 4264-05010</t>
  </si>
  <si>
    <t xml:space="preserve">                              Civic, Political and Related - Long Distance 4264-05312</t>
  </si>
  <si>
    <t xml:space="preserve">                              Civic, Political and Related - WAN/LAN/Internet Service 4264-05331</t>
  </si>
  <si>
    <t xml:space="preserve">                              Civic, Political and Related - Misc Employee Expense 4264-05419</t>
  </si>
  <si>
    <t xml:space="preserve">                              Civic, Political and Related - Books &amp; Manuals 4264-05424</t>
  </si>
  <si>
    <t xml:space="preserve">                              Civic, Political and Related - Safety Training 4264-05426</t>
  </si>
  <si>
    <t xml:space="preserve">                              Civic, Political and Related - Contract Labor 4264-06111</t>
  </si>
  <si>
    <t xml:space="preserve">                              Civic, Political and Related - Variable Pay &amp; Mgmt Incentive Plans 4264-07452</t>
  </si>
  <si>
    <t xml:space="preserve">                              Civic, Political and Related - RSU-Long Term Incentive Plan - Time  4264-07460</t>
  </si>
  <si>
    <t xml:space="preserve">                              Civic, Political and Related - Billed to West Tex Div 4264-40001</t>
  </si>
  <si>
    <t xml:space="preserve">                              Civic, Political and Related - Billed to CO/KS Div 4264-40002</t>
  </si>
  <si>
    <t xml:space="preserve">                              Civic, Political and Related - Billed to LA Div 4264-40003</t>
  </si>
  <si>
    <t xml:space="preserve">                              Civic, Political and Related - Billed to Mid St Div 4264-40004</t>
  </si>
  <si>
    <t xml:space="preserve">                              Civic, Political and Related - Billed to Mid-Tex Div 4264-40008</t>
  </si>
  <si>
    <t xml:space="preserve">                              Civic, Political and Related - Billed to MS Div 4264-40009</t>
  </si>
  <si>
    <t xml:space="preserve">                              Civic, Political and Related - Billed to Atmos Pipeline Div 4264-40010</t>
  </si>
  <si>
    <t>Fiscal 2016</t>
  </si>
  <si>
    <t xml:space="preserve">     Distribution-Operation supervi - Required By Law, Safety 8700-04002</t>
  </si>
  <si>
    <t xml:space="preserve">     Meter and house regulator expe - Required By Law, Safety 8780-04002</t>
  </si>
  <si>
    <t xml:space="preserve">     Mains and Services Expenses - Safety 8740-04018</t>
  </si>
  <si>
    <t xml:space="preserve">     Meter and house regulator expe - Safety 8780-04018</t>
  </si>
  <si>
    <t xml:space="preserve">     Customer service-Operating inf - Safety 9090-04018</t>
  </si>
  <si>
    <t xml:space="preserve">     Distribution-Operation supervi - Promo Other, Misc 8700-04021</t>
  </si>
  <si>
    <t xml:space="preserve">     Customer service-Operating inf - Promo Other, Misc 9090-04021</t>
  </si>
  <si>
    <t xml:space="preserve">     Sales-Demonstrating and sellin - Promo Other, Misc 9120-04021</t>
  </si>
  <si>
    <t xml:space="preserve">     Distribution-Operation supervi - Community Rel&amp;Trade Shows 8700-04040</t>
  </si>
  <si>
    <t xml:space="preserve">     Sales-Supervision - Community Rel&amp;Trade Shows 9110-04040</t>
  </si>
  <si>
    <t xml:space="preserve">     Sales-Demonstrating and sellin - Community Rel&amp;Trade Shows 9120-04040</t>
  </si>
  <si>
    <t xml:space="preserve">     Sales-Advertising expenses - Community Rel&amp;Trade Shows 9130-04040</t>
  </si>
  <si>
    <t xml:space="preserve">     Sales-Advertising expenses - Advertising 9130-04044</t>
  </si>
  <si>
    <t xml:space="preserve">     Distribution-Operation supervi - Customer Relations &amp; Assist 8700-04046</t>
  </si>
  <si>
    <t xml:space="preserve">     Customer service-Operating inf - Customer Relations &amp; Assist 9090-04046</t>
  </si>
  <si>
    <t xml:space="preserve">     Sales-Supervision - Customer Relations &amp; Assist 9110-04046</t>
  </si>
  <si>
    <t xml:space="preserve">     Sales-Demonstrating and sellin - Customer Relations &amp; Assist 9120-04046</t>
  </si>
  <si>
    <t xml:space="preserve">     Sales-Advertising expenses - Customer Relations &amp; Assist 9130-04046</t>
  </si>
  <si>
    <t xml:space="preserve">     A&amp;G-Office supplies &amp; expense - Community Rel&amp;Trade Shows 9210-04040</t>
  </si>
  <si>
    <t>Customer accounts-Operation su - Community Rel&amp;Trade Shows 9010-04040</t>
  </si>
  <si>
    <t>Civic, Political and Related - Cell service-all ot 4264-05375</t>
  </si>
  <si>
    <t>#Missing</t>
  </si>
  <si>
    <t>Fiscal 2017</t>
  </si>
  <si>
    <t xml:space="preserve">     Marketing</t>
  </si>
  <si>
    <t xml:space="preserve">               Sales-Demonstrating and sellin - Promo Other, Misc 9120-04021</t>
  </si>
  <si>
    <t xml:space="preserve">               Distribution-Operation supervi - Required By Law, Safety 8700-04002</t>
  </si>
  <si>
    <t xml:space="preserve">               Mains and Services Expenses - Required By Law, Safety 8740-04002</t>
  </si>
  <si>
    <t xml:space="preserve">               Customer accounts-Customer rec - Safety 9030-04018</t>
  </si>
  <si>
    <t xml:space="preserve">               A&amp;G-Injuries &amp; damages - Safety 9250-04018</t>
  </si>
  <si>
    <t xml:space="preserve">               Distribution-Operation supervi - Safety 8700-04018</t>
  </si>
  <si>
    <t xml:space="preserve">               Mains and Services Expenses - Safety 8740-04018</t>
  </si>
  <si>
    <t xml:space="preserve">               Distribution-Rents - Safety 8810-04018</t>
  </si>
  <si>
    <t xml:space="preserve">               A&amp;G-Injuries &amp; damages - Promo Sales, Consumer Rel 9250-04017</t>
  </si>
  <si>
    <t xml:space="preserve">               Mains and Services Expenses - Promo Sales, Misc 8740-04022</t>
  </si>
  <si>
    <t xml:space="preserve">               Distribution-Operation supervi - Community Rel&amp;Trade Shows 8700-04040</t>
  </si>
  <si>
    <t xml:space="preserve">               Sales-Supervision - Community Rel&amp;Trade Shows 9110-04040</t>
  </si>
  <si>
    <t xml:space="preserve">               Sales-Advertising expenses - Community Rel&amp;Trade Shows 9130-04040</t>
  </si>
  <si>
    <t xml:space="preserve">               Sales-Supervision - Advertising 9110-04044</t>
  </si>
  <si>
    <t xml:space="preserve">               Sales-Demonstrating and sellin - Advertising 9120-04044</t>
  </si>
  <si>
    <t xml:space="preserve">               Sales-Advertising expenses - Advertising 9130-04044</t>
  </si>
  <si>
    <t xml:space="preserve">               Sales-Supervision - Customer Relations &amp; Assist 9110-04046</t>
  </si>
  <si>
    <t xml:space="preserve">               Sales-Demonstrating and sellin - Customer Relations &amp; Assist 9120-04046</t>
  </si>
  <si>
    <t xml:space="preserve">               Sales-Advertising expenses - Customer Relations &amp; Assist 9130-04046</t>
  </si>
  <si>
    <t xml:space="preserve">               A&amp;G-Office supplies &amp; expense - Customer Relations &amp; Assist 9210-04046</t>
  </si>
  <si>
    <t xml:space="preserve">               Sales-Advertising expenses - Gas Light Relight Program 9130-04041</t>
  </si>
  <si>
    <t xml:space="preserve">               Sales-Advertising expenses - Promo Other, Misc 9130-04021</t>
  </si>
  <si>
    <t xml:space="preserve">               Distribution-Other expenses - GCA Public Notice Publication 8800-04023</t>
  </si>
  <si>
    <t>4044</t>
  </si>
  <si>
    <t>4046</t>
  </si>
  <si>
    <t>9010</t>
  </si>
  <si>
    <t xml:space="preserve">               A&amp;G-Office supplies &amp; expense - Gas Light Relight Program 9210-04041</t>
  </si>
  <si>
    <t>Atmos Energy Corporation - KY/Mid-States</t>
  </si>
  <si>
    <t>Trial Balance - Income Statement Accounts</t>
  </si>
  <si>
    <t>January 2017 - June 2017</t>
  </si>
  <si>
    <t>Division</t>
  </si>
  <si>
    <t>Division Description</t>
  </si>
  <si>
    <t>Account</t>
  </si>
  <si>
    <t>Account Description</t>
  </si>
  <si>
    <t>Sub Account</t>
  </si>
  <si>
    <t>Sub Account Description</t>
  </si>
  <si>
    <t>JAN-17</t>
  </si>
  <si>
    <t>FEB-17</t>
  </si>
  <si>
    <t>MAR-17</t>
  </si>
  <si>
    <t>APR-17</t>
  </si>
  <si>
    <t>MAY-17</t>
  </si>
  <si>
    <t>JUN-17</t>
  </si>
  <si>
    <t>Total</t>
  </si>
  <si>
    <t>009</t>
  </si>
  <si>
    <t xml:space="preserve">Kentucky Division </t>
  </si>
  <si>
    <t>8053</t>
  </si>
  <si>
    <t>PGA for Industrial</t>
  </si>
  <si>
    <t>04775</t>
  </si>
  <si>
    <t>PGA Recoveries</t>
  </si>
  <si>
    <t>8059</t>
  </si>
  <si>
    <t>PGA Offset to Unrecovered Gas Cost</t>
  </si>
  <si>
    <t>8580</t>
  </si>
  <si>
    <t>Transmission and compression of gas by others</t>
  </si>
  <si>
    <t>04773</t>
  </si>
  <si>
    <t>Demand-Storage</t>
  </si>
  <si>
    <t>04771</t>
  </si>
  <si>
    <t>Demand Charges-Transportation</t>
  </si>
  <si>
    <t>04772</t>
  </si>
  <si>
    <t>Commodity-Transportation</t>
  </si>
  <si>
    <t>8058</t>
  </si>
  <si>
    <t>Unbilled PGA Cost</t>
  </si>
  <si>
    <t>04821</t>
  </si>
  <si>
    <t>Unbilled PGA-Ind</t>
  </si>
  <si>
    <t>04819</t>
  </si>
  <si>
    <t>Unbilled PGA-Res</t>
  </si>
  <si>
    <t>04822</t>
  </si>
  <si>
    <t>Unbilled PGA-PA</t>
  </si>
  <si>
    <t>04820</t>
  </si>
  <si>
    <t>Unbilled PGA-Comm</t>
  </si>
  <si>
    <t>9220</t>
  </si>
  <si>
    <t>A&amp;G-Administrative expense transferred-Credit</t>
  </si>
  <si>
    <t>41131</t>
  </si>
  <si>
    <t>Billing for CSC O&amp;M</t>
  </si>
  <si>
    <t>09341</t>
  </si>
  <si>
    <t>Admin &amp; General Expenses</t>
  </si>
  <si>
    <t>41132</t>
  </si>
  <si>
    <t>Billing for SS O&amp;M</t>
  </si>
  <si>
    <t>4081</t>
  </si>
  <si>
    <t>Taxes other than income taxes, utility operating income</t>
  </si>
  <si>
    <t>09345</t>
  </si>
  <si>
    <t>Taxes Other Than Inc Tax</t>
  </si>
  <si>
    <t>01210</t>
  </si>
  <si>
    <t>Fica Load</t>
  </si>
  <si>
    <t>01212</t>
  </si>
  <si>
    <t>Suta Load</t>
  </si>
  <si>
    <t>01211</t>
  </si>
  <si>
    <t>Futa Load</t>
  </si>
  <si>
    <t>01214</t>
  </si>
  <si>
    <t>Futa Load Accrual</t>
  </si>
  <si>
    <t>01213</t>
  </si>
  <si>
    <t>Fica Load Accrual</t>
  </si>
  <si>
    <t>01215</t>
  </si>
  <si>
    <t>Suta Load Accrual</t>
  </si>
  <si>
    <t>30101</t>
  </si>
  <si>
    <t>Ad Valorem - Accrual</t>
  </si>
  <si>
    <t>01256</t>
  </si>
  <si>
    <t>Payroll Tax Projects</t>
  </si>
  <si>
    <t>41129</t>
  </si>
  <si>
    <t>Billing for CSC Depr &amp; Taxes Other</t>
  </si>
  <si>
    <t>41130</t>
  </si>
  <si>
    <t>Billing for SS Depr &amp; Taxes Other</t>
  </si>
  <si>
    <t>30112</t>
  </si>
  <si>
    <t>Public Serv Comm Assessment</t>
  </si>
  <si>
    <t>30107</t>
  </si>
  <si>
    <t>City Franchise</t>
  </si>
  <si>
    <t>30108</t>
  </si>
  <si>
    <t>Dot Transmission User Tax</t>
  </si>
  <si>
    <t>30102</t>
  </si>
  <si>
    <t>Taxes Property And Other</t>
  </si>
  <si>
    <t>4073</t>
  </si>
  <si>
    <t>Regulatory Debits</t>
  </si>
  <si>
    <t>41136</t>
  </si>
  <si>
    <t>Billed from BTL HQ</t>
  </si>
  <si>
    <t>4280</t>
  </si>
  <si>
    <t>Amortization of debt discount and expense</t>
  </si>
  <si>
    <t>41134</t>
  </si>
  <si>
    <t>Billed from BTL SS</t>
  </si>
  <si>
    <t>4270</t>
  </si>
  <si>
    <t>Interest on long-Term debt</t>
  </si>
  <si>
    <t>4261</t>
  </si>
  <si>
    <t>Donations</t>
  </si>
  <si>
    <t>30736</t>
  </si>
  <si>
    <t>Community Welfare</t>
  </si>
  <si>
    <t>30702</t>
  </si>
  <si>
    <t>Education</t>
  </si>
  <si>
    <t>30710</t>
  </si>
  <si>
    <t>Youth Clubs &amp; Centers</t>
  </si>
  <si>
    <t>30706</t>
  </si>
  <si>
    <t>Museums &amp; Arts</t>
  </si>
  <si>
    <t>4060</t>
  </si>
  <si>
    <t>Amortization of gas plant acquisition adjustments</t>
  </si>
  <si>
    <t>09344</t>
  </si>
  <si>
    <t>Depr &amp; Taxes Other Expense</t>
  </si>
  <si>
    <t>8210</t>
  </si>
  <si>
    <t>Storage-Purification expenses</t>
  </si>
  <si>
    <t>01008</t>
  </si>
  <si>
    <t>Expense Labor Accrual</t>
  </si>
  <si>
    <t>07601</t>
  </si>
  <si>
    <t>Vehicle Cap Accrual</t>
  </si>
  <si>
    <t>03003</t>
  </si>
  <si>
    <t>Capitalized transportation costs</t>
  </si>
  <si>
    <t>01000</t>
  </si>
  <si>
    <t>Non-project Labor</t>
  </si>
  <si>
    <t>04590</t>
  </si>
  <si>
    <t>Utilities</t>
  </si>
  <si>
    <t>03004</t>
  </si>
  <si>
    <t>Vehicle Expense</t>
  </si>
  <si>
    <t>02005</t>
  </si>
  <si>
    <t>Non-Inventory Supplies</t>
  </si>
  <si>
    <t>9030</t>
  </si>
  <si>
    <t>Customer accounts-Customer records and collections expenses</t>
  </si>
  <si>
    <t>06116</t>
  </si>
  <si>
    <t>Bill Print Fees</t>
  </si>
  <si>
    <t>05411</t>
  </si>
  <si>
    <t>Meals and Entertainment</t>
  </si>
  <si>
    <t>05010</t>
  </si>
  <si>
    <t>Office Supplies</t>
  </si>
  <si>
    <t>07499</t>
  </si>
  <si>
    <t>Misc Employee Welfare Exp</t>
  </si>
  <si>
    <t>05413</t>
  </si>
  <si>
    <t>Transportation</t>
  </si>
  <si>
    <t>05414</t>
  </si>
  <si>
    <t>Lodging</t>
  </si>
  <si>
    <t>05111</t>
  </si>
  <si>
    <t>Postage/Delivery Services</t>
  </si>
  <si>
    <t>05412</t>
  </si>
  <si>
    <t>Spousal &amp; Dependent Travel</t>
  </si>
  <si>
    <t>Safety</t>
  </si>
  <si>
    <t>05419</t>
  </si>
  <si>
    <t>Misc Employee Expense</t>
  </si>
  <si>
    <t>Mains and Services Expenses</t>
  </si>
  <si>
    <t>05364</t>
  </si>
  <si>
    <t>Cellular, radio, pager charges</t>
  </si>
  <si>
    <t>05427</t>
  </si>
  <si>
    <t>Technical (Job Skills) Training</t>
  </si>
  <si>
    <t>04582</t>
  </si>
  <si>
    <t>Building Maintenance</t>
  </si>
  <si>
    <t>07590</t>
  </si>
  <si>
    <t>Misc General Expense</t>
  </si>
  <si>
    <t>07607</t>
  </si>
  <si>
    <t>Telecom Cap Accrual</t>
  </si>
  <si>
    <t>05399</t>
  </si>
  <si>
    <t>Capitalized Telecom Costs</t>
  </si>
  <si>
    <t>07608</t>
  </si>
  <si>
    <t>Uniform Cap Accrual</t>
  </si>
  <si>
    <t>04307</t>
  </si>
  <si>
    <t>Heavy Equipment Capitalized</t>
  </si>
  <si>
    <t>07444</t>
  </si>
  <si>
    <t>Uniforms Capitalized</t>
  </si>
  <si>
    <t>02004</t>
  </si>
  <si>
    <t>Warehouse Loading Charge</t>
  </si>
  <si>
    <t>06111</t>
  </si>
  <si>
    <t>Contract Labor</t>
  </si>
  <si>
    <t>02001</t>
  </si>
  <si>
    <t>Inventory Materials</t>
  </si>
  <si>
    <t>09911</t>
  </si>
  <si>
    <t>Reimbursements</t>
  </si>
  <si>
    <t>07443</t>
  </si>
  <si>
    <t>Uniforms</t>
  </si>
  <si>
    <t>04302</t>
  </si>
  <si>
    <t>Heavy Equipment</t>
  </si>
  <si>
    <t>Required By Law, Safety</t>
  </si>
  <si>
    <t>04301</t>
  </si>
  <si>
    <t>Equipment Lease</t>
  </si>
  <si>
    <t>04022</t>
  </si>
  <si>
    <t>Promo Sales, Misc</t>
  </si>
  <si>
    <t>05377</t>
  </si>
  <si>
    <t>Cell phone equipment and accessories</t>
  </si>
  <si>
    <t>03002</t>
  </si>
  <si>
    <t>Vehicle Lease Payments</t>
  </si>
  <si>
    <t>07120</t>
  </si>
  <si>
    <t>Environmental &amp; Safety</t>
  </si>
  <si>
    <t>05420</t>
  </si>
  <si>
    <t>Employee Development</t>
  </si>
  <si>
    <t>05421</t>
  </si>
  <si>
    <t>Training</t>
  </si>
  <si>
    <t>04585</t>
  </si>
  <si>
    <t>Railroad easements and crossings</t>
  </si>
  <si>
    <t>Distribution-Operation supervision and engineering</t>
  </si>
  <si>
    <t>01006</t>
  </si>
  <si>
    <t>O&amp;M Project Labor and Contra</t>
  </si>
  <si>
    <t>01002</t>
  </si>
  <si>
    <t>Capital Labor Contra</t>
  </si>
  <si>
    <t>01012</t>
  </si>
  <si>
    <t>Capital Labor Transfer Out</t>
  </si>
  <si>
    <t>01011</t>
  </si>
  <si>
    <t>Capital Labor Transfer In</t>
  </si>
  <si>
    <t>04581</t>
  </si>
  <si>
    <t>Building Lease/Rents</t>
  </si>
  <si>
    <t>05323</t>
  </si>
  <si>
    <t>Measurement &amp; Meter Reading</t>
  </si>
  <si>
    <t>05310</t>
  </si>
  <si>
    <t>Monthly Lines and service</t>
  </si>
  <si>
    <t>05376</t>
  </si>
  <si>
    <t>Cell service for data uses</t>
  </si>
  <si>
    <t>07520</t>
  </si>
  <si>
    <t>07609</t>
  </si>
  <si>
    <t>Utility Cap Accrual</t>
  </si>
  <si>
    <t>07603</t>
  </si>
  <si>
    <t>Rent Cap Accrual</t>
  </si>
  <si>
    <t>04599</t>
  </si>
  <si>
    <t>Capitalized Utility Costs</t>
  </si>
  <si>
    <t>04580</t>
  </si>
  <si>
    <t>Building Lease/Rents Capitalized</t>
  </si>
  <si>
    <t>01013</t>
  </si>
  <si>
    <t>Expense Labor Transfer In</t>
  </si>
  <si>
    <t>01001</t>
  </si>
  <si>
    <t>Capital Labor</t>
  </si>
  <si>
    <t>04201</t>
  </si>
  <si>
    <t>Software Maintenance</t>
  </si>
  <si>
    <t>05331</t>
  </si>
  <si>
    <t>WAN/LAN/Internet Service</t>
  </si>
  <si>
    <t>Community Rel&amp;Trade Shows</t>
  </si>
  <si>
    <t>05415</t>
  </si>
  <si>
    <t>Membership Fees</t>
  </si>
  <si>
    <t>05424</t>
  </si>
  <si>
    <t>Books &amp; Manuals</t>
  </si>
  <si>
    <t>05416</t>
  </si>
  <si>
    <t>Club Dues - Nondeductible</t>
  </si>
  <si>
    <t>05312</t>
  </si>
  <si>
    <t>Long Distance</t>
  </si>
  <si>
    <t>05314</t>
  </si>
  <si>
    <t>Toll Free Long Distance</t>
  </si>
  <si>
    <t>04212</t>
  </si>
  <si>
    <t>IT Equipment</t>
  </si>
  <si>
    <t>04146</t>
  </si>
  <si>
    <t>Public Relations</t>
  </si>
  <si>
    <t>04889</t>
  </si>
  <si>
    <t>Land Rights</t>
  </si>
  <si>
    <t>9020</t>
  </si>
  <si>
    <t>Customer accounts-Meter reading expenses</t>
  </si>
  <si>
    <t>05351</t>
  </si>
  <si>
    <t>AMI Tower Rent</t>
  </si>
  <si>
    <t>05352</t>
  </si>
  <si>
    <t>AMI Tower Fees</t>
  </si>
  <si>
    <t>8160</t>
  </si>
  <si>
    <t>Wells expenses</t>
  </si>
  <si>
    <t>Meter and house regulator expenses</t>
  </si>
  <si>
    <t>04306</t>
  </si>
  <si>
    <t>Parts</t>
  </si>
  <si>
    <t>9200</t>
  </si>
  <si>
    <t>A&amp;G-Administrative &amp; general salaries</t>
  </si>
  <si>
    <t>8800</t>
  </si>
  <si>
    <t>Distribution-Other expenses</t>
  </si>
  <si>
    <t>07510</t>
  </si>
  <si>
    <t>Association Dues</t>
  </si>
  <si>
    <t>04592</t>
  </si>
  <si>
    <t>Misc Rents</t>
  </si>
  <si>
    <t>04023</t>
  </si>
  <si>
    <t>GCA Public Notice Publication</t>
  </si>
  <si>
    <t>8570</t>
  </si>
  <si>
    <t>Transmission-Measuring and regulating station expenses</t>
  </si>
  <si>
    <t>9260</t>
  </si>
  <si>
    <t>A&amp;G-Employee pensions and benefits</t>
  </si>
  <si>
    <t>07458</t>
  </si>
  <si>
    <t>Restricted Stock - Long Term Incentive Plan - Performance Based</t>
  </si>
  <si>
    <t>01257</t>
  </si>
  <si>
    <t>ESOP Benefits Load</t>
  </si>
  <si>
    <t>01203</t>
  </si>
  <si>
    <t>OPEB Benefits Load</t>
  </si>
  <si>
    <t>01202</t>
  </si>
  <si>
    <t>Pension Benefits Load</t>
  </si>
  <si>
    <t>01260</t>
  </si>
  <si>
    <t>HSA Benefits Load</t>
  </si>
  <si>
    <t>01269</t>
  </si>
  <si>
    <t>LTD Benefits Load</t>
  </si>
  <si>
    <t>01266</t>
  </si>
  <si>
    <t>Life Benefits Load</t>
  </si>
  <si>
    <t>01251</t>
  </si>
  <si>
    <t>Medical Benefits Load</t>
  </si>
  <si>
    <t>01263</t>
  </si>
  <si>
    <t>RSP FACC Benefits Load</t>
  </si>
  <si>
    <t>01253</t>
  </si>
  <si>
    <t>Medical Benefits Projects</t>
  </si>
  <si>
    <t>01262</t>
  </si>
  <si>
    <t>HSA Benefits Projects</t>
  </si>
  <si>
    <t>07460</t>
  </si>
  <si>
    <t>RSU-Long Term Incentive Plan - Time Lapse</t>
  </si>
  <si>
    <t>01292</t>
  </si>
  <si>
    <t>OPEB Benefits Projects</t>
  </si>
  <si>
    <t>01291</t>
  </si>
  <si>
    <t>Pension Benefits Projects</t>
  </si>
  <si>
    <t>01271</t>
  </si>
  <si>
    <t>LTD Benefits Projects</t>
  </si>
  <si>
    <t>01265</t>
  </si>
  <si>
    <t>RSP FACC Benefits Projects</t>
  </si>
  <si>
    <t>01259</t>
  </si>
  <si>
    <t>ESOP Benefits Projects</t>
  </si>
  <si>
    <t>07463</t>
  </si>
  <si>
    <t>RSU-Managment Incentive Plan</t>
  </si>
  <si>
    <t>01268</t>
  </si>
  <si>
    <t>Life Benefits Projects</t>
  </si>
  <si>
    <t>9250</t>
  </si>
  <si>
    <t>A&amp;G-Injuries &amp; damages</t>
  </si>
  <si>
    <t>01293</t>
  </si>
  <si>
    <t>Workers Comp Benefits Projects</t>
  </si>
  <si>
    <t>05426</t>
  </si>
  <si>
    <t>Safety Training</t>
  </si>
  <si>
    <t>05418</t>
  </si>
  <si>
    <t>Settlement</t>
  </si>
  <si>
    <t>04017</t>
  </si>
  <si>
    <t>Promo Sales, Consumer Rel</t>
  </si>
  <si>
    <t>8560</t>
  </si>
  <si>
    <t>Mains expenses</t>
  </si>
  <si>
    <t>01014</t>
  </si>
  <si>
    <t>Expense Labor Transfer Out</t>
  </si>
  <si>
    <t>4800</t>
  </si>
  <si>
    <t>Residential sales</t>
  </si>
  <si>
    <t>31128</t>
  </si>
  <si>
    <t>Gas Cost Adjustment Surcharge</t>
  </si>
  <si>
    <t>31195</t>
  </si>
  <si>
    <t>WNA</t>
  </si>
  <si>
    <t>31108</t>
  </si>
  <si>
    <t>Gas Rev-Dist Inc. Base Charges</t>
  </si>
  <si>
    <t>31101</t>
  </si>
  <si>
    <t>Gas Rev-Dist Inc</t>
  </si>
  <si>
    <t>31183</t>
  </si>
  <si>
    <t>Surcharge revenue</t>
  </si>
  <si>
    <t>4811</t>
  </si>
  <si>
    <t>Commercial Revenue-Banner</t>
  </si>
  <si>
    <t>4812</t>
  </si>
  <si>
    <t>Industrial Revenue-Banner</t>
  </si>
  <si>
    <t>4820</t>
  </si>
  <si>
    <t>Other Sales to Public Authorities</t>
  </si>
  <si>
    <t>4880</t>
  </si>
  <si>
    <t>Miscellaneous service revenues</t>
  </si>
  <si>
    <t>31301</t>
  </si>
  <si>
    <t>Misc Service Revenue</t>
  </si>
  <si>
    <t>8040</t>
  </si>
  <si>
    <t>Natural gas city gate purchases</t>
  </si>
  <si>
    <t>04740</t>
  </si>
  <si>
    <t>Cashouts</t>
  </si>
  <si>
    <t>04751</t>
  </si>
  <si>
    <t>Gas Purchases</t>
  </si>
  <si>
    <t>04774</t>
  </si>
  <si>
    <t>Capacity Release</t>
  </si>
  <si>
    <t>9240</t>
  </si>
  <si>
    <t>A&amp;G-Property insurance</t>
  </si>
  <si>
    <t>04069</t>
  </si>
  <si>
    <t>Blueflame Property Insurance</t>
  </si>
  <si>
    <t>04072</t>
  </si>
  <si>
    <t>Insurance Capitalized</t>
  </si>
  <si>
    <t>8810</t>
  </si>
  <si>
    <t>Distribution-Rents</t>
  </si>
  <si>
    <t>Sales-Supervision</t>
  </si>
  <si>
    <t>Customer Relations &amp; Assist</t>
  </si>
  <si>
    <t>Advertising</t>
  </si>
  <si>
    <t>Sales-Demonstrating and selling expenses</t>
  </si>
  <si>
    <t>Promo Other, Misc</t>
  </si>
  <si>
    <t>4030</t>
  </si>
  <si>
    <t>Depreciation Expense</t>
  </si>
  <si>
    <t>30062</t>
  </si>
  <si>
    <t>Tools &amp; Shop Depreciation Capitalized</t>
  </si>
  <si>
    <t>30042</t>
  </si>
  <si>
    <t>Heavy Equipment Depreciation Capitalized</t>
  </si>
  <si>
    <t>30032</t>
  </si>
  <si>
    <t>Vehicle Depreciation Capitalized</t>
  </si>
  <si>
    <t>30007</t>
  </si>
  <si>
    <t>Depr Exp-General Plant</t>
  </si>
  <si>
    <t>30041</t>
  </si>
  <si>
    <t>Heavy Equipment Depreciation</t>
  </si>
  <si>
    <t>30061</t>
  </si>
  <si>
    <t>Tools &amp; Shop Depreciation</t>
  </si>
  <si>
    <t>41124</t>
  </si>
  <si>
    <t>Billing for Taxes Other and Depr</t>
  </si>
  <si>
    <t>30002</t>
  </si>
  <si>
    <t>Depr Exp-Natural Gas Prod</t>
  </si>
  <si>
    <t>30004</t>
  </si>
  <si>
    <t>Depr Exp-Transmission Plant</t>
  </si>
  <si>
    <t>30031</t>
  </si>
  <si>
    <t>Vehicle Depreciation</t>
  </si>
  <si>
    <t>30005</t>
  </si>
  <si>
    <t>Depr Exp-Distribution Plant</t>
  </si>
  <si>
    <t>8750</t>
  </si>
  <si>
    <t>Distribution-Measuring and regulating station expenses</t>
  </si>
  <si>
    <t>8870</t>
  </si>
  <si>
    <t>Distribution-Maint of mains</t>
  </si>
  <si>
    <t>4210</t>
  </si>
  <si>
    <t>Miscellaneous nonoperating income</t>
  </si>
  <si>
    <t>30607</t>
  </si>
  <si>
    <t>Incentive Rates Income</t>
  </si>
  <si>
    <t>30606</t>
  </si>
  <si>
    <t>Misc Non-Operating Income</t>
  </si>
  <si>
    <t>4805</t>
  </si>
  <si>
    <t>Unbilled Residential Revenue</t>
  </si>
  <si>
    <t>31181</t>
  </si>
  <si>
    <t>City franch revenue</t>
  </si>
  <si>
    <t>4815</t>
  </si>
  <si>
    <t>Unbilled Comm Revenue</t>
  </si>
  <si>
    <t>4825</t>
  </si>
  <si>
    <t>Unbilled Public Authority Revenue</t>
  </si>
  <si>
    <t>8051</t>
  </si>
  <si>
    <t>PGA for Residential</t>
  </si>
  <si>
    <t>8082</t>
  </si>
  <si>
    <t>Gas delivered to storage-Credit</t>
  </si>
  <si>
    <t>04756</t>
  </si>
  <si>
    <t>Storage Injection/Withdrawal</t>
  </si>
  <si>
    <t>4074</t>
  </si>
  <si>
    <t>Regulatory Credits</t>
  </si>
  <si>
    <t>4310</t>
  </si>
  <si>
    <t>Other interest expense</t>
  </si>
  <si>
    <t>30119</t>
  </si>
  <si>
    <t>Cust Deps-By Acct/Div</t>
  </si>
  <si>
    <t>30157</t>
  </si>
  <si>
    <t>Int on Taxes</t>
  </si>
  <si>
    <t>4190</t>
  </si>
  <si>
    <t>Interest and dividend income</t>
  </si>
  <si>
    <t>Customer service-Operating informational and instructional advertising expense</t>
  </si>
  <si>
    <t>05417</t>
  </si>
  <si>
    <t>Club Dues - Deductible</t>
  </si>
  <si>
    <t>4893</t>
  </si>
  <si>
    <t>Revenue-Transportation Distribution</t>
  </si>
  <si>
    <t>31215</t>
  </si>
  <si>
    <t>CB Gas Rev-Dist Inc</t>
  </si>
  <si>
    <t>31216</t>
  </si>
  <si>
    <t>CB Gas Rev-Dist Inc Base Charges</t>
  </si>
  <si>
    <t>9310</t>
  </si>
  <si>
    <t>A&amp;G-Rents</t>
  </si>
  <si>
    <t>A&amp;G-Office supplies &amp; expense</t>
  </si>
  <si>
    <t>04070</t>
  </si>
  <si>
    <t>Insurance-Other</t>
  </si>
  <si>
    <t>07592</t>
  </si>
  <si>
    <t>Vendor Comp Sales Tax</t>
  </si>
  <si>
    <t>8170</t>
  </si>
  <si>
    <t>Lines expenses</t>
  </si>
  <si>
    <t>4816</t>
  </si>
  <si>
    <t>Unbilled Industrial Revenue</t>
  </si>
  <si>
    <t>31217</t>
  </si>
  <si>
    <t>CB Gas Cost Adjustment Surcharge</t>
  </si>
  <si>
    <t>8054</t>
  </si>
  <si>
    <t>PGA for Public Authorities</t>
  </si>
  <si>
    <t>Other deductions</t>
  </si>
  <si>
    <t>30743</t>
  </si>
  <si>
    <t>Entertainment &amp; Sports Events</t>
  </si>
  <si>
    <t>30740</t>
  </si>
  <si>
    <t>Misc Income Deductions</t>
  </si>
  <si>
    <t>4264</t>
  </si>
  <si>
    <t>Civic, Political and Related</t>
  </si>
  <si>
    <t>30737</t>
  </si>
  <si>
    <t>Political Activities</t>
  </si>
  <si>
    <t>4263</t>
  </si>
  <si>
    <t>Penalties</t>
  </si>
  <si>
    <t>8180</t>
  </si>
  <si>
    <t>Compressor station expenses</t>
  </si>
  <si>
    <t>4170</t>
  </si>
  <si>
    <t>Revenues from nonutility operations</t>
  </si>
  <si>
    <t>30526</t>
  </si>
  <si>
    <t>Misc Other Revenue</t>
  </si>
  <si>
    <t>8910</t>
  </si>
  <si>
    <t>Maintenance of measuring and regulating station equipment-City gate check stations</t>
  </si>
  <si>
    <t>8940</t>
  </si>
  <si>
    <t>Distribution-Maintenance of other equipment</t>
  </si>
  <si>
    <t>8920</t>
  </si>
  <si>
    <t>Maintenance of services</t>
  </si>
  <si>
    <t>8930</t>
  </si>
  <si>
    <t>Maintenance of meters and house regulators</t>
  </si>
  <si>
    <t>9040</t>
  </si>
  <si>
    <t>Customer accounts-Uncollectible accounts</t>
  </si>
  <si>
    <t>09927</t>
  </si>
  <si>
    <t>Cust Uncol Acct-Write Off</t>
  </si>
  <si>
    <t>8052</t>
  </si>
  <si>
    <t>PGA for Commercial</t>
  </si>
  <si>
    <t>4870</t>
  </si>
  <si>
    <t>Forfeited discounts</t>
  </si>
  <si>
    <t>31201</t>
  </si>
  <si>
    <t>Forfeited Disc-Dist Plant Inc</t>
  </si>
  <si>
    <t>8050</t>
  </si>
  <si>
    <t>Other purchases</t>
  </si>
  <si>
    <t>04800</t>
  </si>
  <si>
    <t>Reimbursement for Gas Loss</t>
  </si>
  <si>
    <t>8250</t>
  </si>
  <si>
    <t>Storage well royalties</t>
  </si>
  <si>
    <t>8760</t>
  </si>
  <si>
    <t>Distribution-Measuring and regulating station expenses-Industrial</t>
  </si>
  <si>
    <t>4320</t>
  </si>
  <si>
    <t>Allowance for borrowed funds used during construction</t>
  </si>
  <si>
    <t>00000</t>
  </si>
  <si>
    <t>Default</t>
  </si>
  <si>
    <t>8010</t>
  </si>
  <si>
    <t>Natural gas field line purchases</t>
  </si>
  <si>
    <t>4281</t>
  </si>
  <si>
    <t>Amortization of loss on reacquired debt</t>
  </si>
  <si>
    <t>4290</t>
  </si>
  <si>
    <t>Amortization of debt premium</t>
  </si>
  <si>
    <t>8200</t>
  </si>
  <si>
    <t>Storage-Measuring and regulating station expenses</t>
  </si>
  <si>
    <t>8630</t>
  </si>
  <si>
    <t>Transmission-Maintenance of mains</t>
  </si>
  <si>
    <t>9302</t>
  </si>
  <si>
    <t>Miscellaneous general expenses</t>
  </si>
  <si>
    <t>9230</t>
  </si>
  <si>
    <t>A&amp;G-Outside services employed</t>
  </si>
  <si>
    <t>06121</t>
  </si>
  <si>
    <t>Legal</t>
  </si>
  <si>
    <t>8850</t>
  </si>
  <si>
    <t>Distribution-Maintenance supervision and engineering</t>
  </si>
  <si>
    <t>8310</t>
  </si>
  <si>
    <t>Storage-Maintenance of structures and improvements</t>
  </si>
  <si>
    <t>8120</t>
  </si>
  <si>
    <t>Gas used for other utility operations-Credit</t>
  </si>
  <si>
    <t>04801</t>
  </si>
  <si>
    <t>Company Used Gas</t>
  </si>
  <si>
    <t>04802</t>
  </si>
  <si>
    <t>PGA Recoverable Company Used Gas</t>
  </si>
  <si>
    <t>Sales-Advertising expenses</t>
  </si>
  <si>
    <t>04041</t>
  </si>
  <si>
    <t>Gas Light Relight Program</t>
  </si>
  <si>
    <t>8770</t>
  </si>
  <si>
    <t>Distribution-Measuring and regulating station expenses-City gate check stations</t>
  </si>
  <si>
    <t>8410</t>
  </si>
  <si>
    <t>Other storage expenses-Operation labor and expenses</t>
  </si>
  <si>
    <t>8190</t>
  </si>
  <si>
    <t>Compressor station fuel and power</t>
  </si>
  <si>
    <t>9270</t>
  </si>
  <si>
    <t>A&amp;G-Franchise requirements</t>
  </si>
  <si>
    <t>8710</t>
  </si>
  <si>
    <t>Distribution load dispatching</t>
  </si>
  <si>
    <t>8860</t>
  </si>
  <si>
    <t>Distribution-Maintenance of structures and improvements</t>
  </si>
  <si>
    <t>8711</t>
  </si>
  <si>
    <t>Odorization</t>
  </si>
  <si>
    <t>Customer accounts-Operation supervision</t>
  </si>
  <si>
    <t>8081</t>
  </si>
  <si>
    <t>Gas withdrawn from storage-Debit</t>
  </si>
  <si>
    <t>4300</t>
  </si>
  <si>
    <t>Interest on debt to associated companies</t>
  </si>
  <si>
    <t>8060</t>
  </si>
  <si>
    <t>Exchange gas</t>
  </si>
  <si>
    <t>04776</t>
  </si>
  <si>
    <t>Imbalances</t>
  </si>
  <si>
    <t>8890</t>
  </si>
  <si>
    <t>Maintenance of measuring and regulating station equipment-General</t>
  </si>
  <si>
    <t>8790</t>
  </si>
  <si>
    <t>Customer installations expenses</t>
  </si>
  <si>
    <t>8340</t>
  </si>
  <si>
    <t>Maintenance of compressor station equipment</t>
  </si>
  <si>
    <t>8550</t>
  </si>
  <si>
    <t>Other fuel &amp; power for compressor stations</t>
  </si>
  <si>
    <t>8900</t>
  </si>
  <si>
    <t>Maintenance of measuring and regulating station equipment-Industrial</t>
  </si>
  <si>
    <t>8650</t>
  </si>
  <si>
    <t>Transmission-Maintenance of measuring and regulating station equipment</t>
  </si>
  <si>
    <t>091</t>
  </si>
  <si>
    <t xml:space="preserve">Brentwood Division </t>
  </si>
  <si>
    <t>41112</t>
  </si>
  <si>
    <t>Billed from Investor Relations</t>
  </si>
  <si>
    <t>41105</t>
  </si>
  <si>
    <t>Billed from Gas Control</t>
  </si>
  <si>
    <t>41113</t>
  </si>
  <si>
    <t>Billed from Legal &amp; Gov't Affairs</t>
  </si>
  <si>
    <t>41103</t>
  </si>
  <si>
    <t>Billed from Customer Service Center</t>
  </si>
  <si>
    <t>41120</t>
  </si>
  <si>
    <t>Billed from Risk Mgmt</t>
  </si>
  <si>
    <t>41115</t>
  </si>
  <si>
    <t>Billed from Planning &amp; Rates</t>
  </si>
  <si>
    <t>41109</t>
  </si>
  <si>
    <t>Billed from IT</t>
  </si>
  <si>
    <t>41126</t>
  </si>
  <si>
    <t>Billed from Utility Operations Council</t>
  </si>
  <si>
    <t>41101</t>
  </si>
  <si>
    <t>Billed from Accounting &amp; Tax</t>
  </si>
  <si>
    <t>41107</t>
  </si>
  <si>
    <t>Billed from HR</t>
  </si>
  <si>
    <t>41119</t>
  </si>
  <si>
    <t>Billed from Treasury</t>
  </si>
  <si>
    <t>41108</t>
  </si>
  <si>
    <t>Billed from HR Other</t>
  </si>
  <si>
    <t>41138</t>
  </si>
  <si>
    <t>Billed from Safety &amp; Enterprise Svc</t>
  </si>
  <si>
    <t>41121</t>
  </si>
  <si>
    <t>Billed from Management Committee</t>
  </si>
  <si>
    <t>41123</t>
  </si>
  <si>
    <t>Billing for Overhead Capitalized</t>
  </si>
  <si>
    <t>30023</t>
  </si>
  <si>
    <t>Amortization of FAS109 Regulatory Items</t>
  </si>
  <si>
    <t>30132</t>
  </si>
  <si>
    <t>1St Mortg Bonds Series I</t>
  </si>
  <si>
    <t>30011</t>
  </si>
  <si>
    <t>Amort Util/Plant Acq Adj</t>
  </si>
  <si>
    <t>06112</t>
  </si>
  <si>
    <t>Collection Fees</t>
  </si>
  <si>
    <t>06113</t>
  </si>
  <si>
    <t>Payment Services</t>
  </si>
  <si>
    <t>05425</t>
  </si>
  <si>
    <t>Regulatory Compliance Training</t>
  </si>
  <si>
    <t>05422</t>
  </si>
  <si>
    <t>Operator Qualifications Training</t>
  </si>
  <si>
    <t>05317</t>
  </si>
  <si>
    <t>Telephone Directory</t>
  </si>
  <si>
    <t>04863</t>
  </si>
  <si>
    <t>A&amp;G Overhead Clearing</t>
  </si>
  <si>
    <t>01267</t>
  </si>
  <si>
    <t>Life Benefits Variance</t>
  </si>
  <si>
    <t>07604</t>
  </si>
  <si>
    <t>Restricted Stock Cap Accrual</t>
  </si>
  <si>
    <t>07450</t>
  </si>
  <si>
    <t>Capitalized Restricted Stock</t>
  </si>
  <si>
    <t>01258</t>
  </si>
  <si>
    <t>ESOP Benefits Variance</t>
  </si>
  <si>
    <t>01261</t>
  </si>
  <si>
    <t>HSA Benefits Variance</t>
  </si>
  <si>
    <t>07489</t>
  </si>
  <si>
    <t>NQ Retirement Cost</t>
  </si>
  <si>
    <t>01206</t>
  </si>
  <si>
    <t>Pension Benefits Variance</t>
  </si>
  <si>
    <t>01270</t>
  </si>
  <si>
    <t>LTD Benefits Variance</t>
  </si>
  <si>
    <t>07454</t>
  </si>
  <si>
    <t>VPP &amp; MIP - Capital Credit</t>
  </si>
  <si>
    <t>01264</t>
  </si>
  <si>
    <t>RSP FACC Benefits Variance</t>
  </si>
  <si>
    <t>07421</t>
  </si>
  <si>
    <t>Service Awards</t>
  </si>
  <si>
    <t>07452</t>
  </si>
  <si>
    <t>Variable Pay &amp; Mgmt Incentive Plans</t>
  </si>
  <si>
    <t>01207</t>
  </si>
  <si>
    <t>OPEB Benefits Variance</t>
  </si>
  <si>
    <t>01252</t>
  </si>
  <si>
    <t>Medical Benefits Variance</t>
  </si>
  <si>
    <t>07490</t>
  </si>
  <si>
    <t>SERP Capitalized</t>
  </si>
  <si>
    <t>07487</t>
  </si>
  <si>
    <t>COLI CSV &amp; Premiums</t>
  </si>
  <si>
    <t>01208</t>
  </si>
  <si>
    <t>Workers Comp Benefits Variance</t>
  </si>
  <si>
    <t>01221</t>
  </si>
  <si>
    <t>Workers Comp Benefits Load</t>
  </si>
  <si>
    <t>4091</t>
  </si>
  <si>
    <t>Income taxes, utility operating income</t>
  </si>
  <si>
    <t>30202</t>
  </si>
  <si>
    <t>State Income Taxes</t>
  </si>
  <si>
    <t>30201</t>
  </si>
  <si>
    <t>Federal Income Taxes</t>
  </si>
  <si>
    <t>8500</t>
  </si>
  <si>
    <t>Transmission-Operation supervision and engineering</t>
  </si>
  <si>
    <t>Customer service-Miscellaneous customer service</t>
  </si>
  <si>
    <t>4101</t>
  </si>
  <si>
    <t>Provision for deferred income taxes</t>
  </si>
  <si>
    <t>093</t>
  </si>
  <si>
    <t xml:space="preserve">Tennessee Division </t>
  </si>
  <si>
    <t>30105</t>
  </si>
  <si>
    <t>Corp/State Franchise Tax</t>
  </si>
  <si>
    <t>30109</t>
  </si>
  <si>
    <t>State Gross Receipts</t>
  </si>
  <si>
    <t>30104</t>
  </si>
  <si>
    <t>State Supv &amp; Inspection</t>
  </si>
  <si>
    <t>30705</t>
  </si>
  <si>
    <t>Health</t>
  </si>
  <si>
    <t>30703</t>
  </si>
  <si>
    <t>United Way Agencies</t>
  </si>
  <si>
    <t>04001</t>
  </si>
  <si>
    <t>Safety, Newspaper</t>
  </si>
  <si>
    <t>01229</t>
  </si>
  <si>
    <t>Pension Reg Asset Amort</t>
  </si>
  <si>
    <t>30051</t>
  </si>
  <si>
    <t>Stores Depreciation</t>
  </si>
  <si>
    <t>30052</t>
  </si>
  <si>
    <t>Stores Depreciation Capitalized</t>
  </si>
  <si>
    <t>30118</t>
  </si>
  <si>
    <t>Penalty - Interest</t>
  </si>
  <si>
    <t>9280</t>
  </si>
  <si>
    <t>A&amp;G-Regulatory commission expenses</t>
  </si>
  <si>
    <t>7350</t>
  </si>
  <si>
    <t>Miscellaneous production expenses</t>
  </si>
  <si>
    <t>4950</t>
  </si>
  <si>
    <t>Other gas revenues</t>
  </si>
  <si>
    <t>31309</t>
  </si>
  <si>
    <t>Other Gas Revenues</t>
  </si>
  <si>
    <t>8130</t>
  </si>
  <si>
    <t>Other gas supply expenses</t>
  </si>
  <si>
    <t>04755</t>
  </si>
  <si>
    <t>Purchase Gas-Ind-Actual</t>
  </si>
  <si>
    <t>04777</t>
  </si>
  <si>
    <t>Realignment Costs</t>
  </si>
  <si>
    <t>095</t>
  </si>
  <si>
    <t xml:space="preserve">Georgia Div </t>
  </si>
  <si>
    <t>096</t>
  </si>
  <si>
    <t xml:space="preserve">Virginia Division </t>
  </si>
  <si>
    <t>8001</t>
  </si>
  <si>
    <t>Intercompany Gas Well-head Purchases</t>
  </si>
  <si>
    <t>04743</t>
  </si>
  <si>
    <t>Hedging Settlements</t>
  </si>
  <si>
    <t>Atmos Energy Corp. - Shared Services</t>
  </si>
  <si>
    <t>IS Portion of the Trial Balance</t>
  </si>
  <si>
    <t>002</t>
  </si>
  <si>
    <t>Shared Services General Office</t>
  </si>
  <si>
    <t>40009</t>
  </si>
  <si>
    <t>Billed to MS Div</t>
  </si>
  <si>
    <t>40001</t>
  </si>
  <si>
    <t>Billed to West Tex Div</t>
  </si>
  <si>
    <t>40008</t>
  </si>
  <si>
    <t>Billed to Mid-Tex Div</t>
  </si>
  <si>
    <t>40003</t>
  </si>
  <si>
    <t>Billed to LA Div</t>
  </si>
  <si>
    <t>40004</t>
  </si>
  <si>
    <t>Billed to Mid St Div</t>
  </si>
  <si>
    <t>40002</t>
  </si>
  <si>
    <t>Billed to CO/KS Div</t>
  </si>
  <si>
    <t>40010</t>
  </si>
  <si>
    <t>Billed to Atmos Pipeline Div</t>
  </si>
  <si>
    <t>40007</t>
  </si>
  <si>
    <t>Billed to Nonutilities</t>
  </si>
  <si>
    <t>40011</t>
  </si>
  <si>
    <t>Billed to AELIG</t>
  </si>
  <si>
    <t>40013</t>
  </si>
  <si>
    <t>Billed to AEH</t>
  </si>
  <si>
    <t>40015</t>
  </si>
  <si>
    <t>Billed to TLGP</t>
  </si>
  <si>
    <t>40014</t>
  </si>
  <si>
    <t>Billed to UCGS</t>
  </si>
  <si>
    <t>40012</t>
  </si>
  <si>
    <t>Billed to WKGS</t>
  </si>
  <si>
    <t>30612</t>
  </si>
  <si>
    <t>Int &amp; Div Inc-Interco</t>
  </si>
  <si>
    <t>30604</t>
  </si>
  <si>
    <t>Int &amp; Div Income-Misc</t>
  </si>
  <si>
    <t>30602</t>
  </si>
  <si>
    <t>Int &amp; Div Income-Temp Cash I</t>
  </si>
  <si>
    <t>30176</t>
  </si>
  <si>
    <t>CP- MUFG Int Exp</t>
  </si>
  <si>
    <t>30121</t>
  </si>
  <si>
    <t>Commitment Fee-Credit Agricole (Fmly RBS)</t>
  </si>
  <si>
    <t>30175</t>
  </si>
  <si>
    <t>CP- Mizuho Int Exp</t>
  </si>
  <si>
    <t>30177</t>
  </si>
  <si>
    <t>200MM BBT 3 YR Term Loan</t>
  </si>
  <si>
    <t>30120</t>
  </si>
  <si>
    <t>Commitment Fees-Anb</t>
  </si>
  <si>
    <t>30156</t>
  </si>
  <si>
    <t>Int On deferred director comp</t>
  </si>
  <si>
    <t>30165</t>
  </si>
  <si>
    <t>CP-Wells Fargo Interest Exp</t>
  </si>
  <si>
    <t>30171</t>
  </si>
  <si>
    <t>CP- Goldman Sachs Int Exp</t>
  </si>
  <si>
    <t>30128</t>
  </si>
  <si>
    <t>Int On Debt To Assoc. Co</t>
  </si>
  <si>
    <t>30167</t>
  </si>
  <si>
    <t>4.15% Senior Notes disc</t>
  </si>
  <si>
    <t>30163</t>
  </si>
  <si>
    <t>8.50% Senior Notes disc</t>
  </si>
  <si>
    <t>30168</t>
  </si>
  <si>
    <t>4.125 Senior Notes disc</t>
  </si>
  <si>
    <t>30159</t>
  </si>
  <si>
    <t>Debt expense on Mid-Tex LTD</t>
  </si>
  <si>
    <t>30134</t>
  </si>
  <si>
    <t>Debentures 6.75 percent</t>
  </si>
  <si>
    <t>30129</t>
  </si>
  <si>
    <t>Int On S/T Loan-Misc</t>
  </si>
  <si>
    <t>30161</t>
  </si>
  <si>
    <t>6.35% Note Amortization</t>
  </si>
  <si>
    <t>30166</t>
  </si>
  <si>
    <t>5.5% Senior Notes disc</t>
  </si>
  <si>
    <t>30174</t>
  </si>
  <si>
    <t>3.000 Senior Notes prem</t>
  </si>
  <si>
    <t>04111</t>
  </si>
  <si>
    <t>Director's Fees</t>
  </si>
  <si>
    <t>05316</t>
  </si>
  <si>
    <t>Telecom Maintenance &amp; Repair</t>
  </si>
  <si>
    <t>04125</t>
  </si>
  <si>
    <t>Proxy Solicitation Exp</t>
  </si>
  <si>
    <t>04112</t>
  </si>
  <si>
    <t>Board Meeting Expenses</t>
  </si>
  <si>
    <t>01010</t>
  </si>
  <si>
    <t>PTO Accrual</t>
  </si>
  <si>
    <t>07488</t>
  </si>
  <si>
    <t>COLI Loan Interest</t>
  </si>
  <si>
    <t>07486</t>
  </si>
  <si>
    <t>Rabbi Trust Gain/Loss</t>
  </si>
  <si>
    <t>07447</t>
  </si>
  <si>
    <t>Education Assistance Program</t>
  </si>
  <si>
    <t>07453</t>
  </si>
  <si>
    <t>Exec Compensation-Other</t>
  </si>
  <si>
    <t>05430</t>
  </si>
  <si>
    <t>Gas Supplies Services</t>
  </si>
  <si>
    <t>04120</t>
  </si>
  <si>
    <t>Newswire/Blast Fax/Mail List</t>
  </si>
  <si>
    <t>07495</t>
  </si>
  <si>
    <t>Employee Broadcast and Publication</t>
  </si>
  <si>
    <t>04122</t>
  </si>
  <si>
    <t>Annual Report Design, Printing &amp; Dist.</t>
  </si>
  <si>
    <t>04141</t>
  </si>
  <si>
    <t>Web Site</t>
  </si>
  <si>
    <t>01200</t>
  </si>
  <si>
    <t>Other Benefits Load</t>
  </si>
  <si>
    <t>05390</t>
  </si>
  <si>
    <t>Audio Conference</t>
  </si>
  <si>
    <t>04065</t>
  </si>
  <si>
    <t>Offsite Storage</t>
  </si>
  <si>
    <t>04140</t>
  </si>
  <si>
    <t>Analyst Activities</t>
  </si>
  <si>
    <t>02006</t>
  </si>
  <si>
    <t>Purchasing Card Charges</t>
  </si>
  <si>
    <t>05428</t>
  </si>
  <si>
    <t>Computer Skills &amp; Systems Training</t>
  </si>
  <si>
    <t>05429</t>
  </si>
  <si>
    <t>Work Environment Training</t>
  </si>
  <si>
    <t>09195</t>
  </si>
  <si>
    <t>Use only for HR exp default ***Formerly:UCG Beg Bal***</t>
  </si>
  <si>
    <t>07121</t>
  </si>
  <si>
    <t>Insurance - Public Liability</t>
  </si>
  <si>
    <t>07119</t>
  </si>
  <si>
    <t>Insurance - D&amp;O</t>
  </si>
  <si>
    <t>07115</t>
  </si>
  <si>
    <t>Insurance Reserve</t>
  </si>
  <si>
    <t>30160</t>
  </si>
  <si>
    <t>FMB Early Retirement Premium</t>
  </si>
  <si>
    <t>04126</t>
  </si>
  <si>
    <t>Transfer Agent  Administration</t>
  </si>
  <si>
    <t>04113</t>
  </si>
  <si>
    <t>Directors Retirement Expenses</t>
  </si>
  <si>
    <t>04129</t>
  </si>
  <si>
    <t>NYSE Fees &amp; Exps</t>
  </si>
  <si>
    <t>04135</t>
  </si>
  <si>
    <t>Reimbursement of Fraud Payments</t>
  </si>
  <si>
    <t>04127</t>
  </si>
  <si>
    <t>Tr &amp; Reg of Bonds/Debt Fee</t>
  </si>
  <si>
    <t>04145</t>
  </si>
  <si>
    <t>Printing/Slides/Graphics</t>
  </si>
  <si>
    <t>04121</t>
  </si>
  <si>
    <t>Inv Relations/Bnkg Inst</t>
  </si>
  <si>
    <t>9320</t>
  </si>
  <si>
    <t>A&amp;G-Maintenance of general plant</t>
  </si>
  <si>
    <t>30071</t>
  </si>
  <si>
    <t>Lab Depreciation</t>
  </si>
  <si>
    <t>30936</t>
  </si>
  <si>
    <t>LTD-5.95 % Senior Notes due 2034</t>
  </si>
  <si>
    <t>30921</t>
  </si>
  <si>
    <t>30939</t>
  </si>
  <si>
    <t>Fixed Rate due 2017</t>
  </si>
  <si>
    <t>30918</t>
  </si>
  <si>
    <t>UCG - Mtn 95-1</t>
  </si>
  <si>
    <t>30944</t>
  </si>
  <si>
    <t>LTD BBT 200MM Term Loan due 2019</t>
  </si>
  <si>
    <t>30937</t>
  </si>
  <si>
    <t>LTD-Rate Lock</t>
  </si>
  <si>
    <t>30941</t>
  </si>
  <si>
    <t>LTD-5.50% Sr Notes due 2041</t>
  </si>
  <si>
    <t>30943</t>
  </si>
  <si>
    <t>LTD 4.125% Sr Notes due 2044</t>
  </si>
  <si>
    <t>30940</t>
  </si>
  <si>
    <t>LTD-8.50 % Senior Notes due 2019</t>
  </si>
  <si>
    <t>30942</t>
  </si>
  <si>
    <t>LTD-4.15% Sr Notes due 2043</t>
  </si>
  <si>
    <t>30945</t>
  </si>
  <si>
    <t>LTD 3.000% Sr Notes due 2027</t>
  </si>
  <si>
    <t>012</t>
  </si>
  <si>
    <t>Customer Support</t>
  </si>
  <si>
    <t>04130</t>
  </si>
  <si>
    <t>Bank Service Charge</t>
  </si>
  <si>
    <t>30709</t>
  </si>
  <si>
    <t>Salvation Army</t>
  </si>
  <si>
    <t>9301</t>
  </si>
  <si>
    <t>A&amp;G-General advertising expense</t>
  </si>
  <si>
    <t>July-17</t>
  </si>
  <si>
    <t>Sep-17</t>
  </si>
  <si>
    <t>August-17</t>
  </si>
  <si>
    <t>Oct-17</t>
  </si>
  <si>
    <t>Nov-17</t>
  </si>
  <si>
    <t>Dec-17</t>
  </si>
  <si>
    <t>Budget 2017</t>
  </si>
  <si>
    <t>Budget 2018</t>
  </si>
  <si>
    <t>See 4264 Essbase pulls</t>
  </si>
  <si>
    <t>41106</t>
  </si>
  <si>
    <t>Billed from Govt Affairs</t>
  </si>
  <si>
    <t>Other Benefit Load</t>
  </si>
  <si>
    <t>Cellular, Radio, Pager Charges</t>
  </si>
  <si>
    <t>Grand Total</t>
  </si>
  <si>
    <t>FOR LINKING TO MODEL</t>
  </si>
  <si>
    <t>Div 009</t>
  </si>
  <si>
    <t>Div 091</t>
  </si>
  <si>
    <t>Div 002 + 012</t>
  </si>
  <si>
    <t>Note: No Amounts booked in 012 this year</t>
  </si>
  <si>
    <t>Version</t>
  </si>
  <si>
    <t>TTCC Total Cost Centers - Reporting</t>
  </si>
  <si>
    <t>FY18 BU 3rd Pass 08/09/17</t>
  </si>
  <si>
    <t>009DIV Kentucky Division</t>
  </si>
  <si>
    <t>091DIV Brentwood Division</t>
  </si>
  <si>
    <t>002DIV Dallas Atmos Rate Division</t>
  </si>
  <si>
    <t>012DIV Call Center Division</t>
  </si>
  <si>
    <t>Total Year FY2018</t>
  </si>
  <si>
    <t>Oct FY2018</t>
  </si>
  <si>
    <t>Nov FY2018</t>
  </si>
  <si>
    <t>Dec FY2018</t>
  </si>
  <si>
    <t>Jan FY2018</t>
  </si>
  <si>
    <t>Feb FY2018</t>
  </si>
  <si>
    <t>Mar FY2018</t>
  </si>
  <si>
    <t>Apr FY2018</t>
  </si>
  <si>
    <t>May FY2018</t>
  </si>
  <si>
    <t>Jun FY2018</t>
  </si>
  <si>
    <t>Jul FY2018</t>
  </si>
  <si>
    <t>Aug FY2018</t>
  </si>
  <si>
    <t>Sep FY2018</t>
  </si>
  <si>
    <t>Taxes other than income taxes, utility  - Fica Load 4081-01210</t>
  </si>
  <si>
    <t>Payroll Taxes</t>
  </si>
  <si>
    <t>Taxes other than income taxes, utility  - Ad Valorem - Accrua 4081-30101</t>
  </si>
  <si>
    <t>Ad Valorem</t>
  </si>
  <si>
    <t>Taxes other than income taxes, utility  - City Franchise 4081-30107</t>
  </si>
  <si>
    <t>Franchise Taxes</t>
  </si>
  <si>
    <t>Taxes other than income taxes, utility  - Taxes Other Than In 4081-09345</t>
  </si>
  <si>
    <t>Taxes other than income taxes, utility  - Taxes Property And  4081-30102</t>
  </si>
  <si>
    <t>Taxes other than income taxes, utility  - Public Serv Comm As 4081-30112</t>
  </si>
  <si>
    <t>Taxes other than income taxes, utility  - Billing for Taxes O 4081-41124</t>
  </si>
  <si>
    <t>Taxes other than income taxes, utility  - Billing for CSC Dep 4081-41129</t>
  </si>
  <si>
    <t>Other Taxes</t>
  </si>
  <si>
    <t>Total Taxes - Other Than Income Taxes</t>
  </si>
  <si>
    <t>Donations - Default 4261-00000</t>
  </si>
  <si>
    <t>Donations - Donations 4261-07520</t>
  </si>
  <si>
    <t>Donations - Heat Help Assist. P 4261-30711</t>
  </si>
  <si>
    <t>Donations - Community Welfare 4261-30736</t>
  </si>
  <si>
    <t>Donations - Billed from BTL SS 4261-41134</t>
  </si>
  <si>
    <t>Civic, Political and Related - Non-project Labor 4264-01000</t>
  </si>
  <si>
    <t>Civic, Political and Related - Benefits Load 4264-01200</t>
  </si>
  <si>
    <t>Civic, Political and Related - Building Lease/Rent 4264-04581</t>
  </si>
  <si>
    <t>Civic, Political and Related - Office Supplies 4264-05010</t>
  </si>
  <si>
    <t>Civic, Political and Related - WAN/LAN/Internet Se 4264-05331</t>
  </si>
  <si>
    <t>Civic, Political and Related - Meals and Entertain 4264-05411</t>
  </si>
  <si>
    <t>Civic, Political and Related - Transportation 4264-05413</t>
  </si>
  <si>
    <t>Civic, Political and Related - Lodging 4264-05414</t>
  </si>
  <si>
    <t>Civic, Political and Related - Books &amp; Manuals 4264-05424</t>
  </si>
  <si>
    <t>Civic, Political and Related - Contract Labor 4264-06111</t>
  </si>
  <si>
    <t>Civic, Political and Related - Restricted Stock -  4264-07458</t>
  </si>
  <si>
    <t>Civic, Political and Related - Political Activitie 4264-30737</t>
  </si>
  <si>
    <t>Civic, Political and Related - Billed from Govt Af 4264-41106</t>
  </si>
  <si>
    <t>Other deductions - Default 4265-00000</t>
  </si>
  <si>
    <t>Other deductions - Board Meeting Expen 4265-04112</t>
  </si>
  <si>
    <t>Other deductions - Meals and Entertain 4265-05411</t>
  </si>
  <si>
    <t>Other deductions - Spousal &amp; Dependent 4265-05412</t>
  </si>
  <si>
    <t>Other deductions - Contractor Labor 4265-06111</t>
  </si>
  <si>
    <t>Other deductions - Misc Employee Welfa 4265-07499</t>
  </si>
  <si>
    <t>Other deductions - Misc General Expens 4265-07590</t>
  </si>
  <si>
    <t>Other deductions - Misc Income Deducti 4265-30740</t>
  </si>
  <si>
    <t>Other deductions - Entertainment &amp; Spo 4265-30743</t>
  </si>
  <si>
    <t>Other deductions - Billed from BTL SS 4265-41134</t>
  </si>
  <si>
    <t>Other Non-Operating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</si>
</sst>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General;;"/>
    <numFmt numFmtId="166" formatCode="0.00_)"/>
    <numFmt numFmtId="167" formatCode="_(* #,##0_);_(* \(#,##0\);_(* &quot;-&quot;??_);_(@_)"/>
    <numFmt numFmtId="168" formatCode="#,##0;\(#,##0\);0"/>
    <numFmt numFmtId="169" formatCode="\$#,##0;\(\$#,##0\)"/>
  </numFmts>
  <fonts count="4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62"/>
      <name val="Arial"/>
      <family val="2"/>
    </font>
    <font>
      <sz val="18"/>
      <color indexed="62"/>
      <name val="Arial"/>
      <family val="2"/>
    </font>
    <font>
      <sz val="12"/>
      <color indexed="62"/>
      <name val="Arial"/>
      <family val="2"/>
    </font>
    <font>
      <sz val="12"/>
      <color rgb="FFFF000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9"/>
      <name val="Times New Roman"/>
      <family val="1"/>
    </font>
    <font>
      <sz val="10"/>
      <color indexed="18"/>
      <name val="Arial"/>
      <family val="2"/>
    </font>
    <font>
      <sz val="12"/>
      <name val="Tms Rmn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sz val="12"/>
      <name val="Times New Roman"/>
      <family val="1"/>
    </font>
    <font>
      <b/>
      <i/>
      <sz val="16"/>
      <name val="Helv"/>
    </font>
    <font>
      <sz val="12"/>
      <name val="Helvetica-Narrow"/>
      <family val="2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u/>
      <sz val="10"/>
      <name val="Arial"/>
      <family val="2"/>
    </font>
    <font>
      <sz val="11"/>
      <color rgb="FF000000"/>
      <name val="Calibri"/>
      <family val="2"/>
    </font>
    <font>
      <sz val="9"/>
      <color rgb="FF000000"/>
      <name val="Tahoma"/>
      <family val="2"/>
    </font>
    <font>
      <b/>
      <sz val="10.5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3" borderId="3">
      <alignment horizontal="center" vertical="center"/>
    </xf>
    <xf numFmtId="3" fontId="14" fillId="4" borderId="0" applyBorder="0">
      <alignment horizontal="right"/>
      <protection locked="0"/>
    </xf>
    <xf numFmtId="0" fontId="15" fillId="0" borderId="0" applyNumberFormat="0" applyFill="0" applyBorder="0" applyAlignment="0" applyProtection="0"/>
    <xf numFmtId="0" fontId="16" fillId="0" borderId="0">
      <alignment horizontal="left" vertical="center" indent="1"/>
    </xf>
    <xf numFmtId="8" fontId="17" fillId="0" borderId="4">
      <protection locked="0"/>
    </xf>
    <xf numFmtId="0" fontId="15" fillId="0" borderId="0"/>
    <xf numFmtId="0" fontId="15" fillId="0" borderId="5"/>
    <xf numFmtId="6" fontId="18" fillId="0" borderId="0">
      <protection locked="0"/>
    </xf>
    <xf numFmtId="0" fontId="19" fillId="0" borderId="0" applyNumberFormat="0">
      <protection locked="0"/>
    </xf>
    <xf numFmtId="164" fontId="10" fillId="5" borderId="0" applyFill="0" applyBorder="0" applyProtection="0"/>
    <xf numFmtId="0" fontId="4" fillId="0" borderId="0">
      <protection locked="0"/>
    </xf>
    <xf numFmtId="38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Alignment="0" applyProtection="0">
      <alignment horizontal="left" vertical="center"/>
    </xf>
    <xf numFmtId="0" fontId="21" fillId="0" borderId="1">
      <alignment horizontal="left" vertical="center"/>
    </xf>
    <xf numFmtId="0" fontId="22" fillId="0" borderId="0">
      <alignment horizontal="center"/>
    </xf>
    <xf numFmtId="0" fontId="4" fillId="0" borderId="0">
      <protection locked="0"/>
    </xf>
    <xf numFmtId="0" fontId="4" fillId="0" borderId="0">
      <protection locked="0"/>
    </xf>
    <xf numFmtId="0" fontId="23" fillId="0" borderId="6" applyNumberFormat="0" applyFill="0" applyAlignment="0" applyProtection="0"/>
    <xf numFmtId="10" fontId="19" fillId="7" borderId="7" applyNumberFormat="0" applyBorder="0" applyAlignment="0" applyProtection="0"/>
    <xf numFmtId="0" fontId="24" fillId="8" borderId="5"/>
    <xf numFmtId="0" fontId="25" fillId="0" borderId="0" applyNumberFormat="0">
      <alignment horizontal="left"/>
    </xf>
    <xf numFmtId="37" fontId="26" fillId="0" borderId="0"/>
    <xf numFmtId="3" fontId="19" fillId="6" borderId="0" applyNumberForma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4" fillId="0" borderId="0"/>
    <xf numFmtId="43" fontId="7" fillId="0" borderId="0"/>
    <xf numFmtId="4" fontId="27" fillId="9" borderId="0">
      <alignment horizontal="right"/>
    </xf>
    <xf numFmtId="0" fontId="28" fillId="9" borderId="0">
      <alignment horizontal="right"/>
    </xf>
    <xf numFmtId="0" fontId="29" fillId="9" borderId="8"/>
    <xf numFmtId="0" fontId="29" fillId="0" borderId="0" applyBorder="0">
      <alignment horizontal="centerContinuous"/>
    </xf>
    <xf numFmtId="0" fontId="30" fillId="0" borderId="0" applyBorder="0">
      <alignment horizontal="centerContinuous"/>
    </xf>
    <xf numFmtId="10" fontId="4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0" fontId="15" fillId="0" borderId="0"/>
    <xf numFmtId="0" fontId="32" fillId="0" borderId="0" applyNumberFormat="0">
      <alignment horizontal="left"/>
    </xf>
    <xf numFmtId="0" fontId="15" fillId="0" borderId="5"/>
    <xf numFmtId="0" fontId="33" fillId="10" borderId="0"/>
    <xf numFmtId="165" fontId="34" fillId="0" borderId="0">
      <alignment horizontal="center"/>
    </xf>
    <xf numFmtId="0" fontId="24" fillId="0" borderId="9"/>
    <xf numFmtId="0" fontId="24" fillId="0" borderId="5"/>
    <xf numFmtId="37" fontId="19" fillId="11" borderId="0" applyNumberFormat="0" applyBorder="0" applyAlignment="0" applyProtection="0"/>
    <xf numFmtId="37" fontId="19" fillId="0" borderId="0"/>
    <xf numFmtId="3" fontId="35" fillId="0" borderId="6" applyProtection="0"/>
    <xf numFmtId="0" fontId="36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166" fontId="38" fillId="0" borderId="0"/>
    <xf numFmtId="0" fontId="4" fillId="0" borderId="0"/>
    <xf numFmtId="0" fontId="4" fillId="0" borderId="0"/>
    <xf numFmtId="0" fontId="4" fillId="0" borderId="0"/>
    <xf numFmtId="37" fontId="39" fillId="0" borderId="0" applyProtection="0"/>
    <xf numFmtId="0" fontId="2" fillId="0" borderId="0"/>
    <xf numFmtId="40" fontId="27" fillId="9" borderId="0">
      <alignment horizontal="right"/>
    </xf>
    <xf numFmtId="0" fontId="40" fillId="7" borderId="0">
      <alignment horizontal="center"/>
    </xf>
    <xf numFmtId="0" fontId="41" fillId="0" borderId="0" applyBorder="0">
      <alignment horizontal="centerContinuous"/>
    </xf>
    <xf numFmtId="0" fontId="42" fillId="0" borderId="0" applyBorder="0">
      <alignment horizontal="centerContinuous"/>
    </xf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0" applyNumberFormat="0" applyBorder="0" applyAlignment="0"/>
  </cellStyleXfs>
  <cellXfs count="100">
    <xf numFmtId="0" fontId="0" fillId="0" borderId="0" xfId="0"/>
    <xf numFmtId="0" fontId="0" fillId="0" borderId="0" xfId="0" applyAlignment="1">
      <alignment horizontal="centerContinuous"/>
    </xf>
    <xf numFmtId="43" fontId="4" fillId="0" borderId="0" xfId="1" quotePrefix="1" applyFont="1"/>
    <xf numFmtId="0" fontId="5" fillId="0" borderId="0" xfId="0" quotePrefix="1" applyFont="1" applyAlignment="1">
      <alignment horizontal="centerContinuous"/>
    </xf>
    <xf numFmtId="43" fontId="4" fillId="0" borderId="0" xfId="1"/>
    <xf numFmtId="0" fontId="6" fillId="0" borderId="0" xfId="0" applyFont="1"/>
    <xf numFmtId="0" fontId="0" fillId="0" borderId="0" xfId="0" quotePrefix="1"/>
    <xf numFmtId="0" fontId="7" fillId="0" borderId="0" xfId="0" applyFont="1"/>
    <xf numFmtId="0" fontId="8" fillId="0" borderId="0" xfId="0" quotePrefix="1" applyFont="1"/>
    <xf numFmtId="0" fontId="9" fillId="0" borderId="0" xfId="0" quotePrefix="1" applyFont="1" applyFill="1" applyAlignment="1">
      <alignment horizontal="centerContinuous"/>
    </xf>
    <xf numFmtId="0" fontId="4" fillId="0" borderId="0" xfId="0" applyFont="1"/>
    <xf numFmtId="0" fontId="10" fillId="0" borderId="0" xfId="0" quotePrefix="1" applyFont="1" applyBorder="1"/>
    <xf numFmtId="0" fontId="0" fillId="0" borderId="0" xfId="0" quotePrefix="1" applyAlignment="1">
      <alignment horizontal="center"/>
    </xf>
    <xf numFmtId="43" fontId="4" fillId="0" borderId="0" xfId="1" quotePrefix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0" fillId="0" borderId="0" xfId="0" quotePrefix="1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quotePrefix="1" applyNumberFormat="1"/>
    <xf numFmtId="0" fontId="0" fillId="0" borderId="0" xfId="0" quotePrefix="1" applyFont="1" applyBorder="1"/>
    <xf numFmtId="0" fontId="0" fillId="0" borderId="0" xfId="0" applyAlignment="1">
      <alignment horizontal="center"/>
    </xf>
    <xf numFmtId="3" fontId="0" fillId="0" borderId="0" xfId="0" quotePrefix="1" applyNumberFormat="1" applyAlignment="1">
      <alignment horizontal="center"/>
    </xf>
    <xf numFmtId="3" fontId="4" fillId="0" borderId="0" xfId="1" quotePrefix="1" applyNumberFormat="1" applyFont="1" applyAlignment="1">
      <alignment horizontal="center"/>
    </xf>
    <xf numFmtId="3" fontId="4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right"/>
    </xf>
    <xf numFmtId="3" fontId="0" fillId="0" borderId="0" xfId="0" applyNumberFormat="1" applyAlignment="1">
      <alignment horizontal="left"/>
    </xf>
    <xf numFmtId="0" fontId="11" fillId="0" borderId="0" xfId="0" applyFont="1"/>
    <xf numFmtId="0" fontId="0" fillId="0" borderId="0" xfId="0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/>
    <xf numFmtId="3" fontId="0" fillId="0" borderId="0" xfId="0" quotePrefix="1" applyNumberFormat="1" applyAlignment="1">
      <alignment horizontal="left"/>
    </xf>
    <xf numFmtId="0" fontId="0" fillId="0" borderId="0" xfId="0" quotePrefix="1" applyFont="1" applyFill="1"/>
    <xf numFmtId="3" fontId="11" fillId="2" borderId="0" xfId="0" applyNumberFormat="1" applyFont="1" applyFill="1" applyAlignment="1">
      <alignment horizontal="right"/>
    </xf>
    <xf numFmtId="0" fontId="0" fillId="0" borderId="0" xfId="0" quotePrefix="1" applyFont="1" applyAlignment="1">
      <alignment horizontal="center"/>
    </xf>
    <xf numFmtId="43" fontId="0" fillId="0" borderId="0" xfId="1" quotePrefix="1" applyFont="1"/>
    <xf numFmtId="43" fontId="0" fillId="0" borderId="0" xfId="1" quotePrefix="1" applyFont="1" applyAlignment="1">
      <alignment horizontal="center"/>
    </xf>
    <xf numFmtId="0" fontId="12" fillId="0" borderId="0" xfId="0" applyFont="1"/>
    <xf numFmtId="3" fontId="4" fillId="0" borderId="0" xfId="2" applyNumberFormat="1" applyAlignment="1">
      <alignment horizontal="right"/>
    </xf>
    <xf numFmtId="3" fontId="4" fillId="0" borderId="0" xfId="59" applyNumberFormat="1"/>
    <xf numFmtId="3" fontId="4" fillId="0" borderId="0" xfId="59" quotePrefix="1" applyNumberFormat="1"/>
    <xf numFmtId="3" fontId="4" fillId="0" borderId="0" xfId="60" quotePrefix="1" applyNumberFormat="1"/>
    <xf numFmtId="0" fontId="0" fillId="0" borderId="0" xfId="0" applyFill="1"/>
    <xf numFmtId="0" fontId="2" fillId="0" borderId="10" xfId="96" applyNumberFormat="1" applyFill="1" applyBorder="1" applyProtection="1">
      <protection locked="0"/>
    </xf>
    <xf numFmtId="0" fontId="2" fillId="0" borderId="10" xfId="96" quotePrefix="1" applyNumberFormat="1" applyFill="1" applyBorder="1" applyProtection="1">
      <protection locked="0"/>
    </xf>
    <xf numFmtId="0" fontId="2" fillId="0" borderId="10" xfId="112" applyNumberFormat="1" applyFill="1" applyBorder="1" applyProtection="1">
      <protection locked="0"/>
    </xf>
    <xf numFmtId="0" fontId="2" fillId="0" borderId="10" xfId="113" applyNumberFormat="1" applyFill="1" applyBorder="1" applyProtection="1">
      <protection locked="0"/>
    </xf>
    <xf numFmtId="0" fontId="2" fillId="0" borderId="10" xfId="114" applyNumberFormat="1" applyFill="1" applyBorder="1" applyProtection="1">
      <protection locked="0"/>
    </xf>
    <xf numFmtId="0" fontId="4" fillId="0" borderId="0" xfId="98" applyFont="1" applyAlignment="1">
      <alignment horizontal="left"/>
    </xf>
    <xf numFmtId="0" fontId="4" fillId="0" borderId="0" xfId="98"/>
    <xf numFmtId="0" fontId="4" fillId="0" borderId="0" xfId="98" applyAlignment="1"/>
    <xf numFmtId="0" fontId="10" fillId="0" borderId="11" xfId="115" applyNumberFormat="1" applyFont="1" applyFill="1" applyBorder="1" applyAlignment="1">
      <alignment horizontal="center"/>
    </xf>
    <xf numFmtId="0" fontId="4" fillId="0" borderId="0" xfId="98" applyAlignment="1">
      <alignment horizontal="center"/>
    </xf>
    <xf numFmtId="0" fontId="4" fillId="0" borderId="0" xfId="98" applyAlignment="1">
      <alignment horizontal="left"/>
    </xf>
    <xf numFmtId="49" fontId="4" fillId="0" borderId="0" xfId="98" applyNumberFormat="1" applyAlignment="1">
      <alignment horizontal="center"/>
    </xf>
    <xf numFmtId="167" fontId="4" fillId="0" borderId="0" xfId="98" applyNumberFormat="1"/>
    <xf numFmtId="167" fontId="4" fillId="0" borderId="12" xfId="98" applyNumberFormat="1" applyBorder="1"/>
    <xf numFmtId="0" fontId="4" fillId="0" borderId="0" xfId="99" applyFont="1"/>
    <xf numFmtId="0" fontId="4" fillId="0" borderId="0" xfId="99"/>
    <xf numFmtId="0" fontId="4" fillId="0" borderId="0" xfId="99" applyFont="1" applyAlignment="1">
      <alignment horizontal="left"/>
    </xf>
    <xf numFmtId="0" fontId="10" fillId="0" borderId="13" xfId="99" applyFont="1" applyBorder="1" applyAlignment="1">
      <alignment horizontal="center"/>
    </xf>
    <xf numFmtId="41" fontId="10" fillId="0" borderId="13" xfId="99" applyNumberFormat="1" applyFont="1" applyBorder="1" applyAlignment="1">
      <alignment horizontal="center"/>
    </xf>
    <xf numFmtId="0" fontId="4" fillId="0" borderId="0" xfId="99" applyAlignment="1">
      <alignment horizontal="center"/>
    </xf>
    <xf numFmtId="49" fontId="4" fillId="0" borderId="0" xfId="99" applyNumberFormat="1" applyAlignment="1">
      <alignment horizontal="center"/>
    </xf>
    <xf numFmtId="167" fontId="0" fillId="0" borderId="0" xfId="116" applyNumberFormat="1" applyFont="1"/>
    <xf numFmtId="167" fontId="0" fillId="0" borderId="12" xfId="116" applyNumberFormat="1" applyFont="1" applyBorder="1"/>
    <xf numFmtId="16" fontId="10" fillId="0" borderId="11" xfId="115" quotePrefix="1" applyNumberFormat="1" applyFont="1" applyFill="1" applyBorder="1" applyAlignment="1">
      <alignment horizontal="center"/>
    </xf>
    <xf numFmtId="0" fontId="10" fillId="0" borderId="11" xfId="115" quotePrefix="1" applyNumberFormat="1" applyFont="1" applyFill="1" applyBorder="1" applyAlignment="1">
      <alignment horizontal="center"/>
    </xf>
    <xf numFmtId="0" fontId="0" fillId="12" borderId="0" xfId="0" applyFill="1"/>
    <xf numFmtId="0" fontId="0" fillId="13" borderId="0" xfId="0" applyFill="1"/>
    <xf numFmtId="0" fontId="4" fillId="0" borderId="0" xfId="2"/>
    <xf numFmtId="0" fontId="6" fillId="0" borderId="0" xfId="2" applyFont="1"/>
    <xf numFmtId="0" fontId="7" fillId="0" borderId="0" xfId="2" applyFont="1"/>
    <xf numFmtId="0" fontId="10" fillId="0" borderId="0" xfId="2" quotePrefix="1" applyFont="1" applyBorder="1"/>
    <xf numFmtId="0" fontId="4" fillId="0" borderId="0" xfId="2" quotePrefix="1" applyFont="1" applyBorder="1"/>
    <xf numFmtId="0" fontId="4" fillId="0" borderId="0" xfId="2" quotePrefix="1" applyFont="1"/>
    <xf numFmtId="0" fontId="4" fillId="0" borderId="0" xfId="2" quotePrefix="1" applyFont="1" applyFill="1"/>
    <xf numFmtId="3" fontId="4" fillId="0" borderId="0" xfId="2" quotePrefix="1" applyNumberFormat="1" applyFont="1" applyAlignment="1">
      <alignment horizontal="center"/>
    </xf>
    <xf numFmtId="3" fontId="4" fillId="0" borderId="0" xfId="2" quotePrefix="1" applyNumberFormat="1" applyAlignment="1">
      <alignment horizontal="center"/>
    </xf>
    <xf numFmtId="43" fontId="4" fillId="13" borderId="0" xfId="1" quotePrefix="1" applyFont="1" applyFill="1"/>
    <xf numFmtId="0" fontId="4" fillId="0" borderId="0" xfId="99" applyFill="1"/>
    <xf numFmtId="0" fontId="10" fillId="0" borderId="0" xfId="0" applyFont="1"/>
    <xf numFmtId="167" fontId="0" fillId="0" borderId="0" xfId="0" applyNumberFormat="1"/>
    <xf numFmtId="167" fontId="0" fillId="13" borderId="0" xfId="0" applyNumberFormat="1" applyFill="1"/>
    <xf numFmtId="0" fontId="43" fillId="0" borderId="0" xfId="0" applyFont="1"/>
    <xf numFmtId="0" fontId="45" fillId="14" borderId="0" xfId="119" applyFont="1" applyFill="1" applyBorder="1" applyProtection="1"/>
    <xf numFmtId="0" fontId="44" fillId="0" borderId="0" xfId="119" applyFill="1" applyProtection="1"/>
    <xf numFmtId="0" fontId="46" fillId="15" borderId="14" xfId="119" applyFont="1" applyFill="1" applyBorder="1" applyAlignment="1" applyProtection="1">
      <alignment horizontal="center" vertical="center"/>
    </xf>
    <xf numFmtId="0" fontId="47" fillId="15" borderId="0" xfId="119" applyFont="1" applyFill="1" applyBorder="1" applyAlignment="1" applyProtection="1">
      <alignment vertical="center"/>
    </xf>
    <xf numFmtId="168" fontId="47" fillId="15" borderId="0" xfId="119" applyNumberFormat="1" applyFont="1" applyFill="1" applyBorder="1" applyAlignment="1" applyProtection="1">
      <alignment horizontal="right" vertical="center"/>
    </xf>
    <xf numFmtId="0" fontId="48" fillId="15" borderId="0" xfId="119" applyFont="1" applyFill="1" applyBorder="1" applyAlignment="1" applyProtection="1">
      <alignment horizontal="left" vertical="center"/>
    </xf>
    <xf numFmtId="169" fontId="48" fillId="15" borderId="15" xfId="119" applyNumberFormat="1" applyFont="1" applyFill="1" applyBorder="1" applyAlignment="1" applyProtection="1">
      <alignment horizontal="right" vertical="center"/>
    </xf>
    <xf numFmtId="0" fontId="0" fillId="0" borderId="0" xfId="0" quotePrefix="1" applyFill="1"/>
    <xf numFmtId="0" fontId="2" fillId="0" borderId="10" xfId="114" quotePrefix="1" applyNumberFormat="1" applyFill="1" applyBorder="1" applyProtection="1">
      <protection locked="0"/>
    </xf>
    <xf numFmtId="0" fontId="10" fillId="0" borderId="0" xfId="0" quotePrefix="1" applyFont="1" applyFill="1" applyAlignment="1">
      <alignment horizontal="right"/>
    </xf>
    <xf numFmtId="0" fontId="2" fillId="0" borderId="10" xfId="112" quotePrefix="1" applyNumberFormat="1" applyFill="1" applyBorder="1" applyProtection="1">
      <protection locked="0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4" fillId="0" borderId="0" xfId="2" quotePrefix="1" applyNumberFormat="1" applyFill="1" applyAlignment="1">
      <alignment horizontal="right"/>
    </xf>
  </cellXfs>
  <cellStyles count="120">
    <cellStyle name="Actual Date" xfId="6"/>
    <cellStyle name="Affinity Input" xfId="7"/>
    <cellStyle name="Body" xfId="8"/>
    <cellStyle name="Comma" xfId="1" builtinId="3"/>
    <cellStyle name="Comma [0] 2" xfId="83"/>
    <cellStyle name="Comma 2" xfId="3"/>
    <cellStyle name="Comma 2 2" xfId="116"/>
    <cellStyle name="Comma 3" xfId="5"/>
    <cellStyle name="Comma 3 2" xfId="84"/>
    <cellStyle name="Comma 4" xfId="62"/>
    <cellStyle name="Comma 5" xfId="85"/>
    <cellStyle name="Comma 6" xfId="86"/>
    <cellStyle name="Comma 7" xfId="87"/>
    <cellStyle name="ContentsHyperlink" xfId="9"/>
    <cellStyle name="Currency [0] 2" xfId="88"/>
    <cellStyle name="Currency [2]" xfId="10"/>
    <cellStyle name="Currency 2" xfId="89"/>
    <cellStyle name="Currency 3" xfId="90"/>
    <cellStyle name="Currency 4" xfId="91"/>
    <cellStyle name="Currency 5" xfId="92"/>
    <cellStyle name="Currency 6" xfId="93"/>
    <cellStyle name="Currency 7" xfId="94"/>
    <cellStyle name="Currency 8" xfId="95"/>
    <cellStyle name="Custom - Style1" xfId="11"/>
    <cellStyle name="Data   - Style2" xfId="12"/>
    <cellStyle name="Date" xfId="13"/>
    <cellStyle name="Edit" xfId="14"/>
    <cellStyle name="Engine" xfId="15"/>
    <cellStyle name="Fixed" xfId="16"/>
    <cellStyle name="Grey" xfId="17"/>
    <cellStyle name="HEADER" xfId="18"/>
    <cellStyle name="Header1" xfId="19"/>
    <cellStyle name="Header2" xfId="20"/>
    <cellStyle name="heading" xfId="21"/>
    <cellStyle name="Heading1" xfId="22"/>
    <cellStyle name="Heading2" xfId="23"/>
    <cellStyle name="HIGHLIGHT" xfId="24"/>
    <cellStyle name="Input [yellow]" xfId="25"/>
    <cellStyle name="Labels - Style3" xfId="26"/>
    <cellStyle name="Large Page Heading" xfId="27"/>
    <cellStyle name="no dec" xfId="28"/>
    <cellStyle name="No Edit" xfId="29"/>
    <cellStyle name="Normal" xfId="0" builtinId="0"/>
    <cellStyle name="Normal - Style1" xfId="30"/>
    <cellStyle name="Normal - Style1 2" xfId="97"/>
    <cellStyle name="Normal - Style2" xfId="31"/>
    <cellStyle name="Normal - Style3" xfId="32"/>
    <cellStyle name="Normal - Style4" xfId="33"/>
    <cellStyle name="Normal - Style5" xfId="34"/>
    <cellStyle name="Normal - Style6" xfId="35"/>
    <cellStyle name="Normal - Style7" xfId="36"/>
    <cellStyle name="Normal - Style8" xfId="37"/>
    <cellStyle name="Normal 10" xfId="64"/>
    <cellStyle name="Normal 11" xfId="72"/>
    <cellStyle name="Normal 12" xfId="67"/>
    <cellStyle name="Normal 13" xfId="73"/>
    <cellStyle name="Normal 14" xfId="74"/>
    <cellStyle name="Normal 15" xfId="71"/>
    <cellStyle name="Normal 16" xfId="76"/>
    <cellStyle name="Normal 17" xfId="77"/>
    <cellStyle name="Normal 18" xfId="78"/>
    <cellStyle name="Normal 19" xfId="79"/>
    <cellStyle name="Normal 2" xfId="38"/>
    <cellStyle name="Normal 2 2" xfId="98"/>
    <cellStyle name="Normal 2 2 2" xfId="115"/>
    <cellStyle name="Normal 2 3" xfId="99"/>
    <cellStyle name="Normal 20" xfId="68"/>
    <cellStyle name="Normal 21" xfId="75"/>
    <cellStyle name="Normal 22" xfId="80"/>
    <cellStyle name="Normal 23" xfId="81"/>
    <cellStyle name="Normal 24" xfId="82"/>
    <cellStyle name="Normal 25" xfId="119"/>
    <cellStyle name="Normal 3" xfId="39"/>
    <cellStyle name="Normal 3 2" xfId="100"/>
    <cellStyle name="Normal 4" xfId="61"/>
    <cellStyle name="Normal 4 2" xfId="101"/>
    <cellStyle name="Normal 4_4264 Div 9" xfId="117"/>
    <cellStyle name="Normal 5" xfId="63"/>
    <cellStyle name="Normal 5 2" xfId="102"/>
    <cellStyle name="Normal 5_4264 Div 9" xfId="118"/>
    <cellStyle name="Normal 6" xfId="65"/>
    <cellStyle name="Normal 7" xfId="69"/>
    <cellStyle name="Normal 8" xfId="66"/>
    <cellStyle name="Normal 9" xfId="70"/>
    <cellStyle name="Normal_Div 12 adv" xfId="113"/>
    <cellStyle name="Normal_Div 2 adv" xfId="114"/>
    <cellStyle name="Normal_Div 9 adv" xfId="96"/>
    <cellStyle name="Normal_Div 91 adv" xfId="112"/>
    <cellStyle name="Normal_Div 91_1" xfId="59"/>
    <cellStyle name="Normal_Sheet1" xfId="2"/>
    <cellStyle name="Normal_Sheet4" xfId="60"/>
    <cellStyle name="nPlosion" xfId="40"/>
    <cellStyle name="Output Amounts" xfId="41"/>
    <cellStyle name="Output Amounts 2" xfId="103"/>
    <cellStyle name="Output Column Headings" xfId="42"/>
    <cellStyle name="Output Column Headings 2" xfId="104"/>
    <cellStyle name="Output Line Items" xfId="43"/>
    <cellStyle name="Output Report Heading" xfId="44"/>
    <cellStyle name="Output Report Heading 2" xfId="105"/>
    <cellStyle name="Output Report Title" xfId="45"/>
    <cellStyle name="Output Report Title 2" xfId="106"/>
    <cellStyle name="Percent [2]" xfId="46"/>
    <cellStyle name="Percent 2" xfId="4"/>
    <cellStyle name="Percent 2 2" xfId="107"/>
    <cellStyle name="Percent 3" xfId="108"/>
    <cellStyle name="Percent 4" xfId="109"/>
    <cellStyle name="Percent 5" xfId="110"/>
    <cellStyle name="Percent 7" xfId="111"/>
    <cellStyle name="PSChar" xfId="47"/>
    <cellStyle name="Reset  - Style4" xfId="48"/>
    <cellStyle name="Small Page Heading" xfId="49"/>
    <cellStyle name="Table  - Style5" xfId="50"/>
    <cellStyle name="Title  - Style6" xfId="51"/>
    <cellStyle name="title1" xfId="52"/>
    <cellStyle name="TotCol - Style7" xfId="53"/>
    <cellStyle name="TotRow - Style8" xfId="54"/>
    <cellStyle name="Unprot" xfId="55"/>
    <cellStyle name="Unprot$" xfId="56"/>
    <cellStyle name="Unprotect" xfId="57"/>
    <cellStyle name="一般_dept code" xfId="58"/>
  </cellStyles>
  <dxfs count="0"/>
  <tableStyles count="0" defaultTableStyle="TableStyleMedium2" defaultPivotStyle="PivotStyleLight16"/>
  <colors>
    <mruColors>
      <color rgb="FFCCFF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M%20for%20KY-2017%20c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O&amp;M Comparison"/>
      <sheetName val="Div 2 forecast"/>
      <sheetName val="Div 12 forecast"/>
      <sheetName val="Div 9 forecast"/>
      <sheetName val="Div 91 forecast"/>
      <sheetName val="Div 2 history"/>
      <sheetName val="Div 12 history "/>
      <sheetName val="Div 9 history "/>
      <sheetName val="Div 91 history"/>
      <sheetName val="Div 002 FY18 Budget "/>
      <sheetName val="Div 012 FY18 Budget"/>
      <sheetName val="Div 009 FY18 Budget"/>
      <sheetName val="Div 091 FY18 Budget"/>
      <sheetName val="incent comp w cap credits"/>
      <sheetName val="final summary"/>
      <sheetName val="adjustment"/>
      <sheetName val="CPI Index"/>
      <sheetName val="Escalation"/>
      <sheetName val="SS Controller 1903"/>
    </sheetNames>
    <sheetDataSet>
      <sheetData sheetId="0"/>
      <sheetData sheetId="1">
        <row r="6">
          <cell r="C6">
            <v>4988281.5248999996</v>
          </cell>
        </row>
      </sheetData>
      <sheetData sheetId="2">
        <row r="64">
          <cell r="F64">
            <v>0</v>
          </cell>
        </row>
        <row r="159">
          <cell r="A159" t="str">
            <v>A&amp;G-Office supplies &amp; expense - Safety 9210-04018</v>
          </cell>
          <cell r="B159" t="str">
            <v>9210-04018</v>
          </cell>
          <cell r="C159" t="str">
            <v>9210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 t="str">
            <v xml:space="preserve">               Sales-Demonstrating and sellin - Promo Other, Misc 9120-04021</v>
          </cell>
          <cell r="B160" t="str">
            <v>9120-04021</v>
          </cell>
          <cell r="C160" t="str">
            <v>9120</v>
          </cell>
          <cell r="D160">
            <v>703.63</v>
          </cell>
          <cell r="E160">
            <v>8.2375565049336609E-3</v>
          </cell>
          <cell r="F160">
            <v>0</v>
          </cell>
          <cell r="G160">
            <v>0</v>
          </cell>
          <cell r="H160">
            <v>703.63</v>
          </cell>
          <cell r="I160">
            <v>0</v>
          </cell>
          <cell r="J160">
            <v>0</v>
          </cell>
          <cell r="K160">
            <v>0</v>
          </cell>
          <cell r="L160">
            <v>165.91262556586886</v>
          </cell>
          <cell r="M160">
            <v>165.91262556586886</v>
          </cell>
          <cell r="N160">
            <v>188.05517745113053</v>
          </cell>
          <cell r="O160">
            <v>207.10040809053717</v>
          </cell>
          <cell r="P160">
            <v>165.91262556586886</v>
          </cell>
          <cell r="Q160">
            <v>213.27857546923741</v>
          </cell>
        </row>
        <row r="161">
          <cell r="A161" t="str">
            <v>A&amp;G-Office supplies &amp; expense - Promo Other, Misc 9210-04021</v>
          </cell>
          <cell r="B161" t="str">
            <v>9210-04021</v>
          </cell>
          <cell r="C161" t="str">
            <v>9210</v>
          </cell>
          <cell r="D161">
            <v>4334.49</v>
          </cell>
          <cell r="E161">
            <v>5.0744860644187859E-2</v>
          </cell>
          <cell r="F161">
            <v>339.61</v>
          </cell>
          <cell r="G161">
            <v>-109.87</v>
          </cell>
          <cell r="H161">
            <v>830.31999999999994</v>
          </cell>
          <cell r="I161">
            <v>846.92</v>
          </cell>
          <cell r="J161">
            <v>1274.43</v>
          </cell>
          <cell r="K161">
            <v>1153.08</v>
          </cell>
          <cell r="L161">
            <v>1022.0522382345877</v>
          </cell>
          <cell r="M161">
            <v>1022.0522382345877</v>
          </cell>
          <cell r="N161">
            <v>1158.4544236461645</v>
          </cell>
          <cell r="O161">
            <v>1275.776541455527</v>
          </cell>
          <cell r="P161">
            <v>1022.0522382345877</v>
          </cell>
          <cell r="Q161">
            <v>1313.8351869386679</v>
          </cell>
        </row>
        <row r="162">
          <cell r="A162" t="str">
            <v>A&amp;G-Office supplies &amp; expense - Community Rel&amp;Trade Shows 9210-04040</v>
          </cell>
          <cell r="B162" t="str">
            <v>9210-04040</v>
          </cell>
          <cell r="C162" t="str">
            <v>9210</v>
          </cell>
          <cell r="D162">
            <v>11494.66</v>
          </cell>
          <cell r="E162">
            <v>0.13457059996731344</v>
          </cell>
          <cell r="F162">
            <v>3836.96</v>
          </cell>
          <cell r="G162">
            <v>1977.8</v>
          </cell>
          <cell r="H162">
            <v>0</v>
          </cell>
          <cell r="I162">
            <v>3000</v>
          </cell>
          <cell r="J162">
            <v>2679.9</v>
          </cell>
          <cell r="K162">
            <v>0</v>
          </cell>
          <cell r="L162">
            <v>2710.38645394166</v>
          </cell>
          <cell r="M162">
            <v>2710.38645394166</v>
          </cell>
          <cell r="N162">
            <v>3072.1122266537986</v>
          </cell>
          <cell r="O162">
            <v>3383.239453778227</v>
          </cell>
          <cell r="P162">
            <v>2710.38645394166</v>
          </cell>
          <cell r="Q162">
            <v>3484.1674037537123</v>
          </cell>
        </row>
        <row r="163">
          <cell r="A163" t="str">
            <v xml:space="preserve">               A&amp;G-Office supplies &amp; expense - Gas Light Relight Program 9210-04041</v>
          </cell>
          <cell r="B163" t="str">
            <v>9210-04041</v>
          </cell>
          <cell r="C163" t="str">
            <v>9210</v>
          </cell>
          <cell r="D163">
            <v>-40000</v>
          </cell>
          <cell r="E163">
            <v>-0.46828910108629029</v>
          </cell>
          <cell r="F163">
            <v>-40000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-9431.8107849789722</v>
          </cell>
          <cell r="M163">
            <v>-9431.8107849789722</v>
          </cell>
          <cell r="N163">
            <v>-10690.571888698922</v>
          </cell>
          <cell r="O163">
            <v>-11773.256290410423</v>
          </cell>
          <cell r="P163">
            <v>-9431.8107849789722</v>
          </cell>
          <cell r="Q163">
            <v>-12124.473116225143</v>
          </cell>
        </row>
        <row r="164">
          <cell r="A164" t="str">
            <v>Sales-Demonstrating and sellin - Advertising 9120-04044</v>
          </cell>
          <cell r="B164" t="str">
            <v>9120-04044</v>
          </cell>
          <cell r="C164" t="str">
            <v>9120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 t="str">
            <v>A&amp;G-Office supplies &amp; expense - Advertising 9210-04044</v>
          </cell>
          <cell r="B165" t="str">
            <v>9210-04044</v>
          </cell>
          <cell r="C165" t="str">
            <v>9210</v>
          </cell>
          <cell r="D165">
            <v>39813.94</v>
          </cell>
          <cell r="E165">
            <v>0.46611085433258742</v>
          </cell>
          <cell r="F165">
            <v>3412.26</v>
          </cell>
          <cell r="G165">
            <v>10132</v>
          </cell>
          <cell r="H165">
            <v>8119.99</v>
          </cell>
          <cell r="I165">
            <v>294.67</v>
          </cell>
          <cell r="J165">
            <v>9566.91</v>
          </cell>
          <cell r="K165">
            <v>8288.11</v>
          </cell>
          <cell r="L165">
            <v>9387.9387171126436</v>
          </cell>
          <cell r="M165">
            <v>9387.9387171126436</v>
          </cell>
          <cell r="N165">
            <v>10640.844693558638</v>
          </cell>
          <cell r="O165">
            <v>11718.492988775581</v>
          </cell>
          <cell r="P165">
            <v>9387.9387171126436</v>
          </cell>
          <cell r="Q165">
            <v>12068.076129525021</v>
          </cell>
        </row>
        <row r="166">
          <cell r="A166" t="str">
            <v>Sales-Demonstrating and sellin - Customer Relations &amp; Assist 9120-04046</v>
          </cell>
          <cell r="B166" t="str">
            <v>9120-04046</v>
          </cell>
          <cell r="C166" t="str">
            <v>9120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A&amp;G-Office supplies &amp; expense - Customer Relations &amp; Assist 9210-04046</v>
          </cell>
          <cell r="B167" t="str">
            <v>9210-04046</v>
          </cell>
          <cell r="C167" t="str">
            <v>9210</v>
          </cell>
          <cell r="D167">
            <v>69070.599999999991</v>
          </cell>
          <cell r="E167">
            <v>0.80862522963726791</v>
          </cell>
          <cell r="F167">
            <v>5638.12</v>
          </cell>
          <cell r="G167">
            <v>6362.66</v>
          </cell>
          <cell r="H167">
            <v>27968.170000000002</v>
          </cell>
          <cell r="I167">
            <v>13486.03</v>
          </cell>
          <cell r="J167">
            <v>8139.9000000000005</v>
          </cell>
          <cell r="K167">
            <v>7475.72</v>
          </cell>
          <cell r="L167">
            <v>16286.520750124213</v>
          </cell>
          <cell r="M167">
            <v>16286.520750124213</v>
          </cell>
          <cell r="N167">
            <v>18460.105367389187</v>
          </cell>
          <cell r="O167">
            <v>20329.646898310551</v>
          </cell>
          <cell r="P167">
            <v>16286.520750124213</v>
          </cell>
          <cell r="Q167">
            <v>20936.115820538504</v>
          </cell>
        </row>
      </sheetData>
      <sheetData sheetId="3">
        <row r="34">
          <cell r="F34">
            <v>1380.74</v>
          </cell>
        </row>
        <row r="98">
          <cell r="A98" t="str">
            <v>A&amp;G-Office supplies &amp; expense - Community Rel&amp;Trade Shows 9210-04040</v>
          </cell>
          <cell r="B98" t="str">
            <v>9210-04040</v>
          </cell>
          <cell r="C98" t="str">
            <v>9210</v>
          </cell>
          <cell r="D98">
            <v>606.78</v>
          </cell>
          <cell r="E98">
            <v>0.74695324617770886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606.78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Customer accounts-Operation su - Community Rel&amp;Trade Shows 9010-04040</v>
          </cell>
          <cell r="B99" t="str">
            <v>9010-04040</v>
          </cell>
          <cell r="C99" t="str">
            <v>9010</v>
          </cell>
          <cell r="D99">
            <v>205.56</v>
          </cell>
          <cell r="E99">
            <v>0.25304675382229119</v>
          </cell>
          <cell r="F99">
            <v>0</v>
          </cell>
          <cell r="G99">
            <v>13.9</v>
          </cell>
          <cell r="H99">
            <v>0</v>
          </cell>
          <cell r="I99">
            <v>0</v>
          </cell>
          <cell r="J99">
            <v>191.66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</sheetData>
      <sheetData sheetId="4">
        <row r="9">
          <cell r="C9" t="str">
            <v>8870</v>
          </cell>
        </row>
        <row r="324">
          <cell r="A324" t="str">
            <v>Mains and Services Expenses - Safety 8740-04018</v>
          </cell>
          <cell r="B324" t="str">
            <v>8740-04018</v>
          </cell>
          <cell r="C324" t="str">
            <v>8740</v>
          </cell>
          <cell r="D324">
            <v>652.65000000000009</v>
          </cell>
          <cell r="E324">
            <v>8.0288000988084311E-3</v>
          </cell>
          <cell r="F324">
            <v>218.09</v>
          </cell>
          <cell r="G324">
            <v>31.34</v>
          </cell>
          <cell r="H324">
            <v>403.22</v>
          </cell>
          <cell r="I324">
            <v>0</v>
          </cell>
          <cell r="J324">
            <v>0</v>
          </cell>
          <cell r="K324">
            <v>0</v>
          </cell>
          <cell r="L324">
            <v>82.649511961146843</v>
          </cell>
          <cell r="M324">
            <v>109.37465769804652</v>
          </cell>
          <cell r="N324">
            <v>130.99517262012478</v>
          </cell>
          <cell r="O324">
            <v>140.94695063059879</v>
          </cell>
          <cell r="P324">
            <v>78.310587811748775</v>
          </cell>
          <cell r="Q324">
            <v>113.75854312799788</v>
          </cell>
        </row>
        <row r="325">
          <cell r="A325" t="str">
            <v>Sales-Demonstrating and sellin - Promo Other, Misc 9120-04021</v>
          </cell>
          <cell r="B325" t="str">
            <v>9120-04021</v>
          </cell>
          <cell r="C325" t="str">
            <v>9120</v>
          </cell>
          <cell r="D325">
            <v>1003.25</v>
          </cell>
          <cell r="E325">
            <v>1.2341827471277954E-2</v>
          </cell>
          <cell r="F325">
            <v>0</v>
          </cell>
          <cell r="G325">
            <v>0</v>
          </cell>
          <cell r="H325">
            <v>229.21</v>
          </cell>
          <cell r="I325">
            <v>175.78</v>
          </cell>
          <cell r="J325">
            <v>268.25</v>
          </cell>
          <cell r="K325">
            <v>330.01</v>
          </cell>
          <cell r="L325">
            <v>127.04837642690653</v>
          </cell>
          <cell r="M325">
            <v>168.1301238574506</v>
          </cell>
          <cell r="N325">
            <v>201.36506080003085</v>
          </cell>
          <cell r="O325">
            <v>216.66287936895458</v>
          </cell>
          <cell r="P325">
            <v>120.37860602487848</v>
          </cell>
          <cell r="Q325">
            <v>174.86900849331778</v>
          </cell>
        </row>
        <row r="326">
          <cell r="A326" t="str">
            <v xml:space="preserve">               Mains and Services Expenses - Required By Law, Safety 8740-04002</v>
          </cell>
          <cell r="B326" t="str">
            <v>8740-04002</v>
          </cell>
          <cell r="C326" t="str">
            <v>8740</v>
          </cell>
          <cell r="D326">
            <v>2440.85</v>
          </cell>
          <cell r="E326">
            <v>3.0026961956908838E-2</v>
          </cell>
          <cell r="F326">
            <v>1481.12</v>
          </cell>
          <cell r="G326">
            <v>959.73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309.101449889474</v>
          </cell>
          <cell r="M326">
            <v>409.0509970769582</v>
          </cell>
          <cell r="N326">
            <v>489.90970212185925</v>
          </cell>
          <cell r="O326">
            <v>527.12842173706724</v>
          </cell>
          <cell r="P326">
            <v>292.87427910872128</v>
          </cell>
          <cell r="Q326">
            <v>425.44631884466952</v>
          </cell>
        </row>
        <row r="327">
          <cell r="A327" t="str">
            <v xml:space="preserve">               Customer accounts-Customer rec - Safety 9030-04018</v>
          </cell>
          <cell r="B327" t="str">
            <v>9030-04018</v>
          </cell>
          <cell r="C327" t="str">
            <v>9030</v>
          </cell>
          <cell r="D327">
            <v>14.18</v>
          </cell>
          <cell r="E327">
            <v>1.7444018294813994E-4</v>
          </cell>
          <cell r="F327">
            <v>0</v>
          </cell>
          <cell r="G327">
            <v>0</v>
          </cell>
          <cell r="H327">
            <v>0</v>
          </cell>
          <cell r="I327">
            <v>14.18</v>
          </cell>
          <cell r="J327">
            <v>0</v>
          </cell>
          <cell r="K327">
            <v>0</v>
          </cell>
          <cell r="L327">
            <v>1.795709920491936</v>
          </cell>
          <cell r="M327">
            <v>2.3763619798640914</v>
          </cell>
          <cell r="N327">
            <v>2.8461067153196491</v>
          </cell>
          <cell r="O327">
            <v>3.0623270664856976</v>
          </cell>
          <cell r="P327">
            <v>1.7014389568231019</v>
          </cell>
          <cell r="Q327">
            <v>2.4716098085574347</v>
          </cell>
        </row>
        <row r="328">
          <cell r="A328" t="str">
            <v xml:space="preserve">               Distribution-Operation supervi - Safety 8700-04018</v>
          </cell>
          <cell r="B328" t="str">
            <v>8700-04018</v>
          </cell>
          <cell r="C328" t="str">
            <v>8700</v>
          </cell>
          <cell r="D328">
            <v>150</v>
          </cell>
          <cell r="E328">
            <v>1.8452769705374465E-3</v>
          </cell>
          <cell r="F328">
            <v>150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18.995521020718645</v>
          </cell>
          <cell r="M328">
            <v>25.137820661467821</v>
          </cell>
          <cell r="N328">
            <v>30.106911657118992</v>
          </cell>
          <cell r="O328">
            <v>32.394150914869861</v>
          </cell>
          <cell r="P328">
            <v>17.998296440300795</v>
          </cell>
          <cell r="Q328">
            <v>26.145378792920678</v>
          </cell>
        </row>
        <row r="329">
          <cell r="A329" t="str">
            <v xml:space="preserve">               A&amp;G-Injuries &amp; damages - Promo Sales, Consumer Rel 9250-04017</v>
          </cell>
          <cell r="B329" t="str">
            <v>9250-04017</v>
          </cell>
          <cell r="C329" t="str">
            <v>9250</v>
          </cell>
          <cell r="D329">
            <v>40.119999999999997</v>
          </cell>
          <cell r="E329">
            <v>4.9355008038641567E-4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40.119999999999997</v>
          </cell>
          <cell r="K329">
            <v>0</v>
          </cell>
          <cell r="L329">
            <v>5.0806686890082133</v>
          </cell>
          <cell r="M329">
            <v>6.7235290995872603</v>
          </cell>
          <cell r="N329">
            <v>8.0525953045574266</v>
          </cell>
          <cell r="O329">
            <v>8.6643555646971926</v>
          </cell>
          <cell r="P329">
            <v>4.8139443545657858</v>
          </cell>
          <cell r="Q329">
            <v>6.9930173144798502</v>
          </cell>
        </row>
        <row r="330">
          <cell r="A330" t="str">
            <v xml:space="preserve">               Sales-Advertising expenses - Promo Other, Misc 9130-04021</v>
          </cell>
          <cell r="B330" t="str">
            <v>9130-04021</v>
          </cell>
          <cell r="C330" t="str">
            <v>9130</v>
          </cell>
          <cell r="D330">
            <v>1000</v>
          </cell>
          <cell r="E330">
            <v>1.2301846470249643E-2</v>
          </cell>
          <cell r="F330">
            <v>0</v>
          </cell>
          <cell r="G330">
            <v>1000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126.63680680479096</v>
          </cell>
          <cell r="M330">
            <v>167.58547107645214</v>
          </cell>
          <cell r="N330">
            <v>200.71274438079328</v>
          </cell>
          <cell r="O330">
            <v>215.96100609913239</v>
          </cell>
          <cell r="P330">
            <v>119.98864293533863</v>
          </cell>
          <cell r="Q330">
            <v>174.30252528613784</v>
          </cell>
        </row>
        <row r="331">
          <cell r="A331" t="str">
            <v xml:space="preserve">               A&amp;G-Injuries &amp; damages - Safety 9250-04018</v>
          </cell>
          <cell r="B331" t="str">
            <v>9250-04018</v>
          </cell>
          <cell r="C331" t="str">
            <v>9250</v>
          </cell>
          <cell r="D331">
            <v>236.89</v>
          </cell>
          <cell r="E331">
            <v>2.9141844103374379E-3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57.32</v>
          </cell>
          <cell r="K331">
            <v>179.57</v>
          </cell>
          <cell r="L331">
            <v>29.998993163986931</v>
          </cell>
          <cell r="M331">
            <v>39.699322243300749</v>
          </cell>
          <cell r="N331">
            <v>47.546842016366121</v>
          </cell>
          <cell r="O331">
            <v>51.159002734823474</v>
          </cell>
          <cell r="P331">
            <v>28.424109624952369</v>
          </cell>
          <cell r="Q331">
            <v>41.290525215033192</v>
          </cell>
        </row>
        <row r="332">
          <cell r="A332" t="str">
            <v xml:space="preserve">               Distribution-Rents - Safety 8810-04018</v>
          </cell>
          <cell r="B332" t="str">
            <v>8810-04018</v>
          </cell>
          <cell r="C332" t="str">
            <v>8810</v>
          </cell>
          <cell r="D332">
            <v>944.69</v>
          </cell>
          <cell r="E332">
            <v>1.1621431341980135E-2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944.69</v>
          </cell>
          <cell r="K332">
            <v>0</v>
          </cell>
          <cell r="L332">
            <v>119.63252502041797</v>
          </cell>
          <cell r="M332">
            <v>158.31631867121357</v>
          </cell>
          <cell r="N332">
            <v>189.61132248909161</v>
          </cell>
          <cell r="O332">
            <v>204.01620285178939</v>
          </cell>
          <cell r="P332">
            <v>113.35207109458506</v>
          </cell>
          <cell r="Q332">
            <v>164.66185261256155</v>
          </cell>
        </row>
        <row r="333">
          <cell r="A333" t="str">
            <v xml:space="preserve">               Mains and Services Expenses - Promo Sales, Misc 8740-04022</v>
          </cell>
          <cell r="B333" t="str">
            <v>8740-04022</v>
          </cell>
          <cell r="C333" t="str">
            <v>8740</v>
          </cell>
          <cell r="D333">
            <v>1652.7</v>
          </cell>
          <cell r="E333">
            <v>2.0331261661381585E-2</v>
          </cell>
          <cell r="F333">
            <v>1652.7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209.29265060627804</v>
          </cell>
          <cell r="M333">
            <v>276.96850804805246</v>
          </cell>
          <cell r="N333">
            <v>331.71795263813704</v>
          </cell>
          <cell r="O333">
            <v>356.91875478003612</v>
          </cell>
          <cell r="P333">
            <v>198.30523017923417</v>
          </cell>
          <cell r="Q333">
            <v>288.06978354040001</v>
          </cell>
        </row>
        <row r="334">
          <cell r="A334" t="str">
            <v xml:space="preserve">               Distribution-Other expenses - GCA Public Notice Publication 8800-04023</v>
          </cell>
          <cell r="B334" t="str">
            <v>8800-04023</v>
          </cell>
          <cell r="C334" t="str">
            <v>8800</v>
          </cell>
          <cell r="D334">
            <v>232</v>
          </cell>
          <cell r="E334">
            <v>2.8540283810979173E-3</v>
          </cell>
          <cell r="F334">
            <v>0</v>
          </cell>
          <cell r="G334">
            <v>0</v>
          </cell>
          <cell r="H334">
            <v>232</v>
          </cell>
          <cell r="I334">
            <v>0</v>
          </cell>
          <cell r="J334">
            <v>0</v>
          </cell>
          <cell r="K334">
            <v>0</v>
          </cell>
          <cell r="L334">
            <v>29.379739178711507</v>
          </cell>
          <cell r="M334">
            <v>38.879829289736897</v>
          </cell>
          <cell r="N334">
            <v>46.565356696344047</v>
          </cell>
          <cell r="O334">
            <v>50.102953414998723</v>
          </cell>
          <cell r="P334">
            <v>27.837365160998566</v>
          </cell>
          <cell r="Q334">
            <v>40.438185866383982</v>
          </cell>
        </row>
        <row r="335">
          <cell r="A335" t="str">
            <v>Sales-Supervision - Community Rel&amp;Trade Shows 9110-04040</v>
          </cell>
          <cell r="B335" t="str">
            <v>9110-04040</v>
          </cell>
          <cell r="C335" t="str">
            <v>9110</v>
          </cell>
          <cell r="D335">
            <v>117.66</v>
          </cell>
          <cell r="E335">
            <v>1.447435255689573E-3</v>
          </cell>
          <cell r="F335">
            <v>0</v>
          </cell>
          <cell r="G335">
            <v>117.66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14.900086688651706</v>
          </cell>
          <cell r="M335">
            <v>19.718106526855358</v>
          </cell>
          <cell r="N335">
            <v>23.615861503844137</v>
          </cell>
          <cell r="O335">
            <v>25.409971977623918</v>
          </cell>
          <cell r="P335">
            <v>14.117863727771944</v>
          </cell>
          <cell r="Q335">
            <v>20.508435125166979</v>
          </cell>
        </row>
        <row r="336">
          <cell r="A336" t="str">
            <v>Sales-Demonstrating and sellin - Community Rel&amp;Trade Shows 9120-04040</v>
          </cell>
          <cell r="B336" t="str">
            <v>9120-04040</v>
          </cell>
          <cell r="C336" t="str">
            <v>9120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Sales-Advertising expenses - Community Rel&amp;Trade Shows 9130-04040</v>
          </cell>
          <cell r="B337" t="str">
            <v>9130-04040</v>
          </cell>
          <cell r="C337" t="str">
            <v>9130</v>
          </cell>
          <cell r="D337">
            <v>4839.9800000000005</v>
          </cell>
          <cell r="E337">
            <v>5.9540690879078872E-2</v>
          </cell>
          <cell r="F337">
            <v>0</v>
          </cell>
          <cell r="G337">
            <v>2000</v>
          </cell>
          <cell r="H337">
            <v>0</v>
          </cell>
          <cell r="I337">
            <v>1878.14</v>
          </cell>
          <cell r="J337">
            <v>961.84</v>
          </cell>
          <cell r="K337">
            <v>0</v>
          </cell>
          <cell r="L337">
            <v>612.91961219905227</v>
          </cell>
          <cell r="M337">
            <v>811.11032830060697</v>
          </cell>
          <cell r="N337">
            <v>971.44566854815196</v>
          </cell>
          <cell r="O337">
            <v>1045.2469502996789</v>
          </cell>
          <cell r="P337">
            <v>580.74263203418036</v>
          </cell>
          <cell r="Q337">
            <v>843.6207363344015</v>
          </cell>
        </row>
        <row r="338">
          <cell r="A338" t="str">
            <v>Distribution-Operation supervi - Community Rel&amp;Trade Shows 8700-04040</v>
          </cell>
          <cell r="B338" t="str">
            <v>8700-04040</v>
          </cell>
          <cell r="C338" t="str">
            <v>8700</v>
          </cell>
          <cell r="D338">
            <v>1619.83</v>
          </cell>
          <cell r="E338">
            <v>1.9926899967904477E-2</v>
          </cell>
          <cell r="F338">
            <v>0</v>
          </cell>
          <cell r="G338">
            <v>0</v>
          </cell>
          <cell r="H338">
            <v>0</v>
          </cell>
          <cell r="I338">
            <v>493.31</v>
          </cell>
          <cell r="J338">
            <v>17.07</v>
          </cell>
          <cell r="K338">
            <v>1109.45</v>
          </cell>
          <cell r="L338">
            <v>205.13009876660453</v>
          </cell>
          <cell r="M338">
            <v>271.45997361376942</v>
          </cell>
          <cell r="N338">
            <v>325.12052473034038</v>
          </cell>
          <cell r="O338">
            <v>349.82011650955758</v>
          </cell>
          <cell r="P338">
            <v>194.36120348594955</v>
          </cell>
          <cell r="Q338">
            <v>282.34045953424464</v>
          </cell>
        </row>
        <row r="339">
          <cell r="A339" t="str">
            <v>Miscellaneous general expenses - Community Rel&amp;Trade Shows 9302-04040</v>
          </cell>
          <cell r="B339" t="str">
            <v>9302-04040</v>
          </cell>
          <cell r="C339" t="str">
            <v>9302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 t="str">
            <v xml:space="preserve">               Sales-Advertising expenses - Gas Light Relight Program 9130-04041</v>
          </cell>
          <cell r="B340" t="str">
            <v>9130-04041</v>
          </cell>
          <cell r="C340" t="str">
            <v>9130</v>
          </cell>
          <cell r="D340">
            <v>315.99</v>
          </cell>
          <cell r="E340">
            <v>3.8872604661341847E-3</v>
          </cell>
          <cell r="F340">
            <v>0</v>
          </cell>
          <cell r="G340">
            <v>0</v>
          </cell>
          <cell r="H340">
            <v>315.99</v>
          </cell>
          <cell r="I340">
            <v>0</v>
          </cell>
          <cell r="J340">
            <v>0</v>
          </cell>
          <cell r="K340">
            <v>0</v>
          </cell>
          <cell r="L340">
            <v>40.0159645822459</v>
          </cell>
          <cell r="M340">
            <v>52.955333005448111</v>
          </cell>
          <cell r="N340">
            <v>63.423220096886872</v>
          </cell>
          <cell r="O340">
            <v>68.241518317264848</v>
          </cell>
          <cell r="P340">
            <v>37.915211281137658</v>
          </cell>
          <cell r="Q340">
            <v>55.077854965166694</v>
          </cell>
        </row>
        <row r="341">
          <cell r="A341" t="str">
            <v>Sales-Supervision - Advertising 9110-04044</v>
          </cell>
          <cell r="B341" t="str">
            <v>9110-04044</v>
          </cell>
          <cell r="C341" t="str">
            <v>9110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A342" t="str">
            <v>Sales-Demonstrating and sellin - Advertising 9120-04044</v>
          </cell>
          <cell r="B342" t="str">
            <v>9120-04044</v>
          </cell>
          <cell r="C342" t="str">
            <v>9120</v>
          </cell>
          <cell r="D342">
            <v>15416.130000000001</v>
          </cell>
          <cell r="E342">
            <v>0.18964686442540965</v>
          </cell>
          <cell r="F342">
            <v>5748.69</v>
          </cell>
          <cell r="G342">
            <v>2672.5</v>
          </cell>
          <cell r="H342">
            <v>922.75</v>
          </cell>
          <cell r="I342">
            <v>1667.7</v>
          </cell>
          <cell r="J342">
            <v>1618.54</v>
          </cell>
          <cell r="K342">
            <v>2785.95</v>
          </cell>
          <cell r="L342">
            <v>1952.2494764875423</v>
          </cell>
          <cell r="M342">
            <v>2583.5194082258263</v>
          </cell>
          <cell r="N342">
            <v>3094.2137600310793</v>
          </cell>
          <cell r="O342">
            <v>3329.2829449550186</v>
          </cell>
          <cell r="P342">
            <v>1849.7605180147623</v>
          </cell>
          <cell r="Q342">
            <v>2687.0703891393882</v>
          </cell>
        </row>
        <row r="343">
          <cell r="A343" t="str">
            <v>Sales-Advertising expenses - Advertising 9130-04044</v>
          </cell>
          <cell r="B343" t="str">
            <v>9130-04044</v>
          </cell>
          <cell r="C343" t="str">
            <v>9130</v>
          </cell>
          <cell r="D343">
            <v>12340.96</v>
          </cell>
          <cell r="E343">
            <v>0.15181659521549201</v>
          </cell>
          <cell r="F343">
            <v>718.96</v>
          </cell>
          <cell r="G343">
            <v>3655</v>
          </cell>
          <cell r="H343">
            <v>2050</v>
          </cell>
          <cell r="I343">
            <v>749</v>
          </cell>
          <cell r="J343">
            <v>2143</v>
          </cell>
          <cell r="K343">
            <v>3025</v>
          </cell>
          <cell r="L343">
            <v>1562.8197673056529</v>
          </cell>
          <cell r="M343">
            <v>2068.1655951356524</v>
          </cell>
          <cell r="N343">
            <v>2476.9879498935943</v>
          </cell>
          <cell r="O343">
            <v>2665.1661378291487</v>
          </cell>
          <cell r="P343">
            <v>1480.7750429192965</v>
          </cell>
          <cell r="Q343">
            <v>2151.0604924552154</v>
          </cell>
        </row>
        <row r="344">
          <cell r="A344" t="str">
            <v>Sales-Supervision - Customer Relations &amp; Assist 9110-04046</v>
          </cell>
          <cell r="B344" t="str">
            <v>9110-04046</v>
          </cell>
          <cell r="C344" t="str">
            <v>9110</v>
          </cell>
          <cell r="D344">
            <v>-116.21000000000001</v>
          </cell>
          <cell r="E344">
            <v>-1.4295975783077111E-3</v>
          </cell>
          <cell r="F344">
            <v>0</v>
          </cell>
          <cell r="G344">
            <v>0</v>
          </cell>
          <cell r="H344">
            <v>21.19</v>
          </cell>
          <cell r="I344">
            <v>-137.4</v>
          </cell>
          <cell r="J344">
            <v>0</v>
          </cell>
          <cell r="K344">
            <v>0</v>
          </cell>
          <cell r="L344">
            <v>-14.71646331878476</v>
          </cell>
          <cell r="M344">
            <v>-19.475107593794505</v>
          </cell>
          <cell r="N344">
            <v>-23.324828024491989</v>
          </cell>
          <cell r="O344">
            <v>-25.096828518780178</v>
          </cell>
          <cell r="P344">
            <v>-13.943880195515703</v>
          </cell>
          <cell r="Q344">
            <v>-20.25569646350208</v>
          </cell>
        </row>
        <row r="345">
          <cell r="A345" t="str">
            <v>Sales-Demonstrating and sellin - Customer Relations &amp; Assist 9120-04046</v>
          </cell>
          <cell r="B345" t="str">
            <v>9120-04046</v>
          </cell>
          <cell r="C345" t="str">
            <v>9120</v>
          </cell>
          <cell r="D345">
            <v>35125.620000000003</v>
          </cell>
          <cell r="E345">
            <v>0.43210998441233028</v>
          </cell>
          <cell r="F345">
            <v>4785.63</v>
          </cell>
          <cell r="G345">
            <v>5048.76</v>
          </cell>
          <cell r="H345">
            <v>10892.1</v>
          </cell>
          <cell r="I345">
            <v>7790.25</v>
          </cell>
          <cell r="J345">
            <v>4600.58</v>
          </cell>
          <cell r="K345">
            <v>2008.3</v>
          </cell>
          <cell r="L345">
            <v>4448.1963538385016</v>
          </cell>
          <cell r="M345">
            <v>5886.5435745524492</v>
          </cell>
          <cell r="N345">
            <v>7050.1595882768806</v>
          </cell>
          <cell r="O345">
            <v>7585.7642350558071</v>
          </cell>
          <cell r="P345">
            <v>4214.6754760623899</v>
          </cell>
          <cell r="Q345">
            <v>6122.4842682412691</v>
          </cell>
        </row>
        <row r="346">
          <cell r="A346" t="str">
            <v>Sales-Advertising expenses - Customer Relations &amp; Assist 9130-04046</v>
          </cell>
          <cell r="B346" t="str">
            <v>9130-04046</v>
          </cell>
          <cell r="C346" t="str">
            <v>9130</v>
          </cell>
          <cell r="D346">
            <v>821.5</v>
          </cell>
          <cell r="E346">
            <v>1.0105966875310082E-2</v>
          </cell>
          <cell r="F346">
            <v>392.2</v>
          </cell>
          <cell r="G346">
            <v>429.3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104.03213679013579</v>
          </cell>
          <cell r="M346">
            <v>137.67146448930544</v>
          </cell>
          <cell r="N346">
            <v>164.88551950882169</v>
          </cell>
          <cell r="O346">
            <v>177.41196651043728</v>
          </cell>
          <cell r="P346">
            <v>98.570670171380698</v>
          </cell>
          <cell r="Q346">
            <v>143.18952452256224</v>
          </cell>
        </row>
        <row r="347">
          <cell r="A347" t="str">
            <v>Distribution-Operation supervi - Required By Law, Safety 8700-04002</v>
          </cell>
          <cell r="B347" t="str">
            <v>8700-04002</v>
          </cell>
          <cell r="C347" t="str">
            <v>8700</v>
          </cell>
          <cell r="D347">
            <v>1254.82</v>
          </cell>
          <cell r="E347">
            <v>1.5436602987798656E-2</v>
          </cell>
          <cell r="F347">
            <v>0</v>
          </cell>
          <cell r="G347">
            <v>0</v>
          </cell>
          <cell r="H347">
            <v>284.89999999999998</v>
          </cell>
          <cell r="I347">
            <v>969.92</v>
          </cell>
          <cell r="J347">
            <v>0</v>
          </cell>
          <cell r="K347">
            <v>0</v>
          </cell>
          <cell r="L347">
            <v>158.90639791478779</v>
          </cell>
          <cell r="M347">
            <v>210.28960081615367</v>
          </cell>
          <cell r="N347">
            <v>251.85836590390701</v>
          </cell>
          <cell r="O347">
            <v>270.99218967331331</v>
          </cell>
          <cell r="P347">
            <v>150.56414892812163</v>
          </cell>
          <cell r="Q347">
            <v>218.71829477955146</v>
          </cell>
        </row>
        <row r="348">
          <cell r="A348" t="str">
            <v xml:space="preserve">               A&amp;G-Office supplies &amp; expense - Customer Relations &amp; Assist 9210-04046</v>
          </cell>
          <cell r="B348" t="str">
            <v>9210-04046</v>
          </cell>
          <cell r="C348" t="str">
            <v>9210</v>
          </cell>
          <cell r="D348">
            <v>1185</v>
          </cell>
          <cell r="E348">
            <v>1.4577688067245827E-2</v>
          </cell>
          <cell r="F348">
            <v>0</v>
          </cell>
          <cell r="G348">
            <v>0</v>
          </cell>
          <cell r="H348">
            <v>395</v>
          </cell>
          <cell r="I348">
            <v>0</v>
          </cell>
          <cell r="J348">
            <v>395</v>
          </cell>
          <cell r="K348">
            <v>395</v>
          </cell>
          <cell r="L348">
            <v>150.06461606367731</v>
          </cell>
          <cell r="M348">
            <v>198.58878322559579</v>
          </cell>
          <cell r="N348">
            <v>237.84460209124006</v>
          </cell>
          <cell r="O348">
            <v>255.9137922274719</v>
          </cell>
          <cell r="P348">
            <v>142.18654187837629</v>
          </cell>
          <cell r="Q348">
            <v>206.54849246407335</v>
          </cell>
        </row>
        <row r="349">
          <cell r="A349" t="str">
            <v>A&amp;G-Employee pensions and bene - Safety 9260-04018</v>
          </cell>
          <cell r="B349" t="str">
            <v>9260-04018</v>
          </cell>
          <cell r="C349" t="str">
            <v>9260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A350" t="str">
            <v>Customer service-Miscellaneous - Advertising 9100-04044</v>
          </cell>
          <cell r="B350" t="str">
            <v>9100-04044</v>
          </cell>
          <cell r="C350" t="str">
            <v>9100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</sheetData>
      <sheetData sheetId="5">
        <row r="62">
          <cell r="F62">
            <v>6770.35</v>
          </cell>
        </row>
        <row r="174">
          <cell r="A174" t="str">
            <v>Distribution-Operation supervi - Required By Law, Safety 8700-04002</v>
          </cell>
          <cell r="B174" t="str">
            <v>8700-04002</v>
          </cell>
          <cell r="C174" t="str">
            <v>8700</v>
          </cell>
          <cell r="D174">
            <v>139812.83999999997</v>
          </cell>
          <cell r="E174">
            <v>0.96462211087540517</v>
          </cell>
          <cell r="F174">
            <v>61030.45</v>
          </cell>
          <cell r="G174">
            <v>190.6</v>
          </cell>
          <cell r="H174">
            <v>1324.93</v>
          </cell>
          <cell r="I174">
            <v>71281.440000000002</v>
          </cell>
          <cell r="J174">
            <v>2426.61</v>
          </cell>
          <cell r="K174">
            <v>3558.8100000000004</v>
          </cell>
          <cell r="L174">
            <v>12426.580357593559</v>
          </cell>
          <cell r="M174">
            <v>43404.898552417319</v>
          </cell>
          <cell r="N174">
            <v>34694.64063162457</v>
          </cell>
          <cell r="O174">
            <v>24037.462367672477</v>
          </cell>
          <cell r="P174">
            <v>23747.188282067851</v>
          </cell>
          <cell r="Q174">
            <v>21548.660151845063</v>
          </cell>
        </row>
        <row r="175">
          <cell r="A175" t="str">
            <v>Sales-Advertising expenses - Promo Other, Misc 9130-04021</v>
          </cell>
          <cell r="B175" t="str">
            <v>9130-04021</v>
          </cell>
          <cell r="C175" t="str">
            <v>9130</v>
          </cell>
          <cell r="D175">
            <v>206.34</v>
          </cell>
          <cell r="E175">
            <v>1.4236183626484603E-3</v>
          </cell>
          <cell r="F175">
            <v>0</v>
          </cell>
          <cell r="G175">
            <v>0</v>
          </cell>
          <cell r="H175">
            <v>0</v>
          </cell>
          <cell r="I175">
            <v>206.34</v>
          </cell>
          <cell r="J175">
            <v>0</v>
          </cell>
          <cell r="K175">
            <v>0</v>
          </cell>
          <cell r="L175">
            <v>18.339521541697138</v>
          </cell>
          <cell r="M175">
            <v>64.058256504236596</v>
          </cell>
          <cell r="N175">
            <v>51.203395538846188</v>
          </cell>
          <cell r="O175">
            <v>35.475210895834323</v>
          </cell>
          <cell r="P175">
            <v>35.046815658146144</v>
          </cell>
          <cell r="Q175">
            <v>31.802161630732279</v>
          </cell>
        </row>
        <row r="176">
          <cell r="A176" t="str">
            <v>Sales-Demonstrating and sellin - Community Rel&amp;Trade Shows 9120-04040</v>
          </cell>
          <cell r="B176" t="str">
            <v>9120-04040</v>
          </cell>
          <cell r="C176" t="str">
            <v>9120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 t="str">
            <v>Distribution-Operation supervi - Community Rel&amp;Trade Shows 8700-04040</v>
          </cell>
          <cell r="B177" t="str">
            <v>8700-04040</v>
          </cell>
          <cell r="C177" t="str">
            <v>8700</v>
          </cell>
          <cell r="D177">
            <v>2934.84</v>
          </cell>
          <cell r="E177">
            <v>2.0248580573011571E-2</v>
          </cell>
          <cell r="F177">
            <v>1865</v>
          </cell>
          <cell r="G177">
            <v>369.84</v>
          </cell>
          <cell r="H177">
            <v>0</v>
          </cell>
          <cell r="I177">
            <v>0</v>
          </cell>
          <cell r="J177">
            <v>700</v>
          </cell>
          <cell r="K177">
            <v>0</v>
          </cell>
          <cell r="L177">
            <v>260.84889697312417</v>
          </cell>
          <cell r="M177">
            <v>911.12112784188116</v>
          </cell>
          <cell r="N177">
            <v>728.28231735595307</v>
          </cell>
          <cell r="O177">
            <v>504.57530263414947</v>
          </cell>
          <cell r="P177">
            <v>498.48209976811881</v>
          </cell>
          <cell r="Q177">
            <v>452.33234486933378</v>
          </cell>
        </row>
        <row r="178">
          <cell r="A178" t="str">
            <v xml:space="preserve">               Sales-Supervision - Advertising 9110-04044</v>
          </cell>
          <cell r="B178" t="str">
            <v>9110-04044</v>
          </cell>
          <cell r="C178" t="str">
            <v>9110</v>
          </cell>
          <cell r="D178">
            <v>500</v>
          </cell>
          <cell r="E178">
            <v>3.4496907110799172E-3</v>
          </cell>
          <cell r="F178">
            <v>0</v>
          </cell>
          <cell r="G178">
            <v>500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44.440054138066152</v>
          </cell>
          <cell r="M178">
            <v>155.22500849141369</v>
          </cell>
          <cell r="N178">
            <v>124.07530178066827</v>
          </cell>
          <cell r="O178">
            <v>85.96300013529688</v>
          </cell>
          <cell r="P178">
            <v>84.924919206518709</v>
          </cell>
          <cell r="Q178">
            <v>77.06252212545381</v>
          </cell>
        </row>
        <row r="179">
          <cell r="A179" t="str">
            <v>Sales-Advertising expenses - Advertising 9130-04044</v>
          </cell>
          <cell r="B179" t="str">
            <v>9130-04044</v>
          </cell>
          <cell r="C179" t="str">
            <v>9130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 t="str">
            <v>Customer accounts-Operation su - Advertising 9010-04044</v>
          </cell>
          <cell r="B180" t="str">
            <v>9010-04044</v>
          </cell>
          <cell r="C180" t="str">
            <v>9010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 xml:space="preserve">               Sales-Demonstrating and sellin - Customer Relations &amp; Assist 9120-04046</v>
          </cell>
          <cell r="B181" t="str">
            <v>9120-04046</v>
          </cell>
          <cell r="C181" t="str">
            <v>9120</v>
          </cell>
          <cell r="D181">
            <v>395</v>
          </cell>
          <cell r="E181">
            <v>2.7252556617531347E-3</v>
          </cell>
          <cell r="F181">
            <v>395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35.107642769072257</v>
          </cell>
          <cell r="M181">
            <v>122.62775670821682</v>
          </cell>
          <cell r="N181">
            <v>98.019488406727945</v>
          </cell>
          <cell r="O181">
            <v>67.910770106884542</v>
          </cell>
          <cell r="P181">
            <v>67.090686173149791</v>
          </cell>
          <cell r="Q181">
            <v>60.87939247910851</v>
          </cell>
        </row>
        <row r="182">
          <cell r="A182" t="str">
            <v>Customer service-Miscellaneous - Customer Relations &amp; Assist 9100-04046</v>
          </cell>
          <cell r="B182" t="str">
            <v>9100-04046</v>
          </cell>
          <cell r="C182" t="str">
            <v>9100</v>
          </cell>
          <cell r="D182">
            <v>604.01</v>
          </cell>
          <cell r="E182">
            <v>4.167295372798762E-3</v>
          </cell>
          <cell r="F182">
            <v>204.4</v>
          </cell>
          <cell r="G182">
            <v>150.75</v>
          </cell>
          <cell r="H182">
            <v>130.11000000000001</v>
          </cell>
          <cell r="I182">
            <v>108.7</v>
          </cell>
          <cell r="J182">
            <v>10.050000000000001</v>
          </cell>
          <cell r="K182">
            <v>0</v>
          </cell>
          <cell r="L182">
            <v>53.684474199866678</v>
          </cell>
          <cell r="M182">
            <v>187.51491475779758</v>
          </cell>
          <cell r="N182">
            <v>149.8854460570829</v>
          </cell>
          <cell r="O182">
            <v>103.84502342344136</v>
          </cell>
          <cell r="P182">
            <v>102.59100089985874</v>
          </cell>
          <cell r="Q182">
            <v>93.093067977990714</v>
          </cell>
        </row>
        <row r="183">
          <cell r="A183" t="str">
            <v xml:space="preserve">               A&amp;G-Office supplies &amp; expense - Customer Relations &amp; Assist 9210-04046</v>
          </cell>
          <cell r="B183" t="str">
            <v>9210-04046</v>
          </cell>
          <cell r="C183" t="str">
            <v>9210</v>
          </cell>
          <cell r="D183">
            <v>395</v>
          </cell>
          <cell r="E183">
            <v>2.7252556617531347E-3</v>
          </cell>
          <cell r="F183">
            <v>0</v>
          </cell>
          <cell r="G183">
            <v>395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35.107642769072257</v>
          </cell>
          <cell r="M183">
            <v>122.62775670821682</v>
          </cell>
          <cell r="N183">
            <v>98.019488406727945</v>
          </cell>
          <cell r="O183">
            <v>67.910770106884542</v>
          </cell>
          <cell r="P183">
            <v>67.090686173149791</v>
          </cell>
          <cell r="Q183">
            <v>60.87939247910851</v>
          </cell>
        </row>
        <row r="184">
          <cell r="A184" t="str">
            <v>Sales-Advertising expenses - Customer Relations &amp; Assist 9130-04046</v>
          </cell>
          <cell r="B184" t="str">
            <v>9130-04046</v>
          </cell>
          <cell r="C184" t="str">
            <v>9130</v>
          </cell>
          <cell r="D184">
            <v>92.5</v>
          </cell>
          <cell r="E184">
            <v>6.3819278154978473E-4</v>
          </cell>
          <cell r="F184">
            <v>92.5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8.2214100155422383</v>
          </cell>
          <cell r="M184">
            <v>28.716626570911533</v>
          </cell>
          <cell r="N184">
            <v>22.953930829423633</v>
          </cell>
          <cell r="O184">
            <v>15.903155025029925</v>
          </cell>
          <cell r="P184">
            <v>15.711110053205962</v>
          </cell>
          <cell r="Q184">
            <v>14.256566593208955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H6">
            <v>9109979.6432678662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8.bin"/><Relationship Id="rId13" Type="http://schemas.openxmlformats.org/officeDocument/2006/relationships/customProperty" Target="../customProperty13.bin"/><Relationship Id="rId3" Type="http://schemas.openxmlformats.org/officeDocument/2006/relationships/customProperty" Target="../customProperty3.bin"/><Relationship Id="rId7" Type="http://schemas.openxmlformats.org/officeDocument/2006/relationships/customProperty" Target="../customProperty7.bin"/><Relationship Id="rId12" Type="http://schemas.openxmlformats.org/officeDocument/2006/relationships/customProperty" Target="../customProperty12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6.bin"/><Relationship Id="rId11" Type="http://schemas.openxmlformats.org/officeDocument/2006/relationships/customProperty" Target="../customProperty11.bin"/><Relationship Id="rId5" Type="http://schemas.openxmlformats.org/officeDocument/2006/relationships/customProperty" Target="../customProperty5.bin"/><Relationship Id="rId10" Type="http://schemas.openxmlformats.org/officeDocument/2006/relationships/customProperty" Target="../customProperty10.bin"/><Relationship Id="rId4" Type="http://schemas.openxmlformats.org/officeDocument/2006/relationships/customProperty" Target="../customProperty4.bin"/><Relationship Id="rId9" Type="http://schemas.openxmlformats.org/officeDocument/2006/relationships/customProperty" Target="../customProperty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0.bin"/><Relationship Id="rId3" Type="http://schemas.openxmlformats.org/officeDocument/2006/relationships/customProperty" Target="../customProperty15.bin"/><Relationship Id="rId7" Type="http://schemas.openxmlformats.org/officeDocument/2006/relationships/customProperty" Target="../customProperty19.bin"/><Relationship Id="rId12" Type="http://schemas.openxmlformats.org/officeDocument/2006/relationships/customProperty" Target="../customProperty24.bin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8.bin"/><Relationship Id="rId11" Type="http://schemas.openxmlformats.org/officeDocument/2006/relationships/customProperty" Target="../customProperty23.bin"/><Relationship Id="rId5" Type="http://schemas.openxmlformats.org/officeDocument/2006/relationships/customProperty" Target="../customProperty17.bin"/><Relationship Id="rId10" Type="http://schemas.openxmlformats.org/officeDocument/2006/relationships/customProperty" Target="../customProperty22.bin"/><Relationship Id="rId4" Type="http://schemas.openxmlformats.org/officeDocument/2006/relationships/customProperty" Target="../customProperty16.bin"/><Relationship Id="rId9" Type="http://schemas.openxmlformats.org/officeDocument/2006/relationships/customProperty" Target="../customProperty2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1.bin"/><Relationship Id="rId3" Type="http://schemas.openxmlformats.org/officeDocument/2006/relationships/customProperty" Target="../customProperty26.bin"/><Relationship Id="rId7" Type="http://schemas.openxmlformats.org/officeDocument/2006/relationships/customProperty" Target="../customProperty30.bin"/><Relationship Id="rId12" Type="http://schemas.openxmlformats.org/officeDocument/2006/relationships/customProperty" Target="../customProperty35.bin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9.bin"/><Relationship Id="rId11" Type="http://schemas.openxmlformats.org/officeDocument/2006/relationships/customProperty" Target="../customProperty34.bin"/><Relationship Id="rId5" Type="http://schemas.openxmlformats.org/officeDocument/2006/relationships/customProperty" Target="../customProperty28.bin"/><Relationship Id="rId10" Type="http://schemas.openxmlformats.org/officeDocument/2006/relationships/customProperty" Target="../customProperty33.bin"/><Relationship Id="rId4" Type="http://schemas.openxmlformats.org/officeDocument/2006/relationships/customProperty" Target="../customProperty27.bin"/><Relationship Id="rId9" Type="http://schemas.openxmlformats.org/officeDocument/2006/relationships/customProperty" Target="../customProperty3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2.bin"/><Relationship Id="rId3" Type="http://schemas.openxmlformats.org/officeDocument/2006/relationships/customProperty" Target="../customProperty37.bin"/><Relationship Id="rId7" Type="http://schemas.openxmlformats.org/officeDocument/2006/relationships/customProperty" Target="../customProperty41.bin"/><Relationship Id="rId12" Type="http://schemas.openxmlformats.org/officeDocument/2006/relationships/customProperty" Target="../customProperty46.bin"/><Relationship Id="rId2" Type="http://schemas.openxmlformats.org/officeDocument/2006/relationships/customProperty" Target="../customProperty36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40.bin"/><Relationship Id="rId11" Type="http://schemas.openxmlformats.org/officeDocument/2006/relationships/customProperty" Target="../customProperty45.bin"/><Relationship Id="rId5" Type="http://schemas.openxmlformats.org/officeDocument/2006/relationships/customProperty" Target="../customProperty39.bin"/><Relationship Id="rId10" Type="http://schemas.openxmlformats.org/officeDocument/2006/relationships/customProperty" Target="../customProperty44.bin"/><Relationship Id="rId4" Type="http://schemas.openxmlformats.org/officeDocument/2006/relationships/customProperty" Target="../customProperty38.bin"/><Relationship Id="rId9" Type="http://schemas.openxmlformats.org/officeDocument/2006/relationships/customProperty" Target="../customProperty4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63"/>
  <sheetViews>
    <sheetView tabSelected="1" view="pageBreakPreview" zoomScale="6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S17" sqref="S17"/>
    </sheetView>
  </sheetViews>
  <sheetFormatPr defaultRowHeight="12.75"/>
  <cols>
    <col min="1" max="1" width="5.140625" customWidth="1"/>
    <col min="2" max="2" width="68.42578125" customWidth="1"/>
    <col min="4" max="15" width="11.7109375" bestFit="1" customWidth="1"/>
    <col min="16" max="16" width="11.85546875" bestFit="1" customWidth="1"/>
  </cols>
  <sheetData>
    <row r="2" spans="1:19">
      <c r="D2" s="2" t="s">
        <v>142</v>
      </c>
      <c r="E2" s="2" t="s">
        <v>142</v>
      </c>
      <c r="F2" s="2" t="s">
        <v>142</v>
      </c>
      <c r="G2" s="2" t="s">
        <v>142</v>
      </c>
      <c r="H2" s="2" t="s">
        <v>142</v>
      </c>
      <c r="I2" s="2" t="s">
        <v>142</v>
      </c>
      <c r="J2" s="2" t="s">
        <v>142</v>
      </c>
      <c r="K2" s="2" t="s">
        <v>142</v>
      </c>
      <c r="L2" s="2" t="s">
        <v>142</v>
      </c>
      <c r="M2" s="35" t="s">
        <v>1045</v>
      </c>
      <c r="N2" s="35" t="s">
        <v>1045</v>
      </c>
      <c r="O2" s="35" t="s">
        <v>1045</v>
      </c>
    </row>
    <row r="3" spans="1:19">
      <c r="B3" s="11"/>
      <c r="C3" s="20" t="s">
        <v>43</v>
      </c>
      <c r="D3" s="34" t="s">
        <v>12</v>
      </c>
      <c r="E3" s="34" t="s">
        <v>13</v>
      </c>
      <c r="F3" s="34" t="s">
        <v>14</v>
      </c>
      <c r="G3" s="34" t="s">
        <v>15</v>
      </c>
      <c r="H3" s="34" t="s">
        <v>16</v>
      </c>
      <c r="I3" s="34" t="s">
        <v>17</v>
      </c>
      <c r="J3" s="34" t="s">
        <v>18</v>
      </c>
      <c r="K3" s="34" t="s">
        <v>19</v>
      </c>
      <c r="L3" s="34" t="s">
        <v>20</v>
      </c>
      <c r="M3" s="34" t="s">
        <v>9</v>
      </c>
      <c r="N3" s="34" t="s">
        <v>10</v>
      </c>
      <c r="O3" s="34" t="s">
        <v>11</v>
      </c>
      <c r="P3" s="28" t="s">
        <v>57</v>
      </c>
      <c r="R3" s="14"/>
    </row>
    <row r="4" spans="1:19">
      <c r="A4" s="21" t="s">
        <v>53</v>
      </c>
      <c r="B4" s="11"/>
      <c r="C4" s="20"/>
      <c r="D4" s="12"/>
      <c r="E4" s="12"/>
      <c r="F4" s="13"/>
      <c r="G4" s="13"/>
      <c r="H4" s="13"/>
      <c r="I4" s="13"/>
      <c r="J4" s="12"/>
      <c r="K4" s="13"/>
      <c r="L4" s="12"/>
      <c r="M4" s="12"/>
      <c r="N4" s="14"/>
      <c r="O4" s="14"/>
    </row>
    <row r="5" spans="1:19">
      <c r="B5" s="32" t="s">
        <v>35</v>
      </c>
      <c r="C5" s="15" t="s">
        <v>45</v>
      </c>
      <c r="D5" s="17">
        <f>'Div 9 adv'!E9</f>
        <v>0</v>
      </c>
      <c r="E5" s="17">
        <f>'Div 9 adv'!F9</f>
        <v>0</v>
      </c>
      <c r="F5" s="17">
        <f>'Div 9 adv'!G9</f>
        <v>284.89999999999998</v>
      </c>
      <c r="G5" s="17">
        <f>'Div 9 adv'!H9</f>
        <v>969.92</v>
      </c>
      <c r="H5" s="17">
        <f>'Div 9 adv'!I9</f>
        <v>0</v>
      </c>
      <c r="I5" s="17">
        <f>'Div 9 adv'!J9</f>
        <v>0</v>
      </c>
      <c r="J5" s="33">
        <f>VLOOKUP($B5,'[1]Div 9 forecast'!$A$324:$Q$350,12,FALSE)</f>
        <v>158.90639791478779</v>
      </c>
      <c r="K5" s="33">
        <f>VLOOKUP($B5,'[1]Div 9 forecast'!$A$324:$Q$350,13,FALSE)</f>
        <v>210.28960081615367</v>
      </c>
      <c r="L5" s="33">
        <f>VLOOKUP($B5,'[1]Div 9 forecast'!$A$324:$Q$350,14,FALSE)</f>
        <v>251.85836590390701</v>
      </c>
      <c r="M5" s="33">
        <f>VLOOKUP($B5,'[1]Div 9 forecast'!$A$324:$Q$350,15,FALSE)</f>
        <v>270.99218967331331</v>
      </c>
      <c r="N5" s="33">
        <f>VLOOKUP($B5,'[1]Div 9 forecast'!$A$324:$Q$350,16,FALSE)</f>
        <v>150.56414892812163</v>
      </c>
      <c r="O5" s="33">
        <f>VLOOKUP($B5,'[1]Div 9 forecast'!$A$324:$Q$350,17,FALSE)</f>
        <v>218.71829477955146</v>
      </c>
      <c r="P5" s="18">
        <f>SUM(D5:O5)</f>
        <v>2516.1489980158344</v>
      </c>
      <c r="Q5" s="42"/>
    </row>
    <row r="6" spans="1:19">
      <c r="B6" s="32" t="s">
        <v>25</v>
      </c>
      <c r="C6" s="15" t="s">
        <v>45</v>
      </c>
      <c r="D6" s="17">
        <f>'Div 9 adv'!E10</f>
        <v>0</v>
      </c>
      <c r="E6" s="17">
        <f>'Div 9 adv'!F10</f>
        <v>0</v>
      </c>
      <c r="F6" s="17">
        <f>'Div 9 adv'!G10</f>
        <v>0</v>
      </c>
      <c r="G6" s="17">
        <f>'Div 9 adv'!H10</f>
        <v>0</v>
      </c>
      <c r="H6" s="17">
        <f>'Div 9 adv'!I10</f>
        <v>0</v>
      </c>
      <c r="I6" s="17">
        <f>'Div 9 adv'!J10</f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18">
        <f>SUM(D6:O6)</f>
        <v>0</v>
      </c>
      <c r="Q6" s="42"/>
    </row>
    <row r="7" spans="1:19">
      <c r="B7" s="32" t="s">
        <v>60</v>
      </c>
      <c r="C7" s="15" t="s">
        <v>46</v>
      </c>
      <c r="D7" s="17">
        <f>'Div 9 adv'!E13</f>
        <v>218.09</v>
      </c>
      <c r="E7" s="17">
        <f>'Div 9 adv'!F13</f>
        <v>31.34</v>
      </c>
      <c r="F7" s="17">
        <f>'Div 9 adv'!G13</f>
        <v>403.22</v>
      </c>
      <c r="G7" s="17">
        <f>'Div 9 adv'!H13</f>
        <v>0</v>
      </c>
      <c r="H7" s="17">
        <f>'Div 9 adv'!I13</f>
        <v>0</v>
      </c>
      <c r="I7" s="17">
        <f>'Div 9 adv'!J13</f>
        <v>0</v>
      </c>
      <c r="J7" s="33">
        <f>VLOOKUP($B7,'[1]Div 9 forecast'!$A$324:$Q$350,12,FALSE)</f>
        <v>82.649511961146843</v>
      </c>
      <c r="K7" s="33">
        <f>VLOOKUP($B7,'[1]Div 9 forecast'!$A$324:$Q$350,13,FALSE)</f>
        <v>109.37465769804652</v>
      </c>
      <c r="L7" s="33">
        <f>VLOOKUP($B7,'[1]Div 9 forecast'!$A$324:$Q$350,14,FALSE)</f>
        <v>130.99517262012478</v>
      </c>
      <c r="M7" s="33">
        <f>VLOOKUP($B7,'[1]Div 9 forecast'!$A$324:$Q$350,15,FALSE)</f>
        <v>140.94695063059879</v>
      </c>
      <c r="N7" s="33">
        <f>VLOOKUP($B7,'[1]Div 9 forecast'!$A$324:$Q$350,16,FALSE)</f>
        <v>78.310587811748775</v>
      </c>
      <c r="O7" s="33">
        <f>VLOOKUP($B7,'[1]Div 9 forecast'!$A$324:$Q$350,17,FALSE)</f>
        <v>113.75854312799788</v>
      </c>
      <c r="P7" s="18">
        <f t="shared" ref="P7:P11" si="0">SUM(D7:O7)</f>
        <v>1308.6854238496637</v>
      </c>
      <c r="Q7" s="42"/>
    </row>
    <row r="8" spans="1:19">
      <c r="B8" s="32" t="s">
        <v>146</v>
      </c>
      <c r="C8" s="15" t="s">
        <v>45</v>
      </c>
      <c r="D8" s="17">
        <f>'Div 9 adv'!E11</f>
        <v>1481.12</v>
      </c>
      <c r="E8" s="17">
        <f>'Div 9 adv'!F11</f>
        <v>959.73</v>
      </c>
      <c r="F8" s="17">
        <f>'Div 9 adv'!G11</f>
        <v>0</v>
      </c>
      <c r="G8" s="17">
        <f>'Div 9 adv'!H11</f>
        <v>0</v>
      </c>
      <c r="H8" s="17">
        <f>'Div 9 adv'!I11</f>
        <v>0</v>
      </c>
      <c r="I8" s="17">
        <f>'Div 9 adv'!J11</f>
        <v>0</v>
      </c>
      <c r="J8" s="33">
        <f>VLOOKUP($B8,'[1]Div 9 forecast'!$A$324:$Q$350,12,FALSE)</f>
        <v>309.101449889474</v>
      </c>
      <c r="K8" s="33">
        <f>VLOOKUP($B8,'[1]Div 9 forecast'!$A$324:$Q$350,13,FALSE)</f>
        <v>409.0509970769582</v>
      </c>
      <c r="L8" s="33">
        <f>VLOOKUP($B8,'[1]Div 9 forecast'!$A$324:$Q$350,14,FALSE)</f>
        <v>489.90970212185925</v>
      </c>
      <c r="M8" s="33">
        <f>VLOOKUP($B8,'[1]Div 9 forecast'!$A$324:$Q$350,15,FALSE)</f>
        <v>527.12842173706724</v>
      </c>
      <c r="N8" s="33">
        <f>VLOOKUP($B8,'[1]Div 9 forecast'!$A$324:$Q$350,16,FALSE)</f>
        <v>292.87427910872128</v>
      </c>
      <c r="O8" s="33">
        <f>VLOOKUP($B8,'[1]Div 9 forecast'!$A$324:$Q$350,17,FALSE)</f>
        <v>425.44631884466952</v>
      </c>
      <c r="P8" s="18">
        <f t="shared" si="0"/>
        <v>4894.3611687787507</v>
      </c>
      <c r="Q8" s="42"/>
    </row>
    <row r="9" spans="1:19">
      <c r="B9" s="32" t="s">
        <v>149</v>
      </c>
      <c r="C9" s="15" t="s">
        <v>46</v>
      </c>
      <c r="D9" s="17">
        <f>'Div 9 adv'!E12</f>
        <v>150</v>
      </c>
      <c r="E9" s="17">
        <f>'Div 9 adv'!F12</f>
        <v>0</v>
      </c>
      <c r="F9" s="17">
        <f>'Div 9 adv'!G12</f>
        <v>0</v>
      </c>
      <c r="G9" s="17">
        <f>'Div 9 adv'!H12</f>
        <v>0</v>
      </c>
      <c r="H9" s="17">
        <f>'Div 9 adv'!I12</f>
        <v>0</v>
      </c>
      <c r="I9" s="17">
        <f>'Div 9 adv'!J12</f>
        <v>0</v>
      </c>
      <c r="J9" s="33">
        <f>VLOOKUP($B9,'[1]Div 9 forecast'!$A$324:$Q$350,12,FALSE)</f>
        <v>18.995521020718645</v>
      </c>
      <c r="K9" s="33">
        <f>VLOOKUP($B9,'[1]Div 9 forecast'!$A$324:$Q$350,13,FALSE)</f>
        <v>25.137820661467821</v>
      </c>
      <c r="L9" s="33">
        <f>VLOOKUP($B9,'[1]Div 9 forecast'!$A$324:$Q$350,14,FALSE)</f>
        <v>30.106911657118992</v>
      </c>
      <c r="M9" s="33">
        <f>VLOOKUP($B9,'[1]Div 9 forecast'!$A$324:$Q$350,15,FALSE)</f>
        <v>32.394150914869861</v>
      </c>
      <c r="N9" s="33">
        <f>VLOOKUP($B9,'[1]Div 9 forecast'!$A$324:$Q$350,16,FALSE)</f>
        <v>17.998296440300795</v>
      </c>
      <c r="O9" s="33">
        <f>VLOOKUP($B9,'[1]Div 9 forecast'!$A$324:$Q$350,17,FALSE)</f>
        <v>26.145378792920678</v>
      </c>
      <c r="P9" s="18">
        <f t="shared" si="0"/>
        <v>300.77807948739678</v>
      </c>
      <c r="Q9" s="42"/>
    </row>
    <row r="10" spans="1:19">
      <c r="B10" s="32" t="s">
        <v>61</v>
      </c>
      <c r="C10" s="15" t="s">
        <v>46</v>
      </c>
      <c r="D10" s="17">
        <f>'Div 9 adv'!E14</f>
        <v>0</v>
      </c>
      <c r="E10" s="17">
        <f>'Div 9 adv'!F14</f>
        <v>0</v>
      </c>
      <c r="F10" s="17">
        <f>'Div 9 adv'!G14</f>
        <v>0</v>
      </c>
      <c r="G10" s="17">
        <f>'Div 9 adv'!H14</f>
        <v>0</v>
      </c>
      <c r="H10" s="17">
        <f>'Div 9 adv'!I14</f>
        <v>0</v>
      </c>
      <c r="I10" s="17">
        <f>'Div 9 adv'!J14</f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18">
        <f t="shared" si="0"/>
        <v>0</v>
      </c>
      <c r="Q10" s="42"/>
      <c r="S10" s="37"/>
    </row>
    <row r="11" spans="1:19">
      <c r="B11" s="32" t="s">
        <v>62</v>
      </c>
      <c r="C11" s="15" t="s">
        <v>46</v>
      </c>
      <c r="D11" s="17">
        <f>'Div 9 adv'!E15</f>
        <v>0</v>
      </c>
      <c r="E11" s="17">
        <f>'Div 9 adv'!F15</f>
        <v>0</v>
      </c>
      <c r="F11" s="17">
        <f>'Div 9 adv'!G15</f>
        <v>0</v>
      </c>
      <c r="G11" s="17">
        <f>'Div 9 adv'!H15</f>
        <v>0</v>
      </c>
      <c r="H11" s="17">
        <f>'Div 9 adv'!I15</f>
        <v>0</v>
      </c>
      <c r="I11" s="17">
        <f>'Div 9 adv'!J15</f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18">
        <f t="shared" si="0"/>
        <v>0</v>
      </c>
      <c r="Q11" s="42"/>
    </row>
    <row r="12" spans="1:19">
      <c r="B12" s="94" t="s">
        <v>51</v>
      </c>
      <c r="C12" s="15"/>
      <c r="D12" s="29">
        <f>SUM(D5:D11)</f>
        <v>1849.2099999999998</v>
      </c>
      <c r="E12" s="29">
        <f t="shared" ref="E12:O12" si="1">SUM(E5:E11)</f>
        <v>991.07</v>
      </c>
      <c r="F12" s="29">
        <f t="shared" si="1"/>
        <v>688.12</v>
      </c>
      <c r="G12" s="29">
        <f t="shared" si="1"/>
        <v>969.92</v>
      </c>
      <c r="H12" s="29">
        <f t="shared" si="1"/>
        <v>0</v>
      </c>
      <c r="I12" s="29">
        <f t="shared" si="1"/>
        <v>0</v>
      </c>
      <c r="J12" s="29">
        <f t="shared" si="1"/>
        <v>569.6528807861273</v>
      </c>
      <c r="K12" s="29">
        <f t="shared" si="1"/>
        <v>753.85307625262624</v>
      </c>
      <c r="L12" s="29">
        <f t="shared" si="1"/>
        <v>902.87015230301006</v>
      </c>
      <c r="M12" s="29">
        <f t="shared" si="1"/>
        <v>971.46171295584918</v>
      </c>
      <c r="N12" s="29">
        <f t="shared" si="1"/>
        <v>539.74731228889243</v>
      </c>
      <c r="O12" s="29">
        <f t="shared" si="1"/>
        <v>784.06853554513953</v>
      </c>
      <c r="P12" s="30">
        <f>SUM(D12:O12)</f>
        <v>9019.9736701316433</v>
      </c>
      <c r="Q12" s="42"/>
    </row>
    <row r="13" spans="1:19">
      <c r="B13" s="32"/>
      <c r="C13" s="1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Q13" s="42"/>
    </row>
    <row r="14" spans="1:19">
      <c r="B14" s="32" t="s">
        <v>36</v>
      </c>
      <c r="C14" s="15" t="s">
        <v>47</v>
      </c>
      <c r="D14" s="17">
        <f>'Div 9 adv'!E16</f>
        <v>0</v>
      </c>
      <c r="E14" s="17">
        <f>'Div 9 adv'!F16</f>
        <v>0</v>
      </c>
      <c r="F14" s="17">
        <f>'Div 9 adv'!G16</f>
        <v>0</v>
      </c>
      <c r="G14" s="17">
        <f>'Div 9 adv'!H16</f>
        <v>0</v>
      </c>
      <c r="H14" s="17">
        <f>'Div 9 adv'!I16</f>
        <v>0</v>
      </c>
      <c r="I14" s="17">
        <f>'Div 9 adv'!J16</f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18">
        <f t="shared" ref="P14:P26" si="2">SUM(D14:O14)</f>
        <v>0</v>
      </c>
      <c r="Q14" s="42"/>
    </row>
    <row r="15" spans="1:19">
      <c r="B15" s="32" t="s">
        <v>63</v>
      </c>
      <c r="C15" s="15" t="s">
        <v>47</v>
      </c>
      <c r="D15" s="17">
        <f>'Div 9 adv'!E17</f>
        <v>0</v>
      </c>
      <c r="E15" s="17">
        <f>'Div 9 adv'!F17</f>
        <v>0</v>
      </c>
      <c r="F15" s="17">
        <f>'Div 9 adv'!G17</f>
        <v>0</v>
      </c>
      <c r="G15" s="17">
        <f>'Div 9 adv'!H17</f>
        <v>0</v>
      </c>
      <c r="H15" s="17">
        <f>'Div 9 adv'!I17</f>
        <v>0</v>
      </c>
      <c r="I15" s="17">
        <f>'Div 9 adv'!J17</f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18">
        <f t="shared" si="2"/>
        <v>0</v>
      </c>
      <c r="Q15" s="42"/>
    </row>
    <row r="16" spans="1:19">
      <c r="B16" s="32" t="s">
        <v>28</v>
      </c>
      <c r="C16" s="15" t="s">
        <v>47</v>
      </c>
      <c r="D16" s="17">
        <f>'Div 9 adv'!E18</f>
        <v>0</v>
      </c>
      <c r="E16" s="17">
        <f>'Div 9 adv'!F18</f>
        <v>0</v>
      </c>
      <c r="F16" s="17">
        <f>'Div 9 adv'!G18</f>
        <v>229.21</v>
      </c>
      <c r="G16" s="17">
        <f>'Div 9 adv'!H18</f>
        <v>175.78</v>
      </c>
      <c r="H16" s="17">
        <f>'Div 9 adv'!I18</f>
        <v>268.25</v>
      </c>
      <c r="I16" s="17">
        <f>'Div 9 adv'!J18</f>
        <v>330.01</v>
      </c>
      <c r="J16" s="33">
        <f>VLOOKUP($B16,'[1]Div 9 forecast'!$A$324:$Q$350,12,FALSE)</f>
        <v>127.04837642690653</v>
      </c>
      <c r="K16" s="33">
        <f>VLOOKUP($B16,'[1]Div 9 forecast'!$A$324:$Q$350,13,FALSE)</f>
        <v>168.1301238574506</v>
      </c>
      <c r="L16" s="33">
        <f>VLOOKUP($B16,'[1]Div 9 forecast'!$A$324:$Q$350,14,FALSE)</f>
        <v>201.36506080003085</v>
      </c>
      <c r="M16" s="33">
        <f>VLOOKUP($B16,'[1]Div 9 forecast'!$A$324:$Q$350,15,FALSE)</f>
        <v>216.66287936895458</v>
      </c>
      <c r="N16" s="33">
        <f>VLOOKUP($B16,'[1]Div 9 forecast'!$A$324:$Q$350,16,FALSE)</f>
        <v>120.37860602487848</v>
      </c>
      <c r="O16" s="33">
        <f>VLOOKUP($B16,'[1]Div 9 forecast'!$A$324:$Q$350,17,FALSE)</f>
        <v>174.86900849331778</v>
      </c>
      <c r="P16" s="18">
        <f t="shared" si="2"/>
        <v>2011.7040549715389</v>
      </c>
      <c r="Q16" s="42"/>
    </row>
    <row r="17" spans="1:17" ht="15">
      <c r="B17" s="44" t="s">
        <v>165</v>
      </c>
      <c r="C17" s="15" t="s">
        <v>47</v>
      </c>
      <c r="D17" s="17">
        <f>'Div 9 adv'!E21</f>
        <v>0</v>
      </c>
      <c r="E17" s="17">
        <f>'Div 9 adv'!F21</f>
        <v>1000</v>
      </c>
      <c r="F17" s="17">
        <f>'Div 9 adv'!G21</f>
        <v>0</v>
      </c>
      <c r="G17" s="17">
        <f>'Div 9 adv'!H21</f>
        <v>0</v>
      </c>
      <c r="H17" s="17">
        <f>'Div 9 adv'!I21</f>
        <v>0</v>
      </c>
      <c r="I17" s="17">
        <f>'Div 9 adv'!J21</f>
        <v>0</v>
      </c>
      <c r="J17" s="33">
        <f>VLOOKUP($B17,'[1]Div 9 forecast'!$A$324:$Q$350,12,FALSE)</f>
        <v>126.63680680479096</v>
      </c>
      <c r="K17" s="33">
        <f>VLOOKUP($B17,'[1]Div 9 forecast'!$A$324:$Q$350,13,FALSE)</f>
        <v>167.58547107645214</v>
      </c>
      <c r="L17" s="33">
        <f>VLOOKUP($B17,'[1]Div 9 forecast'!$A$324:$Q$350,14,FALSE)</f>
        <v>200.71274438079328</v>
      </c>
      <c r="M17" s="33">
        <f>VLOOKUP($B17,'[1]Div 9 forecast'!$A$324:$Q$350,15,FALSE)</f>
        <v>215.96100609913239</v>
      </c>
      <c r="N17" s="33">
        <f>VLOOKUP($B17,'[1]Div 9 forecast'!$A$324:$Q$350,16,FALSE)</f>
        <v>119.98864293533863</v>
      </c>
      <c r="O17" s="33">
        <f>VLOOKUP($B17,'[1]Div 9 forecast'!$A$324:$Q$350,17,FALSE)</f>
        <v>174.30252528613784</v>
      </c>
      <c r="P17" s="18">
        <f t="shared" si="2"/>
        <v>2005.1871965826454</v>
      </c>
      <c r="Q17" s="42"/>
    </row>
    <row r="18" spans="1:17" ht="15">
      <c r="B18" s="44" t="s">
        <v>153</v>
      </c>
      <c r="C18" s="15" t="s">
        <v>348</v>
      </c>
      <c r="D18" s="17">
        <f>'Div 9 adv'!E22</f>
        <v>1652.7</v>
      </c>
      <c r="E18" s="17">
        <f>'Div 9 adv'!F22</f>
        <v>0</v>
      </c>
      <c r="F18" s="17">
        <f>'Div 9 adv'!G22</f>
        <v>0</v>
      </c>
      <c r="G18" s="17">
        <f>'Div 9 adv'!H22</f>
        <v>0</v>
      </c>
      <c r="H18" s="17">
        <f>'Div 9 adv'!I22</f>
        <v>0</v>
      </c>
      <c r="I18" s="17">
        <f>'Div 9 adv'!J22</f>
        <v>0</v>
      </c>
      <c r="J18" s="33">
        <f>VLOOKUP($B18,'[1]Div 9 forecast'!$A$324:$Q$350,12,FALSE)</f>
        <v>209.29265060627804</v>
      </c>
      <c r="K18" s="33">
        <f>VLOOKUP($B18,'[1]Div 9 forecast'!$A$324:$Q$350,13,FALSE)</f>
        <v>276.96850804805246</v>
      </c>
      <c r="L18" s="33">
        <f>VLOOKUP($B18,'[1]Div 9 forecast'!$A$324:$Q$350,14,FALSE)</f>
        <v>331.71795263813704</v>
      </c>
      <c r="M18" s="33">
        <f>VLOOKUP($B18,'[1]Div 9 forecast'!$A$324:$Q$350,15,FALSE)</f>
        <v>356.91875478003612</v>
      </c>
      <c r="N18" s="33">
        <f>VLOOKUP($B18,'[1]Div 9 forecast'!$A$324:$Q$350,16,FALSE)</f>
        <v>198.30523017923417</v>
      </c>
      <c r="O18" s="33">
        <f>VLOOKUP($B18,'[1]Div 9 forecast'!$A$324:$Q$350,17,FALSE)</f>
        <v>288.06978354040001</v>
      </c>
      <c r="P18" s="18">
        <f t="shared" si="2"/>
        <v>3313.9728797921375</v>
      </c>
      <c r="Q18" s="42"/>
    </row>
    <row r="19" spans="1:17">
      <c r="B19" s="32" t="s">
        <v>24</v>
      </c>
      <c r="C19" s="15" t="s">
        <v>48</v>
      </c>
      <c r="D19" s="17">
        <f>'Div 9 adv'!E20</f>
        <v>0</v>
      </c>
      <c r="E19" s="17">
        <f>'Div 9 adv'!F20</f>
        <v>0</v>
      </c>
      <c r="F19" s="17">
        <f>'Div 9 adv'!G20</f>
        <v>0</v>
      </c>
      <c r="G19" s="17">
        <f>'Div 9 adv'!H20</f>
        <v>493.31</v>
      </c>
      <c r="H19" s="17">
        <f>'Div 9 adv'!I20</f>
        <v>17.07</v>
      </c>
      <c r="I19" s="17">
        <f>'Div 9 adv'!J20</f>
        <v>1109.45</v>
      </c>
      <c r="J19" s="33">
        <f>VLOOKUP($B19,'[1]Div 9 forecast'!$A$324:$Q$350,12,FALSE)</f>
        <v>205.13009876660453</v>
      </c>
      <c r="K19" s="33">
        <f>VLOOKUP($B19,'[1]Div 9 forecast'!$A$324:$Q$350,13,FALSE)</f>
        <v>271.45997361376942</v>
      </c>
      <c r="L19" s="33">
        <f>VLOOKUP($B19,'[1]Div 9 forecast'!$A$324:$Q$350,14,FALSE)</f>
        <v>325.12052473034038</v>
      </c>
      <c r="M19" s="33">
        <f>VLOOKUP($B19,'[1]Div 9 forecast'!$A$324:$Q$350,15,FALSE)</f>
        <v>349.82011650955758</v>
      </c>
      <c r="N19" s="33">
        <f>VLOOKUP($B19,'[1]Div 9 forecast'!$A$324:$Q$350,16,FALSE)</f>
        <v>194.36120348594955</v>
      </c>
      <c r="O19" s="33">
        <f>VLOOKUP($B19,'[1]Div 9 forecast'!$A$324:$Q$350,17,FALSE)</f>
        <v>282.34045953424464</v>
      </c>
      <c r="P19" s="18">
        <f t="shared" si="2"/>
        <v>3248.062376640466</v>
      </c>
      <c r="Q19" s="42"/>
    </row>
    <row r="20" spans="1:17">
      <c r="B20" s="32" t="s">
        <v>26</v>
      </c>
      <c r="C20" s="15" t="s">
        <v>48</v>
      </c>
      <c r="D20" s="17">
        <f>'Div 9 adv'!E23</f>
        <v>0</v>
      </c>
      <c r="E20" s="17">
        <f>'Div 9 adv'!F23</f>
        <v>117.66</v>
      </c>
      <c r="F20" s="17">
        <f>'Div 9 adv'!G23</f>
        <v>0</v>
      </c>
      <c r="G20" s="17">
        <f>'Div 9 adv'!H23</f>
        <v>0</v>
      </c>
      <c r="H20" s="17">
        <f>'Div 9 adv'!I23</f>
        <v>0</v>
      </c>
      <c r="I20" s="17">
        <f>'Div 9 adv'!J23</f>
        <v>0</v>
      </c>
      <c r="J20" s="33">
        <f>VLOOKUP($B20,'[1]Div 9 forecast'!$A$324:$Q$350,12,FALSE)</f>
        <v>14.900086688651706</v>
      </c>
      <c r="K20" s="33">
        <f>VLOOKUP($B20,'[1]Div 9 forecast'!$A$324:$Q$350,13,FALSE)</f>
        <v>19.718106526855358</v>
      </c>
      <c r="L20" s="33">
        <f>VLOOKUP($B20,'[1]Div 9 forecast'!$A$324:$Q$350,14,FALSE)</f>
        <v>23.615861503844137</v>
      </c>
      <c r="M20" s="33">
        <f>VLOOKUP($B20,'[1]Div 9 forecast'!$A$324:$Q$350,15,FALSE)</f>
        <v>25.409971977623918</v>
      </c>
      <c r="N20" s="33">
        <f>VLOOKUP($B20,'[1]Div 9 forecast'!$A$324:$Q$350,16,FALSE)</f>
        <v>14.117863727771944</v>
      </c>
      <c r="O20" s="33">
        <f>VLOOKUP($B20,'[1]Div 9 forecast'!$A$324:$Q$350,17,FALSE)</f>
        <v>20.508435125166979</v>
      </c>
      <c r="P20" s="18">
        <f t="shared" si="2"/>
        <v>235.93032554991404</v>
      </c>
      <c r="Q20" s="42"/>
    </row>
    <row r="21" spans="1:17">
      <c r="B21" s="32" t="s">
        <v>29</v>
      </c>
      <c r="C21" s="15" t="s">
        <v>48</v>
      </c>
      <c r="D21" s="17">
        <f>'Div 9 adv'!E24</f>
        <v>0</v>
      </c>
      <c r="E21" s="17">
        <f>'Div 9 adv'!F24</f>
        <v>0</v>
      </c>
      <c r="F21" s="17">
        <f>'Div 9 adv'!G24</f>
        <v>0</v>
      </c>
      <c r="G21" s="17">
        <f>'Div 9 adv'!H24</f>
        <v>0</v>
      </c>
      <c r="H21" s="17">
        <f>'Div 9 adv'!I24</f>
        <v>0</v>
      </c>
      <c r="I21" s="17">
        <f>'Div 9 adv'!J24</f>
        <v>0</v>
      </c>
      <c r="J21" s="33">
        <f>VLOOKUP($B21,'[1]Div 9 forecast'!$A$324:$Q$350,12,FALSE)</f>
        <v>0</v>
      </c>
      <c r="K21" s="33">
        <f>VLOOKUP($B21,'[1]Div 9 forecast'!$A$324:$Q$350,13,FALSE)</f>
        <v>0</v>
      </c>
      <c r="L21" s="33">
        <f>VLOOKUP($B21,'[1]Div 9 forecast'!$A$324:$Q$350,14,FALSE)</f>
        <v>0</v>
      </c>
      <c r="M21" s="33">
        <f>VLOOKUP($B21,'[1]Div 9 forecast'!$A$324:$Q$350,15,FALSE)</f>
        <v>0</v>
      </c>
      <c r="N21" s="33">
        <f>VLOOKUP($B21,'[1]Div 9 forecast'!$A$324:$Q$350,16,FALSE)</f>
        <v>0</v>
      </c>
      <c r="O21" s="33">
        <f>VLOOKUP($B21,'[1]Div 9 forecast'!$A$324:$Q$350,17,FALSE)</f>
        <v>0</v>
      </c>
      <c r="P21" s="18">
        <f t="shared" si="2"/>
        <v>0</v>
      </c>
      <c r="Q21" s="42"/>
    </row>
    <row r="22" spans="1:17">
      <c r="B22" s="32" t="s">
        <v>31</v>
      </c>
      <c r="C22" s="15" t="s">
        <v>48</v>
      </c>
      <c r="D22" s="17">
        <f>'Div 9 adv'!E25</f>
        <v>0</v>
      </c>
      <c r="E22" s="17">
        <f>'Div 9 adv'!F25</f>
        <v>2000</v>
      </c>
      <c r="F22" s="17">
        <f>'Div 9 adv'!G25</f>
        <v>0</v>
      </c>
      <c r="G22" s="17">
        <f>'Div 9 adv'!H25</f>
        <v>1878.14</v>
      </c>
      <c r="H22" s="17">
        <f>'Div 9 adv'!I25</f>
        <v>961.84</v>
      </c>
      <c r="I22" s="17">
        <f>'Div 9 adv'!J25</f>
        <v>0</v>
      </c>
      <c r="J22" s="33">
        <f>VLOOKUP($B22,'[1]Div 9 forecast'!$A$324:$Q$350,12,FALSE)</f>
        <v>612.91961219905227</v>
      </c>
      <c r="K22" s="33">
        <f>VLOOKUP($B22,'[1]Div 9 forecast'!$A$324:$Q$350,13,FALSE)</f>
        <v>811.11032830060697</v>
      </c>
      <c r="L22" s="33">
        <f>VLOOKUP($B22,'[1]Div 9 forecast'!$A$324:$Q$350,14,FALSE)</f>
        <v>971.44566854815196</v>
      </c>
      <c r="M22" s="33">
        <f>VLOOKUP($B22,'[1]Div 9 forecast'!$A$324:$Q$350,15,FALSE)</f>
        <v>1045.2469502996789</v>
      </c>
      <c r="N22" s="33">
        <f>VLOOKUP($B22,'[1]Div 9 forecast'!$A$324:$Q$350,16,FALSE)</f>
        <v>580.74263203418036</v>
      </c>
      <c r="O22" s="33">
        <f>VLOOKUP($B22,'[1]Div 9 forecast'!$A$324:$Q$350,17,FALSE)</f>
        <v>843.6207363344015</v>
      </c>
      <c r="P22" s="18">
        <f t="shared" si="2"/>
        <v>9705.0659277160721</v>
      </c>
      <c r="Q22" s="42"/>
    </row>
    <row r="23" spans="1:17" ht="15">
      <c r="B23" s="44" t="s">
        <v>164</v>
      </c>
      <c r="C23" s="15" t="s">
        <v>689</v>
      </c>
      <c r="D23" s="17">
        <f>'Div 9 adv'!E26</f>
        <v>0</v>
      </c>
      <c r="E23" s="17">
        <f>'Div 9 adv'!F26</f>
        <v>0</v>
      </c>
      <c r="F23" s="17">
        <f>'Div 9 adv'!G26</f>
        <v>315.99</v>
      </c>
      <c r="G23" s="17">
        <f>'Div 9 adv'!H26</f>
        <v>0</v>
      </c>
      <c r="H23" s="17">
        <f>'Div 9 adv'!I26</f>
        <v>0</v>
      </c>
      <c r="I23" s="17">
        <f>'Div 9 adv'!J26</f>
        <v>0</v>
      </c>
      <c r="J23" s="33">
        <f>VLOOKUP($B23,'[1]Div 9 forecast'!$A$324:$Q$350,12,FALSE)</f>
        <v>40.0159645822459</v>
      </c>
      <c r="K23" s="33">
        <f>VLOOKUP($B23,'[1]Div 9 forecast'!$A$324:$Q$350,13,FALSE)</f>
        <v>52.955333005448111</v>
      </c>
      <c r="L23" s="33">
        <f>VLOOKUP($B23,'[1]Div 9 forecast'!$A$324:$Q$350,14,FALSE)</f>
        <v>63.423220096886872</v>
      </c>
      <c r="M23" s="33">
        <f>VLOOKUP($B23,'[1]Div 9 forecast'!$A$324:$Q$350,15,FALSE)</f>
        <v>68.241518317264848</v>
      </c>
      <c r="N23" s="33">
        <f>VLOOKUP($B23,'[1]Div 9 forecast'!$A$324:$Q$350,16,FALSE)</f>
        <v>37.915211281137658</v>
      </c>
      <c r="O23" s="33">
        <f>VLOOKUP($B23,'[1]Div 9 forecast'!$A$324:$Q$350,17,FALSE)</f>
        <v>55.077854965166694</v>
      </c>
      <c r="P23" s="18">
        <f t="shared" si="2"/>
        <v>633.61910224815006</v>
      </c>
      <c r="Q23" s="42"/>
    </row>
    <row r="24" spans="1:17" ht="15">
      <c r="B24" s="44" t="s">
        <v>158</v>
      </c>
      <c r="C24" s="15" t="s">
        <v>50</v>
      </c>
      <c r="D24" s="17">
        <f>'Div 9 adv'!E27</f>
        <v>5748.69</v>
      </c>
      <c r="E24" s="17">
        <f>'Div 9 adv'!F27</f>
        <v>2672.5</v>
      </c>
      <c r="F24" s="17">
        <f>'Div 9 adv'!G27</f>
        <v>922.75</v>
      </c>
      <c r="G24" s="17">
        <f>'Div 9 adv'!H27</f>
        <v>1667.7</v>
      </c>
      <c r="H24" s="17">
        <f>'Div 9 adv'!I27</f>
        <v>1618.54</v>
      </c>
      <c r="I24" s="17">
        <f>'Div 9 adv'!J27</f>
        <v>2785.95</v>
      </c>
      <c r="J24" s="33">
        <f>'[1]Div 9 forecast'!L342</f>
        <v>1952.2494764875423</v>
      </c>
      <c r="K24" s="33">
        <f>'[1]Div 9 forecast'!M342</f>
        <v>2583.5194082258263</v>
      </c>
      <c r="L24" s="33">
        <f>'[1]Div 9 forecast'!N342</f>
        <v>3094.2137600310793</v>
      </c>
      <c r="M24" s="33">
        <f>'[1]Div 9 forecast'!O342</f>
        <v>3329.2829449550186</v>
      </c>
      <c r="N24" s="33">
        <f>'[1]Div 9 forecast'!P342</f>
        <v>1849.7605180147623</v>
      </c>
      <c r="O24" s="33">
        <f>'[1]Div 9 forecast'!Q342</f>
        <v>2687.0703891393882</v>
      </c>
      <c r="P24" s="18">
        <f t="shared" si="2"/>
        <v>30912.226496853618</v>
      </c>
      <c r="Q24" s="42"/>
    </row>
    <row r="25" spans="1:17">
      <c r="B25" s="32" t="s">
        <v>32</v>
      </c>
      <c r="C25" s="15" t="s">
        <v>50</v>
      </c>
      <c r="D25" s="17">
        <f>'Div 9 adv'!E28</f>
        <v>718.96</v>
      </c>
      <c r="E25" s="17">
        <f>'Div 9 adv'!F28</f>
        <v>3655</v>
      </c>
      <c r="F25" s="17">
        <f>'Div 9 adv'!G28</f>
        <v>2050</v>
      </c>
      <c r="G25" s="17">
        <f>'Div 9 adv'!H28</f>
        <v>749</v>
      </c>
      <c r="H25" s="17">
        <f>'Div 9 adv'!I28</f>
        <v>2143</v>
      </c>
      <c r="I25" s="17">
        <f>'Div 9 adv'!J28</f>
        <v>3025</v>
      </c>
      <c r="J25" s="33">
        <f>VLOOKUP($B25,'[1]Div 9 forecast'!$A$324:$Q$350,12,FALSE)</f>
        <v>1562.8197673056529</v>
      </c>
      <c r="K25" s="33">
        <f>VLOOKUP($B25,'[1]Div 9 forecast'!$A$324:$Q$350,13,FALSE)</f>
        <v>2068.1655951356524</v>
      </c>
      <c r="L25" s="33">
        <f>VLOOKUP($B25,'[1]Div 9 forecast'!$A$324:$Q$350,14,FALSE)</f>
        <v>2476.9879498935943</v>
      </c>
      <c r="M25" s="33">
        <f>VLOOKUP($B25,'[1]Div 9 forecast'!$A$324:$Q$350,15,FALSE)</f>
        <v>2665.1661378291487</v>
      </c>
      <c r="N25" s="33">
        <f>VLOOKUP($B25,'[1]Div 9 forecast'!$A$324:$Q$350,16,FALSE)</f>
        <v>1480.7750429192965</v>
      </c>
      <c r="O25" s="33">
        <f>VLOOKUP($B25,'[1]Div 9 forecast'!$A$324:$Q$350,17,FALSE)</f>
        <v>2151.0604924552154</v>
      </c>
      <c r="P25" s="18">
        <f t="shared" si="2"/>
        <v>24745.934985538559</v>
      </c>
      <c r="Q25" s="42"/>
    </row>
    <row r="26" spans="1:17">
      <c r="B26" s="94" t="s">
        <v>52</v>
      </c>
      <c r="C26" s="15"/>
      <c r="D26" s="29">
        <f t="shared" ref="D26:O26" si="3">SUM(D14:D25)</f>
        <v>8120.3499999999995</v>
      </c>
      <c r="E26" s="29">
        <f t="shared" si="3"/>
        <v>9445.16</v>
      </c>
      <c r="F26" s="29">
        <f t="shared" si="3"/>
        <v>3517.95</v>
      </c>
      <c r="G26" s="29">
        <f t="shared" si="3"/>
        <v>4963.93</v>
      </c>
      <c r="H26" s="29">
        <f t="shared" si="3"/>
        <v>5008.7</v>
      </c>
      <c r="I26" s="29">
        <f t="shared" si="3"/>
        <v>7250.41</v>
      </c>
      <c r="J26" s="29">
        <f t="shared" si="3"/>
        <v>4851.0128398677252</v>
      </c>
      <c r="K26" s="29">
        <f t="shared" si="3"/>
        <v>6419.6128477901138</v>
      </c>
      <c r="L26" s="29">
        <f t="shared" si="3"/>
        <v>7688.6027426228584</v>
      </c>
      <c r="M26" s="29">
        <f t="shared" si="3"/>
        <v>8272.7102801364163</v>
      </c>
      <c r="N26" s="29">
        <f t="shared" si="3"/>
        <v>4596.3449506025499</v>
      </c>
      <c r="O26" s="29">
        <f t="shared" si="3"/>
        <v>6676.9196848734391</v>
      </c>
      <c r="P26" s="30">
        <f t="shared" si="2"/>
        <v>76811.703345893111</v>
      </c>
      <c r="Q26" s="42"/>
    </row>
    <row r="27" spans="1:17">
      <c r="B27" s="32"/>
      <c r="C27" s="15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Q27" s="42"/>
    </row>
    <row r="28" spans="1:17">
      <c r="B28" s="32"/>
      <c r="C28" s="15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Q28" s="42"/>
    </row>
    <row r="29" spans="1:17">
      <c r="A29" t="s">
        <v>23</v>
      </c>
      <c r="B29" s="32"/>
      <c r="C29" s="15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Q29" s="42"/>
    </row>
    <row r="30" spans="1:17">
      <c r="B30" s="32" t="s">
        <v>35</v>
      </c>
      <c r="C30" s="15" t="s">
        <v>45</v>
      </c>
      <c r="D30" s="17">
        <f>'Div 91 adv'!E9</f>
        <v>61030.45</v>
      </c>
      <c r="E30" s="17">
        <f>'Div 91 adv'!F9</f>
        <v>190.6</v>
      </c>
      <c r="F30" s="17">
        <f>'Div 91 adv'!G9</f>
        <v>1324.93</v>
      </c>
      <c r="G30" s="17">
        <f>'Div 91 adv'!H9</f>
        <v>71281.440000000002</v>
      </c>
      <c r="H30" s="17">
        <f>'Div 91 adv'!I9</f>
        <v>2426.61</v>
      </c>
      <c r="I30" s="17">
        <f>'Div 91 adv'!J9</f>
        <v>3558.8100000000004</v>
      </c>
      <c r="J30" s="33">
        <f>VLOOKUP($B30,'[1]Div 91 forecast'!$A$174:$Q$184,12,FALSE)</f>
        <v>12426.580357593559</v>
      </c>
      <c r="K30" s="33">
        <f>VLOOKUP($B30,'[1]Div 91 forecast'!$A$174:$Q$184,13,FALSE)</f>
        <v>43404.898552417319</v>
      </c>
      <c r="L30" s="33">
        <f>VLOOKUP($B30,'[1]Div 91 forecast'!$A$174:$Q$184,14,FALSE)</f>
        <v>34694.64063162457</v>
      </c>
      <c r="M30" s="33">
        <f>VLOOKUP($B30,'[1]Div 91 forecast'!$A$174:$Q$184,15,FALSE)</f>
        <v>24037.462367672477</v>
      </c>
      <c r="N30" s="33">
        <f>VLOOKUP($B30,'[1]Div 91 forecast'!$A$174:$Q$184,16,FALSE)</f>
        <v>23747.188282067851</v>
      </c>
      <c r="O30" s="33">
        <f>VLOOKUP($B30,'[1]Div 91 forecast'!$A$174:$Q$184,17,FALSE)</f>
        <v>21548.660151845063</v>
      </c>
      <c r="P30" s="18">
        <f t="shared" ref="P30:P31" si="4">SUM(D30:O30)</f>
        <v>299672.27034322079</v>
      </c>
      <c r="Q30" s="42"/>
    </row>
    <row r="31" spans="1:17">
      <c r="B31" s="32" t="s">
        <v>59</v>
      </c>
      <c r="C31" s="15" t="s">
        <v>45</v>
      </c>
      <c r="D31" s="17">
        <f>'Div 91 adv'!E10</f>
        <v>0</v>
      </c>
      <c r="E31" s="17">
        <f>'Div 91 adv'!F10</f>
        <v>0</v>
      </c>
      <c r="F31" s="17">
        <f>'Div 91 adv'!G10</f>
        <v>0</v>
      </c>
      <c r="G31" s="17">
        <f>'Div 91 adv'!H10</f>
        <v>0</v>
      </c>
      <c r="H31" s="17">
        <f>'Div 91 adv'!I10</f>
        <v>0</v>
      </c>
      <c r="I31" s="17">
        <f>'Div 91 adv'!J10</f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18">
        <f t="shared" si="4"/>
        <v>0</v>
      </c>
      <c r="Q31" s="42"/>
    </row>
    <row r="32" spans="1:17">
      <c r="B32" s="94" t="s">
        <v>51</v>
      </c>
      <c r="C32" s="15"/>
      <c r="D32" s="29">
        <f>SUM(D30:D31)</f>
        <v>61030.45</v>
      </c>
      <c r="E32" s="29">
        <f t="shared" ref="E32:P32" si="5">SUM(E30:E31)</f>
        <v>190.6</v>
      </c>
      <c r="F32" s="29">
        <f t="shared" si="5"/>
        <v>1324.93</v>
      </c>
      <c r="G32" s="29">
        <f t="shared" si="5"/>
        <v>71281.440000000002</v>
      </c>
      <c r="H32" s="29">
        <f t="shared" si="5"/>
        <v>2426.61</v>
      </c>
      <c r="I32" s="29">
        <f t="shared" si="5"/>
        <v>3558.8100000000004</v>
      </c>
      <c r="J32" s="29">
        <f t="shared" si="5"/>
        <v>12426.580357593559</v>
      </c>
      <c r="K32" s="29">
        <f t="shared" si="5"/>
        <v>43404.898552417319</v>
      </c>
      <c r="L32" s="29">
        <f t="shared" si="5"/>
        <v>34694.64063162457</v>
      </c>
      <c r="M32" s="29">
        <f t="shared" si="5"/>
        <v>24037.462367672477</v>
      </c>
      <c r="N32" s="29">
        <f t="shared" si="5"/>
        <v>23747.188282067851</v>
      </c>
      <c r="O32" s="29">
        <f t="shared" si="5"/>
        <v>21548.660151845063</v>
      </c>
      <c r="P32" s="29">
        <f t="shared" si="5"/>
        <v>299672.27034322079</v>
      </c>
      <c r="Q32" s="42"/>
    </row>
    <row r="33" spans="1:17">
      <c r="B33" s="32"/>
      <c r="C33" s="15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Q33" s="42"/>
    </row>
    <row r="34" spans="1:17">
      <c r="B34" s="32" t="s">
        <v>38</v>
      </c>
      <c r="C34" s="15" t="s">
        <v>47</v>
      </c>
      <c r="D34" s="17">
        <f>'Div 91 adv'!E12</f>
        <v>0</v>
      </c>
      <c r="E34" s="17">
        <f>'Div 91 adv'!F12</f>
        <v>0</v>
      </c>
      <c r="F34" s="17">
        <f>'Div 91 adv'!G12</f>
        <v>0</v>
      </c>
      <c r="G34" s="17">
        <f>'Div 91 adv'!H12</f>
        <v>206.34</v>
      </c>
      <c r="H34" s="17">
        <f>'Div 91 adv'!I12</f>
        <v>0</v>
      </c>
      <c r="I34" s="17">
        <f>'Div 91 adv'!J12</f>
        <v>0</v>
      </c>
      <c r="J34" s="33">
        <f>VLOOKUP($B34,'[1]Div 91 forecast'!$A$174:$Q$184,12,FALSE)</f>
        <v>18.339521541697138</v>
      </c>
      <c r="K34" s="33">
        <f>VLOOKUP($B34,'[1]Div 91 forecast'!$A$174:$Q$184,13,FALSE)</f>
        <v>64.058256504236596</v>
      </c>
      <c r="L34" s="33">
        <f>VLOOKUP($B34,'[1]Div 91 forecast'!$A$174:$Q$184,14,FALSE)</f>
        <v>51.203395538846188</v>
      </c>
      <c r="M34" s="33">
        <f>VLOOKUP($B34,'[1]Div 91 forecast'!$A$174:$Q$184,15,FALSE)</f>
        <v>35.475210895834323</v>
      </c>
      <c r="N34" s="33">
        <f>VLOOKUP($B34,'[1]Div 91 forecast'!$A$174:$Q$184,16,FALSE)</f>
        <v>35.046815658146144</v>
      </c>
      <c r="O34" s="33">
        <f>VLOOKUP($B34,'[1]Div 91 forecast'!$A$174:$Q$184,17,FALSE)</f>
        <v>31.802161630732279</v>
      </c>
      <c r="P34" s="18">
        <f t="shared" ref="P34:P41" si="6">SUM(D34:O34)</f>
        <v>442.26536176949264</v>
      </c>
      <c r="Q34" s="42"/>
    </row>
    <row r="35" spans="1:17">
      <c r="B35" s="32" t="s">
        <v>24</v>
      </c>
      <c r="C35" s="15" t="s">
        <v>48</v>
      </c>
      <c r="D35" s="17">
        <f>'Div 91 adv'!E13</f>
        <v>1865</v>
      </c>
      <c r="E35" s="17">
        <f>'Div 91 adv'!F13</f>
        <v>369.84</v>
      </c>
      <c r="F35" s="17">
        <f>'Div 91 adv'!G13</f>
        <v>0</v>
      </c>
      <c r="G35" s="17">
        <f>'Div 91 adv'!H13</f>
        <v>0</v>
      </c>
      <c r="H35" s="17">
        <f>'Div 91 adv'!I13</f>
        <v>700</v>
      </c>
      <c r="I35" s="17">
        <f>'Div 91 adv'!J13</f>
        <v>0</v>
      </c>
      <c r="J35" s="33">
        <f>VLOOKUP($B35,'[1]Div 91 forecast'!$A$174:$Q$184,12,FALSE)</f>
        <v>260.84889697312417</v>
      </c>
      <c r="K35" s="33">
        <f>VLOOKUP($B35,'[1]Div 91 forecast'!$A$174:$Q$184,13,FALSE)</f>
        <v>911.12112784188116</v>
      </c>
      <c r="L35" s="33">
        <f>VLOOKUP($B35,'[1]Div 91 forecast'!$A$174:$Q$184,14,FALSE)</f>
        <v>728.28231735595307</v>
      </c>
      <c r="M35" s="33">
        <f>VLOOKUP($B35,'[1]Div 91 forecast'!$A$174:$Q$184,15,FALSE)</f>
        <v>504.57530263414947</v>
      </c>
      <c r="N35" s="33">
        <f>VLOOKUP($B35,'[1]Div 91 forecast'!$A$174:$Q$184,16,FALSE)</f>
        <v>498.48209976811881</v>
      </c>
      <c r="O35" s="33">
        <f>VLOOKUP($B35,'[1]Div 91 forecast'!$A$174:$Q$184,17,FALSE)</f>
        <v>452.33234486933378</v>
      </c>
      <c r="P35" s="18">
        <f t="shared" ref="P35" si="7">SUM(D35:O35)</f>
        <v>6290.4820894425602</v>
      </c>
      <c r="Q35" s="42"/>
    </row>
    <row r="36" spans="1:17">
      <c r="B36" s="32" t="s">
        <v>32</v>
      </c>
      <c r="C36" s="15" t="s">
        <v>50</v>
      </c>
      <c r="D36" s="17">
        <f>'Div 91 adv'!E15</f>
        <v>0</v>
      </c>
      <c r="E36" s="17">
        <f>'Div 91 adv'!F15</f>
        <v>0</v>
      </c>
      <c r="F36" s="17">
        <f>'Div 91 adv'!G15</f>
        <v>0</v>
      </c>
      <c r="G36" s="17">
        <f>'Div 91 adv'!H15</f>
        <v>0</v>
      </c>
      <c r="H36" s="17">
        <f>'Div 91 adv'!I15</f>
        <v>0</v>
      </c>
      <c r="I36" s="17">
        <f>'Div 91 adv'!J15</f>
        <v>0</v>
      </c>
      <c r="J36" s="33">
        <f>VLOOKUP($B36,'[1]Div 91 forecast'!$A$174:$Q$184,12,FALSE)</f>
        <v>0</v>
      </c>
      <c r="K36" s="33">
        <f>VLOOKUP($B36,'[1]Div 91 forecast'!$A$174:$Q$184,13,FALSE)</f>
        <v>0</v>
      </c>
      <c r="L36" s="33">
        <f>VLOOKUP($B36,'[1]Div 91 forecast'!$A$174:$Q$184,14,FALSE)</f>
        <v>0</v>
      </c>
      <c r="M36" s="33">
        <f>VLOOKUP($B36,'[1]Div 91 forecast'!$A$174:$Q$184,15,FALSE)</f>
        <v>0</v>
      </c>
      <c r="N36" s="33">
        <f>VLOOKUP($B36,'[1]Div 91 forecast'!$A$174:$Q$184,16,FALSE)</f>
        <v>0</v>
      </c>
      <c r="O36" s="33">
        <f>VLOOKUP($B36,'[1]Div 91 forecast'!$A$174:$Q$184,17,FALSE)</f>
        <v>0</v>
      </c>
      <c r="P36" s="18">
        <f t="shared" si="6"/>
        <v>0</v>
      </c>
      <c r="Q36" s="42"/>
    </row>
    <row r="37" spans="1:17">
      <c r="B37" s="32" t="s">
        <v>27</v>
      </c>
      <c r="C37" s="15" t="s">
        <v>49</v>
      </c>
      <c r="D37" s="17">
        <f>'Div 91 adv'!E16</f>
        <v>0</v>
      </c>
      <c r="E37" s="17">
        <f>'Div 91 adv'!F16</f>
        <v>0</v>
      </c>
      <c r="F37" s="17">
        <f>'Div 91 adv'!G16</f>
        <v>0</v>
      </c>
      <c r="G37" s="17">
        <f>'Div 91 adv'!H16</f>
        <v>0</v>
      </c>
      <c r="H37" s="17">
        <f>'Div 91 adv'!I16</f>
        <v>0</v>
      </c>
      <c r="I37" s="17">
        <f>'Div 91 adv'!J16</f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18">
        <f t="shared" si="6"/>
        <v>0</v>
      </c>
      <c r="Q37" s="42"/>
    </row>
    <row r="38" spans="1:17" ht="15">
      <c r="B38" s="95" t="s">
        <v>157</v>
      </c>
      <c r="C38" s="15" t="s">
        <v>50</v>
      </c>
      <c r="D38" s="17">
        <f>'Div 91 adv'!E19</f>
        <v>0</v>
      </c>
      <c r="E38" s="17">
        <f>'Div 91 adv'!F19</f>
        <v>500</v>
      </c>
      <c r="F38" s="17">
        <f>'Div 91 adv'!G19</f>
        <v>0</v>
      </c>
      <c r="G38" s="17">
        <f>'Div 91 adv'!H19</f>
        <v>0</v>
      </c>
      <c r="H38" s="17">
        <f>'Div 91 adv'!I19</f>
        <v>0</v>
      </c>
      <c r="I38" s="17">
        <f>'Div 91 adv'!J19</f>
        <v>0</v>
      </c>
      <c r="J38" s="33">
        <f>VLOOKUP($B38,'[1]Div 91 forecast'!$A$174:$Q$184,12,FALSE)</f>
        <v>44.440054138066152</v>
      </c>
      <c r="K38" s="33">
        <f>VLOOKUP($B38,'[1]Div 91 forecast'!$A$174:$Q$184,13,FALSE)</f>
        <v>155.22500849141369</v>
      </c>
      <c r="L38" s="33">
        <f>VLOOKUP($B38,'[1]Div 91 forecast'!$A$174:$Q$184,14,FALSE)</f>
        <v>124.07530178066827</v>
      </c>
      <c r="M38" s="33">
        <f>VLOOKUP($B38,'[1]Div 91 forecast'!$A$174:$Q$184,15,FALSE)</f>
        <v>85.96300013529688</v>
      </c>
      <c r="N38" s="33">
        <f>VLOOKUP($B38,'[1]Div 91 forecast'!$A$174:$Q$184,16,FALSE)</f>
        <v>84.924919206518709</v>
      </c>
      <c r="O38" s="33">
        <f>VLOOKUP($B38,'[1]Div 91 forecast'!$A$174:$Q$184,17,FALSE)</f>
        <v>77.06252212545381</v>
      </c>
      <c r="P38" s="18"/>
      <c r="Q38" s="42"/>
    </row>
    <row r="39" spans="1:17" ht="15">
      <c r="B39" s="95" t="s">
        <v>163</v>
      </c>
      <c r="C39" s="15" t="s">
        <v>49</v>
      </c>
      <c r="D39" s="17">
        <f>'Div 91 adv'!E20</f>
        <v>0</v>
      </c>
      <c r="E39" s="17">
        <f>'Div 91 adv'!F20</f>
        <v>395</v>
      </c>
      <c r="F39" s="17">
        <f>'Div 91 adv'!G20</f>
        <v>0</v>
      </c>
      <c r="G39" s="17">
        <f>'Div 91 adv'!H20</f>
        <v>0</v>
      </c>
      <c r="H39" s="17">
        <f>'Div 91 adv'!I20</f>
        <v>0</v>
      </c>
      <c r="I39" s="17">
        <f>'Div 91 adv'!J20</f>
        <v>0</v>
      </c>
      <c r="J39" s="33">
        <f>VLOOKUP($B39,'[1]Div 91 forecast'!$A$174:$Q$184,12,FALSE)</f>
        <v>35.107642769072257</v>
      </c>
      <c r="K39" s="33">
        <f>VLOOKUP($B39,'[1]Div 91 forecast'!$A$174:$Q$184,13,FALSE)</f>
        <v>122.62775670821682</v>
      </c>
      <c r="L39" s="33">
        <f>VLOOKUP($B39,'[1]Div 91 forecast'!$A$174:$Q$184,14,FALSE)</f>
        <v>98.019488406727945</v>
      </c>
      <c r="M39" s="33">
        <f>VLOOKUP($B39,'[1]Div 91 forecast'!$A$174:$Q$184,15,FALSE)</f>
        <v>67.910770106884542</v>
      </c>
      <c r="N39" s="33">
        <f>VLOOKUP($B39,'[1]Div 91 forecast'!$A$174:$Q$184,16,FALSE)</f>
        <v>67.090686173149791</v>
      </c>
      <c r="O39" s="33">
        <f>VLOOKUP($B39,'[1]Div 91 forecast'!$A$174:$Q$184,17,FALSE)</f>
        <v>60.87939247910851</v>
      </c>
      <c r="P39" s="18"/>
      <c r="Q39" s="42"/>
    </row>
    <row r="40" spans="1:17">
      <c r="B40" s="32" t="s">
        <v>30</v>
      </c>
      <c r="C40" s="15" t="s">
        <v>49</v>
      </c>
      <c r="D40" s="17">
        <f>'Div 91 adv'!E17</f>
        <v>395</v>
      </c>
      <c r="E40" s="17">
        <f>'Div 91 adv'!F17</f>
        <v>0</v>
      </c>
      <c r="F40" s="17">
        <f>'Div 91 adv'!G17</f>
        <v>0</v>
      </c>
      <c r="G40" s="17">
        <f>'Div 91 adv'!H17</f>
        <v>0</v>
      </c>
      <c r="H40" s="17">
        <f>'Div 91 adv'!I17</f>
        <v>0</v>
      </c>
      <c r="I40" s="17">
        <f>'Div 91 adv'!J17</f>
        <v>0</v>
      </c>
      <c r="J40" s="33">
        <f>'[1]Div 91 forecast'!L182</f>
        <v>53.684474199866678</v>
      </c>
      <c r="K40" s="33">
        <f>'[1]Div 91 forecast'!M182</f>
        <v>187.51491475779758</v>
      </c>
      <c r="L40" s="33">
        <f>'[1]Div 91 forecast'!N182</f>
        <v>149.8854460570829</v>
      </c>
      <c r="M40" s="33">
        <f>'[1]Div 91 forecast'!O182</f>
        <v>103.84502342344136</v>
      </c>
      <c r="N40" s="33">
        <f>'[1]Div 91 forecast'!P182</f>
        <v>102.59100089985874</v>
      </c>
      <c r="O40" s="33">
        <f>'[1]Div 91 forecast'!Q182</f>
        <v>93.093067977990714</v>
      </c>
      <c r="P40" s="18">
        <f t="shared" si="6"/>
        <v>1085.6139273160379</v>
      </c>
      <c r="Q40" s="42"/>
    </row>
    <row r="41" spans="1:17">
      <c r="B41" s="32" t="s">
        <v>39</v>
      </c>
      <c r="C41" s="15" t="s">
        <v>49</v>
      </c>
      <c r="D41" s="17">
        <f>'Div 91 adv'!E18</f>
        <v>92.5</v>
      </c>
      <c r="E41" s="17">
        <f>'Div 91 adv'!F18</f>
        <v>0</v>
      </c>
      <c r="F41" s="17">
        <f>'Div 91 adv'!G18</f>
        <v>0</v>
      </c>
      <c r="G41" s="17">
        <f>'Div 91 adv'!H18</f>
        <v>0</v>
      </c>
      <c r="H41" s="17">
        <f>'Div 91 adv'!I18</f>
        <v>0</v>
      </c>
      <c r="I41" s="17">
        <f>'Div 91 adv'!J18</f>
        <v>0</v>
      </c>
      <c r="J41" s="33">
        <f>VLOOKUP($B41,'[1]Div 91 forecast'!$A$174:$Q$184,12,FALSE)</f>
        <v>8.2214100155422383</v>
      </c>
      <c r="K41" s="33">
        <f>VLOOKUP($B41,'[1]Div 91 forecast'!$A$174:$Q$184,13,FALSE)</f>
        <v>28.716626570911533</v>
      </c>
      <c r="L41" s="33">
        <f>VLOOKUP($B41,'[1]Div 91 forecast'!$A$174:$Q$184,14,FALSE)</f>
        <v>22.953930829423633</v>
      </c>
      <c r="M41" s="33">
        <f>VLOOKUP($B41,'[1]Div 91 forecast'!$A$174:$Q$184,15,FALSE)</f>
        <v>15.903155025029925</v>
      </c>
      <c r="N41" s="33">
        <f>VLOOKUP($B41,'[1]Div 91 forecast'!$A$174:$Q$184,16,FALSE)</f>
        <v>15.711110053205962</v>
      </c>
      <c r="O41" s="33">
        <f>VLOOKUP($B41,'[1]Div 91 forecast'!$A$174:$Q$184,17,FALSE)</f>
        <v>14.256566593208955</v>
      </c>
      <c r="P41" s="18">
        <f t="shared" si="6"/>
        <v>198.26279908732224</v>
      </c>
      <c r="Q41" s="42"/>
    </row>
    <row r="42" spans="1:17">
      <c r="B42" s="94" t="s">
        <v>52</v>
      </c>
      <c r="C42" s="15"/>
      <c r="D42" s="29">
        <f t="shared" ref="D42:P42" si="8">SUM(D34:D41)</f>
        <v>2352.5</v>
      </c>
      <c r="E42" s="29">
        <f t="shared" si="8"/>
        <v>1264.8399999999999</v>
      </c>
      <c r="F42" s="29">
        <f t="shared" si="8"/>
        <v>0</v>
      </c>
      <c r="G42" s="29">
        <f t="shared" si="8"/>
        <v>206.34</v>
      </c>
      <c r="H42" s="29">
        <f t="shared" si="8"/>
        <v>700</v>
      </c>
      <c r="I42" s="29">
        <f t="shared" si="8"/>
        <v>0</v>
      </c>
      <c r="J42" s="29">
        <f t="shared" si="8"/>
        <v>420.6419996373686</v>
      </c>
      <c r="K42" s="29">
        <f t="shared" si="8"/>
        <v>1469.2636908744576</v>
      </c>
      <c r="L42" s="29">
        <f t="shared" si="8"/>
        <v>1174.4198799687019</v>
      </c>
      <c r="M42" s="29">
        <f t="shared" si="8"/>
        <v>813.67246222063659</v>
      </c>
      <c r="N42" s="29">
        <f t="shared" si="8"/>
        <v>803.84663175899811</v>
      </c>
      <c r="O42" s="29">
        <f t="shared" si="8"/>
        <v>729.42605567582802</v>
      </c>
      <c r="P42" s="29">
        <f t="shared" si="8"/>
        <v>8016.6241776154129</v>
      </c>
    </row>
    <row r="43" spans="1:17">
      <c r="B43" s="32"/>
      <c r="C43" s="15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7">
      <c r="B44" s="32"/>
      <c r="C44" s="1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7">
      <c r="A45" t="s">
        <v>21</v>
      </c>
      <c r="B45" s="92"/>
      <c r="C45" s="1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7">
      <c r="B46" s="92" t="s">
        <v>33</v>
      </c>
      <c r="C46" s="15" t="s">
        <v>47</v>
      </c>
      <c r="D46" s="17">
        <f>'Div 2 adv'!E9</f>
        <v>339.61</v>
      </c>
      <c r="E46" s="17">
        <f>'Div 2 adv'!F9</f>
        <v>-109.87</v>
      </c>
      <c r="F46" s="17">
        <f>'Div 2 adv'!G9</f>
        <v>830.31999999999994</v>
      </c>
      <c r="G46" s="17">
        <f>'Div 2 adv'!H9</f>
        <v>846.92</v>
      </c>
      <c r="H46" s="17">
        <f>'Div 2 adv'!I9</f>
        <v>1274.43</v>
      </c>
      <c r="I46" s="17">
        <f>'Div 2 adv'!J9</f>
        <v>1153.08</v>
      </c>
      <c r="J46" s="33">
        <f>VLOOKUP($B46,'[1]Div 2 forecast'!$A$159:$Q$167,12,FALSE)</f>
        <v>1022.0522382345877</v>
      </c>
      <c r="K46" s="33">
        <f>VLOOKUP($B46,'[1]Div 2 forecast'!$A$159:$Q$167,13,FALSE)</f>
        <v>1022.0522382345877</v>
      </c>
      <c r="L46" s="33">
        <f>VLOOKUP($B46,'[1]Div 2 forecast'!$A$159:$Q$167,14,FALSE)</f>
        <v>1158.4544236461645</v>
      </c>
      <c r="M46" s="33">
        <f>VLOOKUP($B46,'[1]Div 2 forecast'!$A$159:$Q$167,15,FALSE)</f>
        <v>1275.776541455527</v>
      </c>
      <c r="N46" s="33">
        <f>VLOOKUP($B46,'[1]Div 2 forecast'!$A$159:$Q$167,16,FALSE)</f>
        <v>1022.0522382345877</v>
      </c>
      <c r="O46" s="33">
        <f>VLOOKUP($B46,'[1]Div 2 forecast'!$A$159:$Q$167,17,FALSE)</f>
        <v>1313.8351869386679</v>
      </c>
      <c r="P46" s="18">
        <f t="shared" ref="P46:P53" si="9">SUM(D46:O46)</f>
        <v>11148.712866744123</v>
      </c>
    </row>
    <row r="47" spans="1:17">
      <c r="B47" s="92" t="s">
        <v>40</v>
      </c>
      <c r="C47" s="15" t="s">
        <v>48</v>
      </c>
      <c r="D47" s="17">
        <f>'Div 2 adv'!E10</f>
        <v>3836.96</v>
      </c>
      <c r="E47" s="17">
        <f>'Div 2 adv'!F10</f>
        <v>1977.8</v>
      </c>
      <c r="F47" s="17">
        <f>'Div 2 adv'!G10</f>
        <v>0</v>
      </c>
      <c r="G47" s="17">
        <f>'Div 2 adv'!H10</f>
        <v>3000</v>
      </c>
      <c r="H47" s="17">
        <f>'Div 2 adv'!I10</f>
        <v>2679.9</v>
      </c>
      <c r="I47" s="17">
        <f>'Div 2 adv'!J10</f>
        <v>0</v>
      </c>
      <c r="J47" s="33">
        <f>VLOOKUP($B47,'[1]Div 2 forecast'!$A$159:$Q$167,12,FALSE)</f>
        <v>2710.38645394166</v>
      </c>
      <c r="K47" s="33">
        <f>VLOOKUP($B47,'[1]Div 2 forecast'!$A$159:$Q$167,13,FALSE)</f>
        <v>2710.38645394166</v>
      </c>
      <c r="L47" s="33">
        <f>VLOOKUP($B47,'[1]Div 2 forecast'!$A$159:$Q$167,14,FALSE)</f>
        <v>3072.1122266537986</v>
      </c>
      <c r="M47" s="33">
        <f>VLOOKUP($B47,'[1]Div 2 forecast'!$A$159:$Q$167,15,FALSE)</f>
        <v>3383.239453778227</v>
      </c>
      <c r="N47" s="33">
        <f>VLOOKUP($B47,'[1]Div 2 forecast'!$A$159:$Q$167,16,FALSE)</f>
        <v>2710.38645394166</v>
      </c>
      <c r="O47" s="33">
        <f>VLOOKUP($B47,'[1]Div 2 forecast'!$A$159:$Q$167,17,FALSE)</f>
        <v>3484.1674037537123</v>
      </c>
      <c r="P47" s="18">
        <f t="shared" si="9"/>
        <v>29565.338446010719</v>
      </c>
    </row>
    <row r="48" spans="1:17" ht="15">
      <c r="B48" s="93" t="s">
        <v>144</v>
      </c>
      <c r="C48" s="15" t="s">
        <v>47</v>
      </c>
      <c r="D48" s="17">
        <v>0</v>
      </c>
      <c r="E48" s="17">
        <v>0</v>
      </c>
      <c r="F48" s="17">
        <f>'Div 2 adv'!G11</f>
        <v>703.63</v>
      </c>
      <c r="G48" s="17">
        <f>'Div 2 adv'!H11</f>
        <v>0</v>
      </c>
      <c r="H48" s="17">
        <f>'Div 2 adv'!I11</f>
        <v>0</v>
      </c>
      <c r="I48" s="17">
        <f>'Div 2 adv'!J11</f>
        <v>0</v>
      </c>
      <c r="J48" s="33">
        <f>VLOOKUP($B48,'[1]Div 2 forecast'!$A$159:$Q$167,12,FALSE)</f>
        <v>165.91262556586886</v>
      </c>
      <c r="K48" s="33">
        <f>VLOOKUP($B48,'[1]Div 2 forecast'!$A$159:$Q$167,13,FALSE)</f>
        <v>165.91262556586886</v>
      </c>
      <c r="L48" s="33">
        <f>VLOOKUP($B48,'[1]Div 2 forecast'!$A$159:$Q$167,14,FALSE)</f>
        <v>188.05517745113053</v>
      </c>
      <c r="M48" s="33">
        <f>VLOOKUP($B48,'[1]Div 2 forecast'!$A$159:$Q$167,15,FALSE)</f>
        <v>207.10040809053717</v>
      </c>
      <c r="N48" s="33">
        <f>VLOOKUP($B48,'[1]Div 2 forecast'!$A$159:$Q$167,16,FALSE)</f>
        <v>165.91262556586886</v>
      </c>
      <c r="O48" s="33">
        <f>VLOOKUP($B48,'[1]Div 2 forecast'!$A$159:$Q$167,17,FALSE)</f>
        <v>213.27857546923741</v>
      </c>
      <c r="P48" s="18"/>
    </row>
    <row r="49" spans="1:18">
      <c r="B49" s="92" t="s">
        <v>41</v>
      </c>
      <c r="C49" s="15" t="s">
        <v>50</v>
      </c>
      <c r="D49" s="17">
        <f>'Div 2 adv'!E12</f>
        <v>3412.26</v>
      </c>
      <c r="E49" s="17">
        <f>'Div 2 adv'!F12</f>
        <v>10132</v>
      </c>
      <c r="F49" s="17">
        <f>'Div 2 adv'!G12</f>
        <v>8119.99</v>
      </c>
      <c r="G49" s="17">
        <f>'Div 2 adv'!H12</f>
        <v>294.67</v>
      </c>
      <c r="H49" s="17">
        <f>'Div 2 adv'!I12</f>
        <v>9566.91</v>
      </c>
      <c r="I49" s="17">
        <f>'Div 2 adv'!J12</f>
        <v>8288.11</v>
      </c>
      <c r="J49" s="33">
        <f>VLOOKUP($B49,'[1]Div 2 forecast'!$A$159:$Q$167,12,FALSE)</f>
        <v>0</v>
      </c>
      <c r="K49" s="33">
        <f>VLOOKUP($B49,'[1]Div 2 forecast'!$A$159:$Q$167,13,FALSE)</f>
        <v>0</v>
      </c>
      <c r="L49" s="33">
        <f>VLOOKUP($B49,'[1]Div 2 forecast'!$A$159:$Q$167,14,FALSE)</f>
        <v>0</v>
      </c>
      <c r="M49" s="33">
        <f>VLOOKUP($B49,'[1]Div 2 forecast'!$A$159:$Q$167,15,FALSE)</f>
        <v>0</v>
      </c>
      <c r="N49" s="33">
        <f>VLOOKUP($B49,'[1]Div 2 forecast'!$A$159:$Q$167,16,FALSE)</f>
        <v>0</v>
      </c>
      <c r="O49" s="33">
        <f>VLOOKUP($B49,'[1]Div 2 forecast'!$A$159:$Q$167,17,FALSE)</f>
        <v>0</v>
      </c>
      <c r="P49" s="18">
        <f t="shared" si="9"/>
        <v>39813.94</v>
      </c>
    </row>
    <row r="50" spans="1:18" ht="15">
      <c r="B50" s="93" t="s">
        <v>170</v>
      </c>
      <c r="C50" s="15" t="s">
        <v>689</v>
      </c>
      <c r="D50" s="17">
        <f>'Div 2 adv'!E13</f>
        <v>-40000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33">
        <f>VLOOKUP($B50,'[1]Div 2 forecast'!$A$159:$Q$167,12,FALSE)</f>
        <v>-9431.8107849789722</v>
      </c>
      <c r="K50" s="33">
        <f>VLOOKUP($B50,'[1]Div 2 forecast'!$A$159:$Q$167,13,FALSE)</f>
        <v>-9431.8107849789722</v>
      </c>
      <c r="L50" s="33">
        <f>VLOOKUP($B50,'[1]Div 2 forecast'!$A$159:$Q$167,14,FALSE)</f>
        <v>-10690.571888698922</v>
      </c>
      <c r="M50" s="33">
        <f>VLOOKUP($B50,'[1]Div 2 forecast'!$A$159:$Q$167,15,FALSE)</f>
        <v>-11773.256290410423</v>
      </c>
      <c r="N50" s="33">
        <f>VLOOKUP($B50,'[1]Div 2 forecast'!$A$159:$Q$167,16,FALSE)</f>
        <v>-9431.8107849789722</v>
      </c>
      <c r="O50" s="33">
        <f>VLOOKUP($B50,'[1]Div 2 forecast'!$A$159:$Q$167,17,FALSE)</f>
        <v>-12124.473116225143</v>
      </c>
      <c r="P50" s="18"/>
    </row>
    <row r="51" spans="1:18">
      <c r="B51" s="92" t="s">
        <v>42</v>
      </c>
      <c r="C51" s="15" t="s">
        <v>50</v>
      </c>
      <c r="D51" s="17">
        <f>'Div 2 adv'!E14</f>
        <v>0</v>
      </c>
      <c r="E51" s="17">
        <f>'Div 2 adv'!F14</f>
        <v>0</v>
      </c>
      <c r="F51" s="17">
        <f>'Div 2 adv'!G14</f>
        <v>0</v>
      </c>
      <c r="G51" s="17">
        <f>'Div 2 adv'!H14</f>
        <v>0</v>
      </c>
      <c r="H51" s="17">
        <f>'Div 2 adv'!I14</f>
        <v>0</v>
      </c>
      <c r="I51" s="17">
        <f>'Div 2 adv'!J14</f>
        <v>0</v>
      </c>
      <c r="J51" s="33">
        <f>VLOOKUP($B51,'[1]Div 2 forecast'!$A$159:$Q$167,12,FALSE)</f>
        <v>9387.9387171126436</v>
      </c>
      <c r="K51" s="33">
        <f>VLOOKUP($B51,'[1]Div 2 forecast'!$A$159:$Q$167,13,FALSE)</f>
        <v>9387.9387171126436</v>
      </c>
      <c r="L51" s="33">
        <f>VLOOKUP($B51,'[1]Div 2 forecast'!$A$159:$Q$167,14,FALSE)</f>
        <v>10640.844693558638</v>
      </c>
      <c r="M51" s="33">
        <f>VLOOKUP($B51,'[1]Div 2 forecast'!$A$159:$Q$167,15,FALSE)</f>
        <v>11718.492988775581</v>
      </c>
      <c r="N51" s="33">
        <f>VLOOKUP($B51,'[1]Div 2 forecast'!$A$159:$Q$167,16,FALSE)</f>
        <v>9387.9387171126436</v>
      </c>
      <c r="O51" s="33">
        <f>VLOOKUP($B51,'[1]Div 2 forecast'!$A$159:$Q$167,17,FALSE)</f>
        <v>12068.076129525021</v>
      </c>
      <c r="P51" s="18">
        <f t="shared" si="9"/>
        <v>62591.229963197169</v>
      </c>
    </row>
    <row r="52" spans="1:18">
      <c r="B52" s="92" t="s">
        <v>30</v>
      </c>
      <c r="C52" s="15" t="s">
        <v>49</v>
      </c>
      <c r="D52" s="17">
        <f>'Div 2 adv'!E15</f>
        <v>5638.12</v>
      </c>
      <c r="E52" s="17">
        <f>'Div 2 adv'!F15</f>
        <v>6362.66</v>
      </c>
      <c r="F52" s="17">
        <f>'Div 2 adv'!G15</f>
        <v>27968.170000000002</v>
      </c>
      <c r="G52" s="17">
        <f>'Div 2 adv'!H15</f>
        <v>13486.03</v>
      </c>
      <c r="H52" s="17">
        <f>'Div 2 adv'!I15</f>
        <v>8139.9000000000005</v>
      </c>
      <c r="I52" s="17">
        <f>'Div 2 adv'!J15</f>
        <v>7475.72</v>
      </c>
      <c r="J52" s="33">
        <f>VLOOKUP($B52,'[1]Div 2 forecast'!$A$159:$Q$167,12,FALSE)</f>
        <v>0</v>
      </c>
      <c r="K52" s="33">
        <f>VLOOKUP($B52,'[1]Div 2 forecast'!$A$159:$Q$167,13,FALSE)</f>
        <v>0</v>
      </c>
      <c r="L52" s="33">
        <f>VLOOKUP($B52,'[1]Div 2 forecast'!$A$159:$Q$167,14,FALSE)</f>
        <v>0</v>
      </c>
      <c r="M52" s="33">
        <f>VLOOKUP($B52,'[1]Div 2 forecast'!$A$159:$Q$167,15,FALSE)</f>
        <v>0</v>
      </c>
      <c r="N52" s="33">
        <f>VLOOKUP($B52,'[1]Div 2 forecast'!$A$159:$Q$167,16,FALSE)</f>
        <v>0</v>
      </c>
      <c r="O52" s="33">
        <f>VLOOKUP($B52,'[1]Div 2 forecast'!$A$159:$Q$167,17,FALSE)</f>
        <v>0</v>
      </c>
      <c r="P52" s="18">
        <f t="shared" si="9"/>
        <v>69070.599999999991</v>
      </c>
    </row>
    <row r="53" spans="1:18">
      <c r="B53" s="25" t="s">
        <v>52</v>
      </c>
      <c r="C53" s="15"/>
      <c r="D53" s="29">
        <f t="shared" ref="D53:O53" si="10">SUM(D46:D52)</f>
        <v>-26773.05</v>
      </c>
      <c r="E53" s="29">
        <f t="shared" si="10"/>
        <v>18362.59</v>
      </c>
      <c r="F53" s="29">
        <f t="shared" si="10"/>
        <v>37622.11</v>
      </c>
      <c r="G53" s="29">
        <f t="shared" si="10"/>
        <v>17627.620000000003</v>
      </c>
      <c r="H53" s="29">
        <f t="shared" si="10"/>
        <v>21661.14</v>
      </c>
      <c r="I53" s="29">
        <f t="shared" si="10"/>
        <v>16916.91</v>
      </c>
      <c r="J53" s="29">
        <f t="shared" si="10"/>
        <v>3854.4792498757879</v>
      </c>
      <c r="K53" s="29">
        <f t="shared" si="10"/>
        <v>3854.4792498757879</v>
      </c>
      <c r="L53" s="29">
        <f t="shared" si="10"/>
        <v>4368.8946326108098</v>
      </c>
      <c r="M53" s="29">
        <f t="shared" si="10"/>
        <v>4811.3531016894485</v>
      </c>
      <c r="N53" s="29">
        <f t="shared" si="10"/>
        <v>3854.4792498757879</v>
      </c>
      <c r="O53" s="29">
        <f t="shared" si="10"/>
        <v>4954.8841794614964</v>
      </c>
      <c r="P53" s="30">
        <f t="shared" si="9"/>
        <v>111115.88966338914</v>
      </c>
    </row>
    <row r="54" spans="1:18">
      <c r="B54" s="6"/>
      <c r="C54" s="1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8">
      <c r="B55" s="6"/>
      <c r="C55" s="1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8">
      <c r="A56" t="s">
        <v>22</v>
      </c>
      <c r="B56" s="6"/>
      <c r="C56" s="1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8">
      <c r="B57" s="15" t="s">
        <v>40</v>
      </c>
      <c r="C57" s="15" t="s">
        <v>48</v>
      </c>
      <c r="D57" s="17">
        <f>'Div 12 adv'!E9</f>
        <v>0</v>
      </c>
      <c r="E57" s="17">
        <f>'Div 12 adv'!F9</f>
        <v>0</v>
      </c>
      <c r="F57" s="17">
        <f>'Div 12 adv'!G9</f>
        <v>0</v>
      </c>
      <c r="G57" s="17">
        <f>'Div 12 adv'!H9</f>
        <v>0</v>
      </c>
      <c r="H57" s="17">
        <f>'Div 12 adv'!I9</f>
        <v>606.78</v>
      </c>
      <c r="I57" s="17">
        <f>'Div 12 adv'!J9</f>
        <v>0</v>
      </c>
      <c r="J57" s="33">
        <f>VLOOKUP($B57,'[1]Div 12 forecast'!$A$98:$Q$99,12,FALSE)</f>
        <v>0</v>
      </c>
      <c r="K57" s="33">
        <f>VLOOKUP($B57,'[1]Div 12 forecast'!$A$98:$Q$99,13,FALSE)</f>
        <v>0</v>
      </c>
      <c r="L57" s="33">
        <f>VLOOKUP($B57,'[1]Div 12 forecast'!$A$98:$Q$99,14,FALSE)</f>
        <v>0</v>
      </c>
      <c r="M57" s="33">
        <f>VLOOKUP($B57,'[1]Div 12 forecast'!$A$98:$Q$99,15,FALSE)</f>
        <v>0</v>
      </c>
      <c r="N57" s="33">
        <f>VLOOKUP($B57,'[1]Div 12 forecast'!$A$98:$Q$99,16,FALSE)</f>
        <v>0</v>
      </c>
      <c r="O57" s="33">
        <f>VLOOKUP($B57,'[1]Div 12 forecast'!$A$98:$Q$99,17,FALSE)</f>
        <v>0</v>
      </c>
      <c r="P57" s="18">
        <f t="shared" ref="P57:P58" si="11">SUM(D57:O57)</f>
        <v>606.78</v>
      </c>
      <c r="Q57" s="27"/>
      <c r="R57" s="37"/>
    </row>
    <row r="58" spans="1:18">
      <c r="B58" s="15" t="s">
        <v>139</v>
      </c>
      <c r="C58" s="15" t="s">
        <v>48</v>
      </c>
      <c r="D58" s="17">
        <f>'Div 12 adv'!E10</f>
        <v>0</v>
      </c>
      <c r="E58" s="17">
        <f>'Div 12 adv'!F10</f>
        <v>13.9</v>
      </c>
      <c r="F58" s="17">
        <f>'Div 12 adv'!G10</f>
        <v>0</v>
      </c>
      <c r="G58" s="17">
        <f>'Div 12 adv'!H10</f>
        <v>0</v>
      </c>
      <c r="H58" s="17">
        <f>'Div 12 adv'!I10</f>
        <v>191.66</v>
      </c>
      <c r="I58" s="17">
        <f>'Div 12 adv'!J10</f>
        <v>0</v>
      </c>
      <c r="J58" s="33">
        <f>VLOOKUP($B58,'[1]Div 12 forecast'!$A$98:$Q$99,12,FALSE)</f>
        <v>0</v>
      </c>
      <c r="K58" s="33">
        <f>VLOOKUP($B58,'[1]Div 12 forecast'!$A$98:$Q$99,13,FALSE)</f>
        <v>0</v>
      </c>
      <c r="L58" s="33">
        <f>VLOOKUP($B58,'[1]Div 12 forecast'!$A$98:$Q$99,14,FALSE)</f>
        <v>0</v>
      </c>
      <c r="M58" s="33">
        <f>VLOOKUP($B58,'[1]Div 12 forecast'!$A$98:$Q$99,15,FALSE)</f>
        <v>0</v>
      </c>
      <c r="N58" s="33">
        <f>VLOOKUP($B58,'[1]Div 12 forecast'!$A$98:$Q$99,16,FALSE)</f>
        <v>0</v>
      </c>
      <c r="O58" s="33">
        <f>VLOOKUP($B58,'[1]Div 12 forecast'!$A$98:$Q$99,17,FALSE)</f>
        <v>0</v>
      </c>
      <c r="P58" s="18">
        <f t="shared" si="11"/>
        <v>205.56</v>
      </c>
      <c r="Q58" s="27"/>
      <c r="R58" s="37"/>
    </row>
    <row r="59" spans="1:18">
      <c r="B59" s="25" t="s">
        <v>52</v>
      </c>
      <c r="D59" s="30">
        <f>SUM(D57:D58)</f>
        <v>0</v>
      </c>
      <c r="E59" s="30">
        <f t="shared" ref="E59:P59" si="12">SUM(E57:E58)</f>
        <v>13.9</v>
      </c>
      <c r="F59" s="30">
        <f t="shared" si="12"/>
        <v>0</v>
      </c>
      <c r="G59" s="30">
        <f t="shared" si="12"/>
        <v>0</v>
      </c>
      <c r="H59" s="30">
        <f t="shared" si="12"/>
        <v>798.43999999999994</v>
      </c>
      <c r="I59" s="30">
        <f t="shared" si="12"/>
        <v>0</v>
      </c>
      <c r="J59" s="30">
        <f t="shared" si="12"/>
        <v>0</v>
      </c>
      <c r="K59" s="30">
        <f t="shared" si="12"/>
        <v>0</v>
      </c>
      <c r="L59" s="30">
        <f t="shared" si="12"/>
        <v>0</v>
      </c>
      <c r="M59" s="30">
        <f t="shared" si="12"/>
        <v>0</v>
      </c>
      <c r="N59" s="30">
        <f t="shared" si="12"/>
        <v>0</v>
      </c>
      <c r="O59" s="30">
        <f t="shared" si="12"/>
        <v>0</v>
      </c>
      <c r="P59" s="30">
        <f t="shared" si="12"/>
        <v>812.33999999999992</v>
      </c>
    </row>
    <row r="61" spans="1:18">
      <c r="B61" s="27"/>
    </row>
    <row r="62" spans="1:18">
      <c r="B62" s="27"/>
    </row>
    <row r="63" spans="1:18">
      <c r="B63" s="27"/>
    </row>
  </sheetData>
  <sortState ref="A4:O20">
    <sortCondition ref="C4:C20"/>
  </sortState>
  <pageMargins left="0.36" right="0.26" top="0.87" bottom="0.75" header="0.3" footer="0.3"/>
  <pageSetup scale="57" fitToHeight="0" orientation="landscape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657"/>
  <sheetViews>
    <sheetView view="pageBreakPreview" zoomScale="60" zoomScaleNormal="80" workbookViewId="0">
      <selection activeCell="B95" sqref="B95"/>
    </sheetView>
  </sheetViews>
  <sheetFormatPr defaultColWidth="9.140625" defaultRowHeight="12.75"/>
  <cols>
    <col min="1" max="1" width="9.140625" style="58"/>
    <col min="2" max="2" width="29.5703125" style="58" bestFit="1" customWidth="1"/>
    <col min="3" max="3" width="10.5703125" style="58" customWidth="1"/>
    <col min="4" max="4" width="48.85546875" style="58" customWidth="1"/>
    <col min="5" max="5" width="14.7109375" style="58" customWidth="1"/>
    <col min="6" max="6" width="43.140625" style="58" customWidth="1"/>
    <col min="7" max="8" width="12" style="58" customWidth="1"/>
    <col min="9" max="9" width="13" style="58" customWidth="1"/>
    <col min="10" max="11" width="12" style="58" customWidth="1"/>
    <col min="12" max="12" width="13" style="58" customWidth="1"/>
    <col min="13" max="13" width="14.28515625" style="58" customWidth="1"/>
    <col min="14" max="16384" width="9.140625" style="58"/>
  </cols>
  <sheetData>
    <row r="1" spans="1:13">
      <c r="A1" s="57" t="s">
        <v>867</v>
      </c>
    </row>
    <row r="2" spans="1:13">
      <c r="A2" s="58" t="s">
        <v>868</v>
      </c>
    </row>
    <row r="3" spans="1:13">
      <c r="A3" s="59" t="s">
        <v>173</v>
      </c>
    </row>
    <row r="6" spans="1:13">
      <c r="A6" s="60" t="s">
        <v>174</v>
      </c>
      <c r="B6" s="60" t="s">
        <v>175</v>
      </c>
      <c r="C6" s="60" t="s">
        <v>176</v>
      </c>
      <c r="D6" s="60" t="s">
        <v>177</v>
      </c>
      <c r="E6" s="60" t="s">
        <v>178</v>
      </c>
      <c r="F6" s="60" t="s">
        <v>179</v>
      </c>
      <c r="G6" s="61" t="s">
        <v>180</v>
      </c>
      <c r="H6" s="61" t="s">
        <v>181</v>
      </c>
      <c r="I6" s="61" t="s">
        <v>182</v>
      </c>
      <c r="J6" s="61" t="s">
        <v>183</v>
      </c>
      <c r="K6" s="61" t="s">
        <v>184</v>
      </c>
      <c r="L6" s="61" t="s">
        <v>185</v>
      </c>
      <c r="M6" s="60" t="s">
        <v>186</v>
      </c>
    </row>
    <row r="7" spans="1:13" hidden="1">
      <c r="A7" s="62" t="s">
        <v>869</v>
      </c>
      <c r="B7" s="58" t="s">
        <v>870</v>
      </c>
      <c r="C7" s="63" t="s">
        <v>221</v>
      </c>
      <c r="D7" s="58" t="s">
        <v>222</v>
      </c>
      <c r="E7" s="63" t="s">
        <v>871</v>
      </c>
      <c r="F7" s="58" t="s">
        <v>872</v>
      </c>
      <c r="G7" s="64">
        <v>-36205.620000000003</v>
      </c>
      <c r="H7" s="64">
        <v>-27510.97</v>
      </c>
      <c r="I7" s="64">
        <v>-21542.97</v>
      </c>
      <c r="J7" s="64">
        <v>-21572.32</v>
      </c>
      <c r="K7" s="64">
        <v>-29739.08</v>
      </c>
      <c r="L7" s="64">
        <v>-21522.33</v>
      </c>
      <c r="M7" s="64">
        <f t="shared" ref="M7:M70" si="0">SUM(G7:L7)</f>
        <v>-158093.29000000004</v>
      </c>
    </row>
    <row r="8" spans="1:13" hidden="1">
      <c r="A8" s="62" t="s">
        <v>869</v>
      </c>
      <c r="B8" s="58" t="s">
        <v>870</v>
      </c>
      <c r="C8" s="63" t="s">
        <v>221</v>
      </c>
      <c r="D8" s="58" t="s">
        <v>222</v>
      </c>
      <c r="E8" s="63" t="s">
        <v>873</v>
      </c>
      <c r="F8" s="58" t="s">
        <v>874</v>
      </c>
      <c r="G8" s="64">
        <v>-41428.559999999998</v>
      </c>
      <c r="H8" s="64">
        <v>-31479.64</v>
      </c>
      <c r="I8" s="64">
        <v>-24650.71</v>
      </c>
      <c r="J8" s="64">
        <v>-24684.3</v>
      </c>
      <c r="K8" s="64">
        <v>-34029.18</v>
      </c>
      <c r="L8" s="64">
        <v>-24627.09</v>
      </c>
      <c r="M8" s="64">
        <f t="shared" si="0"/>
        <v>-180899.48</v>
      </c>
    </row>
    <row r="9" spans="1:13" hidden="1">
      <c r="A9" s="62" t="s">
        <v>869</v>
      </c>
      <c r="B9" s="58" t="s">
        <v>870</v>
      </c>
      <c r="C9" s="63" t="s">
        <v>221</v>
      </c>
      <c r="D9" s="58" t="s">
        <v>222</v>
      </c>
      <c r="E9" s="63" t="s">
        <v>875</v>
      </c>
      <c r="F9" s="58" t="s">
        <v>876</v>
      </c>
      <c r="G9" s="64">
        <v>-203136.86</v>
      </c>
      <c r="H9" s="64">
        <v>-154354.29</v>
      </c>
      <c r="I9" s="64">
        <v>-120869.94</v>
      </c>
      <c r="J9" s="64">
        <v>-121034.62</v>
      </c>
      <c r="K9" s="64">
        <v>-166855.42000000001</v>
      </c>
      <c r="L9" s="64">
        <v>-120754.15</v>
      </c>
      <c r="M9" s="64">
        <f t="shared" si="0"/>
        <v>-887005.28</v>
      </c>
    </row>
    <row r="10" spans="1:13" hidden="1">
      <c r="A10" s="62" t="s">
        <v>869</v>
      </c>
      <c r="B10" s="58" t="s">
        <v>870</v>
      </c>
      <c r="C10" s="63" t="s">
        <v>221</v>
      </c>
      <c r="D10" s="58" t="s">
        <v>222</v>
      </c>
      <c r="E10" s="63" t="s">
        <v>877</v>
      </c>
      <c r="F10" s="58" t="s">
        <v>878</v>
      </c>
      <c r="G10" s="64">
        <v>-46803.63</v>
      </c>
      <c r="H10" s="64">
        <v>-35563.910000000003</v>
      </c>
      <c r="I10" s="64">
        <v>-27848.959999999999</v>
      </c>
      <c r="J10" s="64">
        <v>-27886.91</v>
      </c>
      <c r="K10" s="64">
        <v>-38444.22</v>
      </c>
      <c r="L10" s="64">
        <v>-27822.29</v>
      </c>
      <c r="M10" s="64">
        <f t="shared" si="0"/>
        <v>-204369.92000000001</v>
      </c>
    </row>
    <row r="11" spans="1:13" hidden="1">
      <c r="A11" s="62" t="s">
        <v>869</v>
      </c>
      <c r="B11" s="58" t="s">
        <v>870</v>
      </c>
      <c r="C11" s="63" t="s">
        <v>221</v>
      </c>
      <c r="D11" s="58" t="s">
        <v>222</v>
      </c>
      <c r="E11" s="63" t="s">
        <v>879</v>
      </c>
      <c r="F11" s="58" t="s">
        <v>880</v>
      </c>
      <c r="G11" s="64">
        <v>-52482.94</v>
      </c>
      <c r="H11" s="64">
        <v>-39879.35</v>
      </c>
      <c r="I11" s="64">
        <v>-31228.25</v>
      </c>
      <c r="J11" s="64">
        <v>-31270.799999999999</v>
      </c>
      <c r="K11" s="64">
        <v>-43109.18</v>
      </c>
      <c r="L11" s="64">
        <v>-31198.34</v>
      </c>
      <c r="M11" s="64">
        <f t="shared" si="0"/>
        <v>-229168.86</v>
      </c>
    </row>
    <row r="12" spans="1:13" hidden="1">
      <c r="A12" s="62" t="s">
        <v>869</v>
      </c>
      <c r="B12" s="58" t="s">
        <v>870</v>
      </c>
      <c r="C12" s="63" t="s">
        <v>221</v>
      </c>
      <c r="D12" s="58" t="s">
        <v>222</v>
      </c>
      <c r="E12" s="63" t="s">
        <v>881</v>
      </c>
      <c r="F12" s="58" t="s">
        <v>882</v>
      </c>
      <c r="G12" s="64">
        <v>-34481.54</v>
      </c>
      <c r="H12" s="64">
        <v>-26200.93</v>
      </c>
      <c r="I12" s="64">
        <v>-20517.11</v>
      </c>
      <c r="J12" s="64">
        <v>-20545.07</v>
      </c>
      <c r="K12" s="64">
        <v>-28322.94</v>
      </c>
      <c r="L12" s="64">
        <v>-20497.46</v>
      </c>
      <c r="M12" s="64">
        <f t="shared" si="0"/>
        <v>-150565.04999999999</v>
      </c>
    </row>
    <row r="13" spans="1:13" hidden="1">
      <c r="A13" s="62" t="s">
        <v>869</v>
      </c>
      <c r="B13" s="58" t="s">
        <v>870</v>
      </c>
      <c r="C13" s="63" t="s">
        <v>221</v>
      </c>
      <c r="D13" s="58" t="s">
        <v>222</v>
      </c>
      <c r="E13" s="63" t="s">
        <v>883</v>
      </c>
      <c r="F13" s="58" t="s">
        <v>884</v>
      </c>
      <c r="G13" s="64">
        <v>-90818.3</v>
      </c>
      <c r="H13" s="64">
        <v>-69008.62</v>
      </c>
      <c r="I13" s="64">
        <v>-54038.46</v>
      </c>
      <c r="J13" s="64">
        <v>-54112.08</v>
      </c>
      <c r="K13" s="64">
        <v>-74597.62</v>
      </c>
      <c r="L13" s="64">
        <v>-53986.69</v>
      </c>
      <c r="M13" s="64">
        <f t="shared" si="0"/>
        <v>-396561.76999999996</v>
      </c>
    </row>
    <row r="14" spans="1:13" hidden="1">
      <c r="A14" s="62" t="s">
        <v>869</v>
      </c>
      <c r="B14" s="58" t="s">
        <v>870</v>
      </c>
      <c r="C14" s="63" t="s">
        <v>221</v>
      </c>
      <c r="D14" s="58" t="s">
        <v>222</v>
      </c>
      <c r="E14" s="63" t="s">
        <v>885</v>
      </c>
      <c r="F14" s="58" t="s">
        <v>886</v>
      </c>
      <c r="G14" s="64">
        <v>-1724.07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f t="shared" si="0"/>
        <v>-1724.07</v>
      </c>
    </row>
    <row r="15" spans="1:13" hidden="1">
      <c r="A15" s="62" t="s">
        <v>869</v>
      </c>
      <c r="B15" s="58" t="s">
        <v>870</v>
      </c>
      <c r="C15" s="63" t="s">
        <v>221</v>
      </c>
      <c r="D15" s="58" t="s">
        <v>222</v>
      </c>
      <c r="E15" s="63" t="s">
        <v>225</v>
      </c>
      <c r="F15" s="58" t="s">
        <v>226</v>
      </c>
      <c r="G15" s="64">
        <v>316765.56</v>
      </c>
      <c r="H15" s="64">
        <v>317374.26000000018</v>
      </c>
      <c r="I15" s="64">
        <v>390798.49999999994</v>
      </c>
      <c r="J15" s="64">
        <v>259432.18999999989</v>
      </c>
      <c r="K15" s="64">
        <v>310436.55999999994</v>
      </c>
      <c r="L15" s="64">
        <v>254052.09000000005</v>
      </c>
      <c r="M15" s="64">
        <f t="shared" si="0"/>
        <v>1848859.16</v>
      </c>
    </row>
    <row r="16" spans="1:13" hidden="1">
      <c r="A16" s="62" t="s">
        <v>869</v>
      </c>
      <c r="B16" s="58" t="s">
        <v>870</v>
      </c>
      <c r="C16" s="63" t="s">
        <v>221</v>
      </c>
      <c r="D16" s="58" t="s">
        <v>222</v>
      </c>
      <c r="E16" s="63" t="s">
        <v>229</v>
      </c>
      <c r="F16" s="58" t="s">
        <v>230</v>
      </c>
      <c r="G16" s="64">
        <v>18558.30999999999</v>
      </c>
      <c r="H16" s="64">
        <v>6893.7999999999993</v>
      </c>
      <c r="I16" s="64">
        <v>2687.9500000000012</v>
      </c>
      <c r="J16" s="64">
        <v>397.76</v>
      </c>
      <c r="K16" s="64">
        <v>543.90999999999985</v>
      </c>
      <c r="L16" s="64">
        <v>326.0100000000001</v>
      </c>
      <c r="M16" s="64">
        <f t="shared" si="0"/>
        <v>29407.739999999987</v>
      </c>
    </row>
    <row r="17" spans="1:13" hidden="1">
      <c r="A17" s="62" t="s">
        <v>869</v>
      </c>
      <c r="B17" s="58" t="s">
        <v>870</v>
      </c>
      <c r="C17" s="63" t="s">
        <v>221</v>
      </c>
      <c r="D17" s="58" t="s">
        <v>222</v>
      </c>
      <c r="E17" s="63" t="s">
        <v>227</v>
      </c>
      <c r="F17" s="58" t="s">
        <v>228</v>
      </c>
      <c r="G17" s="64">
        <v>35058.22</v>
      </c>
      <c r="H17" s="64">
        <v>29778.310000000005</v>
      </c>
      <c r="I17" s="64">
        <v>10288.189999999999</v>
      </c>
      <c r="J17" s="64">
        <v>1792.0600000000009</v>
      </c>
      <c r="K17" s="64">
        <v>1503.3399999999997</v>
      </c>
      <c r="L17" s="64">
        <v>1056.0100000000004</v>
      </c>
      <c r="M17" s="64">
        <f t="shared" si="0"/>
        <v>79476.12999999999</v>
      </c>
    </row>
    <row r="18" spans="1:13" hidden="1">
      <c r="A18" s="62" t="s">
        <v>869</v>
      </c>
      <c r="B18" s="58" t="s">
        <v>870</v>
      </c>
      <c r="C18" s="63" t="s">
        <v>221</v>
      </c>
      <c r="D18" s="58" t="s">
        <v>222</v>
      </c>
      <c r="E18" s="63" t="s">
        <v>231</v>
      </c>
      <c r="F18" s="57" t="s">
        <v>232</v>
      </c>
      <c r="G18" s="64">
        <v>11018.679999999993</v>
      </c>
      <c r="H18" s="64">
        <v>-6998.6800000000012</v>
      </c>
      <c r="I18" s="64">
        <v>-3688.2400000000011</v>
      </c>
      <c r="J18" s="64">
        <v>-357.95000000000005</v>
      </c>
      <c r="K18" s="64">
        <v>119.11999999999998</v>
      </c>
      <c r="L18" s="64">
        <v>-54.369999999999983</v>
      </c>
      <c r="M18" s="64">
        <f t="shared" si="0"/>
        <v>38.559999999990616</v>
      </c>
    </row>
    <row r="19" spans="1:13" hidden="1">
      <c r="A19" s="62" t="s">
        <v>869</v>
      </c>
      <c r="B19" s="58" t="s">
        <v>870</v>
      </c>
      <c r="C19" s="63" t="s">
        <v>221</v>
      </c>
      <c r="D19" s="58" t="s">
        <v>222</v>
      </c>
      <c r="E19" s="63" t="s">
        <v>233</v>
      </c>
      <c r="F19" s="58" t="s">
        <v>234</v>
      </c>
      <c r="G19" s="64">
        <v>58951.329999999987</v>
      </c>
      <c r="H19" s="64">
        <v>13615.630000000003</v>
      </c>
      <c r="I19" s="64">
        <v>-126211.88999999998</v>
      </c>
      <c r="J19" s="64">
        <v>-2021.1000000000004</v>
      </c>
      <c r="K19" s="64">
        <v>59752.660000000018</v>
      </c>
      <c r="L19" s="64">
        <v>2126.6400000000008</v>
      </c>
      <c r="M19" s="64">
        <f t="shared" si="0"/>
        <v>6213.2700000000277</v>
      </c>
    </row>
    <row r="20" spans="1:13" hidden="1">
      <c r="A20" s="62" t="s">
        <v>869</v>
      </c>
      <c r="B20" s="58" t="s">
        <v>870</v>
      </c>
      <c r="C20" s="63" t="s">
        <v>221</v>
      </c>
      <c r="D20" s="58" t="s">
        <v>222</v>
      </c>
      <c r="E20" s="63" t="s">
        <v>235</v>
      </c>
      <c r="F20" s="58" t="s">
        <v>236</v>
      </c>
      <c r="G20" s="64">
        <v>20704.010000000006</v>
      </c>
      <c r="H20" s="64">
        <v>-3167.9400000000005</v>
      </c>
      <c r="I20" s="64">
        <v>-16152.249999999998</v>
      </c>
      <c r="J20" s="64">
        <v>-1302.71</v>
      </c>
      <c r="K20" s="64">
        <v>158.17999999999992</v>
      </c>
      <c r="L20" s="64">
        <v>-73.150000000000006</v>
      </c>
      <c r="M20" s="64">
        <f t="shared" si="0"/>
        <v>166.14000000000868</v>
      </c>
    </row>
    <row r="21" spans="1:13" hidden="1">
      <c r="A21" s="62" t="s">
        <v>869</v>
      </c>
      <c r="B21" s="58" t="s">
        <v>870</v>
      </c>
      <c r="C21" s="63" t="s">
        <v>221</v>
      </c>
      <c r="D21" s="58" t="s">
        <v>222</v>
      </c>
      <c r="E21" s="63" t="s">
        <v>887</v>
      </c>
      <c r="F21" s="58" t="s">
        <v>888</v>
      </c>
      <c r="G21" s="64">
        <v>0</v>
      </c>
      <c r="H21" s="64">
        <v>-154.12</v>
      </c>
      <c r="I21" s="64">
        <v>-120.69</v>
      </c>
      <c r="J21" s="64">
        <v>-120.85</v>
      </c>
      <c r="K21" s="64">
        <v>-166.61</v>
      </c>
      <c r="L21" s="64">
        <v>-120.57</v>
      </c>
      <c r="M21" s="64">
        <f t="shared" si="0"/>
        <v>-682.83999999999992</v>
      </c>
    </row>
    <row r="22" spans="1:13" hidden="1">
      <c r="A22" s="62" t="s">
        <v>869</v>
      </c>
      <c r="B22" s="58" t="s">
        <v>870</v>
      </c>
      <c r="C22" s="63" t="s">
        <v>221</v>
      </c>
      <c r="D22" s="58" t="s">
        <v>222</v>
      </c>
      <c r="E22" s="63" t="s">
        <v>889</v>
      </c>
      <c r="F22" s="58" t="s">
        <v>890</v>
      </c>
      <c r="G22" s="64">
        <v>0</v>
      </c>
      <c r="H22" s="64">
        <v>-231.18</v>
      </c>
      <c r="I22" s="64">
        <v>-181.03</v>
      </c>
      <c r="J22" s="64">
        <v>-181.28</v>
      </c>
      <c r="K22" s="64">
        <v>-249.91</v>
      </c>
      <c r="L22" s="64">
        <v>-180.86</v>
      </c>
      <c r="M22" s="64">
        <f t="shared" si="0"/>
        <v>-1024.26</v>
      </c>
    </row>
    <row r="23" spans="1:13" hidden="1">
      <c r="A23" s="62" t="s">
        <v>869</v>
      </c>
      <c r="B23" s="58" t="s">
        <v>870</v>
      </c>
      <c r="C23" s="63" t="s">
        <v>221</v>
      </c>
      <c r="D23" s="58" t="s">
        <v>222</v>
      </c>
      <c r="E23" s="63" t="s">
        <v>891</v>
      </c>
      <c r="F23" s="58" t="s">
        <v>892</v>
      </c>
      <c r="G23" s="64">
        <v>0</v>
      </c>
      <c r="H23" s="64">
        <v>-577.96</v>
      </c>
      <c r="I23" s="64">
        <v>-452.58</v>
      </c>
      <c r="J23" s="64">
        <v>-453.2</v>
      </c>
      <c r="K23" s="64">
        <v>-624.77</v>
      </c>
      <c r="L23" s="64">
        <v>-452.15</v>
      </c>
      <c r="M23" s="64">
        <f t="shared" si="0"/>
        <v>-2560.6600000000003</v>
      </c>
    </row>
    <row r="24" spans="1:13" hidden="1">
      <c r="A24" s="62" t="s">
        <v>869</v>
      </c>
      <c r="B24" s="58" t="s">
        <v>870</v>
      </c>
      <c r="C24" s="63" t="s">
        <v>221</v>
      </c>
      <c r="D24" s="58" t="s">
        <v>222</v>
      </c>
      <c r="E24" s="63" t="s">
        <v>893</v>
      </c>
      <c r="F24" s="58" t="s">
        <v>894</v>
      </c>
      <c r="G24" s="64">
        <v>0</v>
      </c>
      <c r="H24" s="64">
        <v>-192.65</v>
      </c>
      <c r="I24" s="64">
        <v>-150.86000000000001</v>
      </c>
      <c r="J24" s="64">
        <v>-151.07</v>
      </c>
      <c r="K24" s="64">
        <v>-208.26</v>
      </c>
      <c r="L24" s="64">
        <v>-150.72</v>
      </c>
      <c r="M24" s="64">
        <f t="shared" si="0"/>
        <v>-853.56</v>
      </c>
    </row>
    <row r="25" spans="1:13" hidden="1">
      <c r="A25" s="62" t="s">
        <v>869</v>
      </c>
      <c r="B25" s="58" t="s">
        <v>870</v>
      </c>
      <c r="C25" s="63" t="s">
        <v>221</v>
      </c>
      <c r="D25" s="58" t="s">
        <v>222</v>
      </c>
      <c r="E25" s="63" t="s">
        <v>895</v>
      </c>
      <c r="F25" s="58" t="s">
        <v>896</v>
      </c>
      <c r="G25" s="64">
        <v>0</v>
      </c>
      <c r="H25" s="64">
        <v>-154.12</v>
      </c>
      <c r="I25" s="64">
        <v>-120.69</v>
      </c>
      <c r="J25" s="64">
        <v>-120.85</v>
      </c>
      <c r="K25" s="64">
        <v>-166.61</v>
      </c>
      <c r="L25" s="64">
        <v>-120.57</v>
      </c>
      <c r="M25" s="64">
        <f t="shared" si="0"/>
        <v>-682.83999999999992</v>
      </c>
    </row>
    <row r="26" spans="1:13" hidden="1">
      <c r="A26" s="62" t="s">
        <v>869</v>
      </c>
      <c r="B26" s="58" t="s">
        <v>870</v>
      </c>
      <c r="C26" s="63" t="s">
        <v>221</v>
      </c>
      <c r="D26" s="58" t="s">
        <v>222</v>
      </c>
      <c r="E26" s="63" t="s">
        <v>251</v>
      </c>
      <c r="F26" s="58" t="s">
        <v>252</v>
      </c>
      <c r="G26" s="64">
        <v>258.72000000000003</v>
      </c>
      <c r="H26" s="64">
        <v>-16187.62</v>
      </c>
      <c r="I26" s="64">
        <v>0</v>
      </c>
      <c r="J26" s="64">
        <v>-2327654.2799999998</v>
      </c>
      <c r="K26" s="64">
        <v>2327847.39</v>
      </c>
      <c r="L26" s="64">
        <v>180543.62</v>
      </c>
      <c r="M26" s="64">
        <f t="shared" si="0"/>
        <v>164807.83000000042</v>
      </c>
    </row>
    <row r="27" spans="1:13" hidden="1">
      <c r="A27" s="62" t="s">
        <v>869</v>
      </c>
      <c r="B27" s="58" t="s">
        <v>870</v>
      </c>
      <c r="C27" s="63" t="s">
        <v>221</v>
      </c>
      <c r="D27" s="58" t="s">
        <v>222</v>
      </c>
      <c r="E27" s="63" t="s">
        <v>237</v>
      </c>
      <c r="F27" s="58" t="s">
        <v>238</v>
      </c>
      <c r="G27" s="64">
        <v>44000</v>
      </c>
      <c r="H27" s="64">
        <v>44000</v>
      </c>
      <c r="I27" s="64">
        <v>44000</v>
      </c>
      <c r="J27" s="64">
        <v>44000</v>
      </c>
      <c r="K27" s="64">
        <v>44000</v>
      </c>
      <c r="L27" s="64">
        <v>44000</v>
      </c>
      <c r="M27" s="64">
        <f t="shared" si="0"/>
        <v>264000</v>
      </c>
    </row>
    <row r="28" spans="1:13" hidden="1">
      <c r="A28" s="62" t="s">
        <v>869</v>
      </c>
      <c r="B28" s="58" t="s">
        <v>870</v>
      </c>
      <c r="C28" s="63" t="s">
        <v>221</v>
      </c>
      <c r="D28" s="58" t="s">
        <v>222</v>
      </c>
      <c r="E28" s="63" t="s">
        <v>239</v>
      </c>
      <c r="F28" s="58" t="s">
        <v>240</v>
      </c>
      <c r="G28" s="64">
        <v>1766.71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f t="shared" si="0"/>
        <v>1766.71</v>
      </c>
    </row>
    <row r="29" spans="1:13" hidden="1">
      <c r="A29" s="62" t="s">
        <v>869</v>
      </c>
      <c r="B29" s="58" t="s">
        <v>870</v>
      </c>
      <c r="C29" s="63" t="s">
        <v>213</v>
      </c>
      <c r="D29" s="58" t="s">
        <v>214</v>
      </c>
      <c r="E29" s="63" t="s">
        <v>871</v>
      </c>
      <c r="F29" s="58" t="s">
        <v>872</v>
      </c>
      <c r="G29" s="64">
        <v>-706177.83000000007</v>
      </c>
      <c r="H29" s="64">
        <v>-741362.97999999975</v>
      </c>
      <c r="I29" s="64">
        <v>-639188.41999999981</v>
      </c>
      <c r="J29" s="64">
        <v>-630353.85000000009</v>
      </c>
      <c r="K29" s="64">
        <v>-833958.55</v>
      </c>
      <c r="L29" s="64">
        <v>-225948.16000000006</v>
      </c>
      <c r="M29" s="64">
        <f t="shared" si="0"/>
        <v>-3776989.79</v>
      </c>
    </row>
    <row r="30" spans="1:13" hidden="1">
      <c r="A30" s="62" t="s">
        <v>869</v>
      </c>
      <c r="B30" s="58" t="s">
        <v>870</v>
      </c>
      <c r="C30" s="63" t="s">
        <v>213</v>
      </c>
      <c r="D30" s="58" t="s">
        <v>214</v>
      </c>
      <c r="E30" s="63" t="s">
        <v>873</v>
      </c>
      <c r="F30" s="58" t="s">
        <v>874</v>
      </c>
      <c r="G30" s="64">
        <v>-798786.02</v>
      </c>
      <c r="H30" s="64">
        <v>-840960.68000000063</v>
      </c>
      <c r="I30" s="64">
        <v>-727898.5</v>
      </c>
      <c r="J30" s="64">
        <v>-717670.2100000002</v>
      </c>
      <c r="K30" s="64">
        <v>-954731.77</v>
      </c>
      <c r="L30" s="64">
        <v>-255318.45000000004</v>
      </c>
      <c r="M30" s="64">
        <f t="shared" si="0"/>
        <v>-4295365.6300000008</v>
      </c>
    </row>
    <row r="31" spans="1:13" hidden="1">
      <c r="A31" s="62" t="s">
        <v>869</v>
      </c>
      <c r="B31" s="58" t="s">
        <v>870</v>
      </c>
      <c r="C31" s="63" t="s">
        <v>213</v>
      </c>
      <c r="D31" s="58" t="s">
        <v>214</v>
      </c>
      <c r="E31" s="63" t="s">
        <v>875</v>
      </c>
      <c r="F31" s="58" t="s">
        <v>876</v>
      </c>
      <c r="G31" s="64">
        <v>-3740379.6499999994</v>
      </c>
      <c r="H31" s="64">
        <v>-3974219.6599999997</v>
      </c>
      <c r="I31" s="64">
        <v>-3359361.9400000004</v>
      </c>
      <c r="J31" s="64">
        <v>-3330257.3199999994</v>
      </c>
      <c r="K31" s="64">
        <v>-4479007.0600000005</v>
      </c>
      <c r="L31" s="64">
        <v>-1128220.4799999986</v>
      </c>
      <c r="M31" s="64">
        <f t="shared" si="0"/>
        <v>-20011446.109999999</v>
      </c>
    </row>
    <row r="32" spans="1:13" hidden="1">
      <c r="A32" s="62" t="s">
        <v>869</v>
      </c>
      <c r="B32" s="58" t="s">
        <v>870</v>
      </c>
      <c r="C32" s="63" t="s">
        <v>213</v>
      </c>
      <c r="D32" s="58" t="s">
        <v>214</v>
      </c>
      <c r="E32" s="63" t="s">
        <v>877</v>
      </c>
      <c r="F32" s="58" t="s">
        <v>878</v>
      </c>
      <c r="G32" s="64">
        <v>-897191.05</v>
      </c>
      <c r="H32" s="64">
        <v>-937233.74000000011</v>
      </c>
      <c r="I32" s="64">
        <v>-817465.16999999969</v>
      </c>
      <c r="J32" s="64">
        <v>-810919.06000000017</v>
      </c>
      <c r="K32" s="64">
        <v>-1072880.3500000001</v>
      </c>
      <c r="L32" s="64">
        <v>-285318.40999999997</v>
      </c>
      <c r="M32" s="64">
        <f t="shared" si="0"/>
        <v>-4821007.78</v>
      </c>
    </row>
    <row r="33" spans="1:13" hidden="1">
      <c r="A33" s="62" t="s">
        <v>869</v>
      </c>
      <c r="B33" s="58" t="s">
        <v>870</v>
      </c>
      <c r="C33" s="63" t="s">
        <v>213</v>
      </c>
      <c r="D33" s="58" t="s">
        <v>214</v>
      </c>
      <c r="E33" s="63" t="s">
        <v>879</v>
      </c>
      <c r="F33" s="58" t="s">
        <v>880</v>
      </c>
      <c r="G33" s="64">
        <v>-1026443.62</v>
      </c>
      <c r="H33" s="64">
        <v>-1070353.8900000004</v>
      </c>
      <c r="I33" s="64">
        <v>-929475.34999999986</v>
      </c>
      <c r="J33" s="64">
        <v>-917115.31000000017</v>
      </c>
      <c r="K33" s="64">
        <v>-1208943.43</v>
      </c>
      <c r="L33" s="64">
        <v>-331139.83</v>
      </c>
      <c r="M33" s="64">
        <f t="shared" si="0"/>
        <v>-5483471.4300000006</v>
      </c>
    </row>
    <row r="34" spans="1:13" hidden="1">
      <c r="A34" s="62" t="s">
        <v>869</v>
      </c>
      <c r="B34" s="58" t="s">
        <v>870</v>
      </c>
      <c r="C34" s="63" t="s">
        <v>213</v>
      </c>
      <c r="D34" s="58" t="s">
        <v>214</v>
      </c>
      <c r="E34" s="63" t="s">
        <v>881</v>
      </c>
      <c r="F34" s="58" t="s">
        <v>882</v>
      </c>
      <c r="G34" s="64">
        <v>-663929.42000000016</v>
      </c>
      <c r="H34" s="64">
        <v>-694351.24000000034</v>
      </c>
      <c r="I34" s="64">
        <v>-604245.10999999975</v>
      </c>
      <c r="J34" s="64">
        <v>-598235.94999999995</v>
      </c>
      <c r="K34" s="64">
        <v>-791523.02000000014</v>
      </c>
      <c r="L34" s="64">
        <v>-211713.9499999999</v>
      </c>
      <c r="M34" s="64">
        <f t="shared" si="0"/>
        <v>-3563998.6900000004</v>
      </c>
    </row>
    <row r="35" spans="1:13" hidden="1">
      <c r="A35" s="62" t="s">
        <v>869</v>
      </c>
      <c r="B35" s="58" t="s">
        <v>870</v>
      </c>
      <c r="C35" s="63" t="s">
        <v>213</v>
      </c>
      <c r="D35" s="58" t="s">
        <v>214</v>
      </c>
      <c r="E35" s="63" t="s">
        <v>883</v>
      </c>
      <c r="F35" s="58" t="s">
        <v>884</v>
      </c>
      <c r="G35" s="64">
        <v>-1730577.1999999997</v>
      </c>
      <c r="H35" s="64">
        <v>-1907918.9599999995</v>
      </c>
      <c r="I35" s="64">
        <v>-1591482.3099999998</v>
      </c>
      <c r="J35" s="64">
        <v>-1488750.33</v>
      </c>
      <c r="K35" s="64">
        <v>-1979112.6999999995</v>
      </c>
      <c r="L35" s="64">
        <v>-541707.87000000034</v>
      </c>
      <c r="M35" s="64">
        <f t="shared" si="0"/>
        <v>-9239549.3699999992</v>
      </c>
    </row>
    <row r="36" spans="1:13" hidden="1">
      <c r="A36" s="62" t="s">
        <v>869</v>
      </c>
      <c r="B36" s="58" t="s">
        <v>870</v>
      </c>
      <c r="C36" s="63" t="s">
        <v>213</v>
      </c>
      <c r="D36" s="58" t="s">
        <v>214</v>
      </c>
      <c r="E36" s="63" t="s">
        <v>885</v>
      </c>
      <c r="F36" s="58" t="s">
        <v>886</v>
      </c>
      <c r="G36" s="64">
        <v>-12.21</v>
      </c>
      <c r="H36" s="64">
        <v>-172.77</v>
      </c>
      <c r="I36" s="64">
        <v>38.43</v>
      </c>
      <c r="J36" s="64">
        <v>-10.050000000000001</v>
      </c>
      <c r="K36" s="64">
        <v>-4.5199999999999996</v>
      </c>
      <c r="L36" s="64">
        <v>-61.36</v>
      </c>
      <c r="M36" s="64">
        <f t="shared" si="0"/>
        <v>-222.48000000000002</v>
      </c>
    </row>
    <row r="37" spans="1:13" hidden="1">
      <c r="A37" s="62" t="s">
        <v>869</v>
      </c>
      <c r="B37" s="58" t="s">
        <v>870</v>
      </c>
      <c r="C37" s="63" t="s">
        <v>213</v>
      </c>
      <c r="D37" s="58" t="s">
        <v>214</v>
      </c>
      <c r="E37" s="63" t="s">
        <v>887</v>
      </c>
      <c r="F37" s="58" t="s">
        <v>888</v>
      </c>
      <c r="G37" s="64">
        <v>-9639.7800000000007</v>
      </c>
      <c r="H37" s="64">
        <v>-44506.82</v>
      </c>
      <c r="I37" s="64">
        <v>-40751.619999999995</v>
      </c>
      <c r="J37" s="64">
        <v>-17536.050000000007</v>
      </c>
      <c r="K37" s="64">
        <v>-52039.42</v>
      </c>
      <c r="L37" s="64">
        <v>-7432.920000000001</v>
      </c>
      <c r="M37" s="64">
        <f t="shared" si="0"/>
        <v>-171906.61000000002</v>
      </c>
    </row>
    <row r="38" spans="1:13" hidden="1">
      <c r="A38" s="62" t="s">
        <v>869</v>
      </c>
      <c r="B38" s="58" t="s">
        <v>870</v>
      </c>
      <c r="C38" s="63" t="s">
        <v>213</v>
      </c>
      <c r="D38" s="58" t="s">
        <v>214</v>
      </c>
      <c r="E38" s="63" t="s">
        <v>889</v>
      </c>
      <c r="F38" s="58" t="s">
        <v>890</v>
      </c>
      <c r="G38" s="64">
        <v>-6886.4100000000008</v>
      </c>
      <c r="H38" s="64">
        <v>-8140.52</v>
      </c>
      <c r="I38" s="64">
        <v>-4650.8</v>
      </c>
      <c r="J38" s="64">
        <v>-4187.1499999999996</v>
      </c>
      <c r="K38" s="64">
        <v>-5672.07</v>
      </c>
      <c r="L38" s="64">
        <v>-1031.2600000000002</v>
      </c>
      <c r="M38" s="64">
        <f t="shared" si="0"/>
        <v>-30568.21</v>
      </c>
    </row>
    <row r="39" spans="1:13" hidden="1">
      <c r="A39" s="62" t="s">
        <v>869</v>
      </c>
      <c r="B39" s="58" t="s">
        <v>870</v>
      </c>
      <c r="C39" s="63" t="s">
        <v>213</v>
      </c>
      <c r="D39" s="58" t="s">
        <v>214</v>
      </c>
      <c r="E39" s="63" t="s">
        <v>891</v>
      </c>
      <c r="F39" s="58" t="s">
        <v>892</v>
      </c>
      <c r="G39" s="64">
        <v>51407.790000000008</v>
      </c>
      <c r="H39" s="64">
        <v>-96681.99000000002</v>
      </c>
      <c r="I39" s="64">
        <v>-65000.34</v>
      </c>
      <c r="J39" s="64">
        <v>-32502.779999999995</v>
      </c>
      <c r="K39" s="64">
        <v>-74165.679999999993</v>
      </c>
      <c r="L39" s="64">
        <v>-19771.960000000003</v>
      </c>
      <c r="M39" s="64">
        <f t="shared" si="0"/>
        <v>-236714.96</v>
      </c>
    </row>
    <row r="40" spans="1:13" hidden="1">
      <c r="A40" s="62" t="s">
        <v>869</v>
      </c>
      <c r="B40" s="58" t="s">
        <v>870</v>
      </c>
      <c r="C40" s="63" t="s">
        <v>213</v>
      </c>
      <c r="D40" s="58" t="s">
        <v>214</v>
      </c>
      <c r="E40" s="63" t="s">
        <v>893</v>
      </c>
      <c r="F40" s="58" t="s">
        <v>894</v>
      </c>
      <c r="G40" s="64">
        <v>4947.2199999999984</v>
      </c>
      <c r="H40" s="64">
        <v>-13516.37</v>
      </c>
      <c r="I40" s="64">
        <v>-5620.14</v>
      </c>
      <c r="J40" s="64">
        <v>-4197.1600000000008</v>
      </c>
      <c r="K40" s="64">
        <v>-6903.5199999999995</v>
      </c>
      <c r="L40" s="64">
        <v>-1307.5799999999995</v>
      </c>
      <c r="M40" s="64">
        <f t="shared" si="0"/>
        <v>-26597.55</v>
      </c>
    </row>
    <row r="41" spans="1:13" hidden="1">
      <c r="A41" s="62" t="s">
        <v>869</v>
      </c>
      <c r="B41" s="58" t="s">
        <v>870</v>
      </c>
      <c r="C41" s="63" t="s">
        <v>213</v>
      </c>
      <c r="D41" s="58" t="s">
        <v>214</v>
      </c>
      <c r="E41" s="63" t="s">
        <v>895</v>
      </c>
      <c r="F41" s="58" t="s">
        <v>896</v>
      </c>
      <c r="G41" s="64">
        <v>20505.04</v>
      </c>
      <c r="H41" s="64">
        <v>-18511.300000000003</v>
      </c>
      <c r="I41" s="64">
        <v>5910.3399999999983</v>
      </c>
      <c r="J41" s="64">
        <v>1067.0899999999999</v>
      </c>
      <c r="K41" s="64">
        <v>-128.5900000000006</v>
      </c>
      <c r="L41" s="64">
        <v>7082.4399999999978</v>
      </c>
      <c r="M41" s="64">
        <f t="shared" si="0"/>
        <v>15925.019999999993</v>
      </c>
    </row>
    <row r="42" spans="1:13" hidden="1">
      <c r="A42" s="62" t="s">
        <v>869</v>
      </c>
      <c r="B42" s="58" t="s">
        <v>870</v>
      </c>
      <c r="C42" s="63" t="s">
        <v>589</v>
      </c>
      <c r="D42" s="58" t="s">
        <v>590</v>
      </c>
      <c r="E42" s="63" t="s">
        <v>871</v>
      </c>
      <c r="F42" s="58" t="s">
        <v>872</v>
      </c>
      <c r="G42" s="64">
        <v>7784.87</v>
      </c>
      <c r="H42" s="64">
        <v>7200.68</v>
      </c>
      <c r="I42" s="64">
        <v>9923.81</v>
      </c>
      <c r="J42" s="64">
        <v>7418.93</v>
      </c>
      <c r="K42" s="64">
        <v>19.010000000000002</v>
      </c>
      <c r="L42" s="64">
        <v>913.35</v>
      </c>
      <c r="M42" s="64">
        <f t="shared" si="0"/>
        <v>33260.65</v>
      </c>
    </row>
    <row r="43" spans="1:13" hidden="1">
      <c r="A43" s="62" t="s">
        <v>869</v>
      </c>
      <c r="B43" s="58" t="s">
        <v>870</v>
      </c>
      <c r="C43" s="63" t="s">
        <v>589</v>
      </c>
      <c r="D43" s="58" t="s">
        <v>590</v>
      </c>
      <c r="E43" s="63" t="s">
        <v>873</v>
      </c>
      <c r="F43" s="58" t="s">
        <v>874</v>
      </c>
      <c r="G43" s="64">
        <v>7557.58</v>
      </c>
      <c r="H43" s="64">
        <v>6990.43</v>
      </c>
      <c r="I43" s="64">
        <v>9634.07</v>
      </c>
      <c r="J43" s="64">
        <v>7202.32</v>
      </c>
      <c r="K43" s="64">
        <v>18.45</v>
      </c>
      <c r="L43" s="64">
        <v>886.68</v>
      </c>
      <c r="M43" s="64">
        <f t="shared" si="0"/>
        <v>32289.530000000002</v>
      </c>
    </row>
    <row r="44" spans="1:13" hidden="1">
      <c r="A44" s="62" t="s">
        <v>869</v>
      </c>
      <c r="B44" s="58" t="s">
        <v>870</v>
      </c>
      <c r="C44" s="63" t="s">
        <v>589</v>
      </c>
      <c r="D44" s="58" t="s">
        <v>590</v>
      </c>
      <c r="E44" s="63" t="s">
        <v>875</v>
      </c>
      <c r="F44" s="58" t="s">
        <v>876</v>
      </c>
      <c r="G44" s="64">
        <v>42288.32</v>
      </c>
      <c r="H44" s="64">
        <v>39114.910000000003</v>
      </c>
      <c r="I44" s="64">
        <v>53907.31</v>
      </c>
      <c r="J44" s="64">
        <v>40300.480000000003</v>
      </c>
      <c r="K44" s="64">
        <v>103.24</v>
      </c>
      <c r="L44" s="64">
        <v>4961.41</v>
      </c>
      <c r="M44" s="64">
        <f t="shared" si="0"/>
        <v>180675.67</v>
      </c>
    </row>
    <row r="45" spans="1:13" hidden="1">
      <c r="A45" s="62" t="s">
        <v>869</v>
      </c>
      <c r="B45" s="58" t="s">
        <v>870</v>
      </c>
      <c r="C45" s="63" t="s">
        <v>589</v>
      </c>
      <c r="D45" s="58" t="s">
        <v>590</v>
      </c>
      <c r="E45" s="63" t="s">
        <v>877</v>
      </c>
      <c r="F45" s="58" t="s">
        <v>878</v>
      </c>
      <c r="G45" s="64">
        <v>10376.030000000001</v>
      </c>
      <c r="H45" s="64">
        <v>9597.4</v>
      </c>
      <c r="I45" s="64">
        <v>13226.92</v>
      </c>
      <c r="J45" s="64">
        <v>9888.2999999999993</v>
      </c>
      <c r="K45" s="64">
        <v>25.33</v>
      </c>
      <c r="L45" s="64">
        <v>1217.3499999999999</v>
      </c>
      <c r="M45" s="64">
        <f t="shared" si="0"/>
        <v>44331.329999999994</v>
      </c>
    </row>
    <row r="46" spans="1:13" hidden="1">
      <c r="A46" s="62" t="s">
        <v>869</v>
      </c>
      <c r="B46" s="58" t="s">
        <v>870</v>
      </c>
      <c r="C46" s="63" t="s">
        <v>589</v>
      </c>
      <c r="D46" s="58" t="s">
        <v>590</v>
      </c>
      <c r="E46" s="63" t="s">
        <v>879</v>
      </c>
      <c r="F46" s="58" t="s">
        <v>880</v>
      </c>
      <c r="G46" s="64">
        <v>10910.18</v>
      </c>
      <c r="H46" s="64">
        <v>10091.450000000001</v>
      </c>
      <c r="I46" s="64">
        <v>13907.82</v>
      </c>
      <c r="J46" s="64">
        <v>10397.33</v>
      </c>
      <c r="K46" s="64">
        <v>26.63</v>
      </c>
      <c r="L46" s="64">
        <v>1280.02</v>
      </c>
      <c r="M46" s="64">
        <f t="shared" si="0"/>
        <v>46613.429999999993</v>
      </c>
    </row>
    <row r="47" spans="1:13" hidden="1">
      <c r="A47" s="62" t="s">
        <v>869</v>
      </c>
      <c r="B47" s="58" t="s">
        <v>870</v>
      </c>
      <c r="C47" s="63" t="s">
        <v>589</v>
      </c>
      <c r="D47" s="58" t="s">
        <v>590</v>
      </c>
      <c r="E47" s="63" t="s">
        <v>881</v>
      </c>
      <c r="F47" s="58" t="s">
        <v>882</v>
      </c>
      <c r="G47" s="64">
        <v>5534.65</v>
      </c>
      <c r="H47" s="64">
        <v>5119.32</v>
      </c>
      <c r="I47" s="64">
        <v>7055.32</v>
      </c>
      <c r="J47" s="64">
        <v>5274.48</v>
      </c>
      <c r="K47" s="64">
        <v>13.5</v>
      </c>
      <c r="L47" s="64">
        <v>649.34</v>
      </c>
      <c r="M47" s="64">
        <f t="shared" si="0"/>
        <v>23646.61</v>
      </c>
    </row>
    <row r="48" spans="1:13" hidden="1">
      <c r="A48" s="62" t="s">
        <v>869</v>
      </c>
      <c r="B48" s="58" t="s">
        <v>870</v>
      </c>
      <c r="C48" s="63" t="s">
        <v>589</v>
      </c>
      <c r="D48" s="58" t="s">
        <v>590</v>
      </c>
      <c r="E48" s="63" t="s">
        <v>883</v>
      </c>
      <c r="F48" s="58" t="s">
        <v>884</v>
      </c>
      <c r="G48" s="64">
        <v>29196.1</v>
      </c>
      <c r="H48" s="64">
        <v>27005.16</v>
      </c>
      <c r="I48" s="64">
        <v>37217.919999999998</v>
      </c>
      <c r="J48" s="64">
        <v>27823.69</v>
      </c>
      <c r="K48" s="64">
        <v>71.28</v>
      </c>
      <c r="L48" s="64">
        <v>3425.38</v>
      </c>
      <c r="M48" s="64">
        <f t="shared" si="0"/>
        <v>124739.53</v>
      </c>
    </row>
    <row r="49" spans="1:13" hidden="1">
      <c r="A49" s="62" t="s">
        <v>869</v>
      </c>
      <c r="B49" s="58" t="s">
        <v>870</v>
      </c>
      <c r="C49" s="63" t="s">
        <v>589</v>
      </c>
      <c r="D49" s="58" t="s">
        <v>590</v>
      </c>
      <c r="E49" s="63" t="s">
        <v>897</v>
      </c>
      <c r="F49" s="58" t="s">
        <v>898</v>
      </c>
      <c r="G49" s="64">
        <v>-112352.83</v>
      </c>
      <c r="H49" s="64">
        <v>-104755.23</v>
      </c>
      <c r="I49" s="64">
        <v>-144627.9</v>
      </c>
      <c r="J49" s="64">
        <v>-68521.39</v>
      </c>
      <c r="K49" s="64">
        <v>-34716.550000000003</v>
      </c>
      <c r="L49" s="64">
        <v>-14758.84</v>
      </c>
      <c r="M49" s="64">
        <f t="shared" si="0"/>
        <v>-479732.74</v>
      </c>
    </row>
    <row r="50" spans="1:13" hidden="1">
      <c r="A50" s="62" t="s">
        <v>869</v>
      </c>
      <c r="B50" s="58" t="s">
        <v>870</v>
      </c>
      <c r="C50" s="63" t="s">
        <v>589</v>
      </c>
      <c r="D50" s="58" t="s">
        <v>590</v>
      </c>
      <c r="E50" s="63" t="s">
        <v>899</v>
      </c>
      <c r="F50" s="58" t="s">
        <v>900</v>
      </c>
      <c r="G50" s="64">
        <v>0</v>
      </c>
      <c r="H50" s="64">
        <v>0</v>
      </c>
      <c r="I50" s="64">
        <v>-0.8</v>
      </c>
      <c r="J50" s="64">
        <v>-36356.42</v>
      </c>
      <c r="K50" s="64">
        <v>36356.42</v>
      </c>
      <c r="L50" s="64">
        <v>2296.4899999999998</v>
      </c>
      <c r="M50" s="64">
        <f t="shared" si="0"/>
        <v>2295.6899999999969</v>
      </c>
    </row>
    <row r="51" spans="1:13" hidden="1">
      <c r="A51" s="62" t="s">
        <v>869</v>
      </c>
      <c r="B51" s="58" t="s">
        <v>870</v>
      </c>
      <c r="C51" s="63" t="s">
        <v>589</v>
      </c>
      <c r="D51" s="58" t="s">
        <v>590</v>
      </c>
      <c r="E51" s="63" t="s">
        <v>901</v>
      </c>
      <c r="F51" s="58" t="s">
        <v>902</v>
      </c>
      <c r="G51" s="64">
        <v>-1294.8900000000001</v>
      </c>
      <c r="H51" s="64">
        <v>-364.12</v>
      </c>
      <c r="I51" s="64">
        <v>-244.47</v>
      </c>
      <c r="J51" s="64">
        <v>-3427.7</v>
      </c>
      <c r="K51" s="64">
        <v>-1917.32</v>
      </c>
      <c r="L51" s="64">
        <v>-871.18</v>
      </c>
      <c r="M51" s="64">
        <f t="shared" si="0"/>
        <v>-8119.68</v>
      </c>
    </row>
    <row r="52" spans="1:13" hidden="1">
      <c r="A52" s="62" t="s">
        <v>869</v>
      </c>
      <c r="B52" s="58" t="s">
        <v>870</v>
      </c>
      <c r="C52" s="63" t="s">
        <v>583</v>
      </c>
      <c r="D52" s="58" t="s">
        <v>584</v>
      </c>
      <c r="E52" s="63" t="s">
        <v>871</v>
      </c>
      <c r="F52" s="58" t="s">
        <v>872</v>
      </c>
      <c r="G52" s="64">
        <v>-60855.54</v>
      </c>
      <c r="H52" s="64">
        <v>-54551.45</v>
      </c>
      <c r="I52" s="64">
        <v>-60359.27</v>
      </c>
      <c r="J52" s="64">
        <v>-47709.24</v>
      </c>
      <c r="K52" s="64">
        <v>-58458.29</v>
      </c>
      <c r="L52" s="64">
        <v>-43472.81</v>
      </c>
      <c r="M52" s="64">
        <f t="shared" si="0"/>
        <v>-325406.59999999998</v>
      </c>
    </row>
    <row r="53" spans="1:13" hidden="1">
      <c r="A53" s="62" t="s">
        <v>869</v>
      </c>
      <c r="B53" s="58" t="s">
        <v>870</v>
      </c>
      <c r="C53" s="63" t="s">
        <v>583</v>
      </c>
      <c r="D53" s="58" t="s">
        <v>584</v>
      </c>
      <c r="E53" s="63" t="s">
        <v>873</v>
      </c>
      <c r="F53" s="58" t="s">
        <v>874</v>
      </c>
      <c r="G53" s="64">
        <v>-59078.74</v>
      </c>
      <c r="H53" s="64">
        <v>-52958.71</v>
      </c>
      <c r="I53" s="64">
        <v>-58596.959999999999</v>
      </c>
      <c r="J53" s="64">
        <v>-46316.27</v>
      </c>
      <c r="K53" s="64">
        <v>-56751.47</v>
      </c>
      <c r="L53" s="64">
        <v>-42203.53</v>
      </c>
      <c r="M53" s="64">
        <f t="shared" si="0"/>
        <v>-315905.68000000005</v>
      </c>
    </row>
    <row r="54" spans="1:13" hidden="1">
      <c r="A54" s="62" t="s">
        <v>869</v>
      </c>
      <c r="B54" s="58" t="s">
        <v>870</v>
      </c>
      <c r="C54" s="63" t="s">
        <v>583</v>
      </c>
      <c r="D54" s="58" t="s">
        <v>584</v>
      </c>
      <c r="E54" s="63" t="s">
        <v>875</v>
      </c>
      <c r="F54" s="58" t="s">
        <v>876</v>
      </c>
      <c r="G54" s="64">
        <v>-330574.38</v>
      </c>
      <c r="H54" s="64">
        <v>-296329.84999999998</v>
      </c>
      <c r="I54" s="64">
        <v>-327878.59000000003</v>
      </c>
      <c r="J54" s="64">
        <v>-259162.14</v>
      </c>
      <c r="K54" s="64">
        <v>-317552.26</v>
      </c>
      <c r="L54" s="64">
        <v>-236149.38</v>
      </c>
      <c r="M54" s="64">
        <f t="shared" si="0"/>
        <v>-1767646.6</v>
      </c>
    </row>
    <row r="55" spans="1:13" hidden="1">
      <c r="A55" s="62" t="s">
        <v>869</v>
      </c>
      <c r="B55" s="58" t="s">
        <v>870</v>
      </c>
      <c r="C55" s="63" t="s">
        <v>583</v>
      </c>
      <c r="D55" s="58" t="s">
        <v>584</v>
      </c>
      <c r="E55" s="63" t="s">
        <v>877</v>
      </c>
      <c r="F55" s="58" t="s">
        <v>878</v>
      </c>
      <c r="G55" s="64">
        <v>-81111.100000000006</v>
      </c>
      <c r="H55" s="64">
        <v>-72708.72</v>
      </c>
      <c r="I55" s="64">
        <v>-80449.649999999994</v>
      </c>
      <c r="J55" s="64">
        <v>-63589.09</v>
      </c>
      <c r="K55" s="64">
        <v>-77915.94</v>
      </c>
      <c r="L55" s="64">
        <v>-57942.59</v>
      </c>
      <c r="M55" s="64">
        <f t="shared" si="0"/>
        <v>-433717.08999999997</v>
      </c>
    </row>
    <row r="56" spans="1:13" hidden="1">
      <c r="A56" s="62" t="s">
        <v>869</v>
      </c>
      <c r="B56" s="58" t="s">
        <v>870</v>
      </c>
      <c r="C56" s="63" t="s">
        <v>583</v>
      </c>
      <c r="D56" s="58" t="s">
        <v>584</v>
      </c>
      <c r="E56" s="63" t="s">
        <v>879</v>
      </c>
      <c r="F56" s="58" t="s">
        <v>880</v>
      </c>
      <c r="G56" s="64">
        <v>-85286.59</v>
      </c>
      <c r="H56" s="64">
        <v>-76451.67</v>
      </c>
      <c r="I56" s="64">
        <v>-84591.09</v>
      </c>
      <c r="J56" s="64">
        <v>-66862.58</v>
      </c>
      <c r="K56" s="64">
        <v>-81926.95</v>
      </c>
      <c r="L56" s="64">
        <v>-60925.4</v>
      </c>
      <c r="M56" s="64">
        <f t="shared" si="0"/>
        <v>-456044.28</v>
      </c>
    </row>
    <row r="57" spans="1:13" hidden="1">
      <c r="A57" s="62" t="s">
        <v>869</v>
      </c>
      <c r="B57" s="58" t="s">
        <v>870</v>
      </c>
      <c r="C57" s="63" t="s">
        <v>583</v>
      </c>
      <c r="D57" s="58" t="s">
        <v>584</v>
      </c>
      <c r="E57" s="63" t="s">
        <v>881</v>
      </c>
      <c r="F57" s="58" t="s">
        <v>882</v>
      </c>
      <c r="G57" s="64">
        <v>-43265.19</v>
      </c>
      <c r="H57" s="64">
        <v>-38783.29</v>
      </c>
      <c r="I57" s="64">
        <v>-42912.35</v>
      </c>
      <c r="J57" s="64">
        <v>-33918.83</v>
      </c>
      <c r="K57" s="64">
        <v>-41560.85</v>
      </c>
      <c r="L57" s="64">
        <v>-30906.95</v>
      </c>
      <c r="M57" s="64">
        <f t="shared" si="0"/>
        <v>-231347.46000000005</v>
      </c>
    </row>
    <row r="58" spans="1:13" hidden="1">
      <c r="A58" s="62" t="s">
        <v>869</v>
      </c>
      <c r="B58" s="58" t="s">
        <v>870</v>
      </c>
      <c r="C58" s="63" t="s">
        <v>583</v>
      </c>
      <c r="D58" s="58" t="s">
        <v>584</v>
      </c>
      <c r="E58" s="63" t="s">
        <v>883</v>
      </c>
      <c r="F58" s="58" t="s">
        <v>884</v>
      </c>
      <c r="G58" s="64">
        <v>-228230.47</v>
      </c>
      <c r="H58" s="64">
        <v>-204587.85</v>
      </c>
      <c r="I58" s="64">
        <v>-226369.28</v>
      </c>
      <c r="J58" s="64">
        <v>-178927.05</v>
      </c>
      <c r="K58" s="64">
        <v>-219239.93</v>
      </c>
      <c r="L58" s="64">
        <v>-163038.91</v>
      </c>
      <c r="M58" s="64">
        <f t="shared" si="0"/>
        <v>-1220393.4899999998</v>
      </c>
    </row>
    <row r="59" spans="1:13" hidden="1">
      <c r="A59" s="62" t="s">
        <v>869</v>
      </c>
      <c r="B59" s="58" t="s">
        <v>870</v>
      </c>
      <c r="C59" s="63" t="s">
        <v>583</v>
      </c>
      <c r="D59" s="58" t="s">
        <v>584</v>
      </c>
      <c r="E59" s="63" t="s">
        <v>903</v>
      </c>
      <c r="F59" s="58" t="s">
        <v>904</v>
      </c>
      <c r="G59" s="64">
        <v>81130.559999999998</v>
      </c>
      <c r="H59" s="64">
        <v>64373.87</v>
      </c>
      <c r="I59" s="64">
        <v>54102.92</v>
      </c>
      <c r="J59" s="64">
        <v>48291.67</v>
      </c>
      <c r="K59" s="64">
        <v>35675</v>
      </c>
      <c r="L59" s="64">
        <v>26920.28</v>
      </c>
      <c r="M59" s="64">
        <f t="shared" si="0"/>
        <v>310494.29999999993</v>
      </c>
    </row>
    <row r="60" spans="1:13" hidden="1">
      <c r="A60" s="62" t="s">
        <v>869</v>
      </c>
      <c r="B60" s="58" t="s">
        <v>870</v>
      </c>
      <c r="C60" s="63" t="s">
        <v>583</v>
      </c>
      <c r="D60" s="58" t="s">
        <v>584</v>
      </c>
      <c r="E60" s="63" t="s">
        <v>905</v>
      </c>
      <c r="F60" s="58" t="s">
        <v>906</v>
      </c>
      <c r="G60" s="64">
        <v>226467.85</v>
      </c>
      <c r="H60" s="64">
        <v>213967.85</v>
      </c>
      <c r="I60" s="64">
        <v>226467.85</v>
      </c>
      <c r="J60" s="64">
        <v>222301.18</v>
      </c>
      <c r="K60" s="64">
        <v>226467.85</v>
      </c>
      <c r="L60" s="64">
        <v>222397.04</v>
      </c>
      <c r="M60" s="64">
        <f t="shared" si="0"/>
        <v>1338069.6200000001</v>
      </c>
    </row>
    <row r="61" spans="1:13" hidden="1">
      <c r="A61" s="62" t="s">
        <v>869</v>
      </c>
      <c r="B61" s="58" t="s">
        <v>870</v>
      </c>
      <c r="C61" s="63" t="s">
        <v>583</v>
      </c>
      <c r="D61" s="58" t="s">
        <v>584</v>
      </c>
      <c r="E61" s="63" t="s">
        <v>587</v>
      </c>
      <c r="F61" s="58" t="s">
        <v>588</v>
      </c>
      <c r="G61" s="64">
        <v>-8118.6</v>
      </c>
      <c r="H61" s="64">
        <v>0</v>
      </c>
      <c r="I61" s="64">
        <v>-2.59</v>
      </c>
      <c r="J61" s="64">
        <v>-138642.63</v>
      </c>
      <c r="K61" s="64">
        <v>0</v>
      </c>
      <c r="L61" s="64">
        <v>0</v>
      </c>
      <c r="M61" s="64">
        <f t="shared" si="0"/>
        <v>-146763.82</v>
      </c>
    </row>
    <row r="62" spans="1:13" hidden="1">
      <c r="A62" s="62" t="s">
        <v>869</v>
      </c>
      <c r="B62" s="58" t="s">
        <v>870</v>
      </c>
      <c r="C62" s="63" t="s">
        <v>583</v>
      </c>
      <c r="D62" s="58" t="s">
        <v>584</v>
      </c>
      <c r="E62" s="63" t="s">
        <v>907</v>
      </c>
      <c r="F62" s="58" t="s">
        <v>908</v>
      </c>
      <c r="G62" s="64">
        <v>125405</v>
      </c>
      <c r="H62" s="64">
        <v>113197.22</v>
      </c>
      <c r="I62" s="64">
        <v>149406.10999999999</v>
      </c>
      <c r="J62" s="64">
        <v>166355.56</v>
      </c>
      <c r="K62" s="64">
        <v>169668.01</v>
      </c>
      <c r="L62" s="64">
        <v>103636.94</v>
      </c>
      <c r="M62" s="64">
        <f t="shared" si="0"/>
        <v>827668.83999999985</v>
      </c>
    </row>
    <row r="63" spans="1:13" hidden="1">
      <c r="A63" s="62" t="s">
        <v>869</v>
      </c>
      <c r="B63" s="58" t="s">
        <v>870</v>
      </c>
      <c r="C63" s="63" t="s">
        <v>583</v>
      </c>
      <c r="D63" s="58" t="s">
        <v>584</v>
      </c>
      <c r="E63" s="63" t="s">
        <v>909</v>
      </c>
      <c r="F63" s="58" t="s">
        <v>910</v>
      </c>
      <c r="G63" s="64">
        <v>7291.66</v>
      </c>
      <c r="H63" s="64">
        <v>6666.66</v>
      </c>
      <c r="I63" s="64">
        <v>7291.66</v>
      </c>
      <c r="J63" s="64">
        <v>7083.33</v>
      </c>
      <c r="K63" s="64">
        <v>7291.66</v>
      </c>
      <c r="L63" s="64">
        <v>6875</v>
      </c>
      <c r="M63" s="64">
        <f t="shared" si="0"/>
        <v>42499.97</v>
      </c>
    </row>
    <row r="64" spans="1:13" hidden="1">
      <c r="A64" s="62" t="s">
        <v>869</v>
      </c>
      <c r="B64" s="58" t="s">
        <v>870</v>
      </c>
      <c r="C64" s="63" t="s">
        <v>583</v>
      </c>
      <c r="D64" s="58" t="s">
        <v>584</v>
      </c>
      <c r="E64" s="63" t="s">
        <v>911</v>
      </c>
      <c r="F64" s="58" t="s">
        <v>912</v>
      </c>
      <c r="G64" s="64">
        <v>2653.91</v>
      </c>
      <c r="H64" s="64">
        <v>2397.08</v>
      </c>
      <c r="I64" s="64">
        <v>2653.91</v>
      </c>
      <c r="J64" s="64">
        <v>2568.3000000000002</v>
      </c>
      <c r="K64" s="64">
        <v>2653.91</v>
      </c>
      <c r="L64" s="64">
        <v>2568.3000000000002</v>
      </c>
      <c r="M64" s="64">
        <f t="shared" si="0"/>
        <v>15495.41</v>
      </c>
    </row>
    <row r="65" spans="1:13" hidden="1">
      <c r="A65" s="62" t="s">
        <v>869</v>
      </c>
      <c r="B65" s="58" t="s">
        <v>870</v>
      </c>
      <c r="C65" s="63" t="s">
        <v>583</v>
      </c>
      <c r="D65" s="58" t="s">
        <v>584</v>
      </c>
      <c r="E65" s="63" t="s">
        <v>913</v>
      </c>
      <c r="F65" s="58" t="s">
        <v>914</v>
      </c>
      <c r="G65" s="64">
        <v>2034.2</v>
      </c>
      <c r="H65" s="64">
        <v>2042.58</v>
      </c>
      <c r="I65" s="64">
        <v>1892.94</v>
      </c>
      <c r="J65" s="64">
        <v>1964.95</v>
      </c>
      <c r="K65" s="64">
        <v>1982.44</v>
      </c>
      <c r="L65" s="64">
        <v>1985.91</v>
      </c>
      <c r="M65" s="64">
        <f t="shared" si="0"/>
        <v>11903.019999999999</v>
      </c>
    </row>
    <row r="66" spans="1:13" hidden="1">
      <c r="A66" s="62" t="s">
        <v>869</v>
      </c>
      <c r="B66" s="58" t="s">
        <v>870</v>
      </c>
      <c r="C66" s="63" t="s">
        <v>583</v>
      </c>
      <c r="D66" s="58" t="s">
        <v>584</v>
      </c>
      <c r="E66" s="63" t="s">
        <v>915</v>
      </c>
      <c r="F66" s="58" t="s">
        <v>916</v>
      </c>
      <c r="G66" s="64">
        <v>288321</v>
      </c>
      <c r="H66" s="64">
        <v>267286.81</v>
      </c>
      <c r="I66" s="64">
        <v>363032.14</v>
      </c>
      <c r="J66" s="64">
        <v>350625.83</v>
      </c>
      <c r="K66" s="64">
        <v>345536.56</v>
      </c>
      <c r="L66" s="64">
        <v>238081.65</v>
      </c>
      <c r="M66" s="64">
        <f t="shared" si="0"/>
        <v>1852883.99</v>
      </c>
    </row>
    <row r="67" spans="1:13" hidden="1">
      <c r="A67" s="62" t="s">
        <v>869</v>
      </c>
      <c r="B67" s="58" t="s">
        <v>870</v>
      </c>
      <c r="C67" s="63" t="s">
        <v>583</v>
      </c>
      <c r="D67" s="58" t="s">
        <v>584</v>
      </c>
      <c r="E67" s="63" t="s">
        <v>917</v>
      </c>
      <c r="F67" s="58" t="s">
        <v>918</v>
      </c>
      <c r="G67" s="64">
        <v>163216.4</v>
      </c>
      <c r="H67" s="64">
        <v>126439.48</v>
      </c>
      <c r="I67" s="64">
        <v>76312.259999999995</v>
      </c>
      <c r="J67" s="64">
        <v>35937</v>
      </c>
      <c r="K67" s="64">
        <v>64130.28</v>
      </c>
      <c r="L67" s="64">
        <v>32174.45</v>
      </c>
      <c r="M67" s="64">
        <f t="shared" si="0"/>
        <v>498209.87000000005</v>
      </c>
    </row>
    <row r="68" spans="1:13" hidden="1">
      <c r="A68" s="62" t="s">
        <v>869</v>
      </c>
      <c r="B68" s="58" t="s">
        <v>870</v>
      </c>
      <c r="C68" s="63" t="s">
        <v>583</v>
      </c>
      <c r="D68" s="58" t="s">
        <v>584</v>
      </c>
      <c r="E68" s="63" t="s">
        <v>843</v>
      </c>
      <c r="F68" s="58" t="s">
        <v>844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f t="shared" si="0"/>
        <v>0</v>
      </c>
    </row>
    <row r="69" spans="1:13" hidden="1">
      <c r="A69" s="62" t="s">
        <v>869</v>
      </c>
      <c r="B69" s="58" t="s">
        <v>870</v>
      </c>
      <c r="C69" s="63" t="s">
        <v>708</v>
      </c>
      <c r="D69" s="58" t="s">
        <v>709</v>
      </c>
      <c r="E69" s="63" t="s">
        <v>871</v>
      </c>
      <c r="F69" s="58" t="s">
        <v>872</v>
      </c>
      <c r="G69" s="64">
        <v>-10119.790000000001</v>
      </c>
      <c r="H69" s="64">
        <v>-10131.48</v>
      </c>
      <c r="I69" s="64">
        <v>-11683.23</v>
      </c>
      <c r="J69" s="64">
        <v>-12336.65</v>
      </c>
      <c r="K69" s="64">
        <v>-12788.19</v>
      </c>
      <c r="L69" s="64">
        <v>-12349.9</v>
      </c>
      <c r="M69" s="64">
        <f t="shared" si="0"/>
        <v>-69409.240000000005</v>
      </c>
    </row>
    <row r="70" spans="1:13" hidden="1">
      <c r="A70" s="62" t="s">
        <v>869</v>
      </c>
      <c r="B70" s="58" t="s">
        <v>870</v>
      </c>
      <c r="C70" s="63" t="s">
        <v>708</v>
      </c>
      <c r="D70" s="58" t="s">
        <v>709</v>
      </c>
      <c r="E70" s="63" t="s">
        <v>873</v>
      </c>
      <c r="F70" s="58" t="s">
        <v>874</v>
      </c>
      <c r="G70" s="64">
        <v>-9824.33</v>
      </c>
      <c r="H70" s="64">
        <v>-9835.67</v>
      </c>
      <c r="I70" s="64">
        <v>-11342.11</v>
      </c>
      <c r="J70" s="64">
        <v>-11976.45</v>
      </c>
      <c r="K70" s="64">
        <v>-12414.8</v>
      </c>
      <c r="L70" s="64">
        <v>-11989.32</v>
      </c>
      <c r="M70" s="64">
        <f t="shared" si="0"/>
        <v>-67382.679999999993</v>
      </c>
    </row>
    <row r="71" spans="1:13" hidden="1">
      <c r="A71" s="62" t="s">
        <v>869</v>
      </c>
      <c r="B71" s="58" t="s">
        <v>870</v>
      </c>
      <c r="C71" s="63" t="s">
        <v>708</v>
      </c>
      <c r="D71" s="58" t="s">
        <v>709</v>
      </c>
      <c r="E71" s="63" t="s">
        <v>875</v>
      </c>
      <c r="F71" s="58" t="s">
        <v>876</v>
      </c>
      <c r="G71" s="64">
        <v>-54971.88</v>
      </c>
      <c r="H71" s="64">
        <v>-55035.39</v>
      </c>
      <c r="I71" s="64">
        <v>-63464.7</v>
      </c>
      <c r="J71" s="64">
        <v>-67014.11</v>
      </c>
      <c r="K71" s="64">
        <v>-69466.92</v>
      </c>
      <c r="L71" s="64">
        <v>-67086.12</v>
      </c>
      <c r="M71" s="64">
        <f t="shared" ref="M71:M134" si="1">SUM(G71:L71)</f>
        <v>-377039.11999999994</v>
      </c>
    </row>
    <row r="72" spans="1:13" hidden="1">
      <c r="A72" s="62" t="s">
        <v>869</v>
      </c>
      <c r="B72" s="58" t="s">
        <v>870</v>
      </c>
      <c r="C72" s="63" t="s">
        <v>708</v>
      </c>
      <c r="D72" s="58" t="s">
        <v>709</v>
      </c>
      <c r="E72" s="63" t="s">
        <v>877</v>
      </c>
      <c r="F72" s="58" t="s">
        <v>878</v>
      </c>
      <c r="G72" s="64">
        <v>-13488.13</v>
      </c>
      <c r="H72" s="64">
        <v>-13503.71</v>
      </c>
      <c r="I72" s="64">
        <v>-15571.96</v>
      </c>
      <c r="J72" s="64">
        <v>-16442.86</v>
      </c>
      <c r="K72" s="64">
        <v>-17044.7</v>
      </c>
      <c r="L72" s="64">
        <v>-16460.53</v>
      </c>
      <c r="M72" s="64">
        <f t="shared" si="1"/>
        <v>-92511.89</v>
      </c>
    </row>
    <row r="73" spans="1:13" hidden="1">
      <c r="A73" s="62" t="s">
        <v>869</v>
      </c>
      <c r="B73" s="58" t="s">
        <v>870</v>
      </c>
      <c r="C73" s="63" t="s">
        <v>708</v>
      </c>
      <c r="D73" s="58" t="s">
        <v>709</v>
      </c>
      <c r="E73" s="63" t="s">
        <v>879</v>
      </c>
      <c r="F73" s="58" t="s">
        <v>880</v>
      </c>
      <c r="G73" s="64">
        <v>-14182.48</v>
      </c>
      <c r="H73" s="64">
        <v>-14198.87</v>
      </c>
      <c r="I73" s="64">
        <v>-16373.58</v>
      </c>
      <c r="J73" s="64">
        <v>-17289.32</v>
      </c>
      <c r="K73" s="64">
        <v>-17922.13</v>
      </c>
      <c r="L73" s="64">
        <v>-17307.900000000001</v>
      </c>
      <c r="M73" s="64">
        <f t="shared" si="1"/>
        <v>-97274.28</v>
      </c>
    </row>
    <row r="74" spans="1:13" hidden="1">
      <c r="A74" s="62" t="s">
        <v>869</v>
      </c>
      <c r="B74" s="58" t="s">
        <v>870</v>
      </c>
      <c r="C74" s="63" t="s">
        <v>708</v>
      </c>
      <c r="D74" s="58" t="s">
        <v>709</v>
      </c>
      <c r="E74" s="63" t="s">
        <v>881</v>
      </c>
      <c r="F74" s="58" t="s">
        <v>882</v>
      </c>
      <c r="G74" s="64">
        <v>-7194.65</v>
      </c>
      <c r="H74" s="64">
        <v>-7202.96</v>
      </c>
      <c r="I74" s="64">
        <v>-8306.18</v>
      </c>
      <c r="J74" s="64">
        <v>-8770.73</v>
      </c>
      <c r="K74" s="64">
        <v>-9091.75</v>
      </c>
      <c r="L74" s="64">
        <v>-8780.15</v>
      </c>
      <c r="M74" s="64">
        <f t="shared" si="1"/>
        <v>-49346.420000000006</v>
      </c>
    </row>
    <row r="75" spans="1:13" hidden="1">
      <c r="A75" s="62" t="s">
        <v>869</v>
      </c>
      <c r="B75" s="58" t="s">
        <v>870</v>
      </c>
      <c r="C75" s="63" t="s">
        <v>708</v>
      </c>
      <c r="D75" s="58" t="s">
        <v>709</v>
      </c>
      <c r="E75" s="63" t="s">
        <v>883</v>
      </c>
      <c r="F75" s="58" t="s">
        <v>884</v>
      </c>
      <c r="G75" s="64">
        <v>-37952.910000000003</v>
      </c>
      <c r="H75" s="64">
        <v>-37996.75</v>
      </c>
      <c r="I75" s="64">
        <v>-43816.39</v>
      </c>
      <c r="J75" s="64">
        <v>-46266.93</v>
      </c>
      <c r="K75" s="64">
        <v>-47960.37</v>
      </c>
      <c r="L75" s="64">
        <v>-46316.65</v>
      </c>
      <c r="M75" s="64">
        <f t="shared" si="1"/>
        <v>-260310</v>
      </c>
    </row>
    <row r="76" spans="1:13" hidden="1">
      <c r="A76" s="62" t="s">
        <v>869</v>
      </c>
      <c r="B76" s="58" t="s">
        <v>870</v>
      </c>
      <c r="C76" s="63" t="s">
        <v>708</v>
      </c>
      <c r="D76" s="58" t="s">
        <v>709</v>
      </c>
      <c r="E76" s="63" t="s">
        <v>919</v>
      </c>
      <c r="F76" s="58" t="s">
        <v>920</v>
      </c>
      <c r="G76" s="64">
        <v>147734.17000000001</v>
      </c>
      <c r="H76" s="64">
        <v>147904.84</v>
      </c>
      <c r="I76" s="64">
        <v>170558.17</v>
      </c>
      <c r="J76" s="64">
        <v>180097.04</v>
      </c>
      <c r="K76" s="64">
        <v>186688.85</v>
      </c>
      <c r="L76" s="64">
        <v>180290.58</v>
      </c>
      <c r="M76" s="64">
        <f t="shared" si="1"/>
        <v>1013273.65</v>
      </c>
    </row>
    <row r="77" spans="1:13" hidden="1">
      <c r="A77" s="62" t="s">
        <v>869</v>
      </c>
      <c r="B77" s="58" t="s">
        <v>870</v>
      </c>
      <c r="C77" s="63" t="s">
        <v>257</v>
      </c>
      <c r="D77" s="58" t="s">
        <v>258</v>
      </c>
      <c r="E77" s="63" t="s">
        <v>871</v>
      </c>
      <c r="F77" s="58" t="s">
        <v>872</v>
      </c>
      <c r="G77" s="64">
        <v>-9562.9699999999993</v>
      </c>
      <c r="H77" s="64">
        <v>-9562.9699999999993</v>
      </c>
      <c r="I77" s="64">
        <v>-9562.9699999999993</v>
      </c>
      <c r="J77" s="64">
        <v>-9562.9699999999993</v>
      </c>
      <c r="K77" s="64">
        <v>-9562.9699999999993</v>
      </c>
      <c r="L77" s="64">
        <v>-11400.34</v>
      </c>
      <c r="M77" s="64">
        <f t="shared" si="1"/>
        <v>-59215.19</v>
      </c>
    </row>
    <row r="78" spans="1:13" hidden="1">
      <c r="A78" s="62" t="s">
        <v>869</v>
      </c>
      <c r="B78" s="58" t="s">
        <v>870</v>
      </c>
      <c r="C78" s="63" t="s">
        <v>257</v>
      </c>
      <c r="D78" s="58" t="s">
        <v>258</v>
      </c>
      <c r="E78" s="63" t="s">
        <v>873</v>
      </c>
      <c r="F78" s="58" t="s">
        <v>874</v>
      </c>
      <c r="G78" s="64">
        <v>-9283.76</v>
      </c>
      <c r="H78" s="64">
        <v>-9283.76</v>
      </c>
      <c r="I78" s="64">
        <v>-9283.76</v>
      </c>
      <c r="J78" s="64">
        <v>-9283.76</v>
      </c>
      <c r="K78" s="64">
        <v>-9283.76</v>
      </c>
      <c r="L78" s="64">
        <v>-11067.47</v>
      </c>
      <c r="M78" s="64">
        <f t="shared" si="1"/>
        <v>-57486.270000000004</v>
      </c>
    </row>
    <row r="79" spans="1:13" hidden="1">
      <c r="A79" s="62" t="s">
        <v>869</v>
      </c>
      <c r="B79" s="58" t="s">
        <v>870</v>
      </c>
      <c r="C79" s="63" t="s">
        <v>257</v>
      </c>
      <c r="D79" s="58" t="s">
        <v>258</v>
      </c>
      <c r="E79" s="63" t="s">
        <v>875</v>
      </c>
      <c r="F79" s="58" t="s">
        <v>876</v>
      </c>
      <c r="G79" s="64">
        <v>-51947.19</v>
      </c>
      <c r="H79" s="64">
        <v>-51947.19</v>
      </c>
      <c r="I79" s="64">
        <v>-51947.19</v>
      </c>
      <c r="J79" s="64">
        <v>-51947.19</v>
      </c>
      <c r="K79" s="64">
        <v>-51947.19</v>
      </c>
      <c r="L79" s="64">
        <v>-61927.97</v>
      </c>
      <c r="M79" s="64">
        <f t="shared" si="1"/>
        <v>-321663.92000000004</v>
      </c>
    </row>
    <row r="80" spans="1:13" hidden="1">
      <c r="A80" s="62" t="s">
        <v>869</v>
      </c>
      <c r="B80" s="58" t="s">
        <v>870</v>
      </c>
      <c r="C80" s="63" t="s">
        <v>257</v>
      </c>
      <c r="D80" s="58" t="s">
        <v>258</v>
      </c>
      <c r="E80" s="63" t="s">
        <v>877</v>
      </c>
      <c r="F80" s="58" t="s">
        <v>878</v>
      </c>
      <c r="G80" s="64">
        <v>-12745.97</v>
      </c>
      <c r="H80" s="64">
        <v>-12745.97</v>
      </c>
      <c r="I80" s="64">
        <v>-12745.97</v>
      </c>
      <c r="J80" s="64">
        <v>-12745.97</v>
      </c>
      <c r="K80" s="64">
        <v>-12745.97</v>
      </c>
      <c r="L80" s="64">
        <v>-15194.9</v>
      </c>
      <c r="M80" s="64">
        <f t="shared" si="1"/>
        <v>-78924.75</v>
      </c>
    </row>
    <row r="81" spans="1:13" hidden="1">
      <c r="A81" s="62" t="s">
        <v>869</v>
      </c>
      <c r="B81" s="58" t="s">
        <v>870</v>
      </c>
      <c r="C81" s="63" t="s">
        <v>257</v>
      </c>
      <c r="D81" s="58" t="s">
        <v>258</v>
      </c>
      <c r="E81" s="63" t="s">
        <v>879</v>
      </c>
      <c r="F81" s="58" t="s">
        <v>880</v>
      </c>
      <c r="G81" s="64">
        <v>-13402.12</v>
      </c>
      <c r="H81" s="64">
        <v>-13402.12</v>
      </c>
      <c r="I81" s="64">
        <v>-13402.12</v>
      </c>
      <c r="J81" s="64">
        <v>-13402.12</v>
      </c>
      <c r="K81" s="64">
        <v>-13402.12</v>
      </c>
      <c r="L81" s="64">
        <v>-15977.12</v>
      </c>
      <c r="M81" s="64">
        <f t="shared" si="1"/>
        <v>-82987.72</v>
      </c>
    </row>
    <row r="82" spans="1:13" hidden="1">
      <c r="A82" s="62" t="s">
        <v>869</v>
      </c>
      <c r="B82" s="58" t="s">
        <v>870</v>
      </c>
      <c r="C82" s="63" t="s">
        <v>257</v>
      </c>
      <c r="D82" s="58" t="s">
        <v>258</v>
      </c>
      <c r="E82" s="63" t="s">
        <v>881</v>
      </c>
      <c r="F82" s="58" t="s">
        <v>882</v>
      </c>
      <c r="G82" s="64">
        <v>-6798.79</v>
      </c>
      <c r="H82" s="64">
        <v>-6798.79</v>
      </c>
      <c r="I82" s="64">
        <v>-6798.79</v>
      </c>
      <c r="J82" s="64">
        <v>-6798.79</v>
      </c>
      <c r="K82" s="64">
        <v>-6798.79</v>
      </c>
      <c r="L82" s="64">
        <v>-8105.05</v>
      </c>
      <c r="M82" s="64">
        <f t="shared" si="1"/>
        <v>-42099</v>
      </c>
    </row>
    <row r="83" spans="1:13" hidden="1">
      <c r="A83" s="62" t="s">
        <v>869</v>
      </c>
      <c r="B83" s="58" t="s">
        <v>870</v>
      </c>
      <c r="C83" s="63" t="s">
        <v>257</v>
      </c>
      <c r="D83" s="58" t="s">
        <v>258</v>
      </c>
      <c r="E83" s="63" t="s">
        <v>883</v>
      </c>
      <c r="F83" s="58" t="s">
        <v>884</v>
      </c>
      <c r="G83" s="64">
        <v>-35864.639999999999</v>
      </c>
      <c r="H83" s="64">
        <v>-35864.639999999999</v>
      </c>
      <c r="I83" s="64">
        <v>-35864.639999999999</v>
      </c>
      <c r="J83" s="64">
        <v>-35864.639999999999</v>
      </c>
      <c r="K83" s="64">
        <v>-35864.639999999999</v>
      </c>
      <c r="L83" s="64">
        <v>-42755.43</v>
      </c>
      <c r="M83" s="64">
        <f t="shared" si="1"/>
        <v>-222078.63</v>
      </c>
    </row>
    <row r="84" spans="1:13" hidden="1">
      <c r="A84" s="62" t="s">
        <v>869</v>
      </c>
      <c r="B84" s="58" t="s">
        <v>870</v>
      </c>
      <c r="C84" s="63" t="s">
        <v>257</v>
      </c>
      <c r="D84" s="58" t="s">
        <v>258</v>
      </c>
      <c r="E84" s="63" t="s">
        <v>921</v>
      </c>
      <c r="F84" s="58" t="s">
        <v>922</v>
      </c>
      <c r="G84" s="64">
        <v>17518.34</v>
      </c>
      <c r="H84" s="64">
        <v>17518.34</v>
      </c>
      <c r="I84" s="64">
        <v>17518.34</v>
      </c>
      <c r="J84" s="64">
        <v>17518.34</v>
      </c>
      <c r="K84" s="64">
        <v>17518.34</v>
      </c>
      <c r="L84" s="64">
        <v>17518.34</v>
      </c>
      <c r="M84" s="64">
        <f t="shared" si="1"/>
        <v>105110.04</v>
      </c>
    </row>
    <row r="85" spans="1:13" hidden="1">
      <c r="A85" s="62" t="s">
        <v>869</v>
      </c>
      <c r="B85" s="58" t="s">
        <v>870</v>
      </c>
      <c r="C85" s="63" t="s">
        <v>257</v>
      </c>
      <c r="D85" s="58" t="s">
        <v>258</v>
      </c>
      <c r="E85" s="63" t="s">
        <v>923</v>
      </c>
      <c r="F85" s="58" t="s">
        <v>924</v>
      </c>
      <c r="G85" s="64">
        <v>37881.31</v>
      </c>
      <c r="H85" s="64">
        <v>37881.31</v>
      </c>
      <c r="I85" s="64">
        <v>37881.31</v>
      </c>
      <c r="J85" s="64">
        <v>37881.31</v>
      </c>
      <c r="K85" s="64">
        <v>37881.31</v>
      </c>
      <c r="L85" s="64">
        <v>37881.31</v>
      </c>
      <c r="M85" s="64">
        <f t="shared" si="1"/>
        <v>227287.86</v>
      </c>
    </row>
    <row r="86" spans="1:13" hidden="1">
      <c r="A86" s="62" t="s">
        <v>869</v>
      </c>
      <c r="B86" s="58" t="s">
        <v>870</v>
      </c>
      <c r="C86" s="63" t="s">
        <v>257</v>
      </c>
      <c r="D86" s="58" t="s">
        <v>258</v>
      </c>
      <c r="E86" s="63" t="s">
        <v>925</v>
      </c>
      <c r="F86" s="58" t="s">
        <v>926</v>
      </c>
      <c r="G86" s="64">
        <v>17950.62</v>
      </c>
      <c r="H86" s="64">
        <v>17950.62</v>
      </c>
      <c r="I86" s="64">
        <v>17950.62</v>
      </c>
      <c r="J86" s="64">
        <v>17950.62</v>
      </c>
      <c r="K86" s="64">
        <v>17950.62</v>
      </c>
      <c r="L86" s="64">
        <v>22013.35</v>
      </c>
      <c r="M86" s="64">
        <f t="shared" si="1"/>
        <v>111766.44999999998</v>
      </c>
    </row>
    <row r="87" spans="1:13" hidden="1">
      <c r="A87" s="62" t="s">
        <v>869</v>
      </c>
      <c r="B87" s="58" t="s">
        <v>870</v>
      </c>
      <c r="C87" s="63" t="s">
        <v>257</v>
      </c>
      <c r="D87" s="58" t="s">
        <v>258</v>
      </c>
      <c r="E87" s="63" t="s">
        <v>909</v>
      </c>
      <c r="F87" s="58" t="s">
        <v>910</v>
      </c>
      <c r="G87" s="64">
        <v>8805.56</v>
      </c>
      <c r="H87" s="64">
        <v>8805.56</v>
      </c>
      <c r="I87" s="64">
        <v>8805.56</v>
      </c>
      <c r="J87" s="64">
        <v>8805.56</v>
      </c>
      <c r="K87" s="64">
        <v>8805.56</v>
      </c>
      <c r="L87" s="64">
        <v>8805.56</v>
      </c>
      <c r="M87" s="64">
        <f t="shared" si="1"/>
        <v>52833.359999999993</v>
      </c>
    </row>
    <row r="88" spans="1:13" hidden="1">
      <c r="A88" s="62" t="s">
        <v>869</v>
      </c>
      <c r="B88" s="58" t="s">
        <v>870</v>
      </c>
      <c r="C88" s="63" t="s">
        <v>257</v>
      </c>
      <c r="D88" s="58" t="s">
        <v>258</v>
      </c>
      <c r="E88" s="63" t="s">
        <v>927</v>
      </c>
      <c r="F88" s="58" t="s">
        <v>928</v>
      </c>
      <c r="G88" s="64">
        <v>6265.85</v>
      </c>
      <c r="H88" s="64">
        <v>6265.85</v>
      </c>
      <c r="I88" s="64">
        <v>6265.85</v>
      </c>
      <c r="J88" s="64">
        <v>6265.85</v>
      </c>
      <c r="K88" s="64">
        <v>6265.85</v>
      </c>
      <c r="L88" s="64">
        <v>6265.85</v>
      </c>
      <c r="M88" s="64">
        <f t="shared" si="1"/>
        <v>37595.1</v>
      </c>
    </row>
    <row r="89" spans="1:13" hidden="1">
      <c r="A89" s="62" t="s">
        <v>869</v>
      </c>
      <c r="B89" s="58" t="s">
        <v>870</v>
      </c>
      <c r="C89" s="63" t="s">
        <v>257</v>
      </c>
      <c r="D89" s="58" t="s">
        <v>258</v>
      </c>
      <c r="E89" s="63" t="s">
        <v>929</v>
      </c>
      <c r="F89" s="58" t="s">
        <v>930</v>
      </c>
      <c r="G89" s="64">
        <v>8328.18</v>
      </c>
      <c r="H89" s="64">
        <v>8328.18</v>
      </c>
      <c r="I89" s="64">
        <v>8328.18</v>
      </c>
      <c r="J89" s="64">
        <v>8328.18</v>
      </c>
      <c r="K89" s="64">
        <v>8328.18</v>
      </c>
      <c r="L89" s="64">
        <v>8328.18</v>
      </c>
      <c r="M89" s="64">
        <f t="shared" si="1"/>
        <v>49969.08</v>
      </c>
    </row>
    <row r="90" spans="1:13" hidden="1">
      <c r="A90" s="62" t="s">
        <v>869</v>
      </c>
      <c r="B90" s="58" t="s">
        <v>870</v>
      </c>
      <c r="C90" s="63" t="s">
        <v>257</v>
      </c>
      <c r="D90" s="58" t="s">
        <v>258</v>
      </c>
      <c r="E90" s="63" t="s">
        <v>931</v>
      </c>
      <c r="F90" s="58" t="s">
        <v>932</v>
      </c>
      <c r="G90" s="64">
        <v>3377.78</v>
      </c>
      <c r="H90" s="64">
        <v>3377.78</v>
      </c>
      <c r="I90" s="64">
        <v>3377.78</v>
      </c>
      <c r="J90" s="64">
        <v>3377.78</v>
      </c>
      <c r="K90" s="64">
        <v>3377.78</v>
      </c>
      <c r="L90" s="64">
        <v>3377.78</v>
      </c>
      <c r="M90" s="64">
        <f t="shared" si="1"/>
        <v>20266.68</v>
      </c>
    </row>
    <row r="91" spans="1:13" hidden="1">
      <c r="A91" s="62" t="s">
        <v>869</v>
      </c>
      <c r="B91" s="58" t="s">
        <v>870</v>
      </c>
      <c r="C91" s="63" t="s">
        <v>257</v>
      </c>
      <c r="D91" s="58" t="s">
        <v>258</v>
      </c>
      <c r="E91" s="63" t="s">
        <v>933</v>
      </c>
      <c r="F91" s="58" t="s">
        <v>934</v>
      </c>
      <c r="G91" s="64">
        <v>23906.19</v>
      </c>
      <c r="H91" s="64">
        <v>23906.19</v>
      </c>
      <c r="I91" s="64">
        <v>23906.19</v>
      </c>
      <c r="J91" s="64">
        <v>23906.19</v>
      </c>
      <c r="K91" s="64">
        <v>23906.19</v>
      </c>
      <c r="L91" s="64">
        <v>23906.25</v>
      </c>
      <c r="M91" s="64">
        <f t="shared" si="1"/>
        <v>143437.20000000001</v>
      </c>
    </row>
    <row r="92" spans="1:13" hidden="1">
      <c r="A92" s="62" t="s">
        <v>869</v>
      </c>
      <c r="B92" s="58" t="s">
        <v>870</v>
      </c>
      <c r="C92" s="63" t="s">
        <v>257</v>
      </c>
      <c r="D92" s="58" t="s">
        <v>258</v>
      </c>
      <c r="E92" s="63" t="s">
        <v>935</v>
      </c>
      <c r="F92" s="58" t="s">
        <v>936</v>
      </c>
      <c r="G92" s="64">
        <v>15571.63</v>
      </c>
      <c r="H92" s="64">
        <v>15571.63</v>
      </c>
      <c r="I92" s="64">
        <v>15571.63</v>
      </c>
      <c r="J92" s="64">
        <v>15571.63</v>
      </c>
      <c r="K92" s="64">
        <v>15571.63</v>
      </c>
      <c r="L92" s="64">
        <v>15571.63</v>
      </c>
      <c r="M92" s="64">
        <f t="shared" si="1"/>
        <v>93429.78</v>
      </c>
    </row>
    <row r="93" spans="1:13" hidden="1">
      <c r="A93" s="62" t="s">
        <v>869</v>
      </c>
      <c r="B93" s="58" t="s">
        <v>870</v>
      </c>
      <c r="C93" s="63" t="s">
        <v>257</v>
      </c>
      <c r="D93" s="58" t="s">
        <v>258</v>
      </c>
      <c r="E93" s="63" t="s">
        <v>937</v>
      </c>
      <c r="F93" s="58" t="s">
        <v>938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22760.04</v>
      </c>
      <c r="M93" s="64">
        <f t="shared" si="1"/>
        <v>22760.04</v>
      </c>
    </row>
    <row r="94" spans="1:13">
      <c r="A94" s="62" t="s">
        <v>869</v>
      </c>
      <c r="B94" s="58" t="s">
        <v>870</v>
      </c>
      <c r="C94" s="63" t="s">
        <v>620</v>
      </c>
      <c r="D94" s="58" t="s">
        <v>621</v>
      </c>
      <c r="E94" s="63" t="s">
        <v>871</v>
      </c>
      <c r="F94" s="58" t="s">
        <v>872</v>
      </c>
      <c r="G94" s="64">
        <v>-477.32</v>
      </c>
      <c r="H94" s="64">
        <v>-674.32</v>
      </c>
      <c r="I94" s="64">
        <v>-1000.92</v>
      </c>
      <c r="J94" s="64">
        <v>-3190.79</v>
      </c>
      <c r="K94" s="64">
        <v>-935.79</v>
      </c>
      <c r="L94" s="64">
        <v>-3458.99</v>
      </c>
      <c r="M94" s="64">
        <f t="shared" si="1"/>
        <v>-9738.130000000001</v>
      </c>
    </row>
    <row r="95" spans="1:13">
      <c r="A95" s="62" t="s">
        <v>869</v>
      </c>
      <c r="B95" s="58" t="s">
        <v>870</v>
      </c>
      <c r="C95" s="63" t="s">
        <v>620</v>
      </c>
      <c r="D95" s="58" t="s">
        <v>621</v>
      </c>
      <c r="E95" s="63" t="s">
        <v>873</v>
      </c>
      <c r="F95" s="58" t="s">
        <v>874</v>
      </c>
      <c r="G95" s="64">
        <v>-5303.83</v>
      </c>
      <c r="H95" s="64">
        <v>-6506.5</v>
      </c>
      <c r="I95" s="64">
        <v>-6138.66</v>
      </c>
      <c r="J95" s="64">
        <v>-7509.5</v>
      </c>
      <c r="K95" s="64">
        <v>-6241.25</v>
      </c>
      <c r="L95" s="64">
        <v>-7724.65</v>
      </c>
      <c r="M95" s="64">
        <f t="shared" si="1"/>
        <v>-39424.39</v>
      </c>
    </row>
    <row r="96" spans="1:13">
      <c r="A96" s="62" t="s">
        <v>869</v>
      </c>
      <c r="B96" s="58" t="s">
        <v>870</v>
      </c>
      <c r="C96" s="63" t="s">
        <v>620</v>
      </c>
      <c r="D96" s="58" t="s">
        <v>621</v>
      </c>
      <c r="E96" s="63" t="s">
        <v>875</v>
      </c>
      <c r="F96" s="58" t="s">
        <v>876</v>
      </c>
      <c r="G96" s="64">
        <v>-26423.920000000002</v>
      </c>
      <c r="H96" s="64">
        <v>-32473.57</v>
      </c>
      <c r="I96" s="64">
        <v>-30875.670000000002</v>
      </c>
      <c r="J96" s="64">
        <v>-39053.81</v>
      </c>
      <c r="K96" s="64">
        <v>-31338.350000000002</v>
      </c>
      <c r="L96" s="64">
        <v>-40288.15</v>
      </c>
      <c r="M96" s="64">
        <f t="shared" si="1"/>
        <v>-200453.47</v>
      </c>
    </row>
    <row r="97" spans="1:13">
      <c r="A97" s="62" t="s">
        <v>869</v>
      </c>
      <c r="B97" s="58" t="s">
        <v>870</v>
      </c>
      <c r="C97" s="63" t="s">
        <v>620</v>
      </c>
      <c r="D97" s="58" t="s">
        <v>621</v>
      </c>
      <c r="E97" s="63" t="s">
        <v>877</v>
      </c>
      <c r="F97" s="58" t="s">
        <v>878</v>
      </c>
      <c r="G97" s="64">
        <v>-636.19000000000005</v>
      </c>
      <c r="H97" s="64">
        <v>-898.76</v>
      </c>
      <c r="I97" s="64">
        <v>-1334.07</v>
      </c>
      <c r="J97" s="64">
        <v>-4252.84</v>
      </c>
      <c r="K97" s="64">
        <v>-1247.26</v>
      </c>
      <c r="L97" s="64">
        <v>-4610.3</v>
      </c>
      <c r="M97" s="64">
        <f t="shared" si="1"/>
        <v>-12979.420000000002</v>
      </c>
    </row>
    <row r="98" spans="1:13">
      <c r="A98" s="62" t="s">
        <v>869</v>
      </c>
      <c r="B98" s="58" t="s">
        <v>870</v>
      </c>
      <c r="C98" s="63" t="s">
        <v>620</v>
      </c>
      <c r="D98" s="58" t="s">
        <v>621</v>
      </c>
      <c r="E98" s="63" t="s">
        <v>879</v>
      </c>
      <c r="F98" s="58" t="s">
        <v>880</v>
      </c>
      <c r="G98" s="64">
        <v>-668.94</v>
      </c>
      <c r="H98" s="64">
        <v>-945.03</v>
      </c>
      <c r="I98" s="64">
        <v>-1402.75</v>
      </c>
      <c r="J98" s="64">
        <v>-4471.7700000000004</v>
      </c>
      <c r="K98" s="64">
        <v>-1311.47</v>
      </c>
      <c r="L98" s="64">
        <v>-4847.6400000000003</v>
      </c>
      <c r="M98" s="64">
        <f t="shared" si="1"/>
        <v>-13647.600000000002</v>
      </c>
    </row>
    <row r="99" spans="1:13">
      <c r="A99" s="62" t="s">
        <v>869</v>
      </c>
      <c r="B99" s="58" t="s">
        <v>870</v>
      </c>
      <c r="C99" s="63" t="s">
        <v>620</v>
      </c>
      <c r="D99" s="58" t="s">
        <v>621</v>
      </c>
      <c r="E99" s="63" t="s">
        <v>881</v>
      </c>
      <c r="F99" s="58" t="s">
        <v>882</v>
      </c>
      <c r="G99" s="64">
        <v>-339.35</v>
      </c>
      <c r="H99" s="64">
        <v>-479.4</v>
      </c>
      <c r="I99" s="64">
        <v>-711.61</v>
      </c>
      <c r="J99" s="64">
        <v>-2268.4899999999998</v>
      </c>
      <c r="K99" s="64">
        <v>-665.3</v>
      </c>
      <c r="L99" s="64">
        <v>-2459.17</v>
      </c>
      <c r="M99" s="64">
        <f t="shared" si="1"/>
        <v>-6923.32</v>
      </c>
    </row>
    <row r="100" spans="1:13">
      <c r="A100" s="62" t="s">
        <v>869</v>
      </c>
      <c r="B100" s="58" t="s">
        <v>870</v>
      </c>
      <c r="C100" s="63" t="s">
        <v>620</v>
      </c>
      <c r="D100" s="58" t="s">
        <v>621</v>
      </c>
      <c r="E100" s="63" t="s">
        <v>883</v>
      </c>
      <c r="F100" s="58" t="s">
        <v>884</v>
      </c>
      <c r="G100" s="64">
        <v>-11780.310000000001</v>
      </c>
      <c r="H100" s="64">
        <v>-14606.58</v>
      </c>
      <c r="I100" s="64">
        <v>-14417.88</v>
      </c>
      <c r="J100" s="64">
        <v>-21072.28</v>
      </c>
      <c r="K100" s="64">
        <v>-14515.880000000001</v>
      </c>
      <c r="L100" s="64">
        <v>-21984.83</v>
      </c>
      <c r="M100" s="64">
        <f t="shared" si="1"/>
        <v>-98377.76</v>
      </c>
    </row>
    <row r="101" spans="1:13">
      <c r="A101" s="62" t="s">
        <v>869</v>
      </c>
      <c r="B101" s="58" t="s">
        <v>870</v>
      </c>
      <c r="C101" s="63" t="s">
        <v>620</v>
      </c>
      <c r="D101" s="58" t="s">
        <v>621</v>
      </c>
      <c r="E101" s="63" t="s">
        <v>279</v>
      </c>
      <c r="F101" s="58" t="s">
        <v>280</v>
      </c>
      <c r="G101" s="64">
        <v>1719.76</v>
      </c>
      <c r="H101" s="64">
        <v>35.129999999999995</v>
      </c>
      <c r="I101" s="64">
        <v>-7335.17</v>
      </c>
      <c r="J101" s="64">
        <v>117.54</v>
      </c>
      <c r="K101" s="64">
        <v>3026.11</v>
      </c>
      <c r="L101" s="64">
        <v>1628.1499999999999</v>
      </c>
      <c r="M101" s="64">
        <f t="shared" si="1"/>
        <v>-808.4800000000007</v>
      </c>
    </row>
    <row r="102" spans="1:13">
      <c r="A102" s="62" t="s">
        <v>869</v>
      </c>
      <c r="B102" s="58" t="s">
        <v>870</v>
      </c>
      <c r="C102" s="63" t="s">
        <v>620</v>
      </c>
      <c r="D102" s="58" t="s">
        <v>621</v>
      </c>
      <c r="E102" s="63" t="s">
        <v>438</v>
      </c>
      <c r="F102" s="58" t="s">
        <v>439</v>
      </c>
      <c r="G102" s="64">
        <v>766.77</v>
      </c>
      <c r="H102" s="64">
        <v>692.57</v>
      </c>
      <c r="I102" s="64">
        <v>3544.04</v>
      </c>
      <c r="J102" s="64">
        <v>858.99</v>
      </c>
      <c r="K102" s="64">
        <v>3751.75</v>
      </c>
      <c r="L102" s="64">
        <v>-430.24</v>
      </c>
      <c r="M102" s="64">
        <f t="shared" si="1"/>
        <v>9183.8799999999992</v>
      </c>
    </row>
    <row r="103" spans="1:13">
      <c r="A103" s="62" t="s">
        <v>869</v>
      </c>
      <c r="B103" s="58" t="s">
        <v>870</v>
      </c>
      <c r="C103" s="63" t="s">
        <v>620</v>
      </c>
      <c r="D103" s="58" t="s">
        <v>621</v>
      </c>
      <c r="E103" s="63" t="s">
        <v>460</v>
      </c>
      <c r="F103" s="58" t="s">
        <v>461</v>
      </c>
      <c r="G103" s="64">
        <v>921.49</v>
      </c>
      <c r="H103" s="64">
        <v>832.32</v>
      </c>
      <c r="I103" s="64">
        <v>921.49</v>
      </c>
      <c r="J103" s="64">
        <v>891.77</v>
      </c>
      <c r="K103" s="64">
        <v>1199.1500000000001</v>
      </c>
      <c r="L103" s="64">
        <v>894.79</v>
      </c>
      <c r="M103" s="64">
        <f t="shared" si="1"/>
        <v>5661.01</v>
      </c>
    </row>
    <row r="104" spans="1:13">
      <c r="A104" s="62" t="s">
        <v>869</v>
      </c>
      <c r="B104" s="58" t="s">
        <v>870</v>
      </c>
      <c r="C104" s="63" t="s">
        <v>620</v>
      </c>
      <c r="D104" s="58" t="s">
        <v>621</v>
      </c>
      <c r="E104" s="63" t="s">
        <v>440</v>
      </c>
      <c r="F104" s="58" t="s">
        <v>441</v>
      </c>
      <c r="G104" s="64">
        <v>814.28</v>
      </c>
      <c r="H104" s="64">
        <v>755.74</v>
      </c>
      <c r="I104" s="64">
        <v>867.64</v>
      </c>
      <c r="J104" s="64">
        <v>775.63</v>
      </c>
      <c r="K104" s="64">
        <v>863.41</v>
      </c>
      <c r="L104" s="64">
        <v>779.42000000000007</v>
      </c>
      <c r="M104" s="64">
        <f t="shared" si="1"/>
        <v>4856.12</v>
      </c>
    </row>
    <row r="105" spans="1:13">
      <c r="A105" s="62" t="s">
        <v>869</v>
      </c>
      <c r="B105" s="58" t="s">
        <v>870</v>
      </c>
      <c r="C105" s="63" t="s">
        <v>620</v>
      </c>
      <c r="D105" s="58" t="s">
        <v>621</v>
      </c>
      <c r="E105" s="63" t="s">
        <v>442</v>
      </c>
      <c r="F105" s="58" t="s">
        <v>443</v>
      </c>
      <c r="G105" s="64">
        <v>927.38</v>
      </c>
      <c r="H105" s="64">
        <v>860.70999999999992</v>
      </c>
      <c r="I105" s="64">
        <v>988.16</v>
      </c>
      <c r="J105" s="64">
        <v>883.3599999999999</v>
      </c>
      <c r="K105" s="64">
        <v>983.33</v>
      </c>
      <c r="L105" s="64">
        <v>887.67</v>
      </c>
      <c r="M105" s="64">
        <f t="shared" si="1"/>
        <v>5530.61</v>
      </c>
    </row>
    <row r="106" spans="1:13">
      <c r="A106" s="62" t="s">
        <v>869</v>
      </c>
      <c r="B106" s="58" t="s">
        <v>870</v>
      </c>
      <c r="C106" s="63" t="s">
        <v>620</v>
      </c>
      <c r="D106" s="58" t="s">
        <v>621</v>
      </c>
      <c r="E106" s="63" t="s">
        <v>444</v>
      </c>
      <c r="F106" s="58" t="s">
        <v>445</v>
      </c>
      <c r="G106" s="64">
        <v>1357.13</v>
      </c>
      <c r="H106" s="64">
        <v>1259.57</v>
      </c>
      <c r="I106" s="64">
        <v>1446.08</v>
      </c>
      <c r="J106" s="64">
        <v>1292.7199999999998</v>
      </c>
      <c r="K106" s="64">
        <v>1439.02</v>
      </c>
      <c r="L106" s="64">
        <v>1299.03</v>
      </c>
      <c r="M106" s="64">
        <f t="shared" si="1"/>
        <v>8093.55</v>
      </c>
    </row>
    <row r="107" spans="1:13">
      <c r="A107" s="62" t="s">
        <v>869</v>
      </c>
      <c r="B107" s="58" t="s">
        <v>870</v>
      </c>
      <c r="C107" s="63" t="s">
        <v>620</v>
      </c>
      <c r="D107" s="58" t="s">
        <v>621</v>
      </c>
      <c r="E107" s="63" t="s">
        <v>446</v>
      </c>
      <c r="F107" s="58" t="s">
        <v>447</v>
      </c>
      <c r="G107" s="64">
        <v>22.619999999999997</v>
      </c>
      <c r="H107" s="64">
        <v>20.990000000000002</v>
      </c>
      <c r="I107" s="64">
        <v>24.099999999999998</v>
      </c>
      <c r="J107" s="64">
        <v>21.549999999999997</v>
      </c>
      <c r="K107" s="64">
        <v>23.990000000000002</v>
      </c>
      <c r="L107" s="64">
        <v>21.650000000000002</v>
      </c>
      <c r="M107" s="64">
        <f t="shared" si="1"/>
        <v>134.9</v>
      </c>
    </row>
    <row r="108" spans="1:13">
      <c r="A108" s="62" t="s">
        <v>869</v>
      </c>
      <c r="B108" s="58" t="s">
        <v>870</v>
      </c>
      <c r="C108" s="63" t="s">
        <v>620</v>
      </c>
      <c r="D108" s="58" t="s">
        <v>621</v>
      </c>
      <c r="E108" s="63" t="s">
        <v>448</v>
      </c>
      <c r="F108" s="58" t="s">
        <v>449</v>
      </c>
      <c r="G108" s="64">
        <v>113.10000000000001</v>
      </c>
      <c r="H108" s="64">
        <v>104.97</v>
      </c>
      <c r="I108" s="64">
        <v>120.5</v>
      </c>
      <c r="J108" s="64">
        <v>107.72</v>
      </c>
      <c r="K108" s="64">
        <v>119.92</v>
      </c>
      <c r="L108" s="64">
        <v>108.25</v>
      </c>
      <c r="M108" s="64">
        <f t="shared" si="1"/>
        <v>674.45999999999992</v>
      </c>
    </row>
    <row r="109" spans="1:13">
      <c r="A109" s="62" t="s">
        <v>869</v>
      </c>
      <c r="B109" s="58" t="s">
        <v>870</v>
      </c>
      <c r="C109" s="63" t="s">
        <v>620</v>
      </c>
      <c r="D109" s="58" t="s">
        <v>621</v>
      </c>
      <c r="E109" s="63" t="s">
        <v>450</v>
      </c>
      <c r="F109" s="58" t="s">
        <v>451</v>
      </c>
      <c r="G109" s="64">
        <v>90.47999999999999</v>
      </c>
      <c r="H109" s="64">
        <v>83.97</v>
      </c>
      <c r="I109" s="64">
        <v>96.399999999999991</v>
      </c>
      <c r="J109" s="64">
        <v>86.19</v>
      </c>
      <c r="K109" s="64">
        <v>95.93</v>
      </c>
      <c r="L109" s="64">
        <v>86.6</v>
      </c>
      <c r="M109" s="64">
        <f t="shared" si="1"/>
        <v>539.56999999999994</v>
      </c>
    </row>
    <row r="110" spans="1:13">
      <c r="A110" s="62" t="s">
        <v>869</v>
      </c>
      <c r="B110" s="58" t="s">
        <v>870</v>
      </c>
      <c r="C110" s="63" t="s">
        <v>620</v>
      </c>
      <c r="D110" s="58" t="s">
        <v>621</v>
      </c>
      <c r="E110" s="63" t="s">
        <v>452</v>
      </c>
      <c r="F110" s="58" t="s">
        <v>453</v>
      </c>
      <c r="G110" s="64">
        <v>4094.01</v>
      </c>
      <c r="H110" s="64">
        <v>3799.69</v>
      </c>
      <c r="I110" s="64">
        <v>4362.34</v>
      </c>
      <c r="J110" s="64">
        <v>3899.71</v>
      </c>
      <c r="K110" s="64">
        <v>4341.0599999999995</v>
      </c>
      <c r="L110" s="64">
        <v>3918.75</v>
      </c>
      <c r="M110" s="64">
        <f t="shared" si="1"/>
        <v>24415.559999999998</v>
      </c>
    </row>
    <row r="111" spans="1:13">
      <c r="A111" s="62" t="s">
        <v>869</v>
      </c>
      <c r="B111" s="58" t="s">
        <v>870</v>
      </c>
      <c r="C111" s="63" t="s">
        <v>620</v>
      </c>
      <c r="D111" s="58" t="s">
        <v>621</v>
      </c>
      <c r="E111" s="63" t="s">
        <v>454</v>
      </c>
      <c r="F111" s="58" t="s">
        <v>455</v>
      </c>
      <c r="G111" s="64">
        <v>226.19</v>
      </c>
      <c r="H111" s="64">
        <v>209.93</v>
      </c>
      <c r="I111" s="64">
        <v>241.01</v>
      </c>
      <c r="J111" s="64">
        <v>215.45</v>
      </c>
      <c r="K111" s="64">
        <v>239.84</v>
      </c>
      <c r="L111" s="64">
        <v>216.5</v>
      </c>
      <c r="M111" s="64">
        <f t="shared" si="1"/>
        <v>1348.9199999999998</v>
      </c>
    </row>
    <row r="112" spans="1:13">
      <c r="A112" s="62" t="s">
        <v>869</v>
      </c>
      <c r="B112" s="58" t="s">
        <v>870</v>
      </c>
      <c r="C112" s="63" t="s">
        <v>620</v>
      </c>
      <c r="D112" s="58" t="s">
        <v>621</v>
      </c>
      <c r="E112" s="63" t="s">
        <v>335</v>
      </c>
      <c r="F112" s="58" t="s">
        <v>336</v>
      </c>
      <c r="G112" s="64">
        <v>319.8</v>
      </c>
      <c r="H112" s="64">
        <v>159.9</v>
      </c>
      <c r="I112" s="64">
        <v>159.9</v>
      </c>
      <c r="J112" s="64">
        <v>213.2</v>
      </c>
      <c r="K112" s="64">
        <v>106.6</v>
      </c>
      <c r="L112" s="64">
        <v>159.9</v>
      </c>
      <c r="M112" s="64">
        <f t="shared" si="1"/>
        <v>1119.3</v>
      </c>
    </row>
    <row r="113" spans="1:13">
      <c r="A113" s="62" t="s">
        <v>869</v>
      </c>
      <c r="B113" s="58" t="s">
        <v>870</v>
      </c>
      <c r="C113" s="63" t="s">
        <v>620</v>
      </c>
      <c r="D113" s="58" t="s">
        <v>621</v>
      </c>
      <c r="E113" s="63" t="s">
        <v>356</v>
      </c>
      <c r="F113" s="58" t="s">
        <v>357</v>
      </c>
      <c r="G113" s="64">
        <v>0</v>
      </c>
      <c r="H113" s="64">
        <v>595</v>
      </c>
      <c r="I113" s="64">
        <v>0</v>
      </c>
      <c r="J113" s="64">
        <v>97.5</v>
      </c>
      <c r="K113" s="64">
        <v>0</v>
      </c>
      <c r="L113" s="64">
        <v>0</v>
      </c>
      <c r="M113" s="64">
        <f t="shared" si="1"/>
        <v>692.5</v>
      </c>
    </row>
    <row r="114" spans="1:13">
      <c r="A114" s="62" t="s">
        <v>869</v>
      </c>
      <c r="B114" s="58" t="s">
        <v>870</v>
      </c>
      <c r="C114" s="63" t="s">
        <v>620</v>
      </c>
      <c r="D114" s="58" t="s">
        <v>621</v>
      </c>
      <c r="E114" s="63" t="s">
        <v>301</v>
      </c>
      <c r="F114" s="58" t="s">
        <v>302</v>
      </c>
      <c r="G114" s="64">
        <v>0</v>
      </c>
      <c r="H114" s="64">
        <v>354.14</v>
      </c>
      <c r="I114" s="64">
        <v>0</v>
      </c>
      <c r="J114" s="64">
        <v>0</v>
      </c>
      <c r="K114" s="64">
        <v>63.82</v>
      </c>
      <c r="L114" s="64">
        <v>0</v>
      </c>
      <c r="M114" s="64">
        <f t="shared" si="1"/>
        <v>417.96</v>
      </c>
    </row>
    <row r="115" spans="1:13">
      <c r="A115" s="62" t="s">
        <v>869</v>
      </c>
      <c r="B115" s="58" t="s">
        <v>870</v>
      </c>
      <c r="C115" s="63" t="s">
        <v>620</v>
      </c>
      <c r="D115" s="58" t="s">
        <v>621</v>
      </c>
      <c r="E115" s="63" t="s">
        <v>297</v>
      </c>
      <c r="F115" s="58" t="s">
        <v>298</v>
      </c>
      <c r="G115" s="64">
        <v>1785.67</v>
      </c>
      <c r="H115" s="64">
        <v>3453.24</v>
      </c>
      <c r="I115" s="64">
        <v>1860.93</v>
      </c>
      <c r="J115" s="64">
        <v>2292.0500000000002</v>
      </c>
      <c r="K115" s="64">
        <v>2242.58</v>
      </c>
      <c r="L115" s="64">
        <v>745.56999999999994</v>
      </c>
      <c r="M115" s="64">
        <f t="shared" si="1"/>
        <v>12380.039999999999</v>
      </c>
    </row>
    <row r="116" spans="1:13">
      <c r="A116" s="62" t="s">
        <v>869</v>
      </c>
      <c r="B116" s="58" t="s">
        <v>870</v>
      </c>
      <c r="C116" s="63" t="s">
        <v>620</v>
      </c>
      <c r="D116" s="58" t="s">
        <v>621</v>
      </c>
      <c r="E116" s="63" t="s">
        <v>305</v>
      </c>
      <c r="F116" s="58" t="s">
        <v>306</v>
      </c>
      <c r="G116" s="64">
        <v>155.6</v>
      </c>
      <c r="H116" s="64">
        <v>512.77</v>
      </c>
      <c r="I116" s="64">
        <v>1613.81</v>
      </c>
      <c r="J116" s="64">
        <v>2097.87</v>
      </c>
      <c r="K116" s="64">
        <v>1630.37</v>
      </c>
      <c r="L116" s="64">
        <v>1254.19</v>
      </c>
      <c r="M116" s="64">
        <f t="shared" si="1"/>
        <v>7264.6099999999988</v>
      </c>
    </row>
    <row r="117" spans="1:13">
      <c r="A117" s="62" t="s">
        <v>869</v>
      </c>
      <c r="B117" s="58" t="s">
        <v>870</v>
      </c>
      <c r="C117" s="63" t="s">
        <v>620</v>
      </c>
      <c r="D117" s="58" t="s">
        <v>621</v>
      </c>
      <c r="E117" s="63" t="s">
        <v>394</v>
      </c>
      <c r="F117" s="58" t="s">
        <v>395</v>
      </c>
      <c r="G117" s="64">
        <v>454.65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f t="shared" si="1"/>
        <v>454.65</v>
      </c>
    </row>
    <row r="118" spans="1:13">
      <c r="A118" s="62" t="s">
        <v>869</v>
      </c>
      <c r="B118" s="58" t="s">
        <v>870</v>
      </c>
      <c r="C118" s="63" t="s">
        <v>620</v>
      </c>
      <c r="D118" s="58" t="s">
        <v>621</v>
      </c>
      <c r="E118" s="63" t="s">
        <v>371</v>
      </c>
      <c r="F118" s="58" t="s">
        <v>372</v>
      </c>
      <c r="G118" s="64">
        <v>4715.07</v>
      </c>
      <c r="H118" s="64">
        <v>18248.509999999998</v>
      </c>
      <c r="I118" s="64">
        <v>6006.61</v>
      </c>
      <c r="J118" s="64">
        <v>6484.9</v>
      </c>
      <c r="K118" s="64">
        <v>5168.9799999999996</v>
      </c>
      <c r="L118" s="64">
        <v>5826.94</v>
      </c>
      <c r="M118" s="64">
        <f t="shared" si="1"/>
        <v>46451.009999999995</v>
      </c>
    </row>
    <row r="119" spans="1:13">
      <c r="A119" s="62" t="s">
        <v>869</v>
      </c>
      <c r="B119" s="58" t="s">
        <v>870</v>
      </c>
      <c r="C119" s="63" t="s">
        <v>620</v>
      </c>
      <c r="D119" s="58" t="s">
        <v>621</v>
      </c>
      <c r="E119" s="63" t="s">
        <v>285</v>
      </c>
      <c r="F119" s="58" t="s">
        <v>286</v>
      </c>
      <c r="G119" s="64">
        <v>20899.079999999998</v>
      </c>
      <c r="H119" s="64">
        <v>20957.64</v>
      </c>
      <c r="I119" s="64">
        <v>31436.46</v>
      </c>
      <c r="J119" s="64">
        <v>21427.78</v>
      </c>
      <c r="K119" s="64">
        <v>20957.64</v>
      </c>
      <c r="L119" s="64">
        <v>20022.410000000003</v>
      </c>
      <c r="M119" s="64">
        <f t="shared" si="1"/>
        <v>135701.01</v>
      </c>
    </row>
    <row r="120" spans="1:13">
      <c r="A120" s="62" t="s">
        <v>869</v>
      </c>
      <c r="B120" s="58" t="s">
        <v>870</v>
      </c>
      <c r="C120" s="63" t="s">
        <v>620</v>
      </c>
      <c r="D120" s="58" t="s">
        <v>621</v>
      </c>
      <c r="E120" s="63" t="s">
        <v>399</v>
      </c>
      <c r="F120" s="58" t="s">
        <v>400</v>
      </c>
      <c r="G120" s="64">
        <v>1282.1600000000001</v>
      </c>
      <c r="H120" s="64">
        <v>1464.17</v>
      </c>
      <c r="I120" s="64">
        <v>666.54</v>
      </c>
      <c r="J120" s="64">
        <v>259.39</v>
      </c>
      <c r="K120" s="64">
        <v>1160.0899999999999</v>
      </c>
      <c r="L120" s="64">
        <v>0</v>
      </c>
      <c r="M120" s="64">
        <f t="shared" si="1"/>
        <v>4832.3499999999995</v>
      </c>
    </row>
    <row r="121" spans="1:13">
      <c r="A121" s="62" t="s">
        <v>869</v>
      </c>
      <c r="B121" s="58" t="s">
        <v>870</v>
      </c>
      <c r="C121" s="63" t="s">
        <v>620</v>
      </c>
      <c r="D121" s="58" t="s">
        <v>621</v>
      </c>
      <c r="E121" s="63" t="s">
        <v>307</v>
      </c>
      <c r="F121" s="58" t="s">
        <v>308</v>
      </c>
      <c r="G121" s="64">
        <v>0</v>
      </c>
      <c r="H121" s="64">
        <v>100.89</v>
      </c>
      <c r="I121" s="64">
        <v>0</v>
      </c>
      <c r="J121" s="64">
        <v>43.67</v>
      </c>
      <c r="K121" s="64">
        <v>15.8</v>
      </c>
      <c r="L121" s="64">
        <v>15.05</v>
      </c>
      <c r="M121" s="64">
        <f t="shared" si="1"/>
        <v>175.41000000000003</v>
      </c>
    </row>
    <row r="122" spans="1:13">
      <c r="A122" s="62" t="s">
        <v>869</v>
      </c>
      <c r="B122" s="58" t="s">
        <v>870</v>
      </c>
      <c r="C122" s="63" t="s">
        <v>620</v>
      </c>
      <c r="D122" s="58" t="s">
        <v>621</v>
      </c>
      <c r="E122" s="63" t="s">
        <v>319</v>
      </c>
      <c r="F122" s="58" t="s">
        <v>320</v>
      </c>
      <c r="G122" s="64">
        <v>200</v>
      </c>
      <c r="H122" s="64">
        <v>16.5</v>
      </c>
      <c r="I122" s="64">
        <v>0</v>
      </c>
      <c r="J122" s="64">
        <v>0</v>
      </c>
      <c r="K122" s="64">
        <v>0</v>
      </c>
      <c r="L122" s="64">
        <v>0</v>
      </c>
      <c r="M122" s="64">
        <f t="shared" si="1"/>
        <v>216.5</v>
      </c>
    </row>
    <row r="123" spans="1:13">
      <c r="A123" s="62" t="s">
        <v>869</v>
      </c>
      <c r="B123" s="58" t="s">
        <v>870</v>
      </c>
      <c r="C123" s="63" t="s">
        <v>620</v>
      </c>
      <c r="D123" s="58" t="s">
        <v>621</v>
      </c>
      <c r="E123" s="63" t="s">
        <v>303</v>
      </c>
      <c r="F123" s="58" t="s">
        <v>304</v>
      </c>
      <c r="G123" s="64">
        <v>472.11</v>
      </c>
      <c r="H123" s="64">
        <v>1973.02</v>
      </c>
      <c r="I123" s="64">
        <v>2425.9299999999998</v>
      </c>
      <c r="J123" s="64">
        <v>1642.89</v>
      </c>
      <c r="K123" s="64">
        <v>2605.7799999999997</v>
      </c>
      <c r="L123" s="64">
        <v>4176.58</v>
      </c>
      <c r="M123" s="64">
        <f t="shared" si="1"/>
        <v>13296.31</v>
      </c>
    </row>
    <row r="124" spans="1:13">
      <c r="A124" s="62" t="s">
        <v>869</v>
      </c>
      <c r="B124" s="58" t="s">
        <v>870</v>
      </c>
      <c r="C124" s="63" t="s">
        <v>620</v>
      </c>
      <c r="D124" s="58" t="s">
        <v>621</v>
      </c>
      <c r="E124" s="63" t="s">
        <v>299</v>
      </c>
      <c r="F124" s="58" t="s">
        <v>300</v>
      </c>
      <c r="G124" s="64">
        <v>380.27</v>
      </c>
      <c r="H124" s="64">
        <v>0.31</v>
      </c>
      <c r="I124" s="64">
        <v>0</v>
      </c>
      <c r="J124" s="64">
        <v>95.69</v>
      </c>
      <c r="K124" s="64">
        <v>0</v>
      </c>
      <c r="L124" s="64">
        <v>761.98</v>
      </c>
      <c r="M124" s="64">
        <f t="shared" si="1"/>
        <v>1238.25</v>
      </c>
    </row>
    <row r="125" spans="1:13">
      <c r="A125" s="62" t="s">
        <v>869</v>
      </c>
      <c r="B125" s="58" t="s">
        <v>870</v>
      </c>
      <c r="C125" s="63" t="s">
        <v>620</v>
      </c>
      <c r="D125" s="58" t="s">
        <v>621</v>
      </c>
      <c r="E125" s="63" t="s">
        <v>810</v>
      </c>
      <c r="F125" s="58" t="s">
        <v>811</v>
      </c>
      <c r="G125" s="64">
        <v>45.239999999999995</v>
      </c>
      <c r="H125" s="64">
        <v>41.99</v>
      </c>
      <c r="I125" s="64">
        <v>48.199999999999996</v>
      </c>
      <c r="J125" s="64">
        <v>43.089999999999996</v>
      </c>
      <c r="K125" s="64">
        <v>47.970000000000006</v>
      </c>
      <c r="L125" s="64">
        <v>43.300000000000004</v>
      </c>
      <c r="M125" s="64">
        <f t="shared" si="1"/>
        <v>269.78999999999996</v>
      </c>
    </row>
    <row r="126" spans="1:13">
      <c r="A126" s="62" t="s">
        <v>869</v>
      </c>
      <c r="B126" s="58" t="s">
        <v>870</v>
      </c>
      <c r="C126" s="63" t="s">
        <v>620</v>
      </c>
      <c r="D126" s="58" t="s">
        <v>621</v>
      </c>
      <c r="E126" s="63" t="s">
        <v>616</v>
      </c>
      <c r="F126" s="58" t="s">
        <v>617</v>
      </c>
      <c r="G126" s="64">
        <v>0</v>
      </c>
      <c r="H126" s="64">
        <v>0</v>
      </c>
      <c r="I126" s="64">
        <v>96</v>
      </c>
      <c r="J126" s="64">
        <v>0</v>
      </c>
      <c r="K126" s="64">
        <v>0</v>
      </c>
      <c r="L126" s="64">
        <v>0</v>
      </c>
      <c r="M126" s="64">
        <f t="shared" si="1"/>
        <v>96</v>
      </c>
    </row>
    <row r="127" spans="1:13">
      <c r="A127" s="62" t="s">
        <v>869</v>
      </c>
      <c r="B127" s="58" t="s">
        <v>870</v>
      </c>
      <c r="C127" s="63" t="s">
        <v>620</v>
      </c>
      <c r="D127" s="58" t="s">
        <v>621</v>
      </c>
      <c r="E127" s="63" t="s">
        <v>321</v>
      </c>
      <c r="F127" s="58" t="s">
        <v>322</v>
      </c>
      <c r="G127" s="64">
        <v>0</v>
      </c>
      <c r="H127" s="64">
        <v>10</v>
      </c>
      <c r="I127" s="64">
        <v>2844.83</v>
      </c>
      <c r="J127" s="64">
        <v>0</v>
      </c>
      <c r="K127" s="64">
        <v>0</v>
      </c>
      <c r="L127" s="64">
        <v>0</v>
      </c>
      <c r="M127" s="64">
        <f t="shared" si="1"/>
        <v>2854.83</v>
      </c>
    </row>
    <row r="128" spans="1:13">
      <c r="A128" s="62" t="s">
        <v>869</v>
      </c>
      <c r="B128" s="58" t="s">
        <v>870</v>
      </c>
      <c r="C128" s="63" t="s">
        <v>620</v>
      </c>
      <c r="D128" s="58" t="s">
        <v>621</v>
      </c>
      <c r="E128" s="63" t="s">
        <v>309</v>
      </c>
      <c r="F128" s="58" t="s">
        <v>310</v>
      </c>
      <c r="G128" s="64">
        <v>785</v>
      </c>
      <c r="H128" s="64">
        <v>40.49</v>
      </c>
      <c r="I128" s="64">
        <v>0</v>
      </c>
      <c r="J128" s="64">
        <v>0</v>
      </c>
      <c r="K128" s="64">
        <v>87</v>
      </c>
      <c r="L128" s="64">
        <v>0</v>
      </c>
      <c r="M128" s="64">
        <f t="shared" si="1"/>
        <v>912.49</v>
      </c>
    </row>
    <row r="129" spans="1:13">
      <c r="A129" s="62" t="s">
        <v>869</v>
      </c>
      <c r="B129" s="58" t="s">
        <v>870</v>
      </c>
      <c r="C129" s="63" t="s">
        <v>620</v>
      </c>
      <c r="D129" s="58" t="s">
        <v>621</v>
      </c>
      <c r="E129" s="63" t="s">
        <v>622</v>
      </c>
      <c r="F129" s="58" t="s">
        <v>623</v>
      </c>
      <c r="G129" s="64">
        <v>3082</v>
      </c>
      <c r="H129" s="64">
        <v>0</v>
      </c>
      <c r="I129" s="64">
        <v>3445.76</v>
      </c>
      <c r="J129" s="64">
        <v>33470.81</v>
      </c>
      <c r="K129" s="64">
        <v>6085.17</v>
      </c>
      <c r="L129" s="64">
        <v>42957.26</v>
      </c>
      <c r="M129" s="64">
        <f t="shared" si="1"/>
        <v>89041</v>
      </c>
    </row>
    <row r="130" spans="1:13">
      <c r="A130" s="62" t="s">
        <v>869</v>
      </c>
      <c r="B130" s="58" t="s">
        <v>870</v>
      </c>
      <c r="C130" s="63" t="s">
        <v>620</v>
      </c>
      <c r="D130" s="58" t="s">
        <v>621</v>
      </c>
      <c r="E130" s="63" t="s">
        <v>592</v>
      </c>
      <c r="F130" s="58" t="s">
        <v>593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f t="shared" si="1"/>
        <v>0</v>
      </c>
    </row>
    <row r="131" spans="1:13">
      <c r="A131" s="62" t="s">
        <v>869</v>
      </c>
      <c r="B131" s="58" t="s">
        <v>870</v>
      </c>
      <c r="C131" s="63" t="s">
        <v>620</v>
      </c>
      <c r="D131" s="58" t="s">
        <v>621</v>
      </c>
      <c r="E131" s="63" t="s">
        <v>833</v>
      </c>
      <c r="F131" s="58" t="s">
        <v>834</v>
      </c>
      <c r="G131" s="64">
        <v>0</v>
      </c>
      <c r="H131" s="64">
        <v>0</v>
      </c>
      <c r="I131" s="64">
        <v>0</v>
      </c>
      <c r="J131" s="64">
        <v>4500</v>
      </c>
      <c r="K131" s="64">
        <v>0</v>
      </c>
      <c r="L131" s="64">
        <v>0</v>
      </c>
      <c r="M131" s="64">
        <f t="shared" si="1"/>
        <v>4500</v>
      </c>
    </row>
    <row r="132" spans="1:13" hidden="1">
      <c r="A132" s="62" t="s">
        <v>869</v>
      </c>
      <c r="B132" s="58" t="s">
        <v>870</v>
      </c>
      <c r="C132" s="63" t="s">
        <v>68</v>
      </c>
      <c r="D132" s="58" t="s">
        <v>615</v>
      </c>
      <c r="E132" s="63" t="s">
        <v>871</v>
      </c>
      <c r="F132" s="58" t="s">
        <v>872</v>
      </c>
      <c r="G132" s="64">
        <v>-5508.82</v>
      </c>
      <c r="H132" s="64">
        <v>-12327.33</v>
      </c>
      <c r="I132" s="64">
        <v>-16950.95</v>
      </c>
      <c r="J132" s="64">
        <v>-10229.129999999999</v>
      </c>
      <c r="K132" s="64">
        <v>-8291.6299999999992</v>
      </c>
      <c r="L132" s="64">
        <v>-7953.28</v>
      </c>
      <c r="M132" s="64">
        <f t="shared" si="1"/>
        <v>-61261.14</v>
      </c>
    </row>
    <row r="133" spans="1:13" hidden="1">
      <c r="A133" s="62" t="s">
        <v>869</v>
      </c>
      <c r="B133" s="58" t="s">
        <v>870</v>
      </c>
      <c r="C133" s="63" t="s">
        <v>68</v>
      </c>
      <c r="D133" s="58" t="s">
        <v>615</v>
      </c>
      <c r="E133" s="63" t="s">
        <v>873</v>
      </c>
      <c r="F133" s="58" t="s">
        <v>874</v>
      </c>
      <c r="G133" s="64">
        <v>-5347.98</v>
      </c>
      <c r="H133" s="64">
        <v>-11967.41</v>
      </c>
      <c r="I133" s="64">
        <v>-16456.04</v>
      </c>
      <c r="J133" s="64">
        <v>-9930.4699999999993</v>
      </c>
      <c r="K133" s="64">
        <v>-8049.54</v>
      </c>
      <c r="L133" s="64">
        <v>-7721.07</v>
      </c>
      <c r="M133" s="64">
        <f t="shared" si="1"/>
        <v>-59472.51</v>
      </c>
    </row>
    <row r="134" spans="1:13" hidden="1">
      <c r="A134" s="62" t="s">
        <v>869</v>
      </c>
      <c r="B134" s="58" t="s">
        <v>870</v>
      </c>
      <c r="C134" s="63" t="s">
        <v>68</v>
      </c>
      <c r="D134" s="58" t="s">
        <v>615</v>
      </c>
      <c r="E134" s="63" t="s">
        <v>875</v>
      </c>
      <c r="F134" s="58" t="s">
        <v>876</v>
      </c>
      <c r="G134" s="64">
        <v>-29924.57</v>
      </c>
      <c r="H134" s="64">
        <v>-66963.509999999995</v>
      </c>
      <c r="I134" s="64">
        <v>-92079.56</v>
      </c>
      <c r="J134" s="64">
        <v>-55565.84</v>
      </c>
      <c r="K134" s="64">
        <v>-45041.13</v>
      </c>
      <c r="L134" s="64">
        <v>-43203.16</v>
      </c>
      <c r="M134" s="64">
        <f t="shared" si="1"/>
        <v>-332777.77</v>
      </c>
    </row>
    <row r="135" spans="1:13" hidden="1">
      <c r="A135" s="62" t="s">
        <v>869</v>
      </c>
      <c r="B135" s="58" t="s">
        <v>870</v>
      </c>
      <c r="C135" s="63" t="s">
        <v>68</v>
      </c>
      <c r="D135" s="58" t="s">
        <v>615</v>
      </c>
      <c r="E135" s="63" t="s">
        <v>877</v>
      </c>
      <c r="F135" s="58" t="s">
        <v>878</v>
      </c>
      <c r="G135" s="64">
        <v>-7342.41</v>
      </c>
      <c r="H135" s="64">
        <v>-16430.45</v>
      </c>
      <c r="I135" s="64">
        <v>-22593.02</v>
      </c>
      <c r="J135" s="64">
        <v>-13633.87</v>
      </c>
      <c r="K135" s="64">
        <v>-11051.48</v>
      </c>
      <c r="L135" s="64">
        <v>-10600.5</v>
      </c>
      <c r="M135" s="64">
        <f t="shared" ref="M135:M198" si="2">SUM(G135:L135)</f>
        <v>-81651.73000000001</v>
      </c>
    </row>
    <row r="136" spans="1:13" hidden="1">
      <c r="A136" s="62" t="s">
        <v>869</v>
      </c>
      <c r="B136" s="58" t="s">
        <v>870</v>
      </c>
      <c r="C136" s="63" t="s">
        <v>68</v>
      </c>
      <c r="D136" s="58" t="s">
        <v>615</v>
      </c>
      <c r="E136" s="63" t="s">
        <v>879</v>
      </c>
      <c r="F136" s="58" t="s">
        <v>880</v>
      </c>
      <c r="G136" s="64">
        <v>-7720.39</v>
      </c>
      <c r="H136" s="64">
        <v>-17276.25</v>
      </c>
      <c r="I136" s="64">
        <v>-23756.080000000002</v>
      </c>
      <c r="J136" s="64">
        <v>-14335.72</v>
      </c>
      <c r="K136" s="64">
        <v>-11620.4</v>
      </c>
      <c r="L136" s="64">
        <v>-11146.21</v>
      </c>
      <c r="M136" s="64">
        <f t="shared" si="2"/>
        <v>-85855.049999999988</v>
      </c>
    </row>
    <row r="137" spans="1:13" hidden="1">
      <c r="A137" s="62" t="s">
        <v>869</v>
      </c>
      <c r="B137" s="58" t="s">
        <v>870</v>
      </c>
      <c r="C137" s="63" t="s">
        <v>68</v>
      </c>
      <c r="D137" s="58" t="s">
        <v>615</v>
      </c>
      <c r="E137" s="63" t="s">
        <v>881</v>
      </c>
      <c r="F137" s="58" t="s">
        <v>882</v>
      </c>
      <c r="G137" s="64">
        <v>-3916.49</v>
      </c>
      <c r="H137" s="64">
        <v>-8764.1</v>
      </c>
      <c r="I137" s="64">
        <v>-12051.26</v>
      </c>
      <c r="J137" s="64">
        <v>-7272.39</v>
      </c>
      <c r="K137" s="64">
        <v>-5894.93</v>
      </c>
      <c r="L137" s="64">
        <v>-5654.38</v>
      </c>
      <c r="M137" s="64">
        <f t="shared" si="2"/>
        <v>-43553.549999999996</v>
      </c>
    </row>
    <row r="138" spans="1:13" hidden="1">
      <c r="A138" s="62" t="s">
        <v>869</v>
      </c>
      <c r="B138" s="58" t="s">
        <v>870</v>
      </c>
      <c r="C138" s="63" t="s">
        <v>68</v>
      </c>
      <c r="D138" s="58" t="s">
        <v>615</v>
      </c>
      <c r="E138" s="63" t="s">
        <v>883</v>
      </c>
      <c r="F138" s="58" t="s">
        <v>884</v>
      </c>
      <c r="G138" s="64">
        <v>-20660.099999999999</v>
      </c>
      <c r="H138" s="64">
        <v>-46231.99</v>
      </c>
      <c r="I138" s="64">
        <v>-63572.27</v>
      </c>
      <c r="J138" s="64">
        <v>-38362.980000000003</v>
      </c>
      <c r="K138" s="64">
        <v>-31096.66</v>
      </c>
      <c r="L138" s="64">
        <v>-29827.71</v>
      </c>
      <c r="M138" s="64">
        <f t="shared" si="2"/>
        <v>-229751.71</v>
      </c>
    </row>
    <row r="139" spans="1:13" hidden="1">
      <c r="A139" s="62" t="s">
        <v>869</v>
      </c>
      <c r="B139" s="58" t="s">
        <v>870</v>
      </c>
      <c r="C139" s="63" t="s">
        <v>68</v>
      </c>
      <c r="D139" s="58" t="s">
        <v>615</v>
      </c>
      <c r="E139" s="63" t="s">
        <v>279</v>
      </c>
      <c r="F139" s="58" t="s">
        <v>280</v>
      </c>
      <c r="G139" s="64">
        <v>0</v>
      </c>
      <c r="H139" s="64">
        <v>17142.37</v>
      </c>
      <c r="I139" s="64">
        <v>-9999.7099999999991</v>
      </c>
      <c r="J139" s="64">
        <v>0</v>
      </c>
      <c r="K139" s="64">
        <v>4285.59</v>
      </c>
      <c r="L139" s="64">
        <v>2857.06</v>
      </c>
      <c r="M139" s="64">
        <f t="shared" si="2"/>
        <v>14285.31</v>
      </c>
    </row>
    <row r="140" spans="1:13" hidden="1">
      <c r="A140" s="62" t="s">
        <v>869</v>
      </c>
      <c r="B140" s="58" t="s">
        <v>870</v>
      </c>
      <c r="C140" s="63" t="s">
        <v>68</v>
      </c>
      <c r="D140" s="58" t="s">
        <v>615</v>
      </c>
      <c r="E140" s="63" t="s">
        <v>440</v>
      </c>
      <c r="F140" s="58" t="s">
        <v>441</v>
      </c>
      <c r="G140" s="64">
        <v>1225</v>
      </c>
      <c r="H140" s="64">
        <v>1645.67</v>
      </c>
      <c r="I140" s="64">
        <v>1182.82</v>
      </c>
      <c r="J140" s="64">
        <v>1028.54</v>
      </c>
      <c r="K140" s="64">
        <v>1182.82</v>
      </c>
      <c r="L140" s="64">
        <v>1131.4000000000001</v>
      </c>
      <c r="M140" s="64">
        <f t="shared" si="2"/>
        <v>7396.25</v>
      </c>
    </row>
    <row r="141" spans="1:13" hidden="1">
      <c r="A141" s="62" t="s">
        <v>869</v>
      </c>
      <c r="B141" s="58" t="s">
        <v>870</v>
      </c>
      <c r="C141" s="63" t="s">
        <v>68</v>
      </c>
      <c r="D141" s="58" t="s">
        <v>615</v>
      </c>
      <c r="E141" s="63" t="s">
        <v>442</v>
      </c>
      <c r="F141" s="58" t="s">
        <v>443</v>
      </c>
      <c r="G141" s="64">
        <v>1395</v>
      </c>
      <c r="H141" s="64">
        <v>1874.23</v>
      </c>
      <c r="I141" s="64">
        <v>1347.11</v>
      </c>
      <c r="J141" s="64">
        <v>1171.4000000000001</v>
      </c>
      <c r="K141" s="64">
        <v>1347.1</v>
      </c>
      <c r="L141" s="64">
        <v>1288.53</v>
      </c>
      <c r="M141" s="64">
        <f t="shared" si="2"/>
        <v>8423.3700000000008</v>
      </c>
    </row>
    <row r="142" spans="1:13" hidden="1">
      <c r="A142" s="62" t="s">
        <v>869</v>
      </c>
      <c r="B142" s="58" t="s">
        <v>870</v>
      </c>
      <c r="C142" s="63" t="s">
        <v>68</v>
      </c>
      <c r="D142" s="58" t="s">
        <v>615</v>
      </c>
      <c r="E142" s="63" t="s">
        <v>444</v>
      </c>
      <c r="F142" s="58" t="s">
        <v>445</v>
      </c>
      <c r="G142" s="64">
        <v>2042</v>
      </c>
      <c r="H142" s="64">
        <v>2742.78</v>
      </c>
      <c r="I142" s="64">
        <v>1971.37</v>
      </c>
      <c r="J142" s="64">
        <v>1714.24</v>
      </c>
      <c r="K142" s="64">
        <v>1971.37</v>
      </c>
      <c r="L142" s="64">
        <v>1885.66</v>
      </c>
      <c r="M142" s="64">
        <f t="shared" si="2"/>
        <v>12327.420000000002</v>
      </c>
    </row>
    <row r="143" spans="1:13" hidden="1">
      <c r="A143" s="62" t="s">
        <v>869</v>
      </c>
      <c r="B143" s="58" t="s">
        <v>870</v>
      </c>
      <c r="C143" s="63" t="s">
        <v>68</v>
      </c>
      <c r="D143" s="58" t="s">
        <v>615</v>
      </c>
      <c r="E143" s="63" t="s">
        <v>446</v>
      </c>
      <c r="F143" s="58" t="s">
        <v>447</v>
      </c>
      <c r="G143" s="64">
        <v>34</v>
      </c>
      <c r="H143" s="64">
        <v>45.71</v>
      </c>
      <c r="I143" s="64">
        <v>32.86</v>
      </c>
      <c r="J143" s="64">
        <v>28.57</v>
      </c>
      <c r="K143" s="64">
        <v>32.86</v>
      </c>
      <c r="L143" s="64">
        <v>31.43</v>
      </c>
      <c r="M143" s="64">
        <f t="shared" si="2"/>
        <v>205.43</v>
      </c>
    </row>
    <row r="144" spans="1:13" hidden="1">
      <c r="A144" s="62" t="s">
        <v>869</v>
      </c>
      <c r="B144" s="58" t="s">
        <v>870</v>
      </c>
      <c r="C144" s="63" t="s">
        <v>68</v>
      </c>
      <c r="D144" s="58" t="s">
        <v>615</v>
      </c>
      <c r="E144" s="63" t="s">
        <v>448</v>
      </c>
      <c r="F144" s="58" t="s">
        <v>449</v>
      </c>
      <c r="G144" s="64">
        <v>170</v>
      </c>
      <c r="H144" s="64">
        <v>228.56</v>
      </c>
      <c r="I144" s="64">
        <v>164.28</v>
      </c>
      <c r="J144" s="64">
        <v>142.85</v>
      </c>
      <c r="K144" s="64">
        <v>164.28</v>
      </c>
      <c r="L144" s="64">
        <v>157.13999999999999</v>
      </c>
      <c r="M144" s="64">
        <f t="shared" si="2"/>
        <v>1027.1100000000001</v>
      </c>
    </row>
    <row r="145" spans="1:13" hidden="1">
      <c r="A145" s="62" t="s">
        <v>869</v>
      </c>
      <c r="B145" s="58" t="s">
        <v>870</v>
      </c>
      <c r="C145" s="63" t="s">
        <v>68</v>
      </c>
      <c r="D145" s="58" t="s">
        <v>615</v>
      </c>
      <c r="E145" s="63" t="s">
        <v>450</v>
      </c>
      <c r="F145" s="58" t="s">
        <v>451</v>
      </c>
      <c r="G145" s="64">
        <v>136</v>
      </c>
      <c r="H145" s="64">
        <v>182.85</v>
      </c>
      <c r="I145" s="64">
        <v>131.41999999999999</v>
      </c>
      <c r="J145" s="64">
        <v>114.28</v>
      </c>
      <c r="K145" s="64">
        <v>131.41999999999999</v>
      </c>
      <c r="L145" s="64">
        <v>125.71</v>
      </c>
      <c r="M145" s="64">
        <f t="shared" si="2"/>
        <v>821.68</v>
      </c>
    </row>
    <row r="146" spans="1:13" hidden="1">
      <c r="A146" s="62" t="s">
        <v>869</v>
      </c>
      <c r="B146" s="58" t="s">
        <v>870</v>
      </c>
      <c r="C146" s="63" t="s">
        <v>68</v>
      </c>
      <c r="D146" s="58" t="s">
        <v>615</v>
      </c>
      <c r="E146" s="63" t="s">
        <v>452</v>
      </c>
      <c r="F146" s="58" t="s">
        <v>453</v>
      </c>
      <c r="G146" s="64">
        <v>6160</v>
      </c>
      <c r="H146" s="64">
        <v>8274.0499999999993</v>
      </c>
      <c r="I146" s="64">
        <v>5946.98</v>
      </c>
      <c r="J146" s="64">
        <v>5171.28</v>
      </c>
      <c r="K146" s="64">
        <v>5946.97</v>
      </c>
      <c r="L146" s="64">
        <v>5688.41</v>
      </c>
      <c r="M146" s="64">
        <f t="shared" si="2"/>
        <v>37187.69</v>
      </c>
    </row>
    <row r="147" spans="1:13" hidden="1">
      <c r="A147" s="62" t="s">
        <v>869</v>
      </c>
      <c r="B147" s="58" t="s">
        <v>870</v>
      </c>
      <c r="C147" s="63" t="s">
        <v>68</v>
      </c>
      <c r="D147" s="58" t="s">
        <v>615</v>
      </c>
      <c r="E147" s="63" t="s">
        <v>454</v>
      </c>
      <c r="F147" s="58" t="s">
        <v>455</v>
      </c>
      <c r="G147" s="64">
        <v>0</v>
      </c>
      <c r="H147" s="64">
        <v>457.13</v>
      </c>
      <c r="I147" s="64">
        <v>328.56</v>
      </c>
      <c r="J147" s="64">
        <v>285.70999999999998</v>
      </c>
      <c r="K147" s="64">
        <v>328.56</v>
      </c>
      <c r="L147" s="64">
        <v>314.27999999999997</v>
      </c>
      <c r="M147" s="64">
        <f t="shared" si="2"/>
        <v>1714.24</v>
      </c>
    </row>
    <row r="148" spans="1:13" hidden="1">
      <c r="A148" s="62" t="s">
        <v>869</v>
      </c>
      <c r="B148" s="58" t="s">
        <v>870</v>
      </c>
      <c r="C148" s="63" t="s">
        <v>68</v>
      </c>
      <c r="D148" s="58" t="s">
        <v>615</v>
      </c>
      <c r="E148" s="63" t="s">
        <v>289</v>
      </c>
      <c r="F148" s="58" t="s">
        <v>290</v>
      </c>
      <c r="G148" s="64">
        <v>0</v>
      </c>
      <c r="H148" s="64">
        <v>40</v>
      </c>
      <c r="I148" s="64">
        <v>0</v>
      </c>
      <c r="J148" s="64">
        <v>0</v>
      </c>
      <c r="K148" s="64">
        <v>40</v>
      </c>
      <c r="L148" s="64">
        <v>17</v>
      </c>
      <c r="M148" s="64">
        <f t="shared" si="2"/>
        <v>97</v>
      </c>
    </row>
    <row r="149" spans="1:13" hidden="1">
      <c r="A149" s="62" t="s">
        <v>869</v>
      </c>
      <c r="B149" s="58" t="s">
        <v>870</v>
      </c>
      <c r="C149" s="63" t="s">
        <v>68</v>
      </c>
      <c r="D149" s="58" t="s">
        <v>615</v>
      </c>
      <c r="E149" s="63" t="s">
        <v>335</v>
      </c>
      <c r="F149" s="58" t="s">
        <v>336</v>
      </c>
      <c r="G149" s="64">
        <v>0</v>
      </c>
      <c r="H149" s="64">
        <v>0</v>
      </c>
      <c r="I149" s="64">
        <v>0</v>
      </c>
      <c r="J149" s="64">
        <v>0</v>
      </c>
      <c r="K149" s="64">
        <v>730</v>
      </c>
      <c r="L149" s="64">
        <v>0</v>
      </c>
      <c r="M149" s="64">
        <f t="shared" si="2"/>
        <v>730</v>
      </c>
    </row>
    <row r="150" spans="1:13" hidden="1">
      <c r="A150" s="62" t="s">
        <v>869</v>
      </c>
      <c r="B150" s="58" t="s">
        <v>870</v>
      </c>
      <c r="C150" s="63" t="s">
        <v>68</v>
      </c>
      <c r="D150" s="58" t="s">
        <v>615</v>
      </c>
      <c r="E150" s="63" t="s">
        <v>356</v>
      </c>
      <c r="F150" s="58" t="s">
        <v>357</v>
      </c>
      <c r="G150" s="64">
        <v>630</v>
      </c>
      <c r="H150" s="64">
        <v>0</v>
      </c>
      <c r="I150" s="64">
        <v>895</v>
      </c>
      <c r="J150" s="64">
        <v>0</v>
      </c>
      <c r="K150" s="64">
        <v>1790</v>
      </c>
      <c r="L150" s="64">
        <v>230</v>
      </c>
      <c r="M150" s="64">
        <f t="shared" si="2"/>
        <v>3545</v>
      </c>
    </row>
    <row r="151" spans="1:13" hidden="1">
      <c r="A151" s="62" t="s">
        <v>869</v>
      </c>
      <c r="B151" s="58" t="s">
        <v>870</v>
      </c>
      <c r="C151" s="63" t="s">
        <v>68</v>
      </c>
      <c r="D151" s="58" t="s">
        <v>615</v>
      </c>
      <c r="E151" s="63" t="s">
        <v>301</v>
      </c>
      <c r="F151" s="58" t="s">
        <v>302</v>
      </c>
      <c r="G151" s="64">
        <v>766.77</v>
      </c>
      <c r="H151" s="64">
        <v>1265.8899999999999</v>
      </c>
      <c r="I151" s="64">
        <v>462.54999999999995</v>
      </c>
      <c r="J151" s="64">
        <v>1188.1100000000001</v>
      </c>
      <c r="K151" s="64">
        <v>1271.1500000000001</v>
      </c>
      <c r="L151" s="64">
        <v>2064.6799999999998</v>
      </c>
      <c r="M151" s="64">
        <f t="shared" si="2"/>
        <v>7019.15</v>
      </c>
    </row>
    <row r="152" spans="1:13" hidden="1">
      <c r="A152" s="62" t="s">
        <v>869</v>
      </c>
      <c r="B152" s="58" t="s">
        <v>870</v>
      </c>
      <c r="C152" s="63" t="s">
        <v>68</v>
      </c>
      <c r="D152" s="58" t="s">
        <v>615</v>
      </c>
      <c r="E152" s="63" t="s">
        <v>297</v>
      </c>
      <c r="F152" s="58" t="s">
        <v>298</v>
      </c>
      <c r="G152" s="64">
        <v>5889.1999999999989</v>
      </c>
      <c r="H152" s="64">
        <v>12409.619999999999</v>
      </c>
      <c r="I152" s="64">
        <v>6712.1900000000005</v>
      </c>
      <c r="J152" s="64">
        <v>5776.8499999999985</v>
      </c>
      <c r="K152" s="64">
        <v>23904.189999999995</v>
      </c>
      <c r="L152" s="64">
        <v>8943.27</v>
      </c>
      <c r="M152" s="64">
        <f t="shared" si="2"/>
        <v>63635.319999999992</v>
      </c>
    </row>
    <row r="153" spans="1:13" hidden="1">
      <c r="A153" s="62" t="s">
        <v>869</v>
      </c>
      <c r="B153" s="58" t="s">
        <v>870</v>
      </c>
      <c r="C153" s="63" t="s">
        <v>68</v>
      </c>
      <c r="D153" s="58" t="s">
        <v>615</v>
      </c>
      <c r="E153" s="63" t="s">
        <v>305</v>
      </c>
      <c r="F153" s="58" t="s">
        <v>306</v>
      </c>
      <c r="G153" s="64">
        <v>50.210000000000008</v>
      </c>
      <c r="H153" s="64">
        <v>2829.3599999999997</v>
      </c>
      <c r="I153" s="64">
        <v>4288.3</v>
      </c>
      <c r="J153" s="64">
        <v>3856.1799999999994</v>
      </c>
      <c r="K153" s="64">
        <v>9885.4800000000014</v>
      </c>
      <c r="L153" s="64">
        <v>5112.7899999999991</v>
      </c>
      <c r="M153" s="64">
        <f t="shared" si="2"/>
        <v>26022.32</v>
      </c>
    </row>
    <row r="154" spans="1:13" hidden="1">
      <c r="A154" s="62" t="s">
        <v>869</v>
      </c>
      <c r="B154" s="58" t="s">
        <v>870</v>
      </c>
      <c r="C154" s="63" t="s">
        <v>68</v>
      </c>
      <c r="D154" s="58" t="s">
        <v>615</v>
      </c>
      <c r="E154" s="63" t="s">
        <v>394</v>
      </c>
      <c r="F154" s="58" t="s">
        <v>395</v>
      </c>
      <c r="G154" s="64">
        <v>0</v>
      </c>
      <c r="H154" s="64">
        <v>0</v>
      </c>
      <c r="I154" s="64">
        <v>0</v>
      </c>
      <c r="J154" s="64">
        <v>23.76</v>
      </c>
      <c r="K154" s="64">
        <v>0</v>
      </c>
      <c r="L154" s="64">
        <v>0</v>
      </c>
      <c r="M154" s="64">
        <f t="shared" si="2"/>
        <v>23.76</v>
      </c>
    </row>
    <row r="155" spans="1:13" hidden="1">
      <c r="A155" s="62" t="s">
        <v>869</v>
      </c>
      <c r="B155" s="58" t="s">
        <v>870</v>
      </c>
      <c r="C155" s="63" t="s">
        <v>68</v>
      </c>
      <c r="D155" s="58" t="s">
        <v>615</v>
      </c>
      <c r="E155" s="63" t="s">
        <v>285</v>
      </c>
      <c r="F155" s="58" t="s">
        <v>286</v>
      </c>
      <c r="G155" s="64">
        <v>28570.62</v>
      </c>
      <c r="H155" s="64">
        <v>28570.62</v>
      </c>
      <c r="I155" s="64">
        <v>42855.93</v>
      </c>
      <c r="J155" s="64">
        <v>28570.62</v>
      </c>
      <c r="K155" s="64">
        <v>28570.62</v>
      </c>
      <c r="L155" s="64">
        <v>28570.62</v>
      </c>
      <c r="M155" s="64">
        <f t="shared" si="2"/>
        <v>185709.03</v>
      </c>
    </row>
    <row r="156" spans="1:13" hidden="1">
      <c r="A156" s="62" t="s">
        <v>869</v>
      </c>
      <c r="B156" s="58" t="s">
        <v>870</v>
      </c>
      <c r="C156" s="63" t="s">
        <v>68</v>
      </c>
      <c r="D156" s="58" t="s">
        <v>615</v>
      </c>
      <c r="E156" s="63" t="s">
        <v>399</v>
      </c>
      <c r="F156" s="58" t="s">
        <v>400</v>
      </c>
      <c r="G156" s="64">
        <v>0</v>
      </c>
      <c r="H156" s="64">
        <v>115.97999999999999</v>
      </c>
      <c r="I156" s="64">
        <v>341.86</v>
      </c>
      <c r="J156" s="64">
        <v>6203.98</v>
      </c>
      <c r="K156" s="64">
        <v>459.33</v>
      </c>
      <c r="L156" s="64">
        <v>279.19</v>
      </c>
      <c r="M156" s="64">
        <f t="shared" si="2"/>
        <v>7400.3399999999992</v>
      </c>
    </row>
    <row r="157" spans="1:13" hidden="1">
      <c r="A157" s="62" t="s">
        <v>869</v>
      </c>
      <c r="B157" s="58" t="s">
        <v>870</v>
      </c>
      <c r="C157" s="63" t="s">
        <v>68</v>
      </c>
      <c r="D157" s="58" t="s">
        <v>615</v>
      </c>
      <c r="E157" s="63" t="s">
        <v>939</v>
      </c>
      <c r="F157" s="58" t="s">
        <v>940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f t="shared" si="2"/>
        <v>0</v>
      </c>
    </row>
    <row r="158" spans="1:13" hidden="1">
      <c r="A158" s="62" t="s">
        <v>869</v>
      </c>
      <c r="B158" s="58" t="s">
        <v>870</v>
      </c>
      <c r="C158" s="63" t="s">
        <v>68</v>
      </c>
      <c r="D158" s="58" t="s">
        <v>615</v>
      </c>
      <c r="E158" s="63" t="s">
        <v>307</v>
      </c>
      <c r="F158" s="58" t="s">
        <v>308</v>
      </c>
      <c r="G158" s="64">
        <v>37.58</v>
      </c>
      <c r="H158" s="64">
        <v>55.47</v>
      </c>
      <c r="I158" s="64">
        <v>60.68</v>
      </c>
      <c r="J158" s="64">
        <v>10.35</v>
      </c>
      <c r="K158" s="64">
        <v>87.18</v>
      </c>
      <c r="L158" s="64">
        <v>807.04</v>
      </c>
      <c r="M158" s="64">
        <f t="shared" si="2"/>
        <v>1058.3</v>
      </c>
    </row>
    <row r="159" spans="1:13" hidden="1">
      <c r="A159" s="62" t="s">
        <v>869</v>
      </c>
      <c r="B159" s="58" t="s">
        <v>870</v>
      </c>
      <c r="C159" s="63" t="s">
        <v>68</v>
      </c>
      <c r="D159" s="58" t="s">
        <v>615</v>
      </c>
      <c r="E159" s="63" t="s">
        <v>319</v>
      </c>
      <c r="F159" s="58" t="s">
        <v>320</v>
      </c>
      <c r="G159" s="64">
        <v>0</v>
      </c>
      <c r="H159" s="64">
        <v>0</v>
      </c>
      <c r="I159" s="64">
        <v>535.85</v>
      </c>
      <c r="J159" s="64">
        <v>0</v>
      </c>
      <c r="K159" s="64">
        <v>0</v>
      </c>
      <c r="L159" s="64">
        <v>0</v>
      </c>
      <c r="M159" s="64">
        <f t="shared" si="2"/>
        <v>535.85</v>
      </c>
    </row>
    <row r="160" spans="1:13" hidden="1">
      <c r="A160" s="62" t="s">
        <v>869</v>
      </c>
      <c r="B160" s="58" t="s">
        <v>870</v>
      </c>
      <c r="C160" s="63" t="s">
        <v>68</v>
      </c>
      <c r="D160" s="58" t="s">
        <v>615</v>
      </c>
      <c r="E160" s="63" t="s">
        <v>303</v>
      </c>
      <c r="F160" s="58" t="s">
        <v>304</v>
      </c>
      <c r="G160" s="64">
        <v>5529.56</v>
      </c>
      <c r="H160" s="64">
        <v>10597.05</v>
      </c>
      <c r="I160" s="64">
        <v>17402.64</v>
      </c>
      <c r="J160" s="64">
        <v>15398</v>
      </c>
      <c r="K160" s="64">
        <v>14078.21</v>
      </c>
      <c r="L160" s="64">
        <v>21749.240000000005</v>
      </c>
      <c r="M160" s="64">
        <f t="shared" si="2"/>
        <v>84754.700000000012</v>
      </c>
    </row>
    <row r="161" spans="1:13" hidden="1">
      <c r="A161" s="62" t="s">
        <v>869</v>
      </c>
      <c r="B161" s="58" t="s">
        <v>870</v>
      </c>
      <c r="C161" s="63" t="s">
        <v>68</v>
      </c>
      <c r="D161" s="58" t="s">
        <v>615</v>
      </c>
      <c r="E161" s="63" t="s">
        <v>299</v>
      </c>
      <c r="F161" s="58" t="s">
        <v>300</v>
      </c>
      <c r="G161" s="64">
        <v>200.41</v>
      </c>
      <c r="H161" s="64">
        <v>1259.1500000000001</v>
      </c>
      <c r="I161" s="64">
        <v>1057.0500000000002</v>
      </c>
      <c r="J161" s="64">
        <v>447.15</v>
      </c>
      <c r="K161" s="64">
        <v>791.47</v>
      </c>
      <c r="L161" s="64">
        <v>471.03</v>
      </c>
      <c r="M161" s="64">
        <f t="shared" si="2"/>
        <v>4226.26</v>
      </c>
    </row>
    <row r="162" spans="1:13" hidden="1">
      <c r="A162" s="62" t="s">
        <v>869</v>
      </c>
      <c r="B162" s="58" t="s">
        <v>870</v>
      </c>
      <c r="C162" s="63" t="s">
        <v>68</v>
      </c>
      <c r="D162" s="58" t="s">
        <v>615</v>
      </c>
      <c r="E162" s="63" t="s">
        <v>810</v>
      </c>
      <c r="F162" s="58" t="s">
        <v>811</v>
      </c>
      <c r="G162" s="64">
        <v>0</v>
      </c>
      <c r="H162" s="64">
        <v>91.43</v>
      </c>
      <c r="I162" s="64">
        <v>65.709999999999994</v>
      </c>
      <c r="J162" s="64">
        <v>57.14</v>
      </c>
      <c r="K162" s="64">
        <v>65.709999999999994</v>
      </c>
      <c r="L162" s="64">
        <v>62.86</v>
      </c>
      <c r="M162" s="64">
        <f t="shared" si="2"/>
        <v>342.84999999999997</v>
      </c>
    </row>
    <row r="163" spans="1:13" hidden="1">
      <c r="A163" s="62" t="s">
        <v>869</v>
      </c>
      <c r="B163" s="58" t="s">
        <v>870</v>
      </c>
      <c r="C163" s="63" t="s">
        <v>68</v>
      </c>
      <c r="D163" s="58" t="s">
        <v>615</v>
      </c>
      <c r="E163" s="63" t="s">
        <v>618</v>
      </c>
      <c r="F163" s="58" t="s">
        <v>619</v>
      </c>
      <c r="G163" s="64">
        <v>-11040.16</v>
      </c>
      <c r="H163" s="64">
        <v>2034.71</v>
      </c>
      <c r="I163" s="64">
        <v>27322</v>
      </c>
      <c r="J163" s="64">
        <v>127.07</v>
      </c>
      <c r="K163" s="64">
        <v>27494.5</v>
      </c>
      <c r="L163" s="64">
        <v>0</v>
      </c>
      <c r="M163" s="64">
        <f t="shared" si="2"/>
        <v>45938.119999999995</v>
      </c>
    </row>
    <row r="164" spans="1:13" hidden="1">
      <c r="A164" s="62" t="s">
        <v>869</v>
      </c>
      <c r="B164" s="58" t="s">
        <v>870</v>
      </c>
      <c r="C164" s="63" t="s">
        <v>68</v>
      </c>
      <c r="D164" s="58" t="s">
        <v>615</v>
      </c>
      <c r="E164" s="63" t="s">
        <v>312</v>
      </c>
      <c r="F164" s="58" t="s">
        <v>313</v>
      </c>
      <c r="G164" s="64">
        <v>2694.75</v>
      </c>
      <c r="H164" s="64">
        <v>771.42</v>
      </c>
      <c r="I164" s="64">
        <v>302.27</v>
      </c>
      <c r="J164" s="64">
        <v>12.88</v>
      </c>
      <c r="K164" s="64">
        <v>165</v>
      </c>
      <c r="L164" s="64">
        <v>45</v>
      </c>
      <c r="M164" s="64">
        <f t="shared" si="2"/>
        <v>3991.32</v>
      </c>
    </row>
    <row r="165" spans="1:13" hidden="1">
      <c r="A165" s="62" t="s">
        <v>869</v>
      </c>
      <c r="B165" s="58" t="s">
        <v>870</v>
      </c>
      <c r="C165" s="63" t="s">
        <v>68</v>
      </c>
      <c r="D165" s="58" t="s">
        <v>615</v>
      </c>
      <c r="E165" s="63" t="s">
        <v>407</v>
      </c>
      <c r="F165" s="58" t="s">
        <v>408</v>
      </c>
      <c r="G165" s="64">
        <v>0</v>
      </c>
      <c r="H165" s="64">
        <v>0</v>
      </c>
      <c r="I165" s="64">
        <v>0</v>
      </c>
      <c r="J165" s="64">
        <v>0</v>
      </c>
      <c r="K165" s="64">
        <v>1030.52</v>
      </c>
      <c r="L165" s="64">
        <v>0</v>
      </c>
      <c r="M165" s="64">
        <f t="shared" si="2"/>
        <v>1030.52</v>
      </c>
    </row>
    <row r="166" spans="1:13" hidden="1">
      <c r="A166" s="62" t="s">
        <v>869</v>
      </c>
      <c r="B166" s="58" t="s">
        <v>870</v>
      </c>
      <c r="C166" s="63" t="s">
        <v>68</v>
      </c>
      <c r="D166" s="58" t="s">
        <v>615</v>
      </c>
      <c r="E166" s="63" t="s">
        <v>941</v>
      </c>
      <c r="F166" s="58" t="s">
        <v>942</v>
      </c>
      <c r="G166" s="64">
        <v>0</v>
      </c>
      <c r="H166" s="64">
        <v>165.5</v>
      </c>
      <c r="I166" s="64">
        <v>0</v>
      </c>
      <c r="J166" s="64">
        <v>0</v>
      </c>
      <c r="K166" s="64">
        <v>0</v>
      </c>
      <c r="L166" s="64">
        <v>0</v>
      </c>
      <c r="M166" s="64">
        <f t="shared" si="2"/>
        <v>165.5</v>
      </c>
    </row>
    <row r="167" spans="1:13" hidden="1">
      <c r="A167" s="62" t="s">
        <v>869</v>
      </c>
      <c r="B167" s="58" t="s">
        <v>870</v>
      </c>
      <c r="C167" s="63" t="s">
        <v>68</v>
      </c>
      <c r="D167" s="58" t="s">
        <v>615</v>
      </c>
      <c r="E167" s="63" t="s">
        <v>616</v>
      </c>
      <c r="F167" s="58" t="s">
        <v>617</v>
      </c>
      <c r="G167" s="64">
        <v>59940.74</v>
      </c>
      <c r="H167" s="64">
        <v>108147.15000000001</v>
      </c>
      <c r="I167" s="64">
        <v>165014.08000000002</v>
      </c>
      <c r="J167" s="64">
        <v>54499.75</v>
      </c>
      <c r="K167" s="64">
        <v>32197.03</v>
      </c>
      <c r="L167" s="64">
        <v>34314.43</v>
      </c>
      <c r="M167" s="64">
        <f t="shared" si="2"/>
        <v>454113.18</v>
      </c>
    </row>
    <row r="168" spans="1:13" hidden="1">
      <c r="A168" s="62" t="s">
        <v>869</v>
      </c>
      <c r="B168" s="58" t="s">
        <v>870</v>
      </c>
      <c r="C168" s="63" t="s">
        <v>68</v>
      </c>
      <c r="D168" s="58" t="s">
        <v>615</v>
      </c>
      <c r="E168" s="63" t="s">
        <v>321</v>
      </c>
      <c r="F168" s="58" t="s">
        <v>322</v>
      </c>
      <c r="G168" s="64">
        <v>-105.37</v>
      </c>
      <c r="H168" s="64">
        <v>205.35</v>
      </c>
      <c r="I168" s="64">
        <v>954.9</v>
      </c>
      <c r="J168" s="64">
        <v>650.66999999999996</v>
      </c>
      <c r="K168" s="64">
        <v>647.58000000000004</v>
      </c>
      <c r="L168" s="64">
        <v>0</v>
      </c>
      <c r="M168" s="64">
        <f t="shared" si="2"/>
        <v>2353.1299999999997</v>
      </c>
    </row>
    <row r="169" spans="1:13" hidden="1">
      <c r="A169" s="62" t="s">
        <v>869</v>
      </c>
      <c r="B169" s="58" t="s">
        <v>870</v>
      </c>
      <c r="C169" s="63" t="s">
        <v>68</v>
      </c>
      <c r="D169" s="58" t="s">
        <v>615</v>
      </c>
      <c r="E169" s="63" t="s">
        <v>309</v>
      </c>
      <c r="F169" s="58" t="s">
        <v>310</v>
      </c>
      <c r="G169" s="64">
        <v>4697.1499999999996</v>
      </c>
      <c r="H169" s="64">
        <v>147.04</v>
      </c>
      <c r="I169" s="64">
        <v>5840.86</v>
      </c>
      <c r="J169" s="64">
        <v>776.58999999999992</v>
      </c>
      <c r="K169" s="64">
        <v>1687.1999999999998</v>
      </c>
      <c r="L169" s="64">
        <v>1811.52</v>
      </c>
      <c r="M169" s="64">
        <f t="shared" si="2"/>
        <v>14960.36</v>
      </c>
    </row>
    <row r="170" spans="1:13" hidden="1">
      <c r="A170" s="62" t="s">
        <v>869</v>
      </c>
      <c r="B170" s="58" t="s">
        <v>870</v>
      </c>
      <c r="C170" s="63" t="s">
        <v>68</v>
      </c>
      <c r="D170" s="58" t="s">
        <v>615</v>
      </c>
      <c r="E170" s="63" t="s">
        <v>291</v>
      </c>
      <c r="F170" s="58" t="s">
        <v>292</v>
      </c>
      <c r="G170" s="64">
        <v>0</v>
      </c>
      <c r="H170" s="64">
        <v>0</v>
      </c>
      <c r="I170" s="64">
        <v>102.89</v>
      </c>
      <c r="J170" s="64">
        <v>0</v>
      </c>
      <c r="K170" s="64">
        <v>0</v>
      </c>
      <c r="L170" s="64">
        <v>0</v>
      </c>
      <c r="M170" s="64">
        <f t="shared" si="2"/>
        <v>102.89</v>
      </c>
    </row>
    <row r="171" spans="1:13" hidden="1">
      <c r="A171" s="62" t="s">
        <v>869</v>
      </c>
      <c r="B171" s="58" t="s">
        <v>870</v>
      </c>
      <c r="C171" s="63" t="s">
        <v>68</v>
      </c>
      <c r="D171" s="58" t="s">
        <v>615</v>
      </c>
      <c r="E171" s="63" t="s">
        <v>397</v>
      </c>
      <c r="F171" s="58" t="s">
        <v>398</v>
      </c>
      <c r="G171" s="64">
        <v>322</v>
      </c>
      <c r="H171" s="64">
        <v>0</v>
      </c>
      <c r="I171" s="64">
        <v>0</v>
      </c>
      <c r="J171" s="64">
        <v>795</v>
      </c>
      <c r="K171" s="64">
        <v>0</v>
      </c>
      <c r="L171" s="64">
        <v>0</v>
      </c>
      <c r="M171" s="64">
        <f t="shared" si="2"/>
        <v>1117</v>
      </c>
    </row>
    <row r="172" spans="1:13" hidden="1">
      <c r="A172" s="62" t="s">
        <v>869</v>
      </c>
      <c r="B172" s="58" t="s">
        <v>870</v>
      </c>
      <c r="C172" s="63" t="s">
        <v>68</v>
      </c>
      <c r="D172" s="58" t="s">
        <v>615</v>
      </c>
      <c r="E172" s="63" t="s">
        <v>350</v>
      </c>
      <c r="F172" s="58" t="s">
        <v>351</v>
      </c>
      <c r="G172" s="64">
        <v>0</v>
      </c>
      <c r="H172" s="64">
        <v>0</v>
      </c>
      <c r="I172" s="64">
        <v>339.25</v>
      </c>
      <c r="J172" s="64">
        <v>570.27</v>
      </c>
      <c r="K172" s="64">
        <v>0</v>
      </c>
      <c r="L172" s="64">
        <v>48.66</v>
      </c>
      <c r="M172" s="64">
        <f t="shared" si="2"/>
        <v>958.18</v>
      </c>
    </row>
    <row r="173" spans="1:13" hidden="1">
      <c r="A173" s="62" t="s">
        <v>869</v>
      </c>
      <c r="B173" s="58" t="s">
        <v>870</v>
      </c>
      <c r="C173" s="63" t="s">
        <v>68</v>
      </c>
      <c r="D173" s="58" t="s">
        <v>615</v>
      </c>
      <c r="E173" s="63" t="s">
        <v>796</v>
      </c>
      <c r="F173" s="58" t="s">
        <v>797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f t="shared" si="2"/>
        <v>0</v>
      </c>
    </row>
    <row r="174" spans="1:13" hidden="1">
      <c r="A174" s="62" t="s">
        <v>869</v>
      </c>
      <c r="B174" s="58" t="s">
        <v>870</v>
      </c>
      <c r="C174" s="63" t="s">
        <v>68</v>
      </c>
      <c r="D174" s="58" t="s">
        <v>615</v>
      </c>
      <c r="E174" s="63" t="s">
        <v>47</v>
      </c>
      <c r="F174" s="58" t="s">
        <v>532</v>
      </c>
      <c r="G174" s="64">
        <v>0</v>
      </c>
      <c r="H174" s="64">
        <v>0</v>
      </c>
      <c r="I174" s="64">
        <v>0</v>
      </c>
      <c r="J174" s="64">
        <v>846.92</v>
      </c>
      <c r="K174" s="64">
        <v>0</v>
      </c>
      <c r="L174" s="64">
        <v>0</v>
      </c>
      <c r="M174" s="64">
        <f t="shared" si="2"/>
        <v>846.92</v>
      </c>
    </row>
    <row r="175" spans="1:13" hidden="1">
      <c r="A175" s="62" t="s">
        <v>869</v>
      </c>
      <c r="B175" s="58" t="s">
        <v>870</v>
      </c>
      <c r="C175" s="63" t="s">
        <v>68</v>
      </c>
      <c r="D175" s="58" t="s">
        <v>615</v>
      </c>
      <c r="E175" s="63" t="s">
        <v>676</v>
      </c>
      <c r="F175" s="58" t="s">
        <v>677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f t="shared" si="2"/>
        <v>0</v>
      </c>
    </row>
    <row r="176" spans="1:13" hidden="1">
      <c r="A176" s="62" t="s">
        <v>869</v>
      </c>
      <c r="B176" s="58" t="s">
        <v>870</v>
      </c>
      <c r="C176" s="63" t="s">
        <v>68</v>
      </c>
      <c r="D176" s="58" t="s">
        <v>615</v>
      </c>
      <c r="E176" s="63" t="s">
        <v>943</v>
      </c>
      <c r="F176" s="58" t="s">
        <v>944</v>
      </c>
      <c r="G176" s="64">
        <v>0</v>
      </c>
      <c r="H176" s="64">
        <v>2697.69</v>
      </c>
      <c r="I176" s="64">
        <v>-5.05</v>
      </c>
      <c r="J176" s="64">
        <v>0</v>
      </c>
      <c r="K176" s="64">
        <v>0</v>
      </c>
      <c r="L176" s="64">
        <v>0</v>
      </c>
      <c r="M176" s="64">
        <f t="shared" si="2"/>
        <v>2692.64</v>
      </c>
    </row>
    <row r="177" spans="1:13" hidden="1">
      <c r="A177" s="62" t="s">
        <v>869</v>
      </c>
      <c r="B177" s="58" t="s">
        <v>870</v>
      </c>
      <c r="C177" s="63" t="s">
        <v>68</v>
      </c>
      <c r="D177" s="58" t="s">
        <v>615</v>
      </c>
      <c r="E177" s="63" t="s">
        <v>945</v>
      </c>
      <c r="F177" s="58" t="s">
        <v>946</v>
      </c>
      <c r="G177" s="64">
        <v>9744.39</v>
      </c>
      <c r="H177" s="64">
        <v>34287.279999999999</v>
      </c>
      <c r="I177" s="64">
        <v>13018.46</v>
      </c>
      <c r="J177" s="64">
        <v>56714.74</v>
      </c>
      <c r="K177" s="64">
        <v>2488.9899999999998</v>
      </c>
      <c r="L177" s="64">
        <v>39105.520000000004</v>
      </c>
      <c r="M177" s="64">
        <f t="shared" si="2"/>
        <v>155359.38</v>
      </c>
    </row>
    <row r="178" spans="1:13" hidden="1">
      <c r="A178" s="62" t="s">
        <v>869</v>
      </c>
      <c r="B178" s="58" t="s">
        <v>870</v>
      </c>
      <c r="C178" s="63" t="s">
        <v>68</v>
      </c>
      <c r="D178" s="58" t="s">
        <v>615</v>
      </c>
      <c r="E178" s="63" t="s">
        <v>592</v>
      </c>
      <c r="F178" s="58" t="s">
        <v>593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f t="shared" si="2"/>
        <v>0</v>
      </c>
    </row>
    <row r="179" spans="1:13" hidden="1">
      <c r="A179" s="62" t="s">
        <v>869</v>
      </c>
      <c r="B179" s="58" t="s">
        <v>870</v>
      </c>
      <c r="C179" s="63" t="s">
        <v>658</v>
      </c>
      <c r="D179" s="58" t="s">
        <v>659</v>
      </c>
      <c r="E179" s="63" t="s">
        <v>871</v>
      </c>
      <c r="F179" s="58" t="s">
        <v>872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f t="shared" si="2"/>
        <v>0</v>
      </c>
    </row>
    <row r="180" spans="1:13" hidden="1">
      <c r="A180" s="62" t="s">
        <v>869</v>
      </c>
      <c r="B180" s="58" t="s">
        <v>870</v>
      </c>
      <c r="C180" s="63" t="s">
        <v>658</v>
      </c>
      <c r="D180" s="58" t="s">
        <v>659</v>
      </c>
      <c r="E180" s="63" t="s">
        <v>873</v>
      </c>
      <c r="F180" s="58" t="s">
        <v>874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f t="shared" si="2"/>
        <v>0</v>
      </c>
    </row>
    <row r="181" spans="1:13" hidden="1">
      <c r="A181" s="62" t="s">
        <v>869</v>
      </c>
      <c r="B181" s="58" t="s">
        <v>870</v>
      </c>
      <c r="C181" s="63" t="s">
        <v>658</v>
      </c>
      <c r="D181" s="58" t="s">
        <v>659</v>
      </c>
      <c r="E181" s="63" t="s">
        <v>875</v>
      </c>
      <c r="F181" s="58" t="s">
        <v>876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f t="shared" si="2"/>
        <v>0</v>
      </c>
    </row>
    <row r="182" spans="1:13" hidden="1">
      <c r="A182" s="62" t="s">
        <v>869</v>
      </c>
      <c r="B182" s="58" t="s">
        <v>870</v>
      </c>
      <c r="C182" s="63" t="s">
        <v>658</v>
      </c>
      <c r="D182" s="58" t="s">
        <v>659</v>
      </c>
      <c r="E182" s="63" t="s">
        <v>877</v>
      </c>
      <c r="F182" s="58" t="s">
        <v>878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f t="shared" si="2"/>
        <v>0</v>
      </c>
    </row>
    <row r="183" spans="1:13" hidden="1">
      <c r="A183" s="62" t="s">
        <v>869</v>
      </c>
      <c r="B183" s="58" t="s">
        <v>870</v>
      </c>
      <c r="C183" s="63" t="s">
        <v>658</v>
      </c>
      <c r="D183" s="58" t="s">
        <v>659</v>
      </c>
      <c r="E183" s="63" t="s">
        <v>879</v>
      </c>
      <c r="F183" s="58" t="s">
        <v>880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f t="shared" si="2"/>
        <v>0</v>
      </c>
    </row>
    <row r="184" spans="1:13" hidden="1">
      <c r="A184" s="62" t="s">
        <v>869</v>
      </c>
      <c r="B184" s="58" t="s">
        <v>870</v>
      </c>
      <c r="C184" s="63" t="s">
        <v>658</v>
      </c>
      <c r="D184" s="58" t="s">
        <v>659</v>
      </c>
      <c r="E184" s="63" t="s">
        <v>881</v>
      </c>
      <c r="F184" s="58" t="s">
        <v>882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f t="shared" si="2"/>
        <v>0</v>
      </c>
    </row>
    <row r="185" spans="1:13" hidden="1">
      <c r="A185" s="62" t="s">
        <v>869</v>
      </c>
      <c r="B185" s="58" t="s">
        <v>870</v>
      </c>
      <c r="C185" s="63" t="s">
        <v>658</v>
      </c>
      <c r="D185" s="58" t="s">
        <v>659</v>
      </c>
      <c r="E185" s="63" t="s">
        <v>883</v>
      </c>
      <c r="F185" s="58" t="s">
        <v>884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f t="shared" si="2"/>
        <v>0</v>
      </c>
    </row>
    <row r="186" spans="1:13" hidden="1">
      <c r="A186" s="62" t="s">
        <v>869</v>
      </c>
      <c r="B186" s="58" t="s">
        <v>870</v>
      </c>
      <c r="C186" s="63" t="s">
        <v>658</v>
      </c>
      <c r="D186" s="58" t="s">
        <v>659</v>
      </c>
      <c r="E186" s="63" t="s">
        <v>660</v>
      </c>
      <c r="F186" s="58" t="s">
        <v>661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f t="shared" si="2"/>
        <v>0</v>
      </c>
    </row>
    <row r="187" spans="1:13" hidden="1">
      <c r="A187" s="62" t="s">
        <v>869</v>
      </c>
      <c r="B187" s="58" t="s">
        <v>870</v>
      </c>
      <c r="C187" s="63" t="s">
        <v>486</v>
      </c>
      <c r="D187" s="58" t="s">
        <v>487</v>
      </c>
      <c r="E187" s="63" t="s">
        <v>279</v>
      </c>
      <c r="F187" s="58" t="s">
        <v>280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f t="shared" si="2"/>
        <v>0</v>
      </c>
    </row>
    <row r="188" spans="1:13" hidden="1">
      <c r="A188" s="62" t="s">
        <v>869</v>
      </c>
      <c r="B188" s="58" t="s">
        <v>870</v>
      </c>
      <c r="C188" s="63" t="s">
        <v>486</v>
      </c>
      <c r="D188" s="58" t="s">
        <v>487</v>
      </c>
      <c r="E188" s="63" t="s">
        <v>365</v>
      </c>
      <c r="F188" s="58" t="s">
        <v>366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f t="shared" si="2"/>
        <v>0</v>
      </c>
    </row>
    <row r="189" spans="1:13" hidden="1">
      <c r="A189" s="62" t="s">
        <v>869</v>
      </c>
      <c r="B189" s="58" t="s">
        <v>870</v>
      </c>
      <c r="C189" s="63" t="s">
        <v>486</v>
      </c>
      <c r="D189" s="58" t="s">
        <v>487</v>
      </c>
      <c r="E189" s="63" t="s">
        <v>303</v>
      </c>
      <c r="F189" s="58" t="s">
        <v>304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f t="shared" si="2"/>
        <v>0</v>
      </c>
    </row>
    <row r="190" spans="1:13" hidden="1">
      <c r="A190" s="62" t="s">
        <v>869</v>
      </c>
      <c r="B190" s="58" t="s">
        <v>870</v>
      </c>
      <c r="C190" s="63" t="s">
        <v>486</v>
      </c>
      <c r="D190" s="58" t="s">
        <v>487</v>
      </c>
      <c r="E190" s="63" t="s">
        <v>369</v>
      </c>
      <c r="F190" s="58" t="s">
        <v>370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f t="shared" si="2"/>
        <v>0</v>
      </c>
    </row>
    <row r="191" spans="1:13" hidden="1">
      <c r="A191" s="62" t="s">
        <v>869</v>
      </c>
      <c r="B191" s="58" t="s">
        <v>870</v>
      </c>
      <c r="C191" s="63" t="s">
        <v>486</v>
      </c>
      <c r="D191" s="58" t="s">
        <v>487</v>
      </c>
      <c r="E191" s="63" t="s">
        <v>363</v>
      </c>
      <c r="F191" s="58" t="s">
        <v>364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f t="shared" si="2"/>
        <v>0</v>
      </c>
    </row>
    <row r="192" spans="1:13" hidden="1">
      <c r="A192" s="62" t="s">
        <v>869</v>
      </c>
      <c r="B192" s="58" t="s">
        <v>870</v>
      </c>
      <c r="C192" s="63" t="s">
        <v>486</v>
      </c>
      <c r="D192" s="58" t="s">
        <v>487</v>
      </c>
      <c r="E192" s="63" t="s">
        <v>488</v>
      </c>
      <c r="F192" s="58" t="s">
        <v>489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f t="shared" si="2"/>
        <v>0</v>
      </c>
    </row>
    <row r="193" spans="1:13" hidden="1">
      <c r="A193" s="62" t="s">
        <v>869</v>
      </c>
      <c r="B193" s="58" t="s">
        <v>870</v>
      </c>
      <c r="C193" s="63" t="s">
        <v>424</v>
      </c>
      <c r="D193" s="58" t="s">
        <v>425</v>
      </c>
      <c r="E193" s="63" t="s">
        <v>279</v>
      </c>
      <c r="F193" s="58" t="s">
        <v>280</v>
      </c>
      <c r="G193" s="64">
        <v>342379.26000000013</v>
      </c>
      <c r="H193" s="64">
        <v>31329.72</v>
      </c>
      <c r="I193" s="64">
        <v>-1201612.1500000001</v>
      </c>
      <c r="J193" s="64">
        <v>10637.919999999998</v>
      </c>
      <c r="K193" s="64">
        <v>476267.59</v>
      </c>
      <c r="L193" s="64">
        <v>364520.20000000007</v>
      </c>
      <c r="M193" s="64">
        <f t="shared" si="2"/>
        <v>23522.540000000095</v>
      </c>
    </row>
    <row r="194" spans="1:13" hidden="1">
      <c r="A194" s="62" t="s">
        <v>869</v>
      </c>
      <c r="B194" s="58" t="s">
        <v>870</v>
      </c>
      <c r="C194" s="63" t="s">
        <v>424</v>
      </c>
      <c r="D194" s="58" t="s">
        <v>425</v>
      </c>
      <c r="E194" s="63" t="s">
        <v>365</v>
      </c>
      <c r="F194" s="58" t="s">
        <v>366</v>
      </c>
      <c r="G194" s="64">
        <v>-37259.880000000005</v>
      </c>
      <c r="H194" s="64">
        <v>-95409.3</v>
      </c>
      <c r="I194" s="64">
        <v>-142826.35999999999</v>
      </c>
      <c r="J194" s="64">
        <v>-90006.930000000008</v>
      </c>
      <c r="K194" s="64">
        <v>-116869.53</v>
      </c>
      <c r="L194" s="64">
        <v>-94841.56</v>
      </c>
      <c r="M194" s="64">
        <f t="shared" si="2"/>
        <v>-577213.56000000006</v>
      </c>
    </row>
    <row r="195" spans="1:13" hidden="1">
      <c r="A195" s="62" t="s">
        <v>869</v>
      </c>
      <c r="B195" s="58" t="s">
        <v>870</v>
      </c>
      <c r="C195" s="63" t="s">
        <v>424</v>
      </c>
      <c r="D195" s="58" t="s">
        <v>425</v>
      </c>
      <c r="E195" s="63" t="s">
        <v>367</v>
      </c>
      <c r="F195" s="58" t="s">
        <v>368</v>
      </c>
      <c r="G195" s="64">
        <v>-30881.049999999996</v>
      </c>
      <c r="H195" s="64">
        <v>-70869.53</v>
      </c>
      <c r="I195" s="64">
        <v>-135450.06</v>
      </c>
      <c r="J195" s="64">
        <v>-74972.399999999994</v>
      </c>
      <c r="K195" s="64">
        <v>-88564.099999999991</v>
      </c>
      <c r="L195" s="64">
        <v>-81639.91</v>
      </c>
      <c r="M195" s="64">
        <f t="shared" si="2"/>
        <v>-482377.04999999993</v>
      </c>
    </row>
    <row r="196" spans="1:13" hidden="1">
      <c r="A196" s="62" t="s">
        <v>869</v>
      </c>
      <c r="B196" s="58" t="s">
        <v>870</v>
      </c>
      <c r="C196" s="63" t="s">
        <v>424</v>
      </c>
      <c r="D196" s="58" t="s">
        <v>425</v>
      </c>
      <c r="E196" s="63" t="s">
        <v>289</v>
      </c>
      <c r="F196" s="58" t="s">
        <v>290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f t="shared" si="2"/>
        <v>0</v>
      </c>
    </row>
    <row r="197" spans="1:13" hidden="1">
      <c r="A197" s="62" t="s">
        <v>869</v>
      </c>
      <c r="B197" s="58" t="s">
        <v>870</v>
      </c>
      <c r="C197" s="63" t="s">
        <v>424</v>
      </c>
      <c r="D197" s="58" t="s">
        <v>425</v>
      </c>
      <c r="E197" s="63" t="s">
        <v>335</v>
      </c>
      <c r="F197" s="58" t="s">
        <v>336</v>
      </c>
      <c r="G197" s="64">
        <v>1575</v>
      </c>
      <c r="H197" s="64">
        <v>20129.939999999999</v>
      </c>
      <c r="I197" s="64">
        <v>21650</v>
      </c>
      <c r="J197" s="64">
        <v>1650</v>
      </c>
      <c r="K197" s="64">
        <v>56824.22</v>
      </c>
      <c r="L197" s="64">
        <v>31112.81</v>
      </c>
      <c r="M197" s="64">
        <f t="shared" si="2"/>
        <v>132941.97</v>
      </c>
    </row>
    <row r="198" spans="1:13" hidden="1">
      <c r="A198" s="62" t="s">
        <v>869</v>
      </c>
      <c r="B198" s="58" t="s">
        <v>870</v>
      </c>
      <c r="C198" s="63" t="s">
        <v>424</v>
      </c>
      <c r="D198" s="58" t="s">
        <v>425</v>
      </c>
      <c r="E198" s="63" t="s">
        <v>285</v>
      </c>
      <c r="F198" s="58" t="s">
        <v>286</v>
      </c>
      <c r="G198" s="64">
        <v>3483681.5200000005</v>
      </c>
      <c r="H198" s="64">
        <v>8123974.1799999978</v>
      </c>
      <c r="I198" s="64">
        <v>4756633.66</v>
      </c>
      <c r="J198" s="64">
        <v>3280505.1</v>
      </c>
      <c r="K198" s="64">
        <v>3240985.0999999996</v>
      </c>
      <c r="L198" s="64">
        <v>3321828.1200000006</v>
      </c>
      <c r="M198" s="64">
        <f t="shared" si="2"/>
        <v>26207607.680000003</v>
      </c>
    </row>
    <row r="199" spans="1:13" hidden="1">
      <c r="A199" s="62" t="s">
        <v>869</v>
      </c>
      <c r="B199" s="58" t="s">
        <v>870</v>
      </c>
      <c r="C199" s="63" t="s">
        <v>424</v>
      </c>
      <c r="D199" s="58" t="s">
        <v>425</v>
      </c>
      <c r="E199" s="63" t="s">
        <v>390</v>
      </c>
      <c r="F199" s="58" t="s">
        <v>391</v>
      </c>
      <c r="G199" s="64">
        <v>50220.990000000005</v>
      </c>
      <c r="H199" s="64">
        <v>108529.71</v>
      </c>
      <c r="I199" s="64">
        <v>198318.01</v>
      </c>
      <c r="J199" s="64">
        <v>106278</v>
      </c>
      <c r="K199" s="64">
        <v>126422.74000000002</v>
      </c>
      <c r="L199" s="64">
        <v>120249.76000000001</v>
      </c>
      <c r="M199" s="64">
        <f t="shared" ref="M199:M262" si="3">SUM(G199:L199)</f>
        <v>710019.21000000008</v>
      </c>
    </row>
    <row r="200" spans="1:13" hidden="1">
      <c r="A200" s="62" t="s">
        <v>869</v>
      </c>
      <c r="B200" s="58" t="s">
        <v>870</v>
      </c>
      <c r="C200" s="63" t="s">
        <v>424</v>
      </c>
      <c r="D200" s="58" t="s">
        <v>425</v>
      </c>
      <c r="E200" s="63" t="s">
        <v>947</v>
      </c>
      <c r="F200" s="58" t="s">
        <v>948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f t="shared" si="3"/>
        <v>0</v>
      </c>
    </row>
    <row r="201" spans="1:13" hidden="1">
      <c r="A201" s="62" t="s">
        <v>869</v>
      </c>
      <c r="B201" s="58" t="s">
        <v>870</v>
      </c>
      <c r="C201" s="63" t="s">
        <v>424</v>
      </c>
      <c r="D201" s="58" t="s">
        <v>425</v>
      </c>
      <c r="E201" s="63" t="s">
        <v>369</v>
      </c>
      <c r="F201" s="58" t="s">
        <v>370</v>
      </c>
      <c r="G201" s="64">
        <v>17919.939999999999</v>
      </c>
      <c r="H201" s="64">
        <v>57749.119999999995</v>
      </c>
      <c r="I201" s="64">
        <v>79958.41</v>
      </c>
      <c r="J201" s="64">
        <v>58701.33</v>
      </c>
      <c r="K201" s="64">
        <v>79010.89</v>
      </c>
      <c r="L201" s="64">
        <v>56231.710000000006</v>
      </c>
      <c r="M201" s="64">
        <f t="shared" si="3"/>
        <v>349571.4</v>
      </c>
    </row>
    <row r="202" spans="1:13" hidden="1">
      <c r="A202" s="62" t="s">
        <v>869</v>
      </c>
      <c r="B202" s="58" t="s">
        <v>870</v>
      </c>
      <c r="C202" s="63" t="s">
        <v>424</v>
      </c>
      <c r="D202" s="58" t="s">
        <v>425</v>
      </c>
      <c r="E202" s="63" t="s">
        <v>774</v>
      </c>
      <c r="F202" s="58" t="s">
        <v>775</v>
      </c>
      <c r="G202" s="64">
        <v>-4366082.9000000004</v>
      </c>
      <c r="H202" s="64">
        <v>-5668400.1699999999</v>
      </c>
      <c r="I202" s="64">
        <v>-9094461.4299999997</v>
      </c>
      <c r="J202" s="64">
        <v>-3857672.11</v>
      </c>
      <c r="K202" s="64">
        <v>-4925893.43</v>
      </c>
      <c r="L202" s="64">
        <v>-6936365.0899999999</v>
      </c>
      <c r="M202" s="64">
        <f t="shared" si="3"/>
        <v>-34848875.129999995</v>
      </c>
    </row>
    <row r="203" spans="1:13" hidden="1">
      <c r="A203" s="62" t="s">
        <v>869</v>
      </c>
      <c r="B203" s="58" t="s">
        <v>870</v>
      </c>
      <c r="C203" s="63" t="s">
        <v>424</v>
      </c>
      <c r="D203" s="58" t="s">
        <v>425</v>
      </c>
      <c r="E203" s="63" t="s">
        <v>363</v>
      </c>
      <c r="F203" s="58" t="s">
        <v>364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f t="shared" si="3"/>
        <v>0</v>
      </c>
    </row>
    <row r="204" spans="1:13" hidden="1">
      <c r="A204" s="62" t="s">
        <v>869</v>
      </c>
      <c r="B204" s="58" t="s">
        <v>870</v>
      </c>
      <c r="C204" s="63" t="s">
        <v>424</v>
      </c>
      <c r="D204" s="58" t="s">
        <v>425</v>
      </c>
      <c r="E204" s="63" t="s">
        <v>317</v>
      </c>
      <c r="F204" s="58" t="s">
        <v>318</v>
      </c>
      <c r="G204" s="64">
        <v>0</v>
      </c>
      <c r="H204" s="64">
        <v>0</v>
      </c>
      <c r="I204" s="64">
        <v>0</v>
      </c>
      <c r="J204" s="64">
        <v>0</v>
      </c>
      <c r="K204" s="64">
        <v>2007.18</v>
      </c>
      <c r="L204" s="64">
        <v>10340.39</v>
      </c>
      <c r="M204" s="64">
        <f t="shared" si="3"/>
        <v>12347.57</v>
      </c>
    </row>
    <row r="205" spans="1:13" hidden="1">
      <c r="A205" s="62" t="s">
        <v>869</v>
      </c>
      <c r="B205" s="58" t="s">
        <v>870</v>
      </c>
      <c r="C205" s="63" t="s">
        <v>293</v>
      </c>
      <c r="D205" s="58" t="s">
        <v>294</v>
      </c>
      <c r="E205" s="63" t="s">
        <v>279</v>
      </c>
      <c r="F205" s="58" t="s">
        <v>280</v>
      </c>
      <c r="G205" s="64">
        <v>15084.44</v>
      </c>
      <c r="H205" s="64">
        <v>-10806.13</v>
      </c>
      <c r="I205" s="64">
        <v>-52316.78</v>
      </c>
      <c r="J205" s="64">
        <v>0.01</v>
      </c>
      <c r="K205" s="64">
        <v>551.91</v>
      </c>
      <c r="L205" s="64">
        <v>367.95</v>
      </c>
      <c r="M205" s="64">
        <f t="shared" si="3"/>
        <v>-47118.6</v>
      </c>
    </row>
    <row r="206" spans="1:13" hidden="1">
      <c r="A206" s="62" t="s">
        <v>869</v>
      </c>
      <c r="B206" s="58" t="s">
        <v>870</v>
      </c>
      <c r="C206" s="63" t="s">
        <v>293</v>
      </c>
      <c r="D206" s="58" t="s">
        <v>294</v>
      </c>
      <c r="E206" s="63" t="s">
        <v>356</v>
      </c>
      <c r="F206" s="58" t="s">
        <v>357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f t="shared" si="3"/>
        <v>0</v>
      </c>
    </row>
    <row r="207" spans="1:13" hidden="1">
      <c r="A207" s="62" t="s">
        <v>869</v>
      </c>
      <c r="B207" s="58" t="s">
        <v>870</v>
      </c>
      <c r="C207" s="63" t="s">
        <v>293</v>
      </c>
      <c r="D207" s="58" t="s">
        <v>294</v>
      </c>
      <c r="E207" s="63" t="s">
        <v>301</v>
      </c>
      <c r="F207" s="58" t="s">
        <v>302</v>
      </c>
      <c r="G207" s="64">
        <v>6.39</v>
      </c>
      <c r="H207" s="64">
        <v>0</v>
      </c>
      <c r="I207" s="64">
        <v>0</v>
      </c>
      <c r="J207" s="64">
        <v>12.97</v>
      </c>
      <c r="K207" s="64">
        <v>0</v>
      </c>
      <c r="L207" s="64">
        <v>0</v>
      </c>
      <c r="M207" s="64">
        <f t="shared" si="3"/>
        <v>19.36</v>
      </c>
    </row>
    <row r="208" spans="1:13" hidden="1">
      <c r="A208" s="62" t="s">
        <v>869</v>
      </c>
      <c r="B208" s="58" t="s">
        <v>870</v>
      </c>
      <c r="C208" s="63" t="s">
        <v>293</v>
      </c>
      <c r="D208" s="58" t="s">
        <v>294</v>
      </c>
      <c r="E208" s="63" t="s">
        <v>297</v>
      </c>
      <c r="F208" s="58" t="s">
        <v>298</v>
      </c>
      <c r="G208" s="64">
        <v>516.77</v>
      </c>
      <c r="H208" s="64">
        <v>22.98</v>
      </c>
      <c r="I208" s="64">
        <v>0</v>
      </c>
      <c r="J208" s="64">
        <v>1637.59</v>
      </c>
      <c r="K208" s="64">
        <v>0</v>
      </c>
      <c r="L208" s="64">
        <v>1771.42</v>
      </c>
      <c r="M208" s="64">
        <f t="shared" si="3"/>
        <v>3948.76</v>
      </c>
    </row>
    <row r="209" spans="1:13" hidden="1">
      <c r="A209" s="62" t="s">
        <v>869</v>
      </c>
      <c r="B209" s="58" t="s">
        <v>870</v>
      </c>
      <c r="C209" s="63" t="s">
        <v>293</v>
      </c>
      <c r="D209" s="58" t="s">
        <v>294</v>
      </c>
      <c r="E209" s="63" t="s">
        <v>305</v>
      </c>
      <c r="F209" s="58" t="s">
        <v>306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f t="shared" si="3"/>
        <v>0</v>
      </c>
    </row>
    <row r="210" spans="1:13" hidden="1">
      <c r="A210" s="62" t="s">
        <v>869</v>
      </c>
      <c r="B210" s="58" t="s">
        <v>870</v>
      </c>
      <c r="C210" s="63" t="s">
        <v>293</v>
      </c>
      <c r="D210" s="58" t="s">
        <v>294</v>
      </c>
      <c r="E210" s="63" t="s">
        <v>285</v>
      </c>
      <c r="F210" s="58" t="s">
        <v>286</v>
      </c>
      <c r="G210" s="64">
        <v>106737.95</v>
      </c>
      <c r="H210" s="64">
        <v>88727.72</v>
      </c>
      <c r="I210" s="64">
        <v>5519.16</v>
      </c>
      <c r="J210" s="64">
        <v>3679.46</v>
      </c>
      <c r="K210" s="64">
        <v>3679.44</v>
      </c>
      <c r="L210" s="64">
        <v>3679.45</v>
      </c>
      <c r="M210" s="64">
        <f t="shared" si="3"/>
        <v>212023.18</v>
      </c>
    </row>
    <row r="211" spans="1:13" hidden="1">
      <c r="A211" s="62" t="s">
        <v>869</v>
      </c>
      <c r="B211" s="58" t="s">
        <v>870</v>
      </c>
      <c r="C211" s="63" t="s">
        <v>293</v>
      </c>
      <c r="D211" s="58" t="s">
        <v>294</v>
      </c>
      <c r="E211" s="63" t="s">
        <v>303</v>
      </c>
      <c r="F211" s="58" t="s">
        <v>304</v>
      </c>
      <c r="G211" s="64">
        <v>0</v>
      </c>
      <c r="H211" s="64">
        <v>217.75</v>
      </c>
      <c r="I211" s="64">
        <v>0</v>
      </c>
      <c r="J211" s="64">
        <v>8</v>
      </c>
      <c r="K211" s="64">
        <v>0</v>
      </c>
      <c r="L211" s="64">
        <v>0</v>
      </c>
      <c r="M211" s="64">
        <f t="shared" si="3"/>
        <v>225.75</v>
      </c>
    </row>
    <row r="212" spans="1:13" hidden="1">
      <c r="A212" s="62" t="s">
        <v>869</v>
      </c>
      <c r="B212" s="58" t="s">
        <v>870</v>
      </c>
      <c r="C212" s="63" t="s">
        <v>293</v>
      </c>
      <c r="D212" s="58" t="s">
        <v>294</v>
      </c>
      <c r="E212" s="63" t="s">
        <v>299</v>
      </c>
      <c r="F212" s="58" t="s">
        <v>300</v>
      </c>
      <c r="G212" s="64">
        <v>0</v>
      </c>
      <c r="H212" s="64">
        <v>86.5</v>
      </c>
      <c r="I212" s="64">
        <v>0</v>
      </c>
      <c r="J212" s="64">
        <v>0</v>
      </c>
      <c r="K212" s="64">
        <v>0</v>
      </c>
      <c r="L212" s="64">
        <v>0</v>
      </c>
      <c r="M212" s="64">
        <f t="shared" si="3"/>
        <v>86.5</v>
      </c>
    </row>
    <row r="213" spans="1:13" hidden="1">
      <c r="A213" s="62" t="s">
        <v>869</v>
      </c>
      <c r="B213" s="58" t="s">
        <v>870</v>
      </c>
      <c r="C213" s="63" t="s">
        <v>293</v>
      </c>
      <c r="D213" s="58" t="s">
        <v>294</v>
      </c>
      <c r="E213" s="63" t="s">
        <v>312</v>
      </c>
      <c r="F213" s="58" t="s">
        <v>313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f t="shared" si="3"/>
        <v>0</v>
      </c>
    </row>
    <row r="214" spans="1:13" hidden="1">
      <c r="A214" s="62" t="s">
        <v>869</v>
      </c>
      <c r="B214" s="58" t="s">
        <v>870</v>
      </c>
      <c r="C214" s="63" t="s">
        <v>293</v>
      </c>
      <c r="D214" s="58" t="s">
        <v>294</v>
      </c>
      <c r="E214" s="63" t="s">
        <v>321</v>
      </c>
      <c r="F214" s="58" t="s">
        <v>322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f t="shared" si="3"/>
        <v>0</v>
      </c>
    </row>
    <row r="215" spans="1:13" hidden="1">
      <c r="A215" s="62" t="s">
        <v>869</v>
      </c>
      <c r="B215" s="58" t="s">
        <v>870</v>
      </c>
      <c r="C215" s="63" t="s">
        <v>293</v>
      </c>
      <c r="D215" s="58" t="s">
        <v>294</v>
      </c>
      <c r="E215" s="63" t="s">
        <v>397</v>
      </c>
      <c r="F215" s="58" t="s">
        <v>398</v>
      </c>
      <c r="G215" s="64">
        <v>696</v>
      </c>
      <c r="H215" s="64">
        <v>174</v>
      </c>
      <c r="I215" s="64">
        <v>0</v>
      </c>
      <c r="J215" s="64">
        <v>0</v>
      </c>
      <c r="K215" s="64">
        <v>0</v>
      </c>
      <c r="L215" s="64">
        <v>0</v>
      </c>
      <c r="M215" s="64">
        <f t="shared" si="3"/>
        <v>870</v>
      </c>
    </row>
    <row r="216" spans="1:13" hidden="1">
      <c r="A216" s="62" t="s">
        <v>869</v>
      </c>
      <c r="B216" s="58" t="s">
        <v>870</v>
      </c>
      <c r="C216" s="63" t="s">
        <v>293</v>
      </c>
      <c r="D216" s="58" t="s">
        <v>294</v>
      </c>
      <c r="E216" s="63" t="s">
        <v>341</v>
      </c>
      <c r="F216" s="58" t="s">
        <v>342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f t="shared" si="3"/>
        <v>0</v>
      </c>
    </row>
    <row r="217" spans="1:13" hidden="1">
      <c r="A217" s="62" t="s">
        <v>869</v>
      </c>
      <c r="B217" s="58" t="s">
        <v>870</v>
      </c>
      <c r="C217" s="63" t="s">
        <v>169</v>
      </c>
      <c r="D217" s="58" t="s">
        <v>705</v>
      </c>
      <c r="E217" s="63" t="s">
        <v>335</v>
      </c>
      <c r="F217" s="58" t="s">
        <v>336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f t="shared" si="3"/>
        <v>0</v>
      </c>
    </row>
    <row r="218" spans="1:13" hidden="1">
      <c r="A218" s="62" t="s">
        <v>869</v>
      </c>
      <c r="B218" s="58" t="s">
        <v>870</v>
      </c>
      <c r="C218" s="63" t="s">
        <v>169</v>
      </c>
      <c r="D218" s="58" t="s">
        <v>705</v>
      </c>
      <c r="E218" s="63" t="s">
        <v>301</v>
      </c>
      <c r="F218" s="58" t="s">
        <v>302</v>
      </c>
      <c r="G218" s="64">
        <v>0</v>
      </c>
      <c r="H218" s="64">
        <v>0</v>
      </c>
      <c r="I218" s="64">
        <v>0</v>
      </c>
      <c r="J218" s="64">
        <v>179.25</v>
      </c>
      <c r="K218" s="64">
        <v>0</v>
      </c>
      <c r="L218" s="64">
        <v>0</v>
      </c>
      <c r="M218" s="64">
        <f t="shared" si="3"/>
        <v>179.25</v>
      </c>
    </row>
    <row r="219" spans="1:13" hidden="1">
      <c r="A219" s="62" t="s">
        <v>869</v>
      </c>
      <c r="B219" s="58" t="s">
        <v>870</v>
      </c>
      <c r="C219" s="63" t="s">
        <v>169</v>
      </c>
      <c r="D219" s="58" t="s">
        <v>705</v>
      </c>
      <c r="E219" s="63" t="s">
        <v>297</v>
      </c>
      <c r="F219" s="58" t="s">
        <v>298</v>
      </c>
      <c r="G219" s="64">
        <v>0</v>
      </c>
      <c r="H219" s="64">
        <v>0</v>
      </c>
      <c r="I219" s="64">
        <v>0</v>
      </c>
      <c r="J219" s="64">
        <v>4646.08</v>
      </c>
      <c r="K219" s="64">
        <v>0</v>
      </c>
      <c r="L219" s="64">
        <v>0</v>
      </c>
      <c r="M219" s="64">
        <f t="shared" si="3"/>
        <v>4646.08</v>
      </c>
    </row>
    <row r="220" spans="1:13" hidden="1">
      <c r="A220" s="62" t="s">
        <v>869</v>
      </c>
      <c r="B220" s="58" t="s">
        <v>870</v>
      </c>
      <c r="C220" s="63" t="s">
        <v>169</v>
      </c>
      <c r="D220" s="58" t="s">
        <v>705</v>
      </c>
      <c r="E220" s="63" t="s">
        <v>299</v>
      </c>
      <c r="F220" s="58" t="s">
        <v>300</v>
      </c>
      <c r="G220" s="64">
        <v>0</v>
      </c>
      <c r="H220" s="64">
        <v>0</v>
      </c>
      <c r="I220" s="64">
        <v>0</v>
      </c>
      <c r="J220" s="64">
        <v>53.87</v>
      </c>
      <c r="K220" s="64">
        <v>0</v>
      </c>
      <c r="L220" s="64">
        <v>0</v>
      </c>
      <c r="M220" s="64">
        <f t="shared" si="3"/>
        <v>53.87</v>
      </c>
    </row>
    <row r="221" spans="1:13" hidden="1">
      <c r="A221" s="62" t="s">
        <v>869</v>
      </c>
      <c r="B221" s="58" t="s">
        <v>870</v>
      </c>
      <c r="C221" s="63" t="s">
        <v>436</v>
      </c>
      <c r="D221" s="58" t="s">
        <v>437</v>
      </c>
      <c r="E221" s="63" t="s">
        <v>949</v>
      </c>
      <c r="F221" s="58" t="s">
        <v>950</v>
      </c>
      <c r="G221" s="64">
        <v>83001.45</v>
      </c>
      <c r="H221" s="64">
        <v>83001.45</v>
      </c>
      <c r="I221" s="64">
        <v>83001.45</v>
      </c>
      <c r="J221" s="64">
        <v>83865.61</v>
      </c>
      <c r="K221" s="64">
        <v>83865.61</v>
      </c>
      <c r="L221" s="64">
        <v>83865.61</v>
      </c>
      <c r="M221" s="64">
        <f t="shared" si="3"/>
        <v>500601.17999999993</v>
      </c>
    </row>
    <row r="222" spans="1:13" hidden="1">
      <c r="A222" s="62" t="s">
        <v>869</v>
      </c>
      <c r="B222" s="58" t="s">
        <v>870</v>
      </c>
      <c r="C222" s="63" t="s">
        <v>436</v>
      </c>
      <c r="D222" s="58" t="s">
        <v>437</v>
      </c>
      <c r="E222" s="63" t="s">
        <v>438</v>
      </c>
      <c r="F222" s="58" t="s">
        <v>439</v>
      </c>
      <c r="G222" s="64">
        <v>257744.8</v>
      </c>
      <c r="H222" s="64">
        <v>-252996.86999999994</v>
      </c>
      <c r="I222" s="64">
        <v>1200736.7000000007</v>
      </c>
      <c r="J222" s="64">
        <v>266556.83999999997</v>
      </c>
      <c r="K222" s="64">
        <v>1387017.45</v>
      </c>
      <c r="L222" s="64">
        <v>-184552.88999999996</v>
      </c>
      <c r="M222" s="64">
        <f t="shared" si="3"/>
        <v>2674506.0300000007</v>
      </c>
    </row>
    <row r="223" spans="1:13" hidden="1">
      <c r="A223" s="62" t="s">
        <v>869</v>
      </c>
      <c r="B223" s="58" t="s">
        <v>870</v>
      </c>
      <c r="C223" s="63" t="s">
        <v>436</v>
      </c>
      <c r="D223" s="58" t="s">
        <v>437</v>
      </c>
      <c r="E223" s="63" t="s">
        <v>460</v>
      </c>
      <c r="F223" s="58" t="s">
        <v>461</v>
      </c>
      <c r="G223" s="64">
        <v>106845.41000000002</v>
      </c>
      <c r="H223" s="64">
        <v>-377425.88</v>
      </c>
      <c r="I223" s="64">
        <v>107705.39000000001</v>
      </c>
      <c r="J223" s="64">
        <v>111130.23000000001</v>
      </c>
      <c r="K223" s="64">
        <v>2695047.2299999995</v>
      </c>
      <c r="L223" s="64">
        <v>99777.799999999988</v>
      </c>
      <c r="M223" s="64">
        <f t="shared" si="3"/>
        <v>2743080.1799999992</v>
      </c>
    </row>
    <row r="224" spans="1:13" hidden="1">
      <c r="A224" s="62" t="s">
        <v>869</v>
      </c>
      <c r="B224" s="58" t="s">
        <v>870</v>
      </c>
      <c r="C224" s="63" t="s">
        <v>436</v>
      </c>
      <c r="D224" s="58" t="s">
        <v>437</v>
      </c>
      <c r="E224" s="63" t="s">
        <v>472</v>
      </c>
      <c r="F224" s="58" t="s">
        <v>473</v>
      </c>
      <c r="G224" s="64">
        <v>7982.86</v>
      </c>
      <c r="H224" s="64">
        <v>12333.500000000002</v>
      </c>
      <c r="I224" s="64">
        <v>10674.72</v>
      </c>
      <c r="J224" s="64">
        <v>10330.36</v>
      </c>
      <c r="K224" s="64">
        <v>26202.15</v>
      </c>
      <c r="L224" s="64">
        <v>9460.369999999999</v>
      </c>
      <c r="M224" s="64">
        <f t="shared" si="3"/>
        <v>76983.959999999992</v>
      </c>
    </row>
    <row r="225" spans="1:13" hidden="1">
      <c r="A225" s="62" t="s">
        <v>869</v>
      </c>
      <c r="B225" s="58" t="s">
        <v>870</v>
      </c>
      <c r="C225" s="63" t="s">
        <v>436</v>
      </c>
      <c r="D225" s="58" t="s">
        <v>437</v>
      </c>
      <c r="E225" s="63" t="s">
        <v>776</v>
      </c>
      <c r="F225" s="58" t="s">
        <v>777</v>
      </c>
      <c r="G225" s="64">
        <v>-2402.71</v>
      </c>
      <c r="H225" s="64">
        <v>-5171.79</v>
      </c>
      <c r="I225" s="64">
        <v>2564.88</v>
      </c>
      <c r="J225" s="64">
        <v>5719.54</v>
      </c>
      <c r="K225" s="64">
        <v>2117.62</v>
      </c>
      <c r="L225" s="64">
        <v>-25060.02</v>
      </c>
      <c r="M225" s="64">
        <f t="shared" si="3"/>
        <v>-22232.48</v>
      </c>
    </row>
    <row r="226" spans="1:13" hidden="1">
      <c r="A226" s="62" t="s">
        <v>869</v>
      </c>
      <c r="B226" s="58" t="s">
        <v>870</v>
      </c>
      <c r="C226" s="63" t="s">
        <v>436</v>
      </c>
      <c r="D226" s="58" t="s">
        <v>437</v>
      </c>
      <c r="E226" s="63" t="s">
        <v>440</v>
      </c>
      <c r="F226" s="58" t="s">
        <v>441</v>
      </c>
      <c r="G226" s="64">
        <v>141927.34999999998</v>
      </c>
      <c r="H226" s="64">
        <v>123596.13000000003</v>
      </c>
      <c r="I226" s="64">
        <v>126296.07000000002</v>
      </c>
      <c r="J226" s="64">
        <v>118613.59000000001</v>
      </c>
      <c r="K226" s="64">
        <v>133973.43999999997</v>
      </c>
      <c r="L226" s="64">
        <v>132870.85</v>
      </c>
      <c r="M226" s="64">
        <f t="shared" si="3"/>
        <v>777277.42999999993</v>
      </c>
    </row>
    <row r="227" spans="1:13" hidden="1">
      <c r="A227" s="62" t="s">
        <v>869</v>
      </c>
      <c r="B227" s="58" t="s">
        <v>870</v>
      </c>
      <c r="C227" s="63" t="s">
        <v>436</v>
      </c>
      <c r="D227" s="58" t="s">
        <v>437</v>
      </c>
      <c r="E227" s="63" t="s">
        <v>442</v>
      </c>
      <c r="F227" s="58" t="s">
        <v>443</v>
      </c>
      <c r="G227" s="64">
        <v>161639.57999999999</v>
      </c>
      <c r="H227" s="64">
        <v>140762.24000000002</v>
      </c>
      <c r="I227" s="64">
        <v>143837.18</v>
      </c>
      <c r="J227" s="64">
        <v>135087.69999999998</v>
      </c>
      <c r="K227" s="64">
        <v>152580.81</v>
      </c>
      <c r="L227" s="64">
        <v>151325.1</v>
      </c>
      <c r="M227" s="64">
        <f t="shared" si="3"/>
        <v>885232.61</v>
      </c>
    </row>
    <row r="228" spans="1:13" hidden="1">
      <c r="A228" s="62" t="s">
        <v>869</v>
      </c>
      <c r="B228" s="58" t="s">
        <v>870</v>
      </c>
      <c r="C228" s="63" t="s">
        <v>436</v>
      </c>
      <c r="D228" s="58" t="s">
        <v>437</v>
      </c>
      <c r="E228" s="63" t="s">
        <v>444</v>
      </c>
      <c r="F228" s="58" t="s">
        <v>445</v>
      </c>
      <c r="G228" s="64">
        <v>236545.23000000004</v>
      </c>
      <c r="H228" s="64">
        <v>205993.5199999999</v>
      </c>
      <c r="I228" s="64">
        <v>210493.45999999996</v>
      </c>
      <c r="J228" s="64">
        <v>197689.35000000003</v>
      </c>
      <c r="K228" s="64">
        <v>223289.07000000007</v>
      </c>
      <c r="L228" s="64">
        <v>221451.34</v>
      </c>
      <c r="M228" s="64">
        <f t="shared" si="3"/>
        <v>1295461.9700000002</v>
      </c>
    </row>
    <row r="229" spans="1:13" hidden="1">
      <c r="A229" s="62" t="s">
        <v>869</v>
      </c>
      <c r="B229" s="58" t="s">
        <v>870</v>
      </c>
      <c r="C229" s="63" t="s">
        <v>436</v>
      </c>
      <c r="D229" s="58" t="s">
        <v>437</v>
      </c>
      <c r="E229" s="63" t="s">
        <v>446</v>
      </c>
      <c r="F229" s="58" t="s">
        <v>447</v>
      </c>
      <c r="G229" s="64">
        <v>3942.46</v>
      </c>
      <c r="H229" s="64">
        <v>3433.2699999999991</v>
      </c>
      <c r="I229" s="64">
        <v>3508.2599999999993</v>
      </c>
      <c r="J229" s="64">
        <v>3294.83</v>
      </c>
      <c r="K229" s="64">
        <v>3721.4599999999991</v>
      </c>
      <c r="L229" s="64">
        <v>3690.8999999999987</v>
      </c>
      <c r="M229" s="64">
        <f t="shared" si="3"/>
        <v>21591.179999999997</v>
      </c>
    </row>
    <row r="230" spans="1:13" hidden="1">
      <c r="A230" s="62" t="s">
        <v>869</v>
      </c>
      <c r="B230" s="58" t="s">
        <v>870</v>
      </c>
      <c r="C230" s="63" t="s">
        <v>436</v>
      </c>
      <c r="D230" s="58" t="s">
        <v>437</v>
      </c>
      <c r="E230" s="63" t="s">
        <v>448</v>
      </c>
      <c r="F230" s="58" t="s">
        <v>449</v>
      </c>
      <c r="G230" s="64">
        <v>19712.260000000009</v>
      </c>
      <c r="H230" s="64">
        <v>17166.099999999995</v>
      </c>
      <c r="I230" s="64">
        <v>17541.099999999999</v>
      </c>
      <c r="J230" s="64">
        <v>16474.069999999996</v>
      </c>
      <c r="K230" s="64">
        <v>18607.41</v>
      </c>
      <c r="L230" s="64">
        <v>18454.299999999996</v>
      </c>
      <c r="M230" s="64">
        <f t="shared" si="3"/>
        <v>107955.23999999999</v>
      </c>
    </row>
    <row r="231" spans="1:13" hidden="1">
      <c r="A231" s="62" t="s">
        <v>869</v>
      </c>
      <c r="B231" s="58" t="s">
        <v>870</v>
      </c>
      <c r="C231" s="63" t="s">
        <v>436</v>
      </c>
      <c r="D231" s="58" t="s">
        <v>437</v>
      </c>
      <c r="E231" s="63" t="s">
        <v>450</v>
      </c>
      <c r="F231" s="58" t="s">
        <v>451</v>
      </c>
      <c r="G231" s="64">
        <v>15769.789999999999</v>
      </c>
      <c r="H231" s="64">
        <v>13732.900000000001</v>
      </c>
      <c r="I231" s="64">
        <v>14032.879999999996</v>
      </c>
      <c r="J231" s="64">
        <v>13179.300000000001</v>
      </c>
      <c r="K231" s="64">
        <v>14885.989999999996</v>
      </c>
      <c r="L231" s="64">
        <v>14763.390000000001</v>
      </c>
      <c r="M231" s="64">
        <f t="shared" si="3"/>
        <v>86364.25</v>
      </c>
    </row>
    <row r="232" spans="1:13" hidden="1">
      <c r="A232" s="62" t="s">
        <v>869</v>
      </c>
      <c r="B232" s="58" t="s">
        <v>870</v>
      </c>
      <c r="C232" s="63" t="s">
        <v>436</v>
      </c>
      <c r="D232" s="58" t="s">
        <v>437</v>
      </c>
      <c r="E232" s="63" t="s">
        <v>452</v>
      </c>
      <c r="F232" s="58" t="s">
        <v>453</v>
      </c>
      <c r="G232" s="64">
        <v>713578.1</v>
      </c>
      <c r="H232" s="64">
        <v>621413.83000000007</v>
      </c>
      <c r="I232" s="64">
        <v>634988.5399999998</v>
      </c>
      <c r="J232" s="64">
        <v>596362.85000000009</v>
      </c>
      <c r="K232" s="64">
        <v>673588.63</v>
      </c>
      <c r="L232" s="64">
        <v>668044.89999999991</v>
      </c>
      <c r="M232" s="64">
        <f t="shared" si="3"/>
        <v>3907976.85</v>
      </c>
    </row>
    <row r="233" spans="1:13" hidden="1">
      <c r="A233" s="62" t="s">
        <v>869</v>
      </c>
      <c r="B233" s="58" t="s">
        <v>870</v>
      </c>
      <c r="C233" s="63" t="s">
        <v>436</v>
      </c>
      <c r="D233" s="58" t="s">
        <v>437</v>
      </c>
      <c r="E233" s="63" t="s">
        <v>454</v>
      </c>
      <c r="F233" s="58" t="s">
        <v>455</v>
      </c>
      <c r="G233" s="64">
        <v>39764.55000000001</v>
      </c>
      <c r="H233" s="64">
        <v>34332.289999999994</v>
      </c>
      <c r="I233" s="64">
        <v>35082.229999999996</v>
      </c>
      <c r="J233" s="64">
        <v>32948.25</v>
      </c>
      <c r="K233" s="64">
        <v>37214.819999999992</v>
      </c>
      <c r="L233" s="64">
        <v>36908.58</v>
      </c>
      <c r="M233" s="64">
        <f t="shared" si="3"/>
        <v>216250.72000000003</v>
      </c>
    </row>
    <row r="234" spans="1:13" hidden="1">
      <c r="A234" s="62" t="s">
        <v>869</v>
      </c>
      <c r="B234" s="58" t="s">
        <v>870</v>
      </c>
      <c r="C234" s="63" t="s">
        <v>436</v>
      </c>
      <c r="D234" s="58" t="s">
        <v>437</v>
      </c>
      <c r="E234" s="63" t="s">
        <v>301</v>
      </c>
      <c r="F234" s="58" t="s">
        <v>302</v>
      </c>
      <c r="G234" s="64">
        <v>0</v>
      </c>
      <c r="H234" s="64">
        <v>4362</v>
      </c>
      <c r="I234" s="64">
        <v>8393.19</v>
      </c>
      <c r="J234" s="64">
        <v>12259.48</v>
      </c>
      <c r="K234" s="64">
        <v>2686</v>
      </c>
      <c r="L234" s="64">
        <v>8157</v>
      </c>
      <c r="M234" s="64">
        <f t="shared" si="3"/>
        <v>35857.67</v>
      </c>
    </row>
    <row r="235" spans="1:13" hidden="1">
      <c r="A235" s="62" t="s">
        <v>869</v>
      </c>
      <c r="B235" s="58" t="s">
        <v>870</v>
      </c>
      <c r="C235" s="63" t="s">
        <v>436</v>
      </c>
      <c r="D235" s="58" t="s">
        <v>437</v>
      </c>
      <c r="E235" s="63" t="s">
        <v>788</v>
      </c>
      <c r="F235" s="58" t="s">
        <v>789</v>
      </c>
      <c r="G235" s="64">
        <v>10409.17</v>
      </c>
      <c r="H235" s="64">
        <v>128279.14</v>
      </c>
      <c r="I235" s="64">
        <v>29370.080000000002</v>
      </c>
      <c r="J235" s="64">
        <v>70600.740000000005</v>
      </c>
      <c r="K235" s="64">
        <v>13038.61</v>
      </c>
      <c r="L235" s="64">
        <v>25885.99</v>
      </c>
      <c r="M235" s="64">
        <f t="shared" si="3"/>
        <v>277583.73</v>
      </c>
    </row>
    <row r="236" spans="1:13" hidden="1">
      <c r="A236" s="62" t="s">
        <v>869</v>
      </c>
      <c r="B236" s="58" t="s">
        <v>870</v>
      </c>
      <c r="C236" s="63" t="s">
        <v>436</v>
      </c>
      <c r="D236" s="58" t="s">
        <v>437</v>
      </c>
      <c r="E236" s="63" t="s">
        <v>307</v>
      </c>
      <c r="F236" s="58" t="s">
        <v>308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f t="shared" si="3"/>
        <v>0</v>
      </c>
    </row>
    <row r="237" spans="1:13" hidden="1">
      <c r="A237" s="62" t="s">
        <v>869</v>
      </c>
      <c r="B237" s="58" t="s">
        <v>870</v>
      </c>
      <c r="C237" s="63" t="s">
        <v>436</v>
      </c>
      <c r="D237" s="58" t="s">
        <v>437</v>
      </c>
      <c r="E237" s="63" t="s">
        <v>299</v>
      </c>
      <c r="F237" s="58" t="s">
        <v>300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f t="shared" si="3"/>
        <v>0</v>
      </c>
    </row>
    <row r="238" spans="1:13" hidden="1">
      <c r="A238" s="62" t="s">
        <v>869</v>
      </c>
      <c r="B238" s="58" t="s">
        <v>870</v>
      </c>
      <c r="C238" s="63" t="s">
        <v>436</v>
      </c>
      <c r="D238" s="58" t="s">
        <v>437</v>
      </c>
      <c r="E238" s="63" t="s">
        <v>784</v>
      </c>
      <c r="F238" s="58" t="s">
        <v>785</v>
      </c>
      <c r="G238" s="64">
        <v>102662.51</v>
      </c>
      <c r="H238" s="64">
        <v>-5690.43</v>
      </c>
      <c r="I238" s="64">
        <v>-5394.68</v>
      </c>
      <c r="J238" s="64">
        <v>-5073.5200000000004</v>
      </c>
      <c r="K238" s="64">
        <v>-5541.07</v>
      </c>
      <c r="L238" s="64">
        <v>-3295.45</v>
      </c>
      <c r="M238" s="64">
        <f t="shared" si="3"/>
        <v>77667.360000000001</v>
      </c>
    </row>
    <row r="239" spans="1:13" hidden="1">
      <c r="A239" s="62" t="s">
        <v>869</v>
      </c>
      <c r="B239" s="58" t="s">
        <v>870</v>
      </c>
      <c r="C239" s="63" t="s">
        <v>436</v>
      </c>
      <c r="D239" s="58" t="s">
        <v>437</v>
      </c>
      <c r="E239" s="63" t="s">
        <v>951</v>
      </c>
      <c r="F239" s="58" t="s">
        <v>952</v>
      </c>
      <c r="G239" s="64">
        <v>651998.28</v>
      </c>
      <c r="H239" s="64">
        <v>-7339.91</v>
      </c>
      <c r="I239" s="64">
        <v>-599729.39</v>
      </c>
      <c r="J239" s="64">
        <v>-41552.93</v>
      </c>
      <c r="K239" s="64">
        <v>-10515.92</v>
      </c>
      <c r="L239" s="64">
        <v>-74960.570000000007</v>
      </c>
      <c r="M239" s="64">
        <f t="shared" si="3"/>
        <v>-82100.440000000031</v>
      </c>
    </row>
    <row r="240" spans="1:13" hidden="1">
      <c r="A240" s="62" t="s">
        <v>869</v>
      </c>
      <c r="B240" s="58" t="s">
        <v>870</v>
      </c>
      <c r="C240" s="63" t="s">
        <v>436</v>
      </c>
      <c r="D240" s="58" t="s">
        <v>437</v>
      </c>
      <c r="E240" s="63" t="s">
        <v>798</v>
      </c>
      <c r="F240" s="58" t="s">
        <v>799</v>
      </c>
      <c r="G240" s="64">
        <v>1247000</v>
      </c>
      <c r="H240" s="64">
        <v>1098000</v>
      </c>
      <c r="I240" s="64">
        <v>4154361.53</v>
      </c>
      <c r="J240" s="64">
        <v>1311555.92</v>
      </c>
      <c r="K240" s="64">
        <v>1189607.78</v>
      </c>
      <c r="L240" s="64">
        <v>-984058.84</v>
      </c>
      <c r="M240" s="64">
        <f t="shared" si="3"/>
        <v>8016466.3899999987</v>
      </c>
    </row>
    <row r="241" spans="1:13" hidden="1">
      <c r="A241" s="62" t="s">
        <v>869</v>
      </c>
      <c r="B241" s="58" t="s">
        <v>870</v>
      </c>
      <c r="C241" s="63" t="s">
        <v>436</v>
      </c>
      <c r="D241" s="58" t="s">
        <v>437</v>
      </c>
      <c r="E241" s="63" t="s">
        <v>806</v>
      </c>
      <c r="F241" s="58" t="s">
        <v>807</v>
      </c>
      <c r="G241" s="64">
        <v>-9746.9</v>
      </c>
      <c r="H241" s="64">
        <v>-9746.9</v>
      </c>
      <c r="I241" s="64">
        <v>-9746.9</v>
      </c>
      <c r="J241" s="64">
        <v>-18421.87</v>
      </c>
      <c r="K241" s="64">
        <v>-18421.87</v>
      </c>
      <c r="L241" s="64">
        <v>-18421.87</v>
      </c>
      <c r="M241" s="64">
        <f t="shared" si="3"/>
        <v>-84506.309999999983</v>
      </c>
    </row>
    <row r="242" spans="1:13" hidden="1">
      <c r="A242" s="62" t="s">
        <v>869</v>
      </c>
      <c r="B242" s="58" t="s">
        <v>870</v>
      </c>
      <c r="C242" s="63" t="s">
        <v>436</v>
      </c>
      <c r="D242" s="58" t="s">
        <v>437</v>
      </c>
      <c r="E242" s="63" t="s">
        <v>800</v>
      </c>
      <c r="F242" s="58" t="s">
        <v>801</v>
      </c>
      <c r="G242" s="64">
        <v>-17839.05</v>
      </c>
      <c r="H242" s="64">
        <v>-15017.93</v>
      </c>
      <c r="I242" s="64">
        <v>-30878.080000000002</v>
      </c>
      <c r="J242" s="64">
        <v>-2197.0700000000002</v>
      </c>
      <c r="K242" s="64">
        <v>-38910.769999999997</v>
      </c>
      <c r="L242" s="64">
        <v>-29493.98</v>
      </c>
      <c r="M242" s="64">
        <f t="shared" si="3"/>
        <v>-134336.88</v>
      </c>
    </row>
    <row r="243" spans="1:13" hidden="1">
      <c r="A243" s="62" t="s">
        <v>869</v>
      </c>
      <c r="B243" s="58" t="s">
        <v>870</v>
      </c>
      <c r="C243" s="63" t="s">
        <v>436</v>
      </c>
      <c r="D243" s="58" t="s">
        <v>437</v>
      </c>
      <c r="E243" s="63" t="s">
        <v>466</v>
      </c>
      <c r="F243" s="58" t="s">
        <v>467</v>
      </c>
      <c r="G243" s="64">
        <v>151.28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f t="shared" si="3"/>
        <v>151.28</v>
      </c>
    </row>
    <row r="244" spans="1:13" hidden="1">
      <c r="A244" s="62" t="s">
        <v>869</v>
      </c>
      <c r="B244" s="58" t="s">
        <v>870</v>
      </c>
      <c r="C244" s="63" t="s">
        <v>436</v>
      </c>
      <c r="D244" s="58" t="s">
        <v>437</v>
      </c>
      <c r="E244" s="63" t="s">
        <v>474</v>
      </c>
      <c r="F244" s="58" t="s">
        <v>475</v>
      </c>
      <c r="G244" s="64">
        <v>211.12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f t="shared" si="3"/>
        <v>211.12</v>
      </c>
    </row>
    <row r="245" spans="1:13" hidden="1">
      <c r="A245" s="62" t="s">
        <v>869</v>
      </c>
      <c r="B245" s="58" t="s">
        <v>870</v>
      </c>
      <c r="C245" s="63" t="s">
        <v>436</v>
      </c>
      <c r="D245" s="58" t="s">
        <v>437</v>
      </c>
      <c r="E245" s="63" t="s">
        <v>309</v>
      </c>
      <c r="F245" s="58" t="s">
        <v>310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f t="shared" si="3"/>
        <v>0</v>
      </c>
    </row>
    <row r="246" spans="1:13" hidden="1">
      <c r="A246" s="62" t="s">
        <v>869</v>
      </c>
      <c r="B246" s="58" t="s">
        <v>870</v>
      </c>
      <c r="C246" s="63" t="s">
        <v>436</v>
      </c>
      <c r="D246" s="58" t="s">
        <v>437</v>
      </c>
      <c r="E246" s="63" t="s">
        <v>341</v>
      </c>
      <c r="F246" s="58" t="s">
        <v>342</v>
      </c>
      <c r="G246" s="64">
        <v>0</v>
      </c>
      <c r="H246" s="64">
        <v>98.53</v>
      </c>
      <c r="I246" s="64">
        <v>0</v>
      </c>
      <c r="J246" s="64">
        <v>0</v>
      </c>
      <c r="K246" s="64">
        <v>0</v>
      </c>
      <c r="L246" s="64">
        <v>0</v>
      </c>
      <c r="M246" s="64">
        <f t="shared" si="3"/>
        <v>98.53</v>
      </c>
    </row>
    <row r="247" spans="1:13" hidden="1">
      <c r="A247" s="62" t="s">
        <v>869</v>
      </c>
      <c r="B247" s="58" t="s">
        <v>870</v>
      </c>
      <c r="C247" s="63" t="s">
        <v>436</v>
      </c>
      <c r="D247" s="58" t="s">
        <v>437</v>
      </c>
      <c r="E247" s="63" t="s">
        <v>794</v>
      </c>
      <c r="F247" s="58" t="s">
        <v>795</v>
      </c>
      <c r="G247" s="64">
        <v>-59240.14</v>
      </c>
      <c r="H247" s="64">
        <v>8415.57</v>
      </c>
      <c r="I247" s="64">
        <v>37239.69</v>
      </c>
      <c r="J247" s="64">
        <v>11192.41</v>
      </c>
      <c r="K247" s="64">
        <v>1464.2</v>
      </c>
      <c r="L247" s="64">
        <v>4180.29</v>
      </c>
      <c r="M247" s="64">
        <f t="shared" si="3"/>
        <v>3252.0200000000023</v>
      </c>
    </row>
    <row r="248" spans="1:13" hidden="1">
      <c r="A248" s="62" t="s">
        <v>869</v>
      </c>
      <c r="B248" s="58" t="s">
        <v>870</v>
      </c>
      <c r="C248" s="63" t="s">
        <v>436</v>
      </c>
      <c r="D248" s="58" t="s">
        <v>437</v>
      </c>
      <c r="E248" s="63" t="s">
        <v>796</v>
      </c>
      <c r="F248" s="58" t="s">
        <v>797</v>
      </c>
      <c r="G248" s="64">
        <v>8615.93</v>
      </c>
      <c r="H248" s="64">
        <v>10668.560000000001</v>
      </c>
      <c r="I248" s="64">
        <v>5145.13</v>
      </c>
      <c r="J248" s="64">
        <v>4348.24</v>
      </c>
      <c r="K248" s="64">
        <v>1238.05</v>
      </c>
      <c r="L248" s="64">
        <v>4018.47</v>
      </c>
      <c r="M248" s="64">
        <f t="shared" si="3"/>
        <v>34034.379999999997</v>
      </c>
    </row>
    <row r="249" spans="1:13" hidden="1">
      <c r="A249" s="62" t="s">
        <v>869</v>
      </c>
      <c r="B249" s="58" t="s">
        <v>870</v>
      </c>
      <c r="C249" s="63" t="s">
        <v>436</v>
      </c>
      <c r="D249" s="58" t="s">
        <v>437</v>
      </c>
      <c r="E249" s="63" t="s">
        <v>782</v>
      </c>
      <c r="F249" s="58" t="s">
        <v>783</v>
      </c>
      <c r="G249" s="64">
        <v>2666.53</v>
      </c>
      <c r="H249" s="64">
        <v>-4376.08</v>
      </c>
      <c r="I249" s="64">
        <v>11179.26</v>
      </c>
      <c r="J249" s="64">
        <v>28077.42</v>
      </c>
      <c r="K249" s="64">
        <v>11325.2</v>
      </c>
      <c r="L249" s="64">
        <v>-21933.99</v>
      </c>
      <c r="M249" s="64">
        <f t="shared" si="3"/>
        <v>26938.34</v>
      </c>
    </row>
    <row r="250" spans="1:13" hidden="1">
      <c r="A250" s="62" t="s">
        <v>869</v>
      </c>
      <c r="B250" s="58" t="s">
        <v>870</v>
      </c>
      <c r="C250" s="63" t="s">
        <v>436</v>
      </c>
      <c r="D250" s="58" t="s">
        <v>437</v>
      </c>
      <c r="E250" s="63" t="s">
        <v>802</v>
      </c>
      <c r="F250" s="58" t="s">
        <v>803</v>
      </c>
      <c r="G250" s="64">
        <v>-17901.47</v>
      </c>
      <c r="H250" s="64">
        <v>9902.91</v>
      </c>
      <c r="I250" s="64">
        <v>-105976.13</v>
      </c>
      <c r="J250" s="64">
        <v>46391.58</v>
      </c>
      <c r="K250" s="64">
        <v>59215.23</v>
      </c>
      <c r="L250" s="64">
        <v>285661.01</v>
      </c>
      <c r="M250" s="64">
        <f t="shared" si="3"/>
        <v>277293.13</v>
      </c>
    </row>
    <row r="251" spans="1:13" hidden="1">
      <c r="A251" s="62" t="s">
        <v>869</v>
      </c>
      <c r="B251" s="58" t="s">
        <v>870</v>
      </c>
      <c r="C251" s="63" t="s">
        <v>436</v>
      </c>
      <c r="D251" s="58" t="s">
        <v>437</v>
      </c>
      <c r="E251" s="63" t="s">
        <v>786</v>
      </c>
      <c r="F251" s="58" t="s">
        <v>787</v>
      </c>
      <c r="G251" s="64">
        <v>854055.35</v>
      </c>
      <c r="H251" s="64">
        <v>831783.42</v>
      </c>
      <c r="I251" s="64">
        <v>836048.42</v>
      </c>
      <c r="J251" s="64">
        <v>834273.94</v>
      </c>
      <c r="K251" s="64">
        <v>860523.4</v>
      </c>
      <c r="L251" s="64">
        <v>836139.49</v>
      </c>
      <c r="M251" s="64">
        <f t="shared" si="3"/>
        <v>5052824.0200000005</v>
      </c>
    </row>
    <row r="252" spans="1:13" hidden="1">
      <c r="A252" s="62" t="s">
        <v>869</v>
      </c>
      <c r="B252" s="58" t="s">
        <v>870</v>
      </c>
      <c r="C252" s="63" t="s">
        <v>436</v>
      </c>
      <c r="D252" s="58" t="s">
        <v>437</v>
      </c>
      <c r="E252" s="63" t="s">
        <v>953</v>
      </c>
      <c r="F252" s="58" t="s">
        <v>954</v>
      </c>
      <c r="G252" s="64">
        <v>25677.19</v>
      </c>
      <c r="H252" s="64">
        <v>9100.17</v>
      </c>
      <c r="I252" s="64">
        <v>10289.84</v>
      </c>
      <c r="J252" s="64">
        <v>7545.3</v>
      </c>
      <c r="K252" s="64">
        <v>37247.839999999997</v>
      </c>
      <c r="L252" s="64">
        <v>22234.57</v>
      </c>
      <c r="M252" s="64">
        <f t="shared" si="3"/>
        <v>112094.91</v>
      </c>
    </row>
    <row r="253" spans="1:13" hidden="1">
      <c r="A253" s="62" t="s">
        <v>869</v>
      </c>
      <c r="B253" s="58" t="s">
        <v>870</v>
      </c>
      <c r="C253" s="63" t="s">
        <v>436</v>
      </c>
      <c r="D253" s="58" t="s">
        <v>437</v>
      </c>
      <c r="E253" s="63" t="s">
        <v>955</v>
      </c>
      <c r="F253" s="58" t="s">
        <v>956</v>
      </c>
      <c r="G253" s="64">
        <v>27</v>
      </c>
      <c r="H253" s="64">
        <v>27</v>
      </c>
      <c r="I253" s="64">
        <v>27</v>
      </c>
      <c r="J253" s="64">
        <v>27</v>
      </c>
      <c r="K253" s="64">
        <v>50.15</v>
      </c>
      <c r="L253" s="64">
        <v>27</v>
      </c>
      <c r="M253" s="64">
        <f t="shared" si="3"/>
        <v>185.15</v>
      </c>
    </row>
    <row r="254" spans="1:13" hidden="1">
      <c r="A254" s="62" t="s">
        <v>869</v>
      </c>
      <c r="B254" s="58" t="s">
        <v>870</v>
      </c>
      <c r="C254" s="63" t="s">
        <v>436</v>
      </c>
      <c r="D254" s="58" t="s">
        <v>437</v>
      </c>
      <c r="E254" s="63" t="s">
        <v>470</v>
      </c>
      <c r="F254" s="58" t="s">
        <v>471</v>
      </c>
      <c r="G254" s="64">
        <v>781.75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f t="shared" si="3"/>
        <v>781.75</v>
      </c>
    </row>
    <row r="255" spans="1:13" hidden="1">
      <c r="A255" s="62" t="s">
        <v>869</v>
      </c>
      <c r="B255" s="58" t="s">
        <v>870</v>
      </c>
      <c r="C255" s="63" t="s">
        <v>436</v>
      </c>
      <c r="D255" s="58" t="s">
        <v>437</v>
      </c>
      <c r="E255" s="63" t="s">
        <v>468</v>
      </c>
      <c r="F255" s="58" t="s">
        <v>469</v>
      </c>
      <c r="G255" s="64">
        <v>386.56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f t="shared" si="3"/>
        <v>386.56</v>
      </c>
    </row>
    <row r="256" spans="1:13" hidden="1">
      <c r="A256" s="62" t="s">
        <v>869</v>
      </c>
      <c r="B256" s="58" t="s">
        <v>870</v>
      </c>
      <c r="C256" s="63" t="s">
        <v>436</v>
      </c>
      <c r="D256" s="58" t="s">
        <v>437</v>
      </c>
      <c r="E256" s="63" t="s">
        <v>464</v>
      </c>
      <c r="F256" s="58" t="s">
        <v>465</v>
      </c>
      <c r="G256" s="64">
        <v>1531.1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f t="shared" si="3"/>
        <v>1531.1</v>
      </c>
    </row>
    <row r="257" spans="1:13" hidden="1">
      <c r="A257" s="62" t="s">
        <v>869</v>
      </c>
      <c r="B257" s="58" t="s">
        <v>870</v>
      </c>
      <c r="C257" s="63" t="s">
        <v>436</v>
      </c>
      <c r="D257" s="58" t="s">
        <v>437</v>
      </c>
      <c r="E257" s="63" t="s">
        <v>458</v>
      </c>
      <c r="F257" s="58" t="s">
        <v>459</v>
      </c>
      <c r="G257" s="64">
        <v>13.26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f t="shared" si="3"/>
        <v>13.26</v>
      </c>
    </row>
    <row r="258" spans="1:13" hidden="1">
      <c r="A258" s="62" t="s">
        <v>869</v>
      </c>
      <c r="B258" s="58" t="s">
        <v>870</v>
      </c>
      <c r="C258" s="63" t="s">
        <v>436</v>
      </c>
      <c r="D258" s="58" t="s">
        <v>437</v>
      </c>
      <c r="E258" s="63" t="s">
        <v>790</v>
      </c>
      <c r="F258" s="58" t="s">
        <v>791</v>
      </c>
      <c r="G258" s="64">
        <v>1389.2</v>
      </c>
      <c r="H258" s="64">
        <v>-3535.71</v>
      </c>
      <c r="I258" s="64">
        <v>7793.24</v>
      </c>
      <c r="J258" s="64">
        <v>11667.61</v>
      </c>
      <c r="K258" s="64">
        <v>7148.94</v>
      </c>
      <c r="L258" s="64">
        <v>-32211.119999999999</v>
      </c>
      <c r="M258" s="64">
        <f t="shared" si="3"/>
        <v>-7747.84</v>
      </c>
    </row>
    <row r="259" spans="1:13" hidden="1">
      <c r="A259" s="62" t="s">
        <v>869</v>
      </c>
      <c r="B259" s="58" t="s">
        <v>870</v>
      </c>
      <c r="C259" s="63" t="s">
        <v>436</v>
      </c>
      <c r="D259" s="58" t="s">
        <v>437</v>
      </c>
      <c r="E259" s="63" t="s">
        <v>456</v>
      </c>
      <c r="F259" s="58" t="s">
        <v>457</v>
      </c>
      <c r="G259" s="64">
        <v>3932.61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f t="shared" si="3"/>
        <v>3932.61</v>
      </c>
    </row>
    <row r="260" spans="1:13" hidden="1">
      <c r="A260" s="62" t="s">
        <v>869</v>
      </c>
      <c r="B260" s="58" t="s">
        <v>870</v>
      </c>
      <c r="C260" s="63" t="s">
        <v>436</v>
      </c>
      <c r="D260" s="58" t="s">
        <v>437</v>
      </c>
      <c r="E260" s="63" t="s">
        <v>462</v>
      </c>
      <c r="F260" s="58" t="s">
        <v>463</v>
      </c>
      <c r="G260" s="64">
        <v>645.89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f t="shared" si="3"/>
        <v>645.89</v>
      </c>
    </row>
    <row r="261" spans="1:13" hidden="1">
      <c r="A261" s="62" t="s">
        <v>869</v>
      </c>
      <c r="B261" s="58" t="s">
        <v>870</v>
      </c>
      <c r="C261" s="63" t="s">
        <v>520</v>
      </c>
      <c r="D261" s="58" t="s">
        <v>521</v>
      </c>
      <c r="E261" s="63" t="s">
        <v>522</v>
      </c>
      <c r="F261" s="58" t="s">
        <v>523</v>
      </c>
      <c r="G261" s="64">
        <v>13327.54</v>
      </c>
      <c r="H261" s="64">
        <v>13327.54</v>
      </c>
      <c r="I261" s="64">
        <v>11426.37</v>
      </c>
      <c r="J261" s="64">
        <v>11426.37</v>
      </c>
      <c r="K261" s="64">
        <v>11426.37</v>
      </c>
      <c r="L261" s="64">
        <v>11426.37</v>
      </c>
      <c r="M261" s="64">
        <f t="shared" si="3"/>
        <v>72360.560000000012</v>
      </c>
    </row>
    <row r="262" spans="1:13" hidden="1">
      <c r="A262" s="62" t="s">
        <v>869</v>
      </c>
      <c r="B262" s="58" t="s">
        <v>870</v>
      </c>
      <c r="C262" s="63" t="s">
        <v>520</v>
      </c>
      <c r="D262" s="58" t="s">
        <v>521</v>
      </c>
      <c r="E262" s="63" t="s">
        <v>392</v>
      </c>
      <c r="F262" s="58" t="s">
        <v>393</v>
      </c>
      <c r="G262" s="64">
        <v>36534.379999999997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f t="shared" si="3"/>
        <v>36534.379999999997</v>
      </c>
    </row>
    <row r="263" spans="1:13" hidden="1">
      <c r="A263" s="62" t="s">
        <v>869</v>
      </c>
      <c r="B263" s="58" t="s">
        <v>870</v>
      </c>
      <c r="C263" s="63" t="s">
        <v>70</v>
      </c>
      <c r="D263" s="58" t="s">
        <v>602</v>
      </c>
      <c r="E263" s="63" t="s">
        <v>392</v>
      </c>
      <c r="F263" s="58" t="s">
        <v>393</v>
      </c>
      <c r="G263" s="64">
        <v>1046231.71</v>
      </c>
      <c r="H263" s="64">
        <v>1030631.59</v>
      </c>
      <c r="I263" s="64">
        <v>1024365.5099999999</v>
      </c>
      <c r="J263" s="64">
        <v>1114181.4600000002</v>
      </c>
      <c r="K263" s="64">
        <v>1127248.0899999999</v>
      </c>
      <c r="L263" s="64">
        <v>1072040.4399999997</v>
      </c>
      <c r="M263" s="64">
        <f t="shared" ref="M263:M326" si="4">SUM(G263:L263)</f>
        <v>6414698.7999999989</v>
      </c>
    </row>
    <row r="264" spans="1:13" hidden="1">
      <c r="A264" s="62" t="s">
        <v>869</v>
      </c>
      <c r="B264" s="58" t="s">
        <v>870</v>
      </c>
      <c r="C264" s="63" t="s">
        <v>70</v>
      </c>
      <c r="D264" s="58" t="s">
        <v>602</v>
      </c>
      <c r="E264" s="63" t="s">
        <v>603</v>
      </c>
      <c r="F264" s="58" t="s">
        <v>604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f t="shared" si="4"/>
        <v>0</v>
      </c>
    </row>
    <row r="265" spans="1:13" hidden="1">
      <c r="A265" s="62" t="s">
        <v>869</v>
      </c>
      <c r="B265" s="58" t="s">
        <v>870</v>
      </c>
      <c r="C265" s="63" t="s">
        <v>70</v>
      </c>
      <c r="D265" s="58" t="s">
        <v>602</v>
      </c>
      <c r="E265" s="63" t="s">
        <v>428</v>
      </c>
      <c r="F265" s="58" t="s">
        <v>429</v>
      </c>
      <c r="G265" s="64">
        <v>0</v>
      </c>
      <c r="H265" s="64">
        <v>0</v>
      </c>
      <c r="I265" s="64">
        <v>0</v>
      </c>
      <c r="J265" s="64">
        <v>2500</v>
      </c>
      <c r="K265" s="64">
        <v>71974.81</v>
      </c>
      <c r="L265" s="64">
        <v>0</v>
      </c>
      <c r="M265" s="64">
        <f t="shared" si="4"/>
        <v>74474.81</v>
      </c>
    </row>
    <row r="266" spans="1:13" hidden="1">
      <c r="A266" s="62" t="s">
        <v>869</v>
      </c>
      <c r="B266" s="58" t="s">
        <v>870</v>
      </c>
      <c r="C266" s="63" t="s">
        <v>70</v>
      </c>
      <c r="D266" s="58" t="s">
        <v>602</v>
      </c>
      <c r="E266" s="63" t="s">
        <v>289</v>
      </c>
      <c r="F266" s="58" t="s">
        <v>290</v>
      </c>
      <c r="G266" s="64">
        <v>746.48</v>
      </c>
      <c r="H266" s="64">
        <v>209.76</v>
      </c>
      <c r="I266" s="64">
        <v>96.61</v>
      </c>
      <c r="J266" s="64">
        <v>245.96</v>
      </c>
      <c r="K266" s="64">
        <v>92.85</v>
      </c>
      <c r="L266" s="64">
        <v>73.62</v>
      </c>
      <c r="M266" s="64">
        <f t="shared" si="4"/>
        <v>1465.2799999999997</v>
      </c>
    </row>
    <row r="267" spans="1:13" hidden="1">
      <c r="A267" s="62" t="s">
        <v>869</v>
      </c>
      <c r="B267" s="58" t="s">
        <v>870</v>
      </c>
      <c r="C267" s="63" t="s">
        <v>70</v>
      </c>
      <c r="D267" s="58" t="s">
        <v>602</v>
      </c>
      <c r="E267" s="63" t="s">
        <v>335</v>
      </c>
      <c r="F267" s="58" t="s">
        <v>336</v>
      </c>
      <c r="G267" s="64">
        <v>164644.56</v>
      </c>
      <c r="H267" s="64">
        <v>170919.25</v>
      </c>
      <c r="I267" s="64">
        <v>165024.44</v>
      </c>
      <c r="J267" s="64">
        <v>236330.22</v>
      </c>
      <c r="K267" s="64">
        <v>125794.62000000001</v>
      </c>
      <c r="L267" s="64">
        <v>98427.23000000001</v>
      </c>
      <c r="M267" s="64">
        <f t="shared" si="4"/>
        <v>961140.32</v>
      </c>
    </row>
    <row r="268" spans="1:13" hidden="1">
      <c r="A268" s="62" t="s">
        <v>869</v>
      </c>
      <c r="B268" s="58" t="s">
        <v>870</v>
      </c>
      <c r="C268" s="63" t="s">
        <v>70</v>
      </c>
      <c r="D268" s="58" t="s">
        <v>602</v>
      </c>
      <c r="E268" s="63" t="s">
        <v>356</v>
      </c>
      <c r="F268" s="58" t="s">
        <v>357</v>
      </c>
      <c r="G268" s="64">
        <v>21996.09</v>
      </c>
      <c r="H268" s="64">
        <v>35211.170000000006</v>
      </c>
      <c r="I268" s="64">
        <v>37202.85</v>
      </c>
      <c r="J268" s="64">
        <v>18737.57</v>
      </c>
      <c r="K268" s="64">
        <v>13846.48</v>
      </c>
      <c r="L268" s="64">
        <v>87233.03</v>
      </c>
      <c r="M268" s="64">
        <f t="shared" si="4"/>
        <v>214227.19</v>
      </c>
    </row>
    <row r="269" spans="1:13" hidden="1">
      <c r="A269" s="62" t="s">
        <v>869</v>
      </c>
      <c r="B269" s="58" t="s">
        <v>870</v>
      </c>
      <c r="C269" s="63" t="s">
        <v>70</v>
      </c>
      <c r="D269" s="58" t="s">
        <v>602</v>
      </c>
      <c r="E269" s="63" t="s">
        <v>301</v>
      </c>
      <c r="F269" s="58" t="s">
        <v>302</v>
      </c>
      <c r="G269" s="64">
        <v>8494.119999999999</v>
      </c>
      <c r="H269" s="64">
        <v>19360.580000000005</v>
      </c>
      <c r="I269" s="64">
        <v>8797.5199999999968</v>
      </c>
      <c r="J269" s="64">
        <v>20150.009999999998</v>
      </c>
      <c r="K269" s="64">
        <v>14290.769999999999</v>
      </c>
      <c r="L269" s="64">
        <v>16037.359999999999</v>
      </c>
      <c r="M269" s="64">
        <f t="shared" si="4"/>
        <v>87130.36</v>
      </c>
    </row>
    <row r="270" spans="1:13" hidden="1">
      <c r="A270" s="62" t="s">
        <v>869</v>
      </c>
      <c r="B270" s="58" t="s">
        <v>870</v>
      </c>
      <c r="C270" s="63" t="s">
        <v>70</v>
      </c>
      <c r="D270" s="58" t="s">
        <v>602</v>
      </c>
      <c r="E270" s="63" t="s">
        <v>297</v>
      </c>
      <c r="F270" s="58" t="s">
        <v>298</v>
      </c>
      <c r="G270" s="64">
        <v>29768.930000000004</v>
      </c>
      <c r="H270" s="64">
        <v>43346.879999999997</v>
      </c>
      <c r="I270" s="64">
        <v>53356.81</v>
      </c>
      <c r="J270" s="64">
        <v>53882.21</v>
      </c>
      <c r="K270" s="64">
        <v>58180.350000000013</v>
      </c>
      <c r="L270" s="64">
        <v>66983.820000000007</v>
      </c>
      <c r="M270" s="64">
        <f t="shared" si="4"/>
        <v>305519</v>
      </c>
    </row>
    <row r="271" spans="1:13" hidden="1">
      <c r="A271" s="62" t="s">
        <v>869</v>
      </c>
      <c r="B271" s="58" t="s">
        <v>870</v>
      </c>
      <c r="C271" s="63" t="s">
        <v>70</v>
      </c>
      <c r="D271" s="58" t="s">
        <v>602</v>
      </c>
      <c r="E271" s="63" t="s">
        <v>287</v>
      </c>
      <c r="F271" s="58" t="s">
        <v>288</v>
      </c>
      <c r="G271" s="64">
        <v>4408.66</v>
      </c>
      <c r="H271" s="64">
        <v>4307.8</v>
      </c>
      <c r="I271" s="64">
        <v>3879.2099999999996</v>
      </c>
      <c r="J271" s="64">
        <v>3898.3100000000004</v>
      </c>
      <c r="K271" s="64">
        <v>4290.1500000000005</v>
      </c>
      <c r="L271" s="64">
        <v>4184.07</v>
      </c>
      <c r="M271" s="64">
        <f t="shared" si="4"/>
        <v>24968.2</v>
      </c>
    </row>
    <row r="272" spans="1:13" hidden="1">
      <c r="A272" s="62" t="s">
        <v>869</v>
      </c>
      <c r="B272" s="58" t="s">
        <v>870</v>
      </c>
      <c r="C272" s="63" t="s">
        <v>70</v>
      </c>
      <c r="D272" s="58" t="s">
        <v>602</v>
      </c>
      <c r="E272" s="63" t="s">
        <v>305</v>
      </c>
      <c r="F272" s="58" t="s">
        <v>306</v>
      </c>
      <c r="G272" s="64">
        <v>11929.269999999999</v>
      </c>
      <c r="H272" s="64">
        <v>19408.309999999998</v>
      </c>
      <c r="I272" s="64">
        <v>17452.329999999998</v>
      </c>
      <c r="J272" s="64">
        <v>28599.58</v>
      </c>
      <c r="K272" s="64">
        <v>47753.739999999991</v>
      </c>
      <c r="L272" s="64">
        <v>49476.349999999991</v>
      </c>
      <c r="M272" s="64">
        <f t="shared" si="4"/>
        <v>174619.57999999996</v>
      </c>
    </row>
    <row r="273" spans="1:13" hidden="1">
      <c r="A273" s="62" t="s">
        <v>869</v>
      </c>
      <c r="B273" s="58" t="s">
        <v>870</v>
      </c>
      <c r="C273" s="63" t="s">
        <v>70</v>
      </c>
      <c r="D273" s="58" t="s">
        <v>602</v>
      </c>
      <c r="E273" s="63" t="s">
        <v>957</v>
      </c>
      <c r="F273" s="58" t="s">
        <v>958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f t="shared" si="4"/>
        <v>0</v>
      </c>
    </row>
    <row r="274" spans="1:13" hidden="1">
      <c r="A274" s="62" t="s">
        <v>869</v>
      </c>
      <c r="B274" s="58" t="s">
        <v>870</v>
      </c>
      <c r="C274" s="63" t="s">
        <v>70</v>
      </c>
      <c r="D274" s="58" t="s">
        <v>602</v>
      </c>
      <c r="E274" s="63" t="s">
        <v>394</v>
      </c>
      <c r="F274" s="58" t="s">
        <v>395</v>
      </c>
      <c r="G274" s="64">
        <v>45091.58</v>
      </c>
      <c r="H274" s="64">
        <v>41109.03</v>
      </c>
      <c r="I274" s="64">
        <v>54309.919999999998</v>
      </c>
      <c r="J274" s="64">
        <v>28640.69</v>
      </c>
      <c r="K274" s="64">
        <v>33515.040000000001</v>
      </c>
      <c r="L274" s="64">
        <v>36912.879999999997</v>
      </c>
      <c r="M274" s="64">
        <f t="shared" si="4"/>
        <v>239579.14</v>
      </c>
    </row>
    <row r="275" spans="1:13" hidden="1">
      <c r="A275" s="62" t="s">
        <v>869</v>
      </c>
      <c r="B275" s="58" t="s">
        <v>870</v>
      </c>
      <c r="C275" s="63" t="s">
        <v>70</v>
      </c>
      <c r="D275" s="58" t="s">
        <v>602</v>
      </c>
      <c r="E275" s="63" t="s">
        <v>371</v>
      </c>
      <c r="F275" s="58" t="s">
        <v>372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f t="shared" si="4"/>
        <v>0</v>
      </c>
    </row>
    <row r="276" spans="1:13" hidden="1">
      <c r="A276" s="62" t="s">
        <v>869</v>
      </c>
      <c r="B276" s="58" t="s">
        <v>870</v>
      </c>
      <c r="C276" s="63" t="s">
        <v>70</v>
      </c>
      <c r="D276" s="58" t="s">
        <v>602</v>
      </c>
      <c r="E276" s="63" t="s">
        <v>399</v>
      </c>
      <c r="F276" s="58" t="s">
        <v>400</v>
      </c>
      <c r="G276" s="64">
        <v>13925.21</v>
      </c>
      <c r="H276" s="64">
        <v>8834.1</v>
      </c>
      <c r="I276" s="64">
        <v>26818.23</v>
      </c>
      <c r="J276" s="64">
        <v>3295.8999999999996</v>
      </c>
      <c r="K276" s="64">
        <v>7045.72</v>
      </c>
      <c r="L276" s="64">
        <v>-17504.629999999997</v>
      </c>
      <c r="M276" s="64">
        <f t="shared" si="4"/>
        <v>42414.53</v>
      </c>
    </row>
    <row r="277" spans="1:13" hidden="1">
      <c r="A277" s="62" t="s">
        <v>869</v>
      </c>
      <c r="B277" s="58" t="s">
        <v>870</v>
      </c>
      <c r="C277" s="63" t="s">
        <v>70</v>
      </c>
      <c r="D277" s="58" t="s">
        <v>602</v>
      </c>
      <c r="E277" s="63" t="s">
        <v>307</v>
      </c>
      <c r="F277" s="58" t="s">
        <v>308</v>
      </c>
      <c r="G277" s="64">
        <v>-2757.9700000000025</v>
      </c>
      <c r="H277" s="64">
        <v>15378.529999999995</v>
      </c>
      <c r="I277" s="64">
        <v>13750.890000000001</v>
      </c>
      <c r="J277" s="64">
        <v>17104.230000000003</v>
      </c>
      <c r="K277" s="64">
        <v>8803.6200000000008</v>
      </c>
      <c r="L277" s="64">
        <v>9749.869999999999</v>
      </c>
      <c r="M277" s="64">
        <f t="shared" si="4"/>
        <v>62029.17</v>
      </c>
    </row>
    <row r="278" spans="1:13" hidden="1">
      <c r="A278" s="62" t="s">
        <v>869</v>
      </c>
      <c r="B278" s="58" t="s">
        <v>870</v>
      </c>
      <c r="C278" s="63" t="s">
        <v>70</v>
      </c>
      <c r="D278" s="58" t="s">
        <v>602</v>
      </c>
      <c r="E278" s="63" t="s">
        <v>319</v>
      </c>
      <c r="F278" s="58" t="s">
        <v>320</v>
      </c>
      <c r="G278" s="64">
        <v>17390.939999999999</v>
      </c>
      <c r="H278" s="64">
        <v>17858.41</v>
      </c>
      <c r="I278" s="64">
        <v>30120.79</v>
      </c>
      <c r="J278" s="64">
        <v>11449.06</v>
      </c>
      <c r="K278" s="64">
        <v>16959.39</v>
      </c>
      <c r="L278" s="64">
        <v>25172.170000000002</v>
      </c>
      <c r="M278" s="64">
        <f t="shared" si="4"/>
        <v>118950.76</v>
      </c>
    </row>
    <row r="279" spans="1:13" hidden="1">
      <c r="A279" s="62" t="s">
        <v>869</v>
      </c>
      <c r="B279" s="58" t="s">
        <v>870</v>
      </c>
      <c r="C279" s="63" t="s">
        <v>70</v>
      </c>
      <c r="D279" s="58" t="s">
        <v>602</v>
      </c>
      <c r="E279" s="63" t="s">
        <v>358</v>
      </c>
      <c r="F279" s="58" t="s">
        <v>359</v>
      </c>
      <c r="G279" s="64">
        <v>20312.27</v>
      </c>
      <c r="H279" s="64">
        <v>12215.810000000001</v>
      </c>
      <c r="I279" s="64">
        <v>26669.51</v>
      </c>
      <c r="J279" s="64">
        <v>19573</v>
      </c>
      <c r="K279" s="64">
        <v>13295.300000000001</v>
      </c>
      <c r="L279" s="64">
        <v>7844.43</v>
      </c>
      <c r="M279" s="64">
        <f t="shared" si="4"/>
        <v>99910.32</v>
      </c>
    </row>
    <row r="280" spans="1:13" hidden="1">
      <c r="A280" s="62" t="s">
        <v>869</v>
      </c>
      <c r="B280" s="58" t="s">
        <v>870</v>
      </c>
      <c r="C280" s="63" t="s">
        <v>70</v>
      </c>
      <c r="D280" s="58" t="s">
        <v>602</v>
      </c>
      <c r="E280" s="63" t="s">
        <v>303</v>
      </c>
      <c r="F280" s="58" t="s">
        <v>304</v>
      </c>
      <c r="G280" s="64">
        <v>27121.469999999998</v>
      </c>
      <c r="H280" s="64">
        <v>38860.31</v>
      </c>
      <c r="I280" s="64">
        <v>36788.47</v>
      </c>
      <c r="J280" s="64">
        <v>49316.99</v>
      </c>
      <c r="K280" s="64">
        <v>62210.93</v>
      </c>
      <c r="L280" s="64">
        <v>54333.690000000024</v>
      </c>
      <c r="M280" s="64">
        <f t="shared" si="4"/>
        <v>268631.86</v>
      </c>
    </row>
    <row r="281" spans="1:13" hidden="1">
      <c r="A281" s="62" t="s">
        <v>869</v>
      </c>
      <c r="B281" s="58" t="s">
        <v>870</v>
      </c>
      <c r="C281" s="63" t="s">
        <v>70</v>
      </c>
      <c r="D281" s="58" t="s">
        <v>602</v>
      </c>
      <c r="E281" s="63" t="s">
        <v>299</v>
      </c>
      <c r="F281" s="58" t="s">
        <v>300</v>
      </c>
      <c r="G281" s="64">
        <v>63784.340000000011</v>
      </c>
      <c r="H281" s="64">
        <v>24299.529999999995</v>
      </c>
      <c r="I281" s="64">
        <v>16822.09</v>
      </c>
      <c r="J281" s="64">
        <v>61755.020000000004</v>
      </c>
      <c r="K281" s="64">
        <v>16392.320000000003</v>
      </c>
      <c r="L281" s="64">
        <v>23211.649999999998</v>
      </c>
      <c r="M281" s="64">
        <f t="shared" si="4"/>
        <v>206264.95</v>
      </c>
    </row>
    <row r="282" spans="1:13" hidden="1">
      <c r="A282" s="62" t="s">
        <v>869</v>
      </c>
      <c r="B282" s="58" t="s">
        <v>870</v>
      </c>
      <c r="C282" s="63" t="s">
        <v>70</v>
      </c>
      <c r="D282" s="58" t="s">
        <v>602</v>
      </c>
      <c r="E282" s="63" t="s">
        <v>49</v>
      </c>
      <c r="F282" s="58" t="s">
        <v>529</v>
      </c>
      <c r="G282" s="64">
        <v>5638.12</v>
      </c>
      <c r="H282" s="64">
        <v>6362.66</v>
      </c>
      <c r="I282" s="64">
        <v>27968.170000000002</v>
      </c>
      <c r="J282" s="64">
        <v>13486.03</v>
      </c>
      <c r="K282" s="64">
        <v>8139.9000000000005</v>
      </c>
      <c r="L282" s="64">
        <v>7475.72</v>
      </c>
      <c r="M282" s="64">
        <f t="shared" si="4"/>
        <v>69070.599999999991</v>
      </c>
    </row>
    <row r="283" spans="1:13" hidden="1">
      <c r="A283" s="62" t="s">
        <v>869</v>
      </c>
      <c r="B283" s="58" t="s">
        <v>870</v>
      </c>
      <c r="C283" s="63" t="s">
        <v>70</v>
      </c>
      <c r="D283" s="58" t="s">
        <v>602</v>
      </c>
      <c r="E283" s="63" t="s">
        <v>480</v>
      </c>
      <c r="F283" s="58" t="s">
        <v>481</v>
      </c>
      <c r="G283" s="64">
        <v>18014.09</v>
      </c>
      <c r="H283" s="64">
        <v>-2146.4299999999985</v>
      </c>
      <c r="I283" s="64">
        <v>5459.85</v>
      </c>
      <c r="J283" s="64">
        <v>10334.030000000001</v>
      </c>
      <c r="K283" s="64">
        <v>59118.400000000001</v>
      </c>
      <c r="L283" s="64">
        <v>32093.07</v>
      </c>
      <c r="M283" s="64">
        <f t="shared" si="4"/>
        <v>122873.01000000001</v>
      </c>
    </row>
    <row r="284" spans="1:13" hidden="1">
      <c r="A284" s="62" t="s">
        <v>869</v>
      </c>
      <c r="B284" s="58" t="s">
        <v>870</v>
      </c>
      <c r="C284" s="63" t="s">
        <v>70</v>
      </c>
      <c r="D284" s="58" t="s">
        <v>602</v>
      </c>
      <c r="E284" s="63" t="s">
        <v>959</v>
      </c>
      <c r="F284" s="58" t="s">
        <v>960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17988.75</v>
      </c>
      <c r="M284" s="64">
        <f t="shared" si="4"/>
        <v>17988.75</v>
      </c>
    </row>
    <row r="285" spans="1:13" hidden="1">
      <c r="A285" s="62" t="s">
        <v>869</v>
      </c>
      <c r="B285" s="58" t="s">
        <v>870</v>
      </c>
      <c r="C285" s="63" t="s">
        <v>70</v>
      </c>
      <c r="D285" s="58" t="s">
        <v>602</v>
      </c>
      <c r="E285" s="63" t="s">
        <v>961</v>
      </c>
      <c r="F285" s="58" t="s">
        <v>962</v>
      </c>
      <c r="G285" s="64">
        <v>22347.69</v>
      </c>
      <c r="H285" s="64">
        <v>11683.87</v>
      </c>
      <c r="I285" s="64">
        <v>46150.6</v>
      </c>
      <c r="J285" s="64">
        <v>14381.36</v>
      </c>
      <c r="K285" s="64">
        <v>57739.799999999996</v>
      </c>
      <c r="L285" s="64">
        <v>29874.719999999998</v>
      </c>
      <c r="M285" s="64">
        <f t="shared" si="4"/>
        <v>182178.04</v>
      </c>
    </row>
    <row r="286" spans="1:13" hidden="1">
      <c r="A286" s="62" t="s">
        <v>869</v>
      </c>
      <c r="B286" s="58" t="s">
        <v>870</v>
      </c>
      <c r="C286" s="63" t="s">
        <v>70</v>
      </c>
      <c r="D286" s="58" t="s">
        <v>602</v>
      </c>
      <c r="E286" s="63" t="s">
        <v>48</v>
      </c>
      <c r="F286" s="58" t="s">
        <v>396</v>
      </c>
      <c r="G286" s="64">
        <v>3836.96</v>
      </c>
      <c r="H286" s="64">
        <v>1977.8</v>
      </c>
      <c r="I286" s="64">
        <v>0</v>
      </c>
      <c r="J286" s="64">
        <v>3000</v>
      </c>
      <c r="K286" s="64">
        <v>2679.9</v>
      </c>
      <c r="L286" s="64">
        <v>0</v>
      </c>
      <c r="M286" s="64">
        <f t="shared" si="4"/>
        <v>11494.66</v>
      </c>
    </row>
    <row r="287" spans="1:13" hidden="1">
      <c r="A287" s="62" t="s">
        <v>869</v>
      </c>
      <c r="B287" s="58" t="s">
        <v>870</v>
      </c>
      <c r="C287" s="63" t="s">
        <v>70</v>
      </c>
      <c r="D287" s="58" t="s">
        <v>602</v>
      </c>
      <c r="E287" s="63" t="s">
        <v>339</v>
      </c>
      <c r="F287" s="58" t="s">
        <v>340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f t="shared" si="4"/>
        <v>0</v>
      </c>
    </row>
    <row r="288" spans="1:13" hidden="1">
      <c r="A288" s="62" t="s">
        <v>869</v>
      </c>
      <c r="B288" s="58" t="s">
        <v>870</v>
      </c>
      <c r="C288" s="63" t="s">
        <v>70</v>
      </c>
      <c r="D288" s="58" t="s">
        <v>602</v>
      </c>
      <c r="E288" s="63" t="s">
        <v>312</v>
      </c>
      <c r="F288" s="58" t="s">
        <v>313</v>
      </c>
      <c r="G288" s="64">
        <v>7889.23</v>
      </c>
      <c r="H288" s="64">
        <v>23215.06</v>
      </c>
      <c r="I288" s="64">
        <v>28493.919999999998</v>
      </c>
      <c r="J288" s="64">
        <v>11931.32</v>
      </c>
      <c r="K288" s="64">
        <v>11748.689999999999</v>
      </c>
      <c r="L288" s="64">
        <v>15356.640000000001</v>
      </c>
      <c r="M288" s="64">
        <f t="shared" si="4"/>
        <v>98634.86</v>
      </c>
    </row>
    <row r="289" spans="1:13" hidden="1">
      <c r="A289" s="62" t="s">
        <v>869</v>
      </c>
      <c r="B289" s="58" t="s">
        <v>870</v>
      </c>
      <c r="C289" s="63" t="s">
        <v>70</v>
      </c>
      <c r="D289" s="58" t="s">
        <v>602</v>
      </c>
      <c r="E289" s="63" t="s">
        <v>407</v>
      </c>
      <c r="F289" s="58" t="s">
        <v>408</v>
      </c>
      <c r="G289" s="64">
        <v>125992.75</v>
      </c>
      <c r="H289" s="64">
        <v>127650.02</v>
      </c>
      <c r="I289" s="64">
        <v>121829.14</v>
      </c>
      <c r="J289" s="64">
        <v>125126.56</v>
      </c>
      <c r="K289" s="64">
        <v>120893.22</v>
      </c>
      <c r="L289" s="64">
        <v>111698.67</v>
      </c>
      <c r="M289" s="64">
        <f t="shared" si="4"/>
        <v>733190.3600000001</v>
      </c>
    </row>
    <row r="290" spans="1:13" hidden="1">
      <c r="A290" s="62" t="s">
        <v>869</v>
      </c>
      <c r="B290" s="58" t="s">
        <v>870</v>
      </c>
      <c r="C290" s="63" t="s">
        <v>70</v>
      </c>
      <c r="D290" s="58" t="s">
        <v>602</v>
      </c>
      <c r="E290" s="63" t="s">
        <v>315</v>
      </c>
      <c r="F290" s="58" t="s">
        <v>316</v>
      </c>
      <c r="G290" s="64">
        <v>22115.130000000012</v>
      </c>
      <c r="H290" s="64">
        <v>24564.940000000002</v>
      </c>
      <c r="I290" s="64">
        <v>16999.659999999996</v>
      </c>
      <c r="J290" s="64">
        <v>24588.080000000009</v>
      </c>
      <c r="K290" s="64">
        <v>25841.740000000005</v>
      </c>
      <c r="L290" s="64">
        <v>22351.129999999986</v>
      </c>
      <c r="M290" s="64">
        <f t="shared" si="4"/>
        <v>136460.68000000002</v>
      </c>
    </row>
    <row r="291" spans="1:13" hidden="1">
      <c r="A291" s="62" t="s">
        <v>869</v>
      </c>
      <c r="B291" s="58" t="s">
        <v>870</v>
      </c>
      <c r="C291" s="63" t="s">
        <v>70</v>
      </c>
      <c r="D291" s="58" t="s">
        <v>602</v>
      </c>
      <c r="E291" s="63" t="s">
        <v>963</v>
      </c>
      <c r="F291" s="58" t="s">
        <v>964</v>
      </c>
      <c r="G291" s="64">
        <v>35764.949999999997</v>
      </c>
      <c r="H291" s="64">
        <v>27446.79</v>
      </c>
      <c r="I291" s="64">
        <v>0</v>
      </c>
      <c r="J291" s="64">
        <v>0</v>
      </c>
      <c r="K291" s="64">
        <v>950</v>
      </c>
      <c r="L291" s="64">
        <v>20642.84</v>
      </c>
      <c r="M291" s="64">
        <f t="shared" si="4"/>
        <v>84804.58</v>
      </c>
    </row>
    <row r="292" spans="1:13" hidden="1">
      <c r="A292" s="62" t="s">
        <v>869</v>
      </c>
      <c r="B292" s="58" t="s">
        <v>870</v>
      </c>
      <c r="C292" s="63" t="s">
        <v>70</v>
      </c>
      <c r="D292" s="58" t="s">
        <v>602</v>
      </c>
      <c r="E292" s="63" t="s">
        <v>941</v>
      </c>
      <c r="F292" s="58" t="s">
        <v>942</v>
      </c>
      <c r="G292" s="64">
        <v>11111.39</v>
      </c>
      <c r="H292" s="64">
        <v>-3875.0599999999995</v>
      </c>
      <c r="I292" s="64">
        <v>10971.49</v>
      </c>
      <c r="J292" s="64">
        <v>11714.26</v>
      </c>
      <c r="K292" s="64">
        <v>11857.55</v>
      </c>
      <c r="L292" s="64">
        <v>12025.04</v>
      </c>
      <c r="M292" s="64">
        <f t="shared" si="4"/>
        <v>53804.670000000006</v>
      </c>
    </row>
    <row r="293" spans="1:13" hidden="1">
      <c r="A293" s="62" t="s">
        <v>869</v>
      </c>
      <c r="B293" s="58" t="s">
        <v>870</v>
      </c>
      <c r="C293" s="63" t="s">
        <v>70</v>
      </c>
      <c r="D293" s="58" t="s">
        <v>602</v>
      </c>
      <c r="E293" s="63" t="s">
        <v>377</v>
      </c>
      <c r="F293" s="58" t="s">
        <v>378</v>
      </c>
      <c r="G293" s="64">
        <v>2331.2200000000003</v>
      </c>
      <c r="H293" s="64">
        <v>2317.11</v>
      </c>
      <c r="I293" s="64">
        <v>3113.0700000000015</v>
      </c>
      <c r="J293" s="64">
        <v>2534.1299999999997</v>
      </c>
      <c r="K293" s="64">
        <v>2511.3500000000004</v>
      </c>
      <c r="L293" s="64">
        <v>2173.84</v>
      </c>
      <c r="M293" s="64">
        <f t="shared" si="4"/>
        <v>14980.720000000001</v>
      </c>
    </row>
    <row r="294" spans="1:13" hidden="1">
      <c r="A294" s="62" t="s">
        <v>869</v>
      </c>
      <c r="B294" s="58" t="s">
        <v>870</v>
      </c>
      <c r="C294" s="63" t="s">
        <v>70</v>
      </c>
      <c r="D294" s="58" t="s">
        <v>602</v>
      </c>
      <c r="E294" s="63" t="s">
        <v>321</v>
      </c>
      <c r="F294" s="58" t="s">
        <v>322</v>
      </c>
      <c r="G294" s="64">
        <v>1308.53</v>
      </c>
      <c r="H294" s="64">
        <v>4076.91</v>
      </c>
      <c r="I294" s="64">
        <v>-94593</v>
      </c>
      <c r="J294" s="64">
        <v>9546.32</v>
      </c>
      <c r="K294" s="64">
        <v>41755.130000000005</v>
      </c>
      <c r="L294" s="64">
        <v>-10854.26</v>
      </c>
      <c r="M294" s="64">
        <f t="shared" si="4"/>
        <v>-48760.369999999988</v>
      </c>
    </row>
    <row r="295" spans="1:13" hidden="1">
      <c r="A295" s="62" t="s">
        <v>869</v>
      </c>
      <c r="B295" s="58" t="s">
        <v>870</v>
      </c>
      <c r="C295" s="63" t="s">
        <v>70</v>
      </c>
      <c r="D295" s="58" t="s">
        <v>602</v>
      </c>
      <c r="E295" s="63" t="s">
        <v>375</v>
      </c>
      <c r="F295" s="58" t="s">
        <v>376</v>
      </c>
      <c r="G295" s="64">
        <v>18198.379999999997</v>
      </c>
      <c r="H295" s="64">
        <v>22615.250000000004</v>
      </c>
      <c r="I295" s="64">
        <v>2966.6799999999985</v>
      </c>
      <c r="J295" s="64">
        <v>14844.429999999998</v>
      </c>
      <c r="K295" s="64">
        <v>12656.240000000002</v>
      </c>
      <c r="L295" s="64">
        <v>11669.14</v>
      </c>
      <c r="M295" s="64">
        <f t="shared" si="4"/>
        <v>82950.12000000001</v>
      </c>
    </row>
    <row r="296" spans="1:13" hidden="1">
      <c r="A296" s="62" t="s">
        <v>869</v>
      </c>
      <c r="B296" s="58" t="s">
        <v>870</v>
      </c>
      <c r="C296" s="63" t="s">
        <v>70</v>
      </c>
      <c r="D296" s="58" t="s">
        <v>602</v>
      </c>
      <c r="E296" s="63" t="s">
        <v>309</v>
      </c>
      <c r="F296" s="58" t="s">
        <v>310</v>
      </c>
      <c r="G296" s="64">
        <v>410.85</v>
      </c>
      <c r="H296" s="64">
        <v>1065.6799999999998</v>
      </c>
      <c r="I296" s="64">
        <v>277.85000000000002</v>
      </c>
      <c r="J296" s="64">
        <v>358.52</v>
      </c>
      <c r="K296" s="64">
        <v>92.5</v>
      </c>
      <c r="L296" s="64">
        <v>841.9</v>
      </c>
      <c r="M296" s="64">
        <f t="shared" si="4"/>
        <v>3047.2999999999997</v>
      </c>
    </row>
    <row r="297" spans="1:13" hidden="1">
      <c r="A297" s="62" t="s">
        <v>869</v>
      </c>
      <c r="B297" s="58" t="s">
        <v>870</v>
      </c>
      <c r="C297" s="63" t="s">
        <v>70</v>
      </c>
      <c r="D297" s="58" t="s">
        <v>602</v>
      </c>
      <c r="E297" s="63" t="s">
        <v>291</v>
      </c>
      <c r="F297" s="58" t="s">
        <v>292</v>
      </c>
      <c r="G297" s="64">
        <v>27232.71</v>
      </c>
      <c r="H297" s="64">
        <v>46339.329999999994</v>
      </c>
      <c r="I297" s="64">
        <v>27368.7</v>
      </c>
      <c r="J297" s="64">
        <v>8622.3799999999992</v>
      </c>
      <c r="K297" s="64">
        <v>22020.850000000002</v>
      </c>
      <c r="L297" s="64">
        <v>18382.399999999998</v>
      </c>
      <c r="M297" s="64">
        <f t="shared" si="4"/>
        <v>149966.37</v>
      </c>
    </row>
    <row r="298" spans="1:13" hidden="1">
      <c r="A298" s="62" t="s">
        <v>869</v>
      </c>
      <c r="B298" s="58" t="s">
        <v>870</v>
      </c>
      <c r="C298" s="63" t="s">
        <v>70</v>
      </c>
      <c r="D298" s="58" t="s">
        <v>602</v>
      </c>
      <c r="E298" s="63" t="s">
        <v>965</v>
      </c>
      <c r="F298" s="58" t="s">
        <v>966</v>
      </c>
      <c r="G298" s="64">
        <v>40959.4</v>
      </c>
      <c r="H298" s="64">
        <v>65.239999999999995</v>
      </c>
      <c r="I298" s="64">
        <v>957.48</v>
      </c>
      <c r="J298" s="64">
        <v>29.23</v>
      </c>
      <c r="K298" s="64">
        <v>49</v>
      </c>
      <c r="L298" s="64">
        <v>1624.3</v>
      </c>
      <c r="M298" s="64">
        <f t="shared" si="4"/>
        <v>43684.650000000009</v>
      </c>
    </row>
    <row r="299" spans="1:13" hidden="1">
      <c r="A299" s="62" t="s">
        <v>869</v>
      </c>
      <c r="B299" s="58" t="s">
        <v>870</v>
      </c>
      <c r="C299" s="63" t="s">
        <v>70</v>
      </c>
      <c r="D299" s="58" t="s">
        <v>602</v>
      </c>
      <c r="E299" s="63" t="s">
        <v>397</v>
      </c>
      <c r="F299" s="58" t="s">
        <v>398</v>
      </c>
      <c r="G299" s="64">
        <v>73075.460000000006</v>
      </c>
      <c r="H299" s="64">
        <v>2483</v>
      </c>
      <c r="I299" s="64">
        <v>3384</v>
      </c>
      <c r="J299" s="64">
        <v>30411.309999999998</v>
      </c>
      <c r="K299" s="64">
        <v>5337.98</v>
      </c>
      <c r="L299" s="64">
        <v>5586.0400000000009</v>
      </c>
      <c r="M299" s="64">
        <f t="shared" si="4"/>
        <v>120277.79000000001</v>
      </c>
    </row>
    <row r="300" spans="1:13" hidden="1">
      <c r="A300" s="62" t="s">
        <v>869</v>
      </c>
      <c r="B300" s="58" t="s">
        <v>870</v>
      </c>
      <c r="C300" s="63" t="s">
        <v>70</v>
      </c>
      <c r="D300" s="58" t="s">
        <v>602</v>
      </c>
      <c r="E300" s="63" t="s">
        <v>341</v>
      </c>
      <c r="F300" s="58" t="s">
        <v>342</v>
      </c>
      <c r="G300" s="64">
        <v>429.89</v>
      </c>
      <c r="H300" s="64">
        <v>150</v>
      </c>
      <c r="I300" s="64">
        <v>0</v>
      </c>
      <c r="J300" s="64">
        <v>0</v>
      </c>
      <c r="K300" s="64">
        <v>0</v>
      </c>
      <c r="L300" s="64">
        <v>309.99</v>
      </c>
      <c r="M300" s="64">
        <f t="shared" si="4"/>
        <v>889.88</v>
      </c>
    </row>
    <row r="301" spans="1:13" hidden="1">
      <c r="A301" s="62" t="s">
        <v>869</v>
      </c>
      <c r="B301" s="58" t="s">
        <v>870</v>
      </c>
      <c r="C301" s="63" t="s">
        <v>70</v>
      </c>
      <c r="D301" s="58" t="s">
        <v>602</v>
      </c>
      <c r="E301" s="63" t="s">
        <v>350</v>
      </c>
      <c r="F301" s="58" t="s">
        <v>351</v>
      </c>
      <c r="G301" s="64">
        <v>2696.6200000000003</v>
      </c>
      <c r="H301" s="64">
        <v>2743.1</v>
      </c>
      <c r="I301" s="64">
        <v>2640.2400000000007</v>
      </c>
      <c r="J301" s="64">
        <v>-495.56999999999982</v>
      </c>
      <c r="K301" s="64">
        <v>6927.1699999999992</v>
      </c>
      <c r="L301" s="64">
        <v>4757.9100000000008</v>
      </c>
      <c r="M301" s="64">
        <f t="shared" si="4"/>
        <v>19269.47</v>
      </c>
    </row>
    <row r="302" spans="1:13" hidden="1">
      <c r="A302" s="62" t="s">
        <v>869</v>
      </c>
      <c r="B302" s="58" t="s">
        <v>870</v>
      </c>
      <c r="C302" s="63" t="s">
        <v>70</v>
      </c>
      <c r="D302" s="58" t="s">
        <v>602</v>
      </c>
      <c r="E302" s="63" t="s">
        <v>796</v>
      </c>
      <c r="F302" s="58" t="s">
        <v>797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2050.2399999999998</v>
      </c>
      <c r="M302" s="64">
        <f t="shared" si="4"/>
        <v>2050.2399999999998</v>
      </c>
    </row>
    <row r="303" spans="1:13" hidden="1">
      <c r="A303" s="62" t="s">
        <v>869</v>
      </c>
      <c r="B303" s="58" t="s">
        <v>870</v>
      </c>
      <c r="C303" s="63" t="s">
        <v>70</v>
      </c>
      <c r="D303" s="58" t="s">
        <v>602</v>
      </c>
      <c r="E303" s="63" t="s">
        <v>967</v>
      </c>
      <c r="F303" s="58" t="s">
        <v>968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f t="shared" si="4"/>
        <v>0</v>
      </c>
    </row>
    <row r="304" spans="1:13" hidden="1">
      <c r="A304" s="62" t="s">
        <v>869</v>
      </c>
      <c r="B304" s="58" t="s">
        <v>870</v>
      </c>
      <c r="C304" s="63" t="s">
        <v>70</v>
      </c>
      <c r="D304" s="58" t="s">
        <v>602</v>
      </c>
      <c r="E304" s="63" t="s">
        <v>317</v>
      </c>
      <c r="F304" s="58" t="s">
        <v>318</v>
      </c>
      <c r="G304" s="64">
        <v>13960</v>
      </c>
      <c r="H304" s="64">
        <v>0</v>
      </c>
      <c r="I304" s="64">
        <v>875</v>
      </c>
      <c r="J304" s="64">
        <v>31170</v>
      </c>
      <c r="K304" s="64">
        <v>6846.96</v>
      </c>
      <c r="L304" s="64">
        <v>4645</v>
      </c>
      <c r="M304" s="64">
        <f t="shared" si="4"/>
        <v>57496.959999999999</v>
      </c>
    </row>
    <row r="305" spans="1:13" hidden="1">
      <c r="A305" s="62" t="s">
        <v>869</v>
      </c>
      <c r="B305" s="58" t="s">
        <v>870</v>
      </c>
      <c r="C305" s="63" t="s">
        <v>70</v>
      </c>
      <c r="D305" s="58" t="s">
        <v>602</v>
      </c>
      <c r="E305" s="63" t="s">
        <v>47</v>
      </c>
      <c r="F305" s="58" t="s">
        <v>532</v>
      </c>
      <c r="G305" s="64">
        <v>339.61</v>
      </c>
      <c r="H305" s="64">
        <v>-109.87</v>
      </c>
      <c r="I305" s="64">
        <v>830.31999999999994</v>
      </c>
      <c r="J305" s="64">
        <v>846.92</v>
      </c>
      <c r="K305" s="64">
        <v>1274.43</v>
      </c>
      <c r="L305" s="64">
        <v>1153.08</v>
      </c>
      <c r="M305" s="64">
        <f t="shared" si="4"/>
        <v>4334.49</v>
      </c>
    </row>
    <row r="306" spans="1:13" hidden="1">
      <c r="A306" s="62" t="s">
        <v>869</v>
      </c>
      <c r="B306" s="58" t="s">
        <v>870</v>
      </c>
      <c r="C306" s="63" t="s">
        <v>70</v>
      </c>
      <c r="D306" s="58" t="s">
        <v>602</v>
      </c>
      <c r="E306" s="63" t="s">
        <v>405</v>
      </c>
      <c r="F306" s="58" t="s">
        <v>406</v>
      </c>
      <c r="G306" s="64">
        <v>831.84999999999991</v>
      </c>
      <c r="H306" s="64">
        <v>862.56000000000006</v>
      </c>
      <c r="I306" s="64">
        <v>912.71</v>
      </c>
      <c r="J306" s="64">
        <v>856.48</v>
      </c>
      <c r="K306" s="64">
        <v>1058.53</v>
      </c>
      <c r="L306" s="64">
        <v>1372.8</v>
      </c>
      <c r="M306" s="64">
        <f t="shared" si="4"/>
        <v>5894.93</v>
      </c>
    </row>
    <row r="307" spans="1:13" hidden="1">
      <c r="A307" s="62" t="s">
        <v>869</v>
      </c>
      <c r="B307" s="58" t="s">
        <v>870</v>
      </c>
      <c r="C307" s="63" t="s">
        <v>70</v>
      </c>
      <c r="D307" s="58" t="s">
        <v>602</v>
      </c>
      <c r="E307" s="63" t="s">
        <v>403</v>
      </c>
      <c r="F307" s="58" t="s">
        <v>404</v>
      </c>
      <c r="G307" s="64">
        <v>-260</v>
      </c>
      <c r="H307" s="64">
        <v>130.37</v>
      </c>
      <c r="I307" s="64">
        <v>315.14</v>
      </c>
      <c r="J307" s="64">
        <v>394.59</v>
      </c>
      <c r="K307" s="64">
        <v>223.89</v>
      </c>
      <c r="L307" s="64">
        <v>227.3</v>
      </c>
      <c r="M307" s="64">
        <f t="shared" si="4"/>
        <v>1031.29</v>
      </c>
    </row>
    <row r="308" spans="1:13" hidden="1">
      <c r="A308" s="62" t="s">
        <v>869</v>
      </c>
      <c r="B308" s="58" t="s">
        <v>870</v>
      </c>
      <c r="C308" s="63" t="s">
        <v>70</v>
      </c>
      <c r="D308" s="58" t="s">
        <v>602</v>
      </c>
      <c r="E308" s="63" t="s">
        <v>969</v>
      </c>
      <c r="F308" s="58" t="s">
        <v>970</v>
      </c>
      <c r="G308" s="64">
        <v>1258.5999999999999</v>
      </c>
      <c r="H308" s="64">
        <v>1287.4100000000001</v>
      </c>
      <c r="I308" s="64">
        <v>3843.09</v>
      </c>
      <c r="J308" s="64">
        <v>4328.3599999999997</v>
      </c>
      <c r="K308" s="64">
        <v>2330.56</v>
      </c>
      <c r="L308" s="64">
        <v>3198.06</v>
      </c>
      <c r="M308" s="64">
        <f t="shared" si="4"/>
        <v>16246.079999999998</v>
      </c>
    </row>
    <row r="309" spans="1:13" hidden="1">
      <c r="A309" s="62" t="s">
        <v>869</v>
      </c>
      <c r="B309" s="58" t="s">
        <v>870</v>
      </c>
      <c r="C309" s="63" t="s">
        <v>70</v>
      </c>
      <c r="D309" s="58" t="s">
        <v>602</v>
      </c>
      <c r="E309" s="63" t="s">
        <v>346</v>
      </c>
      <c r="F309" s="58" t="s">
        <v>347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f t="shared" si="4"/>
        <v>0</v>
      </c>
    </row>
    <row r="310" spans="1:13" hidden="1">
      <c r="A310" s="62" t="s">
        <v>869</v>
      </c>
      <c r="B310" s="58" t="s">
        <v>870</v>
      </c>
      <c r="C310" s="63" t="s">
        <v>70</v>
      </c>
      <c r="D310" s="58" t="s">
        <v>602</v>
      </c>
      <c r="E310" s="63" t="s">
        <v>45</v>
      </c>
      <c r="F310" s="58" t="s">
        <v>345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f t="shared" si="4"/>
        <v>0</v>
      </c>
    </row>
    <row r="311" spans="1:13" hidden="1">
      <c r="A311" s="62" t="s">
        <v>869</v>
      </c>
      <c r="B311" s="58" t="s">
        <v>870</v>
      </c>
      <c r="C311" s="63" t="s">
        <v>70</v>
      </c>
      <c r="D311" s="58" t="s">
        <v>602</v>
      </c>
      <c r="E311" s="63" t="s">
        <v>971</v>
      </c>
      <c r="F311" s="58" t="s">
        <v>972</v>
      </c>
      <c r="G311" s="64">
        <v>1468.33</v>
      </c>
      <c r="H311" s="64">
        <v>2831.13</v>
      </c>
      <c r="I311" s="64">
        <v>2836.73</v>
      </c>
      <c r="J311" s="64">
        <v>1040.73</v>
      </c>
      <c r="K311" s="64">
        <v>2671.04</v>
      </c>
      <c r="L311" s="64">
        <v>2707.1</v>
      </c>
      <c r="M311" s="64">
        <f t="shared" si="4"/>
        <v>13555.06</v>
      </c>
    </row>
    <row r="312" spans="1:13" hidden="1">
      <c r="A312" s="62" t="s">
        <v>869</v>
      </c>
      <c r="B312" s="58" t="s">
        <v>870</v>
      </c>
      <c r="C312" s="63" t="s">
        <v>70</v>
      </c>
      <c r="D312" s="58" t="s">
        <v>602</v>
      </c>
      <c r="E312" s="63" t="s">
        <v>953</v>
      </c>
      <c r="F312" s="58" t="s">
        <v>954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f t="shared" si="4"/>
        <v>0</v>
      </c>
    </row>
    <row r="313" spans="1:13" hidden="1">
      <c r="A313" s="62" t="s">
        <v>869</v>
      </c>
      <c r="B313" s="58" t="s">
        <v>870</v>
      </c>
      <c r="C313" s="63" t="s">
        <v>70</v>
      </c>
      <c r="D313" s="58" t="s">
        <v>602</v>
      </c>
      <c r="E313" s="63" t="s">
        <v>973</v>
      </c>
      <c r="F313" s="58" t="s">
        <v>974</v>
      </c>
      <c r="G313" s="64">
        <v>0</v>
      </c>
      <c r="H313" s="64">
        <v>0</v>
      </c>
      <c r="I313" s="64">
        <v>895</v>
      </c>
      <c r="J313" s="64">
        <v>0</v>
      </c>
      <c r="K313" s="64">
        <v>895</v>
      </c>
      <c r="L313" s="64">
        <v>469.15</v>
      </c>
      <c r="M313" s="64">
        <f t="shared" si="4"/>
        <v>2259.15</v>
      </c>
    </row>
    <row r="314" spans="1:13" hidden="1">
      <c r="A314" s="62" t="s">
        <v>869</v>
      </c>
      <c r="B314" s="58" t="s">
        <v>870</v>
      </c>
      <c r="C314" s="63" t="s">
        <v>70</v>
      </c>
      <c r="D314" s="58" t="s">
        <v>602</v>
      </c>
      <c r="E314" s="63" t="s">
        <v>975</v>
      </c>
      <c r="F314" s="58" t="s">
        <v>976</v>
      </c>
      <c r="G314" s="64">
        <v>1052.6300000000001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f t="shared" si="4"/>
        <v>1052.6300000000001</v>
      </c>
    </row>
    <row r="315" spans="1:13" hidden="1">
      <c r="A315" s="62" t="s">
        <v>869</v>
      </c>
      <c r="B315" s="58" t="s">
        <v>870</v>
      </c>
      <c r="C315" s="63" t="s">
        <v>70</v>
      </c>
      <c r="D315" s="58" t="s">
        <v>602</v>
      </c>
      <c r="E315" s="63" t="s">
        <v>343</v>
      </c>
      <c r="F315" s="58" t="s">
        <v>344</v>
      </c>
      <c r="G315" s="64">
        <v>0</v>
      </c>
      <c r="H315" s="64">
        <v>0</v>
      </c>
      <c r="I315" s="64">
        <v>0</v>
      </c>
      <c r="J315" s="64">
        <v>603.49</v>
      </c>
      <c r="K315" s="64">
        <v>1770</v>
      </c>
      <c r="L315" s="64">
        <v>44.75</v>
      </c>
      <c r="M315" s="64">
        <f t="shared" si="4"/>
        <v>2418.2399999999998</v>
      </c>
    </row>
    <row r="316" spans="1:13" hidden="1">
      <c r="A316" s="62" t="s">
        <v>869</v>
      </c>
      <c r="B316" s="58" t="s">
        <v>870</v>
      </c>
      <c r="C316" s="63" t="s">
        <v>70</v>
      </c>
      <c r="D316" s="58" t="s">
        <v>602</v>
      </c>
      <c r="E316" s="63" t="s">
        <v>50</v>
      </c>
      <c r="F316" s="58" t="s">
        <v>530</v>
      </c>
      <c r="G316" s="64">
        <v>3412.26</v>
      </c>
      <c r="H316" s="64">
        <v>10132</v>
      </c>
      <c r="I316" s="64">
        <v>8119.99</v>
      </c>
      <c r="J316" s="64">
        <v>294.67</v>
      </c>
      <c r="K316" s="64">
        <v>9566.91</v>
      </c>
      <c r="L316" s="64">
        <v>8288.11</v>
      </c>
      <c r="M316" s="64">
        <f t="shared" si="4"/>
        <v>39813.94</v>
      </c>
    </row>
    <row r="317" spans="1:13" hidden="1">
      <c r="A317" s="62" t="s">
        <v>869</v>
      </c>
      <c r="B317" s="58" t="s">
        <v>870</v>
      </c>
      <c r="C317" s="63" t="s">
        <v>70</v>
      </c>
      <c r="D317" s="58" t="s">
        <v>602</v>
      </c>
      <c r="E317" s="63" t="s">
        <v>337</v>
      </c>
      <c r="F317" s="58" t="s">
        <v>338</v>
      </c>
      <c r="G317" s="64">
        <v>2972.31</v>
      </c>
      <c r="H317" s="64">
        <v>5136.51</v>
      </c>
      <c r="I317" s="64">
        <v>34350.75</v>
      </c>
      <c r="J317" s="64">
        <v>4817.71</v>
      </c>
      <c r="K317" s="64">
        <v>11941.57</v>
      </c>
      <c r="L317" s="64">
        <v>9665.0499999999993</v>
      </c>
      <c r="M317" s="64">
        <f t="shared" si="4"/>
        <v>68883.899999999994</v>
      </c>
    </row>
    <row r="318" spans="1:13" hidden="1">
      <c r="A318" s="62" t="s">
        <v>869</v>
      </c>
      <c r="B318" s="58" t="s">
        <v>870</v>
      </c>
      <c r="C318" s="63" t="s">
        <v>70</v>
      </c>
      <c r="D318" s="58" t="s">
        <v>602</v>
      </c>
      <c r="E318" s="63" t="s">
        <v>592</v>
      </c>
      <c r="F318" s="58" t="s">
        <v>593</v>
      </c>
      <c r="G318" s="64">
        <v>1525</v>
      </c>
      <c r="H318" s="64">
        <v>2000</v>
      </c>
      <c r="I318" s="64">
        <v>1000</v>
      </c>
      <c r="J318" s="64">
        <v>0</v>
      </c>
      <c r="K318" s="64">
        <v>0</v>
      </c>
      <c r="L318" s="64">
        <v>66</v>
      </c>
      <c r="M318" s="64">
        <f t="shared" si="4"/>
        <v>4591</v>
      </c>
    </row>
    <row r="319" spans="1:13" hidden="1">
      <c r="A319" s="62" t="s">
        <v>869</v>
      </c>
      <c r="B319" s="58" t="s">
        <v>870</v>
      </c>
      <c r="C319" s="63" t="s">
        <v>70</v>
      </c>
      <c r="D319" s="58" t="s">
        <v>602</v>
      </c>
      <c r="E319" s="63" t="s">
        <v>401</v>
      </c>
      <c r="F319" s="58" t="s">
        <v>402</v>
      </c>
      <c r="G319" s="64">
        <v>39.9</v>
      </c>
      <c r="H319" s="64">
        <v>39.9</v>
      </c>
      <c r="I319" s="64">
        <v>19.95</v>
      </c>
      <c r="J319" s="64">
        <v>0</v>
      </c>
      <c r="K319" s="64">
        <v>19.95</v>
      </c>
      <c r="L319" s="64">
        <v>0</v>
      </c>
      <c r="M319" s="64">
        <f t="shared" si="4"/>
        <v>119.7</v>
      </c>
    </row>
    <row r="320" spans="1:13" hidden="1">
      <c r="A320" s="62" t="s">
        <v>869</v>
      </c>
      <c r="B320" s="58" t="s">
        <v>870</v>
      </c>
      <c r="C320" s="63" t="s">
        <v>70</v>
      </c>
      <c r="D320" s="58" t="s">
        <v>602</v>
      </c>
      <c r="E320" s="63" t="s">
        <v>409</v>
      </c>
      <c r="F320" s="58" t="s">
        <v>410</v>
      </c>
      <c r="G320" s="64">
        <v>50</v>
      </c>
      <c r="H320" s="64">
        <v>287</v>
      </c>
      <c r="I320" s="64">
        <v>4337.25</v>
      </c>
      <c r="J320" s="64">
        <v>0</v>
      </c>
      <c r="K320" s="64">
        <v>115</v>
      </c>
      <c r="L320" s="64">
        <v>3485.96</v>
      </c>
      <c r="M320" s="64">
        <f t="shared" si="4"/>
        <v>8275.2099999999991</v>
      </c>
    </row>
    <row r="321" spans="1:13" hidden="1">
      <c r="A321" s="62" t="s">
        <v>869</v>
      </c>
      <c r="B321" s="58" t="s">
        <v>870</v>
      </c>
      <c r="C321" s="63" t="s">
        <v>70</v>
      </c>
      <c r="D321" s="58" t="s">
        <v>602</v>
      </c>
      <c r="E321" s="63" t="s">
        <v>977</v>
      </c>
      <c r="F321" s="58" t="s">
        <v>978</v>
      </c>
      <c r="G321" s="64">
        <v>0</v>
      </c>
      <c r="H321" s="64">
        <v>0</v>
      </c>
      <c r="I321" s="64">
        <v>0</v>
      </c>
      <c r="J321" s="64">
        <v>0</v>
      </c>
      <c r="K321" s="64">
        <v>708</v>
      </c>
      <c r="L321" s="64">
        <v>0</v>
      </c>
      <c r="M321" s="64">
        <f t="shared" si="4"/>
        <v>708</v>
      </c>
    </row>
    <row r="322" spans="1:13" hidden="1">
      <c r="A322" s="62" t="s">
        <v>869</v>
      </c>
      <c r="B322" s="58" t="s">
        <v>870</v>
      </c>
      <c r="C322" s="63" t="s">
        <v>70</v>
      </c>
      <c r="D322" s="58" t="s">
        <v>602</v>
      </c>
      <c r="E322" s="63" t="s">
        <v>388</v>
      </c>
      <c r="F322" s="58" t="s">
        <v>389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f t="shared" si="4"/>
        <v>0</v>
      </c>
    </row>
    <row r="323" spans="1:13" hidden="1">
      <c r="A323" s="62" t="s">
        <v>869</v>
      </c>
      <c r="B323" s="58" t="s">
        <v>870</v>
      </c>
      <c r="C323" s="63" t="s">
        <v>70</v>
      </c>
      <c r="D323" s="58" t="s">
        <v>602</v>
      </c>
      <c r="E323" s="63" t="s">
        <v>430</v>
      </c>
      <c r="F323" s="58" t="s">
        <v>431</v>
      </c>
      <c r="G323" s="64">
        <v>0</v>
      </c>
      <c r="H323" s="64">
        <v>0</v>
      </c>
      <c r="I323" s="64">
        <v>0</v>
      </c>
      <c r="J323" s="64">
        <v>0</v>
      </c>
      <c r="K323" s="64">
        <v>0</v>
      </c>
      <c r="L323" s="64">
        <v>0</v>
      </c>
      <c r="M323" s="64">
        <f t="shared" si="4"/>
        <v>0</v>
      </c>
    </row>
    <row r="324" spans="1:13" hidden="1">
      <c r="A324" s="62" t="s">
        <v>869</v>
      </c>
      <c r="B324" s="58" t="s">
        <v>870</v>
      </c>
      <c r="C324" s="63" t="s">
        <v>70</v>
      </c>
      <c r="D324" s="58" t="s">
        <v>602</v>
      </c>
      <c r="E324" s="63" t="s">
        <v>979</v>
      </c>
      <c r="F324" s="58" t="s">
        <v>980</v>
      </c>
      <c r="G324" s="64">
        <v>0</v>
      </c>
      <c r="H324" s="64">
        <v>0</v>
      </c>
      <c r="I324" s="64">
        <v>3215.03</v>
      </c>
      <c r="J324" s="64">
        <v>0</v>
      </c>
      <c r="K324" s="64">
        <v>0</v>
      </c>
      <c r="L324" s="64">
        <v>725</v>
      </c>
      <c r="M324" s="64">
        <f t="shared" si="4"/>
        <v>3940.03</v>
      </c>
    </row>
    <row r="325" spans="1:13" hidden="1">
      <c r="A325" s="62" t="s">
        <v>869</v>
      </c>
      <c r="B325" s="58" t="s">
        <v>870</v>
      </c>
      <c r="C325" s="63" t="s">
        <v>70</v>
      </c>
      <c r="D325" s="58" t="s">
        <v>602</v>
      </c>
      <c r="E325" s="63" t="s">
        <v>981</v>
      </c>
      <c r="F325" s="58" t="s">
        <v>982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f t="shared" si="4"/>
        <v>0</v>
      </c>
    </row>
    <row r="326" spans="1:13" hidden="1">
      <c r="A326" s="62" t="s">
        <v>869</v>
      </c>
      <c r="B326" s="58" t="s">
        <v>870</v>
      </c>
      <c r="C326" s="63" t="s">
        <v>70</v>
      </c>
      <c r="D326" s="58" t="s">
        <v>602</v>
      </c>
      <c r="E326" s="63" t="s">
        <v>768</v>
      </c>
      <c r="F326" s="58" t="s">
        <v>769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f t="shared" si="4"/>
        <v>0</v>
      </c>
    </row>
    <row r="327" spans="1:13" hidden="1">
      <c r="A327" s="62" t="s">
        <v>869</v>
      </c>
      <c r="B327" s="58" t="s">
        <v>870</v>
      </c>
      <c r="C327" s="63" t="s">
        <v>70</v>
      </c>
      <c r="D327" s="58" t="s">
        <v>602</v>
      </c>
      <c r="E327" s="63" t="s">
        <v>689</v>
      </c>
      <c r="F327" s="58" t="s">
        <v>690</v>
      </c>
      <c r="G327" s="64">
        <v>-40000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f t="shared" ref="M327:M390" si="5">SUM(G327:L327)</f>
        <v>-40000</v>
      </c>
    </row>
    <row r="328" spans="1:13" hidden="1">
      <c r="A328" s="62" t="s">
        <v>869</v>
      </c>
      <c r="B328" s="58" t="s">
        <v>870</v>
      </c>
      <c r="C328" s="63" t="s">
        <v>476</v>
      </c>
      <c r="D328" s="58" t="s">
        <v>477</v>
      </c>
      <c r="E328" s="63" t="s">
        <v>603</v>
      </c>
      <c r="F328" s="58" t="s">
        <v>604</v>
      </c>
      <c r="G328" s="64">
        <v>7865.78</v>
      </c>
      <c r="H328" s="64">
        <v>7815.21</v>
      </c>
      <c r="I328" s="64">
        <v>7815.21</v>
      </c>
      <c r="J328" s="64">
        <v>7845.89</v>
      </c>
      <c r="K328" s="64">
        <v>7840.75</v>
      </c>
      <c r="L328" s="64">
        <v>7840.75</v>
      </c>
      <c r="M328" s="64">
        <f t="shared" si="5"/>
        <v>47023.59</v>
      </c>
    </row>
    <row r="329" spans="1:13" hidden="1">
      <c r="A329" s="62" t="s">
        <v>869</v>
      </c>
      <c r="B329" s="58" t="s">
        <v>870</v>
      </c>
      <c r="C329" s="63" t="s">
        <v>476</v>
      </c>
      <c r="D329" s="58" t="s">
        <v>477</v>
      </c>
      <c r="E329" s="63" t="s">
        <v>810</v>
      </c>
      <c r="F329" s="58" t="s">
        <v>811</v>
      </c>
      <c r="G329" s="64">
        <v>12563.38</v>
      </c>
      <c r="H329" s="64">
        <v>10969.95</v>
      </c>
      <c r="I329" s="64">
        <v>11737.65</v>
      </c>
      <c r="J329" s="64">
        <v>10427.01</v>
      </c>
      <c r="K329" s="64">
        <v>11886.04</v>
      </c>
      <c r="L329" s="64">
        <v>11655.03</v>
      </c>
      <c r="M329" s="64">
        <f t="shared" si="5"/>
        <v>69239.060000000012</v>
      </c>
    </row>
    <row r="330" spans="1:13" hidden="1">
      <c r="A330" s="62" t="s">
        <v>869</v>
      </c>
      <c r="B330" s="58" t="s">
        <v>870</v>
      </c>
      <c r="C330" s="63" t="s">
        <v>476</v>
      </c>
      <c r="D330" s="58" t="s">
        <v>477</v>
      </c>
      <c r="E330" s="63" t="s">
        <v>983</v>
      </c>
      <c r="F330" s="58" t="s">
        <v>984</v>
      </c>
      <c r="G330" s="64">
        <v>1497452.15</v>
      </c>
      <c r="H330" s="64">
        <v>1497452.15</v>
      </c>
      <c r="I330" s="64">
        <v>1376763.15</v>
      </c>
      <c r="J330" s="64">
        <v>1447868.82</v>
      </c>
      <c r="K330" s="64">
        <v>1490368.82</v>
      </c>
      <c r="L330" s="64">
        <v>1490368.82</v>
      </c>
      <c r="M330" s="64">
        <f t="shared" si="5"/>
        <v>8800273.9100000001</v>
      </c>
    </row>
    <row r="331" spans="1:13" hidden="1">
      <c r="A331" s="62" t="s">
        <v>869</v>
      </c>
      <c r="B331" s="58" t="s">
        <v>870</v>
      </c>
      <c r="C331" s="63" t="s">
        <v>476</v>
      </c>
      <c r="D331" s="58" t="s">
        <v>477</v>
      </c>
      <c r="E331" s="63" t="s">
        <v>985</v>
      </c>
      <c r="F331" s="58" t="s">
        <v>986</v>
      </c>
      <c r="G331" s="64">
        <v>143941.99</v>
      </c>
      <c r="H331" s="64">
        <v>143941.99</v>
      </c>
      <c r="I331" s="64">
        <v>143941.99</v>
      </c>
      <c r="J331" s="64">
        <v>143941.99</v>
      </c>
      <c r="K331" s="64">
        <v>143941.99</v>
      </c>
      <c r="L331" s="64">
        <v>143941.99</v>
      </c>
      <c r="M331" s="64">
        <f t="shared" si="5"/>
        <v>863651.94</v>
      </c>
    </row>
    <row r="332" spans="1:13" hidden="1">
      <c r="A332" s="62" t="s">
        <v>869</v>
      </c>
      <c r="B332" s="58" t="s">
        <v>870</v>
      </c>
      <c r="C332" s="63" t="s">
        <v>476</v>
      </c>
      <c r="D332" s="58" t="s">
        <v>477</v>
      </c>
      <c r="E332" s="63" t="s">
        <v>987</v>
      </c>
      <c r="F332" s="58" t="s">
        <v>988</v>
      </c>
      <c r="G332" s="64">
        <v>0</v>
      </c>
      <c r="H332" s="64">
        <v>0</v>
      </c>
      <c r="I332" s="64">
        <v>-2000000</v>
      </c>
      <c r="J332" s="64">
        <v>0</v>
      </c>
      <c r="K332" s="64">
        <v>0</v>
      </c>
      <c r="L332" s="64">
        <v>-1000000</v>
      </c>
      <c r="M332" s="64">
        <f t="shared" si="5"/>
        <v>-3000000</v>
      </c>
    </row>
    <row r="333" spans="1:13" hidden="1">
      <c r="A333" s="62" t="s">
        <v>869</v>
      </c>
      <c r="B333" s="58" t="s">
        <v>870</v>
      </c>
      <c r="C333" s="63" t="s">
        <v>476</v>
      </c>
      <c r="D333" s="58" t="s">
        <v>477</v>
      </c>
      <c r="E333" s="63" t="s">
        <v>482</v>
      </c>
      <c r="F333" s="58" t="s">
        <v>483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f t="shared" si="5"/>
        <v>0</v>
      </c>
    </row>
    <row r="334" spans="1:13" hidden="1">
      <c r="A334" s="62" t="s">
        <v>869</v>
      </c>
      <c r="B334" s="58" t="s">
        <v>870</v>
      </c>
      <c r="C334" s="63" t="s">
        <v>476</v>
      </c>
      <c r="D334" s="58" t="s">
        <v>477</v>
      </c>
      <c r="E334" s="63" t="s">
        <v>808</v>
      </c>
      <c r="F334" s="58" t="s">
        <v>809</v>
      </c>
      <c r="G334" s="64">
        <v>175.39</v>
      </c>
      <c r="H334" s="64">
        <v>5471.83</v>
      </c>
      <c r="I334" s="64">
        <v>-5834.55</v>
      </c>
      <c r="J334" s="64">
        <v>2172.9299999999998</v>
      </c>
      <c r="K334" s="64">
        <v>667.99</v>
      </c>
      <c r="L334" s="64">
        <v>-5323.56</v>
      </c>
      <c r="M334" s="64">
        <f t="shared" si="5"/>
        <v>-2669.9700000000003</v>
      </c>
    </row>
    <row r="335" spans="1:13" hidden="1">
      <c r="A335" s="62" t="s">
        <v>869</v>
      </c>
      <c r="B335" s="58" t="s">
        <v>870</v>
      </c>
      <c r="C335" s="63" t="s">
        <v>476</v>
      </c>
      <c r="D335" s="58" t="s">
        <v>477</v>
      </c>
      <c r="E335" s="63" t="s">
        <v>478</v>
      </c>
      <c r="F335" s="58" t="s">
        <v>479</v>
      </c>
      <c r="G335" s="64">
        <v>85.64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f t="shared" si="5"/>
        <v>85.64</v>
      </c>
    </row>
    <row r="336" spans="1:13" hidden="1">
      <c r="A336" s="62" t="s">
        <v>869</v>
      </c>
      <c r="B336" s="58" t="s">
        <v>870</v>
      </c>
      <c r="C336" s="63" t="s">
        <v>664</v>
      </c>
      <c r="D336" s="58" t="s">
        <v>665</v>
      </c>
      <c r="E336" s="63" t="s">
        <v>871</v>
      </c>
      <c r="F336" s="58" t="s">
        <v>872</v>
      </c>
      <c r="G336" s="64">
        <v>-14601.36</v>
      </c>
      <c r="H336" s="64">
        <v>-14601.36</v>
      </c>
      <c r="I336" s="64">
        <v>-14601.36</v>
      </c>
      <c r="J336" s="64">
        <v>-14601.36</v>
      </c>
      <c r="K336" s="64">
        <v>-14601.36</v>
      </c>
      <c r="L336" s="64">
        <v>-14601.35</v>
      </c>
      <c r="M336" s="64">
        <f t="shared" si="5"/>
        <v>-87608.150000000009</v>
      </c>
    </row>
    <row r="337" spans="1:13" hidden="1">
      <c r="A337" s="62" t="s">
        <v>869</v>
      </c>
      <c r="B337" s="58" t="s">
        <v>870</v>
      </c>
      <c r="C337" s="63" t="s">
        <v>664</v>
      </c>
      <c r="D337" s="58" t="s">
        <v>665</v>
      </c>
      <c r="E337" s="63" t="s">
        <v>873</v>
      </c>
      <c r="F337" s="58" t="s">
        <v>874</v>
      </c>
      <c r="G337" s="64">
        <v>-14175.04</v>
      </c>
      <c r="H337" s="64">
        <v>-14175.04</v>
      </c>
      <c r="I337" s="64">
        <v>-14175.04</v>
      </c>
      <c r="J337" s="64">
        <v>-14175.04</v>
      </c>
      <c r="K337" s="64">
        <v>-14175.04</v>
      </c>
      <c r="L337" s="64">
        <v>-14175.04</v>
      </c>
      <c r="M337" s="64">
        <f t="shared" si="5"/>
        <v>-85050.24000000002</v>
      </c>
    </row>
    <row r="338" spans="1:13" hidden="1">
      <c r="A338" s="62" t="s">
        <v>869</v>
      </c>
      <c r="B338" s="58" t="s">
        <v>870</v>
      </c>
      <c r="C338" s="63" t="s">
        <v>664</v>
      </c>
      <c r="D338" s="58" t="s">
        <v>665</v>
      </c>
      <c r="E338" s="63" t="s">
        <v>875</v>
      </c>
      <c r="F338" s="58" t="s">
        <v>876</v>
      </c>
      <c r="G338" s="64">
        <v>-79316.27</v>
      </c>
      <c r="H338" s="64">
        <v>-79316.27</v>
      </c>
      <c r="I338" s="64">
        <v>-79316.27</v>
      </c>
      <c r="J338" s="64">
        <v>-79316.27</v>
      </c>
      <c r="K338" s="64">
        <v>-79316.27</v>
      </c>
      <c r="L338" s="64">
        <v>-79316.240000000005</v>
      </c>
      <c r="M338" s="64">
        <f t="shared" si="5"/>
        <v>-475897.59</v>
      </c>
    </row>
    <row r="339" spans="1:13" hidden="1">
      <c r="A339" s="62" t="s">
        <v>869</v>
      </c>
      <c r="B339" s="58" t="s">
        <v>870</v>
      </c>
      <c r="C339" s="63" t="s">
        <v>664</v>
      </c>
      <c r="D339" s="58" t="s">
        <v>665</v>
      </c>
      <c r="E339" s="63" t="s">
        <v>877</v>
      </c>
      <c r="F339" s="58" t="s">
        <v>878</v>
      </c>
      <c r="G339" s="64">
        <v>-19461.37</v>
      </c>
      <c r="H339" s="64">
        <v>-19461.37</v>
      </c>
      <c r="I339" s="64">
        <v>-19461.37</v>
      </c>
      <c r="J339" s="64">
        <v>-19461.37</v>
      </c>
      <c r="K339" s="64">
        <v>-19461.37</v>
      </c>
      <c r="L339" s="64">
        <v>-19461.37</v>
      </c>
      <c r="M339" s="64">
        <f t="shared" si="5"/>
        <v>-116768.21999999999</v>
      </c>
    </row>
    <row r="340" spans="1:13" hidden="1">
      <c r="A340" s="62" t="s">
        <v>869</v>
      </c>
      <c r="B340" s="58" t="s">
        <v>870</v>
      </c>
      <c r="C340" s="63" t="s">
        <v>664</v>
      </c>
      <c r="D340" s="58" t="s">
        <v>665</v>
      </c>
      <c r="E340" s="63" t="s">
        <v>879</v>
      </c>
      <c r="F340" s="58" t="s">
        <v>880</v>
      </c>
      <c r="G340" s="64">
        <v>-20463.22</v>
      </c>
      <c r="H340" s="64">
        <v>-20463.22</v>
      </c>
      <c r="I340" s="64">
        <v>-20463.22</v>
      </c>
      <c r="J340" s="64">
        <v>-20463.22</v>
      </c>
      <c r="K340" s="64">
        <v>-20463.22</v>
      </c>
      <c r="L340" s="64">
        <v>-20463.2</v>
      </c>
      <c r="M340" s="64">
        <f t="shared" si="5"/>
        <v>-122779.3</v>
      </c>
    </row>
    <row r="341" spans="1:13" hidden="1">
      <c r="A341" s="62" t="s">
        <v>869</v>
      </c>
      <c r="B341" s="58" t="s">
        <v>870</v>
      </c>
      <c r="C341" s="63" t="s">
        <v>664</v>
      </c>
      <c r="D341" s="58" t="s">
        <v>665</v>
      </c>
      <c r="E341" s="63" t="s">
        <v>881</v>
      </c>
      <c r="F341" s="58" t="s">
        <v>882</v>
      </c>
      <c r="G341" s="64">
        <v>-10380.82</v>
      </c>
      <c r="H341" s="64">
        <v>-10380.82</v>
      </c>
      <c r="I341" s="64">
        <v>-10380.82</v>
      </c>
      <c r="J341" s="64">
        <v>-10380.82</v>
      </c>
      <c r="K341" s="64">
        <v>-10380.82</v>
      </c>
      <c r="L341" s="64">
        <v>-10380.82</v>
      </c>
      <c r="M341" s="64">
        <f t="shared" si="5"/>
        <v>-62284.92</v>
      </c>
    </row>
    <row r="342" spans="1:13" hidden="1">
      <c r="A342" s="62" t="s">
        <v>869</v>
      </c>
      <c r="B342" s="58" t="s">
        <v>870</v>
      </c>
      <c r="C342" s="63" t="s">
        <v>664</v>
      </c>
      <c r="D342" s="58" t="s">
        <v>665</v>
      </c>
      <c r="E342" s="63" t="s">
        <v>883</v>
      </c>
      <c r="F342" s="58" t="s">
        <v>884</v>
      </c>
      <c r="G342" s="64">
        <v>-54760.42</v>
      </c>
      <c r="H342" s="64">
        <v>-54760.42</v>
      </c>
      <c r="I342" s="64">
        <v>-54760.42</v>
      </c>
      <c r="J342" s="64">
        <v>-54760.42</v>
      </c>
      <c r="K342" s="64">
        <v>-54760.42</v>
      </c>
      <c r="L342" s="64">
        <v>-54760.39</v>
      </c>
      <c r="M342" s="64">
        <f t="shared" si="5"/>
        <v>-328562.49</v>
      </c>
    </row>
    <row r="343" spans="1:13" hidden="1">
      <c r="A343" s="62" t="s">
        <v>869</v>
      </c>
      <c r="B343" s="58" t="s">
        <v>870</v>
      </c>
      <c r="C343" s="63" t="s">
        <v>664</v>
      </c>
      <c r="D343" s="58" t="s">
        <v>665</v>
      </c>
      <c r="E343" s="63" t="s">
        <v>921</v>
      </c>
      <c r="F343" s="58" t="s">
        <v>922</v>
      </c>
      <c r="G343" s="64">
        <v>13988.35</v>
      </c>
      <c r="H343" s="64">
        <v>13988.35</v>
      </c>
      <c r="I343" s="64">
        <v>13988.35</v>
      </c>
      <c r="J343" s="64">
        <v>13988.35</v>
      </c>
      <c r="K343" s="64">
        <v>13988.35</v>
      </c>
      <c r="L343" s="64">
        <v>13988.35</v>
      </c>
      <c r="M343" s="64">
        <f t="shared" si="5"/>
        <v>83930.1</v>
      </c>
    </row>
    <row r="344" spans="1:13" hidden="1">
      <c r="A344" s="62" t="s">
        <v>869</v>
      </c>
      <c r="B344" s="58" t="s">
        <v>870</v>
      </c>
      <c r="C344" s="63" t="s">
        <v>664</v>
      </c>
      <c r="D344" s="58" t="s">
        <v>665</v>
      </c>
      <c r="E344" s="63" t="s">
        <v>989</v>
      </c>
      <c r="F344" s="58" t="s">
        <v>990</v>
      </c>
      <c r="G344" s="64">
        <v>138606.71</v>
      </c>
      <c r="H344" s="64">
        <v>138606.71</v>
      </c>
      <c r="I344" s="64">
        <v>138606.71</v>
      </c>
      <c r="J344" s="64">
        <v>138606.71</v>
      </c>
      <c r="K344" s="64">
        <v>138606.71</v>
      </c>
      <c r="L344" s="64">
        <v>138606.71</v>
      </c>
      <c r="M344" s="64">
        <f t="shared" si="5"/>
        <v>831640.25999999989</v>
      </c>
    </row>
    <row r="345" spans="1:13" hidden="1">
      <c r="A345" s="62" t="s">
        <v>869</v>
      </c>
      <c r="B345" s="58" t="s">
        <v>870</v>
      </c>
      <c r="C345" s="63" t="s">
        <v>664</v>
      </c>
      <c r="D345" s="58" t="s">
        <v>665</v>
      </c>
      <c r="E345" s="63" t="s">
        <v>923</v>
      </c>
      <c r="F345" s="58" t="s">
        <v>924</v>
      </c>
      <c r="G345" s="64">
        <v>58882.81</v>
      </c>
      <c r="H345" s="64">
        <v>58882.81</v>
      </c>
      <c r="I345" s="64">
        <v>58882.81</v>
      </c>
      <c r="J345" s="64">
        <v>58882.81</v>
      </c>
      <c r="K345" s="64">
        <v>58882.81</v>
      </c>
      <c r="L345" s="64">
        <v>58882.81</v>
      </c>
      <c r="M345" s="64">
        <f t="shared" si="5"/>
        <v>353296.86</v>
      </c>
    </row>
    <row r="346" spans="1:13" hidden="1">
      <c r="A346" s="62" t="s">
        <v>869</v>
      </c>
      <c r="B346" s="58" t="s">
        <v>870</v>
      </c>
      <c r="C346" s="63" t="s">
        <v>664</v>
      </c>
      <c r="D346" s="58" t="s">
        <v>665</v>
      </c>
      <c r="E346" s="63" t="s">
        <v>933</v>
      </c>
      <c r="F346" s="58" t="s">
        <v>934</v>
      </c>
      <c r="G346" s="64">
        <v>1680.62</v>
      </c>
      <c r="H346" s="64">
        <v>1680.62</v>
      </c>
      <c r="I346" s="64">
        <v>1680.62</v>
      </c>
      <c r="J346" s="64">
        <v>1680.62</v>
      </c>
      <c r="K346" s="64">
        <v>1680.62</v>
      </c>
      <c r="L346" s="64">
        <v>1680.53</v>
      </c>
      <c r="M346" s="64">
        <f t="shared" si="5"/>
        <v>10083.629999999999</v>
      </c>
    </row>
    <row r="347" spans="1:13" hidden="1">
      <c r="A347" s="62" t="s">
        <v>869</v>
      </c>
      <c r="B347" s="58" t="s">
        <v>870</v>
      </c>
      <c r="C347" s="63" t="s">
        <v>672</v>
      </c>
      <c r="D347" s="58" t="s">
        <v>673</v>
      </c>
      <c r="E347" s="63" t="s">
        <v>392</v>
      </c>
      <c r="F347" s="58" t="s">
        <v>393</v>
      </c>
      <c r="G347" s="64">
        <v>6441.83</v>
      </c>
      <c r="H347" s="64">
        <v>28219.309999999998</v>
      </c>
      <c r="I347" s="64">
        <v>5036.54</v>
      </c>
      <c r="J347" s="64">
        <v>12120.81</v>
      </c>
      <c r="K347" s="64">
        <v>2958.81</v>
      </c>
      <c r="L347" s="64">
        <v>32468.38</v>
      </c>
      <c r="M347" s="64">
        <f t="shared" si="5"/>
        <v>87245.68</v>
      </c>
    </row>
    <row r="348" spans="1:13" hidden="1">
      <c r="A348" s="62" t="s">
        <v>869</v>
      </c>
      <c r="B348" s="58" t="s">
        <v>870</v>
      </c>
      <c r="C348" s="63" t="s">
        <v>672</v>
      </c>
      <c r="D348" s="58" t="s">
        <v>673</v>
      </c>
      <c r="E348" s="63" t="s">
        <v>428</v>
      </c>
      <c r="F348" s="58" t="s">
        <v>429</v>
      </c>
      <c r="G348" s="64">
        <v>3450</v>
      </c>
      <c r="H348" s="64">
        <v>3450</v>
      </c>
      <c r="I348" s="64">
        <v>3450</v>
      </c>
      <c r="J348" s="64">
        <v>3450</v>
      </c>
      <c r="K348" s="64">
        <v>3450</v>
      </c>
      <c r="L348" s="64">
        <v>3450</v>
      </c>
      <c r="M348" s="64">
        <f t="shared" si="5"/>
        <v>20700</v>
      </c>
    </row>
    <row r="349" spans="1:13" hidden="1">
      <c r="A349" s="62" t="s">
        <v>869</v>
      </c>
      <c r="B349" s="58" t="s">
        <v>870</v>
      </c>
      <c r="C349" s="63" t="s">
        <v>672</v>
      </c>
      <c r="D349" s="58" t="s">
        <v>673</v>
      </c>
      <c r="E349" s="63" t="s">
        <v>335</v>
      </c>
      <c r="F349" s="58" t="s">
        <v>336</v>
      </c>
      <c r="G349" s="64">
        <v>2940.18</v>
      </c>
      <c r="H349" s="64">
        <v>37674.019999999997</v>
      </c>
      <c r="I349" s="64">
        <v>13591.23</v>
      </c>
      <c r="J349" s="64">
        <v>6695.48</v>
      </c>
      <c r="K349" s="64">
        <v>6884.52</v>
      </c>
      <c r="L349" s="64">
        <v>10085.049999999999</v>
      </c>
      <c r="M349" s="64">
        <f t="shared" si="5"/>
        <v>77870.48</v>
      </c>
    </row>
    <row r="350" spans="1:13" hidden="1">
      <c r="A350" s="62" t="s">
        <v>869</v>
      </c>
      <c r="B350" s="58" t="s">
        <v>870</v>
      </c>
      <c r="C350" s="63" t="s">
        <v>672</v>
      </c>
      <c r="D350" s="58" t="s">
        <v>673</v>
      </c>
      <c r="E350" s="63" t="s">
        <v>356</v>
      </c>
      <c r="F350" s="58" t="s">
        <v>357</v>
      </c>
      <c r="G350" s="64">
        <v>512</v>
      </c>
      <c r="H350" s="64">
        <v>0</v>
      </c>
      <c r="I350" s="64">
        <v>0</v>
      </c>
      <c r="J350" s="64">
        <v>0</v>
      </c>
      <c r="K350" s="64">
        <v>2739</v>
      </c>
      <c r="L350" s="64">
        <v>1375</v>
      </c>
      <c r="M350" s="64">
        <f t="shared" si="5"/>
        <v>4626</v>
      </c>
    </row>
    <row r="351" spans="1:13" hidden="1">
      <c r="A351" s="62" t="s">
        <v>869</v>
      </c>
      <c r="B351" s="58" t="s">
        <v>870</v>
      </c>
      <c r="C351" s="63" t="s">
        <v>672</v>
      </c>
      <c r="D351" s="58" t="s">
        <v>673</v>
      </c>
      <c r="E351" s="63" t="s">
        <v>297</v>
      </c>
      <c r="F351" s="58" t="s">
        <v>298</v>
      </c>
      <c r="G351" s="64">
        <v>2241.54</v>
      </c>
      <c r="H351" s="64">
        <v>470.51000000000005</v>
      </c>
      <c r="I351" s="64">
        <v>6131.42</v>
      </c>
      <c r="J351" s="64">
        <v>418.09000000000003</v>
      </c>
      <c r="K351" s="64">
        <v>-4716.9399999999996</v>
      </c>
      <c r="L351" s="64">
        <v>910.65</v>
      </c>
      <c r="M351" s="64">
        <f t="shared" si="5"/>
        <v>5455.2700000000013</v>
      </c>
    </row>
    <row r="352" spans="1:13" hidden="1">
      <c r="A352" s="62" t="s">
        <v>869</v>
      </c>
      <c r="B352" s="58" t="s">
        <v>870</v>
      </c>
      <c r="C352" s="63" t="s">
        <v>672</v>
      </c>
      <c r="D352" s="58" t="s">
        <v>673</v>
      </c>
      <c r="E352" s="63" t="s">
        <v>305</v>
      </c>
      <c r="F352" s="58" t="s">
        <v>306</v>
      </c>
      <c r="G352" s="64">
        <v>0</v>
      </c>
      <c r="H352" s="64">
        <v>303.02</v>
      </c>
      <c r="I352" s="64">
        <v>762.07</v>
      </c>
      <c r="J352" s="64">
        <v>0</v>
      </c>
      <c r="K352" s="64">
        <v>1281.68</v>
      </c>
      <c r="L352" s="64">
        <v>337.68</v>
      </c>
      <c r="M352" s="64">
        <f t="shared" si="5"/>
        <v>2684.4500000000003</v>
      </c>
    </row>
    <row r="353" spans="1:13" hidden="1">
      <c r="A353" s="62" t="s">
        <v>869</v>
      </c>
      <c r="B353" s="58" t="s">
        <v>870</v>
      </c>
      <c r="C353" s="63" t="s">
        <v>672</v>
      </c>
      <c r="D353" s="58" t="s">
        <v>673</v>
      </c>
      <c r="E353" s="63" t="s">
        <v>399</v>
      </c>
      <c r="F353" s="58" t="s">
        <v>400</v>
      </c>
      <c r="G353" s="64">
        <v>506.64</v>
      </c>
      <c r="H353" s="64">
        <v>507.7</v>
      </c>
      <c r="I353" s="64">
        <v>3613.36</v>
      </c>
      <c r="J353" s="64">
        <v>4473.93</v>
      </c>
      <c r="K353" s="64">
        <v>2570.58</v>
      </c>
      <c r="L353" s="64">
        <v>2038.33</v>
      </c>
      <c r="M353" s="64">
        <f t="shared" si="5"/>
        <v>13710.54</v>
      </c>
    </row>
    <row r="354" spans="1:13" hidden="1">
      <c r="A354" s="62" t="s">
        <v>869</v>
      </c>
      <c r="B354" s="58" t="s">
        <v>870</v>
      </c>
      <c r="C354" s="63" t="s">
        <v>672</v>
      </c>
      <c r="D354" s="58" t="s">
        <v>673</v>
      </c>
      <c r="E354" s="63" t="s">
        <v>939</v>
      </c>
      <c r="F354" s="58" t="s">
        <v>940</v>
      </c>
      <c r="G354" s="64">
        <v>260013.4</v>
      </c>
      <c r="H354" s="64">
        <v>41788.67</v>
      </c>
      <c r="I354" s="64">
        <v>-37879.769999999997</v>
      </c>
      <c r="J354" s="64">
        <v>253098.9</v>
      </c>
      <c r="K354" s="64">
        <v>0</v>
      </c>
      <c r="L354" s="64">
        <v>0</v>
      </c>
      <c r="M354" s="64">
        <f t="shared" si="5"/>
        <v>517021.19999999995</v>
      </c>
    </row>
    <row r="355" spans="1:13" hidden="1">
      <c r="A355" s="62" t="s">
        <v>869</v>
      </c>
      <c r="B355" s="58" t="s">
        <v>870</v>
      </c>
      <c r="C355" s="63" t="s">
        <v>672</v>
      </c>
      <c r="D355" s="58" t="s">
        <v>673</v>
      </c>
      <c r="E355" s="63" t="s">
        <v>307</v>
      </c>
      <c r="F355" s="58" t="s">
        <v>308</v>
      </c>
      <c r="G355" s="64">
        <v>51.15</v>
      </c>
      <c r="H355" s="64">
        <v>51.15</v>
      </c>
      <c r="I355" s="64">
        <v>249.7</v>
      </c>
      <c r="J355" s="64">
        <v>26.95</v>
      </c>
      <c r="K355" s="64">
        <v>132.51</v>
      </c>
      <c r="L355" s="64">
        <v>461.87</v>
      </c>
      <c r="M355" s="64">
        <f t="shared" si="5"/>
        <v>973.32999999999993</v>
      </c>
    </row>
    <row r="356" spans="1:13" hidden="1">
      <c r="A356" s="62" t="s">
        <v>869</v>
      </c>
      <c r="B356" s="58" t="s">
        <v>870</v>
      </c>
      <c r="C356" s="63" t="s">
        <v>672</v>
      </c>
      <c r="D356" s="58" t="s">
        <v>673</v>
      </c>
      <c r="E356" s="63" t="s">
        <v>358</v>
      </c>
      <c r="F356" s="58" t="s">
        <v>359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373</v>
      </c>
      <c r="M356" s="64">
        <f t="shared" si="5"/>
        <v>373</v>
      </c>
    </row>
    <row r="357" spans="1:13" hidden="1">
      <c r="A357" s="62" t="s">
        <v>869</v>
      </c>
      <c r="B357" s="58" t="s">
        <v>870</v>
      </c>
      <c r="C357" s="63" t="s">
        <v>672</v>
      </c>
      <c r="D357" s="58" t="s">
        <v>673</v>
      </c>
      <c r="E357" s="63" t="s">
        <v>303</v>
      </c>
      <c r="F357" s="58" t="s">
        <v>304</v>
      </c>
      <c r="G357" s="64">
        <v>639.25</v>
      </c>
      <c r="H357" s="64">
        <v>537.12</v>
      </c>
      <c r="I357" s="64">
        <v>1447.8400000000001</v>
      </c>
      <c r="J357" s="64">
        <v>3195.2000000000003</v>
      </c>
      <c r="K357" s="64">
        <v>3042.77</v>
      </c>
      <c r="L357" s="64">
        <v>1995.58</v>
      </c>
      <c r="M357" s="64">
        <f t="shared" si="5"/>
        <v>10857.76</v>
      </c>
    </row>
    <row r="358" spans="1:13" hidden="1">
      <c r="A358" s="62" t="s">
        <v>869</v>
      </c>
      <c r="B358" s="58" t="s">
        <v>870</v>
      </c>
      <c r="C358" s="63" t="s">
        <v>672</v>
      </c>
      <c r="D358" s="58" t="s">
        <v>673</v>
      </c>
      <c r="E358" s="63" t="s">
        <v>299</v>
      </c>
      <c r="F358" s="58" t="s">
        <v>300</v>
      </c>
      <c r="G358" s="64">
        <v>153.56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f t="shared" si="5"/>
        <v>153.56</v>
      </c>
    </row>
    <row r="359" spans="1:13" hidden="1">
      <c r="A359" s="62" t="s">
        <v>869</v>
      </c>
      <c r="B359" s="58" t="s">
        <v>870</v>
      </c>
      <c r="C359" s="63" t="s">
        <v>672</v>
      </c>
      <c r="D359" s="58" t="s">
        <v>673</v>
      </c>
      <c r="E359" s="63" t="s">
        <v>959</v>
      </c>
      <c r="F359" s="58" t="s">
        <v>960</v>
      </c>
      <c r="G359" s="64">
        <v>1242.72</v>
      </c>
      <c r="H359" s="64">
        <v>2067.67</v>
      </c>
      <c r="I359" s="64">
        <v>-6.23</v>
      </c>
      <c r="J359" s="64">
        <v>305.94</v>
      </c>
      <c r="K359" s="64">
        <v>2442.33</v>
      </c>
      <c r="L359" s="64">
        <v>0</v>
      </c>
      <c r="M359" s="64">
        <f t="shared" si="5"/>
        <v>6052.43</v>
      </c>
    </row>
    <row r="360" spans="1:13" hidden="1">
      <c r="A360" s="62" t="s">
        <v>869</v>
      </c>
      <c r="B360" s="58" t="s">
        <v>870</v>
      </c>
      <c r="C360" s="63" t="s">
        <v>672</v>
      </c>
      <c r="D360" s="58" t="s">
        <v>673</v>
      </c>
      <c r="E360" s="63" t="s">
        <v>991</v>
      </c>
      <c r="F360" s="58" t="s">
        <v>992</v>
      </c>
      <c r="G360" s="64">
        <v>4777.87</v>
      </c>
      <c r="H360" s="64">
        <v>10619.52</v>
      </c>
      <c r="I360" s="64">
        <v>12003.09</v>
      </c>
      <c r="J360" s="64">
        <v>4690.4799999999996</v>
      </c>
      <c r="K360" s="64">
        <v>4991.88</v>
      </c>
      <c r="L360" s="64">
        <v>11796.87</v>
      </c>
      <c r="M360" s="64">
        <f t="shared" si="5"/>
        <v>48879.71</v>
      </c>
    </row>
    <row r="361" spans="1:13" hidden="1">
      <c r="A361" s="62" t="s">
        <v>869</v>
      </c>
      <c r="B361" s="58" t="s">
        <v>870</v>
      </c>
      <c r="C361" s="63" t="s">
        <v>672</v>
      </c>
      <c r="D361" s="58" t="s">
        <v>673</v>
      </c>
      <c r="E361" s="63" t="s">
        <v>315</v>
      </c>
      <c r="F361" s="58" t="s">
        <v>316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f t="shared" si="5"/>
        <v>0</v>
      </c>
    </row>
    <row r="362" spans="1:13" hidden="1">
      <c r="A362" s="62" t="s">
        <v>869</v>
      </c>
      <c r="B362" s="58" t="s">
        <v>870</v>
      </c>
      <c r="C362" s="63" t="s">
        <v>672</v>
      </c>
      <c r="D362" s="58" t="s">
        <v>673</v>
      </c>
      <c r="E362" s="63" t="s">
        <v>321</v>
      </c>
      <c r="F362" s="58" t="s">
        <v>322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f t="shared" si="5"/>
        <v>0</v>
      </c>
    </row>
    <row r="363" spans="1:13" hidden="1">
      <c r="A363" s="62" t="s">
        <v>869</v>
      </c>
      <c r="B363" s="58" t="s">
        <v>870</v>
      </c>
      <c r="C363" s="63" t="s">
        <v>672</v>
      </c>
      <c r="D363" s="58" t="s">
        <v>673</v>
      </c>
      <c r="E363" s="63" t="s">
        <v>309</v>
      </c>
      <c r="F363" s="58" t="s">
        <v>310</v>
      </c>
      <c r="G363" s="64">
        <v>0</v>
      </c>
      <c r="H363" s="64">
        <v>0</v>
      </c>
      <c r="I363" s="64">
        <v>0</v>
      </c>
      <c r="J363" s="64">
        <v>0</v>
      </c>
      <c r="K363" s="64">
        <v>575.5</v>
      </c>
      <c r="L363" s="64">
        <v>0</v>
      </c>
      <c r="M363" s="64">
        <f t="shared" si="5"/>
        <v>575.5</v>
      </c>
    </row>
    <row r="364" spans="1:13" hidden="1">
      <c r="A364" s="62" t="s">
        <v>869</v>
      </c>
      <c r="B364" s="58" t="s">
        <v>870</v>
      </c>
      <c r="C364" s="63" t="s">
        <v>672</v>
      </c>
      <c r="D364" s="58" t="s">
        <v>673</v>
      </c>
      <c r="E364" s="63" t="s">
        <v>291</v>
      </c>
      <c r="F364" s="58" t="s">
        <v>292</v>
      </c>
      <c r="G364" s="64">
        <v>0</v>
      </c>
      <c r="H364" s="64">
        <v>93.25</v>
      </c>
      <c r="I364" s="64">
        <v>0</v>
      </c>
      <c r="J364" s="64">
        <v>0</v>
      </c>
      <c r="K364" s="64">
        <v>227.74</v>
      </c>
      <c r="L364" s="64">
        <v>5.76</v>
      </c>
      <c r="M364" s="64">
        <f t="shared" si="5"/>
        <v>326.75</v>
      </c>
    </row>
    <row r="365" spans="1:13" hidden="1">
      <c r="A365" s="62" t="s">
        <v>869</v>
      </c>
      <c r="B365" s="58" t="s">
        <v>870</v>
      </c>
      <c r="C365" s="63" t="s">
        <v>672</v>
      </c>
      <c r="D365" s="58" t="s">
        <v>673</v>
      </c>
      <c r="E365" s="63" t="s">
        <v>965</v>
      </c>
      <c r="F365" s="58" t="s">
        <v>966</v>
      </c>
      <c r="G365" s="64">
        <v>1301.56</v>
      </c>
      <c r="H365" s="64">
        <v>75.94</v>
      </c>
      <c r="I365" s="64">
        <v>663.75</v>
      </c>
      <c r="J365" s="64">
        <v>666.25</v>
      </c>
      <c r="K365" s="64">
        <v>640.79999999999995</v>
      </c>
      <c r="L365" s="64">
        <v>0</v>
      </c>
      <c r="M365" s="64">
        <f t="shared" si="5"/>
        <v>3348.3</v>
      </c>
    </row>
    <row r="366" spans="1:13" hidden="1">
      <c r="A366" s="62" t="s">
        <v>869</v>
      </c>
      <c r="B366" s="58" t="s">
        <v>870</v>
      </c>
      <c r="C366" s="63" t="s">
        <v>672</v>
      </c>
      <c r="D366" s="58" t="s">
        <v>673</v>
      </c>
      <c r="E366" s="63" t="s">
        <v>397</v>
      </c>
      <c r="F366" s="58" t="s">
        <v>398</v>
      </c>
      <c r="G366" s="64">
        <v>605</v>
      </c>
      <c r="H366" s="64">
        <v>175</v>
      </c>
      <c r="I366" s="64">
        <v>250</v>
      </c>
      <c r="J366" s="64">
        <v>119</v>
      </c>
      <c r="K366" s="64">
        <v>1988</v>
      </c>
      <c r="L366" s="64">
        <v>1070</v>
      </c>
      <c r="M366" s="64">
        <f t="shared" si="5"/>
        <v>4207</v>
      </c>
    </row>
    <row r="367" spans="1:13" hidden="1">
      <c r="A367" s="62" t="s">
        <v>869</v>
      </c>
      <c r="B367" s="58" t="s">
        <v>870</v>
      </c>
      <c r="C367" s="63" t="s">
        <v>672</v>
      </c>
      <c r="D367" s="58" t="s">
        <v>673</v>
      </c>
      <c r="E367" s="63" t="s">
        <v>993</v>
      </c>
      <c r="F367" s="58" t="s">
        <v>994</v>
      </c>
      <c r="G367" s="64">
        <v>0</v>
      </c>
      <c r="H367" s="64">
        <v>0</v>
      </c>
      <c r="I367" s="64">
        <v>2971896.93</v>
      </c>
      <c r="J367" s="64">
        <v>0</v>
      </c>
      <c r="K367" s="64">
        <v>0</v>
      </c>
      <c r="L367" s="64">
        <v>171374.62</v>
      </c>
      <c r="M367" s="64">
        <f t="shared" si="5"/>
        <v>3143271.5500000003</v>
      </c>
    </row>
    <row r="368" spans="1:13" hidden="1">
      <c r="A368" s="62" t="s">
        <v>869</v>
      </c>
      <c r="B368" s="58" t="s">
        <v>870</v>
      </c>
      <c r="C368" s="63" t="s">
        <v>672</v>
      </c>
      <c r="D368" s="58" t="s">
        <v>673</v>
      </c>
      <c r="E368" s="63" t="s">
        <v>403</v>
      </c>
      <c r="F368" s="58" t="s">
        <v>404</v>
      </c>
      <c r="G368" s="64">
        <v>0</v>
      </c>
      <c r="H368" s="64">
        <v>0</v>
      </c>
      <c r="I368" s="64">
        <v>0</v>
      </c>
      <c r="J368" s="64">
        <v>0</v>
      </c>
      <c r="K368" s="64">
        <v>9.3000000000000007</v>
      </c>
      <c r="L368" s="64">
        <v>0</v>
      </c>
      <c r="M368" s="64">
        <f t="shared" si="5"/>
        <v>9.3000000000000007</v>
      </c>
    </row>
    <row r="369" spans="1:13" hidden="1">
      <c r="A369" s="62" t="s">
        <v>869</v>
      </c>
      <c r="B369" s="58" t="s">
        <v>870</v>
      </c>
      <c r="C369" s="63" t="s">
        <v>672</v>
      </c>
      <c r="D369" s="58" t="s">
        <v>673</v>
      </c>
      <c r="E369" s="63" t="s">
        <v>995</v>
      </c>
      <c r="F369" s="58" t="s">
        <v>996</v>
      </c>
      <c r="G369" s="64">
        <v>0</v>
      </c>
      <c r="H369" s="64">
        <v>141610.74</v>
      </c>
      <c r="I369" s="64">
        <v>110.87</v>
      </c>
      <c r="J369" s="64">
        <v>110.87</v>
      </c>
      <c r="K369" s="64">
        <v>10366.49</v>
      </c>
      <c r="L369" s="64">
        <v>-10141.949999999999</v>
      </c>
      <c r="M369" s="64">
        <f t="shared" si="5"/>
        <v>142057.01999999996</v>
      </c>
    </row>
    <row r="370" spans="1:13" hidden="1">
      <c r="A370" s="62" t="s">
        <v>869</v>
      </c>
      <c r="B370" s="58" t="s">
        <v>870</v>
      </c>
      <c r="C370" s="63" t="s">
        <v>672</v>
      </c>
      <c r="D370" s="58" t="s">
        <v>673</v>
      </c>
      <c r="E370" s="63" t="s">
        <v>676</v>
      </c>
      <c r="F370" s="58" t="s">
        <v>677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f t="shared" si="5"/>
        <v>0</v>
      </c>
    </row>
    <row r="371" spans="1:13" hidden="1">
      <c r="A371" s="62" t="s">
        <v>869</v>
      </c>
      <c r="B371" s="58" t="s">
        <v>870</v>
      </c>
      <c r="C371" s="63" t="s">
        <v>672</v>
      </c>
      <c r="D371" s="58" t="s">
        <v>673</v>
      </c>
      <c r="E371" s="63" t="s">
        <v>943</v>
      </c>
      <c r="F371" s="58" t="s">
        <v>944</v>
      </c>
      <c r="G371" s="64">
        <v>203787.12</v>
      </c>
      <c r="H371" s="64">
        <v>34259.120000000003</v>
      </c>
      <c r="I371" s="64">
        <v>8620.31</v>
      </c>
      <c r="J371" s="64">
        <v>1102.28</v>
      </c>
      <c r="K371" s="64">
        <v>830.48</v>
      </c>
      <c r="L371" s="64">
        <v>830.35</v>
      </c>
      <c r="M371" s="64">
        <f t="shared" si="5"/>
        <v>249429.66</v>
      </c>
    </row>
    <row r="372" spans="1:13" hidden="1">
      <c r="A372" s="62" t="s">
        <v>869</v>
      </c>
      <c r="B372" s="58" t="s">
        <v>870</v>
      </c>
      <c r="C372" s="63" t="s">
        <v>672</v>
      </c>
      <c r="D372" s="58" t="s">
        <v>673</v>
      </c>
      <c r="E372" s="63" t="s">
        <v>973</v>
      </c>
      <c r="F372" s="58" t="s">
        <v>974</v>
      </c>
      <c r="G372" s="64">
        <v>4009.24</v>
      </c>
      <c r="H372" s="64">
        <v>-84.25</v>
      </c>
      <c r="I372" s="64">
        <v>2584.4699999999998</v>
      </c>
      <c r="J372" s="64">
        <v>3762.82</v>
      </c>
      <c r="K372" s="64">
        <v>0</v>
      </c>
      <c r="L372" s="64">
        <v>2020.56</v>
      </c>
      <c r="M372" s="64">
        <f t="shared" si="5"/>
        <v>12292.839999999998</v>
      </c>
    </row>
    <row r="373" spans="1:13" hidden="1">
      <c r="A373" s="62" t="s">
        <v>869</v>
      </c>
      <c r="B373" s="58" t="s">
        <v>870</v>
      </c>
      <c r="C373" s="63" t="s">
        <v>672</v>
      </c>
      <c r="D373" s="58" t="s">
        <v>673</v>
      </c>
      <c r="E373" s="63" t="s">
        <v>997</v>
      </c>
      <c r="F373" s="58" t="s">
        <v>998</v>
      </c>
      <c r="G373" s="64">
        <v>-37.04</v>
      </c>
      <c r="H373" s="64">
        <v>0</v>
      </c>
      <c r="I373" s="64">
        <v>0</v>
      </c>
      <c r="J373" s="64">
        <v>0</v>
      </c>
      <c r="K373" s="64">
        <v>0</v>
      </c>
      <c r="L373" s="64">
        <v>121.56</v>
      </c>
      <c r="M373" s="64">
        <f t="shared" si="5"/>
        <v>84.52000000000001</v>
      </c>
    </row>
    <row r="374" spans="1:13" hidden="1">
      <c r="A374" s="62" t="s">
        <v>869</v>
      </c>
      <c r="B374" s="58" t="s">
        <v>870</v>
      </c>
      <c r="C374" s="63" t="s">
        <v>672</v>
      </c>
      <c r="D374" s="58" t="s">
        <v>673</v>
      </c>
      <c r="E374" s="63" t="s">
        <v>999</v>
      </c>
      <c r="F374" s="58" t="s">
        <v>1000</v>
      </c>
      <c r="G374" s="64">
        <v>102416.66</v>
      </c>
      <c r="H374" s="64">
        <v>106080</v>
      </c>
      <c r="I374" s="64">
        <v>31500</v>
      </c>
      <c r="J374" s="64">
        <v>42500</v>
      </c>
      <c r="K374" s="64">
        <v>147029.07</v>
      </c>
      <c r="L374" s="64">
        <v>27291.67</v>
      </c>
      <c r="M374" s="64">
        <f t="shared" si="5"/>
        <v>456817.4</v>
      </c>
    </row>
    <row r="375" spans="1:13" hidden="1">
      <c r="A375" s="62" t="s">
        <v>869</v>
      </c>
      <c r="B375" s="58" t="s">
        <v>870</v>
      </c>
      <c r="C375" s="63" t="s">
        <v>672</v>
      </c>
      <c r="D375" s="58" t="s">
        <v>673</v>
      </c>
      <c r="E375" s="63" t="s">
        <v>945</v>
      </c>
      <c r="F375" s="58" t="s">
        <v>946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f t="shared" si="5"/>
        <v>0</v>
      </c>
    </row>
    <row r="376" spans="1:13" hidden="1">
      <c r="A376" s="62" t="s">
        <v>869</v>
      </c>
      <c r="B376" s="58" t="s">
        <v>870</v>
      </c>
      <c r="C376" s="63" t="s">
        <v>672</v>
      </c>
      <c r="D376" s="58" t="s">
        <v>673</v>
      </c>
      <c r="E376" s="63" t="s">
        <v>1001</v>
      </c>
      <c r="F376" s="58" t="s">
        <v>1002</v>
      </c>
      <c r="G376" s="64">
        <v>0</v>
      </c>
      <c r="H376" s="64">
        <v>41938.22</v>
      </c>
      <c r="I376" s="64">
        <v>-78.53</v>
      </c>
      <c r="J376" s="64">
        <v>0</v>
      </c>
      <c r="K376" s="64">
        <v>0</v>
      </c>
      <c r="L376" s="64">
        <v>0</v>
      </c>
      <c r="M376" s="64">
        <f t="shared" si="5"/>
        <v>41859.69</v>
      </c>
    </row>
    <row r="377" spans="1:13" hidden="1">
      <c r="A377" s="62" t="s">
        <v>869</v>
      </c>
      <c r="B377" s="58" t="s">
        <v>870</v>
      </c>
      <c r="C377" s="63" t="s">
        <v>672</v>
      </c>
      <c r="D377" s="58" t="s">
        <v>673</v>
      </c>
      <c r="E377" s="63" t="s">
        <v>592</v>
      </c>
      <c r="F377" s="58" t="s">
        <v>593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f t="shared" si="5"/>
        <v>0</v>
      </c>
    </row>
    <row r="378" spans="1:13" hidden="1">
      <c r="A378" s="62" t="s">
        <v>869</v>
      </c>
      <c r="B378" s="58" t="s">
        <v>870</v>
      </c>
      <c r="C378" s="63" t="s">
        <v>672</v>
      </c>
      <c r="D378" s="58" t="s">
        <v>673</v>
      </c>
      <c r="E378" s="63" t="s">
        <v>1003</v>
      </c>
      <c r="F378" s="58" t="s">
        <v>1004</v>
      </c>
      <c r="G378" s="64">
        <v>0</v>
      </c>
      <c r="H378" s="64">
        <v>0</v>
      </c>
      <c r="I378" s="64">
        <v>0</v>
      </c>
      <c r="J378" s="64">
        <v>57500</v>
      </c>
      <c r="K378" s="64">
        <v>0</v>
      </c>
      <c r="L378" s="64">
        <v>0</v>
      </c>
      <c r="M378" s="64">
        <f t="shared" si="5"/>
        <v>57500</v>
      </c>
    </row>
    <row r="379" spans="1:13" hidden="1">
      <c r="A379" s="62" t="s">
        <v>869</v>
      </c>
      <c r="B379" s="58" t="s">
        <v>870</v>
      </c>
      <c r="C379" s="63" t="s">
        <v>66</v>
      </c>
      <c r="D379" s="58" t="s">
        <v>314</v>
      </c>
      <c r="E379" s="63" t="s">
        <v>289</v>
      </c>
      <c r="F379" s="58" t="s">
        <v>290</v>
      </c>
      <c r="G379" s="64">
        <v>2753.7799999999997</v>
      </c>
      <c r="H379" s="64">
        <v>1418.48</v>
      </c>
      <c r="I379" s="64">
        <v>2206.7400000000002</v>
      </c>
      <c r="J379" s="64">
        <v>3145.7599999999998</v>
      </c>
      <c r="K379" s="64">
        <v>2041.8000000000002</v>
      </c>
      <c r="L379" s="64">
        <v>8107.68</v>
      </c>
      <c r="M379" s="64">
        <f t="shared" si="5"/>
        <v>19674.240000000002</v>
      </c>
    </row>
    <row r="380" spans="1:13" hidden="1">
      <c r="A380" s="62" t="s">
        <v>869</v>
      </c>
      <c r="B380" s="58" t="s">
        <v>870</v>
      </c>
      <c r="C380" s="63" t="s">
        <v>66</v>
      </c>
      <c r="D380" s="58" t="s">
        <v>314</v>
      </c>
      <c r="E380" s="63" t="s">
        <v>335</v>
      </c>
      <c r="F380" s="58" t="s">
        <v>336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f t="shared" si="5"/>
        <v>0</v>
      </c>
    </row>
    <row r="381" spans="1:13" hidden="1">
      <c r="A381" s="62" t="s">
        <v>869</v>
      </c>
      <c r="B381" s="58" t="s">
        <v>870</v>
      </c>
      <c r="C381" s="63" t="s">
        <v>66</v>
      </c>
      <c r="D381" s="58" t="s">
        <v>314</v>
      </c>
      <c r="E381" s="63" t="s">
        <v>480</v>
      </c>
      <c r="F381" s="58" t="s">
        <v>481</v>
      </c>
      <c r="G381" s="64">
        <v>0</v>
      </c>
      <c r="H381" s="64">
        <v>0</v>
      </c>
      <c r="I381" s="64">
        <v>0</v>
      </c>
      <c r="J381" s="64">
        <v>3.85</v>
      </c>
      <c r="K381" s="64">
        <v>0</v>
      </c>
      <c r="L381" s="64">
        <v>0</v>
      </c>
      <c r="M381" s="64">
        <f t="shared" si="5"/>
        <v>3.85</v>
      </c>
    </row>
    <row r="382" spans="1:13" hidden="1">
      <c r="A382" s="62" t="s">
        <v>869</v>
      </c>
      <c r="B382" s="58" t="s">
        <v>870</v>
      </c>
      <c r="C382" s="63" t="s">
        <v>66</v>
      </c>
      <c r="D382" s="58" t="s">
        <v>314</v>
      </c>
      <c r="E382" s="63" t="s">
        <v>341</v>
      </c>
      <c r="F382" s="58" t="s">
        <v>342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f t="shared" si="5"/>
        <v>0</v>
      </c>
    </row>
    <row r="383" spans="1:13" hidden="1">
      <c r="A383" s="62" t="s">
        <v>869</v>
      </c>
      <c r="B383" s="58" t="s">
        <v>870</v>
      </c>
      <c r="C383" s="63" t="s">
        <v>66</v>
      </c>
      <c r="D383" s="58" t="s">
        <v>314</v>
      </c>
      <c r="E383" s="63" t="s">
        <v>352</v>
      </c>
      <c r="F383" s="58" t="s">
        <v>353</v>
      </c>
      <c r="G383" s="64">
        <v>-983.85000000000036</v>
      </c>
      <c r="H383" s="64">
        <v>-9491.42</v>
      </c>
      <c r="I383" s="64">
        <v>1676.3899999999999</v>
      </c>
      <c r="J383" s="64">
        <v>1161.2300000000005</v>
      </c>
      <c r="K383" s="64">
        <v>-2229.4300000000003</v>
      </c>
      <c r="L383" s="64">
        <v>2196.73</v>
      </c>
      <c r="M383" s="64">
        <f t="shared" si="5"/>
        <v>-7670.3500000000022</v>
      </c>
    </row>
    <row r="384" spans="1:13" hidden="1">
      <c r="A384" s="62" t="s">
        <v>869</v>
      </c>
      <c r="B384" s="58" t="s">
        <v>870</v>
      </c>
      <c r="C384" s="63" t="s">
        <v>66</v>
      </c>
      <c r="D384" s="58" t="s">
        <v>314</v>
      </c>
      <c r="E384" s="63" t="s">
        <v>346</v>
      </c>
      <c r="F384" s="58" t="s">
        <v>347</v>
      </c>
      <c r="G384" s="64">
        <v>152.32</v>
      </c>
      <c r="H384" s="64">
        <v>152.30000000000001</v>
      </c>
      <c r="I384" s="64">
        <v>120.31</v>
      </c>
      <c r="J384" s="64">
        <v>120.31</v>
      </c>
      <c r="K384" s="64">
        <v>120.31</v>
      </c>
      <c r="L384" s="64">
        <v>120.31</v>
      </c>
      <c r="M384" s="64">
        <f t="shared" si="5"/>
        <v>785.8599999999999</v>
      </c>
    </row>
    <row r="385" spans="1:13" hidden="1">
      <c r="A385" s="62" t="s">
        <v>869</v>
      </c>
      <c r="B385" s="58" t="s">
        <v>870</v>
      </c>
      <c r="C385" s="63" t="s">
        <v>66</v>
      </c>
      <c r="D385" s="58" t="s">
        <v>314</v>
      </c>
      <c r="E385" s="63" t="s">
        <v>343</v>
      </c>
      <c r="F385" s="58" t="s">
        <v>344</v>
      </c>
      <c r="G385" s="64">
        <v>32.090000000000003</v>
      </c>
      <c r="H385" s="64">
        <v>0</v>
      </c>
      <c r="I385" s="64">
        <v>32</v>
      </c>
      <c r="J385" s="64">
        <v>-17</v>
      </c>
      <c r="K385" s="64">
        <v>84</v>
      </c>
      <c r="L385" s="64">
        <v>562.28</v>
      </c>
      <c r="M385" s="64">
        <f t="shared" si="5"/>
        <v>693.37</v>
      </c>
    </row>
    <row r="386" spans="1:13" hidden="1">
      <c r="A386" s="62" t="s">
        <v>869</v>
      </c>
      <c r="B386" s="58" t="s">
        <v>870</v>
      </c>
      <c r="C386" s="63" t="s">
        <v>674</v>
      </c>
      <c r="D386" s="58" t="s">
        <v>675</v>
      </c>
      <c r="E386" s="63" t="s">
        <v>392</v>
      </c>
      <c r="F386" s="58" t="s">
        <v>393</v>
      </c>
      <c r="G386" s="64">
        <v>7821.07</v>
      </c>
      <c r="H386" s="64">
        <v>0</v>
      </c>
      <c r="I386" s="64">
        <v>0</v>
      </c>
      <c r="J386" s="64">
        <v>89590.31</v>
      </c>
      <c r="K386" s="64">
        <v>2265.04</v>
      </c>
      <c r="L386" s="64">
        <v>0</v>
      </c>
      <c r="M386" s="64">
        <f t="shared" si="5"/>
        <v>99676.42</v>
      </c>
    </row>
    <row r="387" spans="1:13" hidden="1">
      <c r="A387" s="62" t="s">
        <v>869</v>
      </c>
      <c r="B387" s="58" t="s">
        <v>870</v>
      </c>
      <c r="C387" s="63" t="s">
        <v>674</v>
      </c>
      <c r="D387" s="58" t="s">
        <v>675</v>
      </c>
      <c r="E387" s="63" t="s">
        <v>335</v>
      </c>
      <c r="F387" s="58" t="s">
        <v>336</v>
      </c>
      <c r="G387" s="64">
        <v>688472.95000000007</v>
      </c>
      <c r="H387" s="64">
        <v>745112.52</v>
      </c>
      <c r="I387" s="64">
        <v>660499</v>
      </c>
      <c r="J387" s="64">
        <v>744760.69000000006</v>
      </c>
      <c r="K387" s="64">
        <v>703836.1</v>
      </c>
      <c r="L387" s="64">
        <v>854798.41</v>
      </c>
      <c r="M387" s="64">
        <f t="shared" si="5"/>
        <v>4397479.67</v>
      </c>
    </row>
    <row r="388" spans="1:13" hidden="1">
      <c r="A388" s="62" t="s">
        <v>869</v>
      </c>
      <c r="B388" s="58" t="s">
        <v>870</v>
      </c>
      <c r="C388" s="63" t="s">
        <v>674</v>
      </c>
      <c r="D388" s="58" t="s">
        <v>675</v>
      </c>
      <c r="E388" s="63" t="s">
        <v>297</v>
      </c>
      <c r="F388" s="58" t="s">
        <v>298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192.38</v>
      </c>
      <c r="M388" s="64">
        <f t="shared" si="5"/>
        <v>192.38</v>
      </c>
    </row>
    <row r="389" spans="1:13" hidden="1">
      <c r="A389" s="62" t="s">
        <v>869</v>
      </c>
      <c r="B389" s="58" t="s">
        <v>870</v>
      </c>
      <c r="C389" s="63" t="s">
        <v>674</v>
      </c>
      <c r="D389" s="58" t="s">
        <v>675</v>
      </c>
      <c r="E389" s="63" t="s">
        <v>957</v>
      </c>
      <c r="F389" s="58" t="s">
        <v>958</v>
      </c>
      <c r="G389" s="64">
        <v>0</v>
      </c>
      <c r="H389" s="64">
        <v>0</v>
      </c>
      <c r="I389" s="64">
        <v>0</v>
      </c>
      <c r="J389" s="64">
        <v>0</v>
      </c>
      <c r="K389" s="64">
        <v>80000</v>
      </c>
      <c r="L389" s="64">
        <v>0</v>
      </c>
      <c r="M389" s="64">
        <f t="shared" si="5"/>
        <v>80000</v>
      </c>
    </row>
    <row r="390" spans="1:13" hidden="1">
      <c r="A390" s="62" t="s">
        <v>869</v>
      </c>
      <c r="B390" s="58" t="s">
        <v>870</v>
      </c>
      <c r="C390" s="63" t="s">
        <v>674</v>
      </c>
      <c r="D390" s="58" t="s">
        <v>675</v>
      </c>
      <c r="E390" s="63" t="s">
        <v>307</v>
      </c>
      <c r="F390" s="58" t="s">
        <v>308</v>
      </c>
      <c r="G390" s="64">
        <v>0</v>
      </c>
      <c r="H390" s="64">
        <v>0</v>
      </c>
      <c r="I390" s="64">
        <v>0</v>
      </c>
      <c r="J390" s="64">
        <v>0</v>
      </c>
      <c r="K390" s="64">
        <v>7689.62</v>
      </c>
      <c r="L390" s="64">
        <v>-7689.62</v>
      </c>
      <c r="M390" s="64">
        <f t="shared" si="5"/>
        <v>0</v>
      </c>
    </row>
    <row r="391" spans="1:13" hidden="1">
      <c r="A391" s="62" t="s">
        <v>869</v>
      </c>
      <c r="B391" s="58" t="s">
        <v>870</v>
      </c>
      <c r="C391" s="63" t="s">
        <v>674</v>
      </c>
      <c r="D391" s="58" t="s">
        <v>675</v>
      </c>
      <c r="E391" s="63" t="s">
        <v>358</v>
      </c>
      <c r="F391" s="58" t="s">
        <v>359</v>
      </c>
      <c r="G391" s="64">
        <v>9875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f t="shared" ref="M391:M454" si="6">SUM(G391:L391)</f>
        <v>9875</v>
      </c>
    </row>
    <row r="392" spans="1:13" hidden="1">
      <c r="A392" s="62" t="s">
        <v>869</v>
      </c>
      <c r="B392" s="58" t="s">
        <v>870</v>
      </c>
      <c r="C392" s="63" t="s">
        <v>674</v>
      </c>
      <c r="D392" s="58" t="s">
        <v>675</v>
      </c>
      <c r="E392" s="63" t="s">
        <v>303</v>
      </c>
      <c r="F392" s="58" t="s">
        <v>304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f t="shared" si="6"/>
        <v>0</v>
      </c>
    </row>
    <row r="393" spans="1:13" hidden="1">
      <c r="A393" s="62" t="s">
        <v>869</v>
      </c>
      <c r="B393" s="58" t="s">
        <v>870</v>
      </c>
      <c r="C393" s="63" t="s">
        <v>674</v>
      </c>
      <c r="D393" s="58" t="s">
        <v>675</v>
      </c>
      <c r="E393" s="63" t="s">
        <v>676</v>
      </c>
      <c r="F393" s="58" t="s">
        <v>677</v>
      </c>
      <c r="G393" s="64">
        <v>724</v>
      </c>
      <c r="H393" s="64">
        <v>9465.02</v>
      </c>
      <c r="I393" s="64">
        <v>1237.9000000000001</v>
      </c>
      <c r="J393" s="64">
        <v>14317.5</v>
      </c>
      <c r="K393" s="64">
        <v>3471.8</v>
      </c>
      <c r="L393" s="64">
        <v>17956.509999999998</v>
      </c>
      <c r="M393" s="64">
        <f t="shared" si="6"/>
        <v>47172.729999999996</v>
      </c>
    </row>
    <row r="394" spans="1:13" hidden="1">
      <c r="A394" s="62" t="s">
        <v>869</v>
      </c>
      <c r="B394" s="58" t="s">
        <v>870</v>
      </c>
      <c r="C394" s="63" t="s">
        <v>674</v>
      </c>
      <c r="D394" s="58" t="s">
        <v>675</v>
      </c>
      <c r="E394" s="63" t="s">
        <v>1001</v>
      </c>
      <c r="F394" s="58" t="s">
        <v>1002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f t="shared" si="6"/>
        <v>0</v>
      </c>
    </row>
    <row r="395" spans="1:13" hidden="1">
      <c r="A395" s="62" t="s">
        <v>869</v>
      </c>
      <c r="B395" s="58" t="s">
        <v>870</v>
      </c>
      <c r="C395" s="63" t="s">
        <v>1005</v>
      </c>
      <c r="D395" s="58" t="s">
        <v>1006</v>
      </c>
      <c r="E395" s="63" t="s">
        <v>392</v>
      </c>
      <c r="F395" s="58" t="s">
        <v>393</v>
      </c>
      <c r="G395" s="64">
        <v>1094.99</v>
      </c>
      <c r="H395" s="64">
        <v>942.89</v>
      </c>
      <c r="I395" s="64">
        <v>4090.92</v>
      </c>
      <c r="J395" s="64">
        <v>1989.5399999999997</v>
      </c>
      <c r="K395" s="64">
        <v>10383.44</v>
      </c>
      <c r="L395" s="64">
        <v>4351.66</v>
      </c>
      <c r="M395" s="64">
        <f t="shared" si="6"/>
        <v>22853.439999999999</v>
      </c>
    </row>
    <row r="396" spans="1:13" hidden="1">
      <c r="A396" s="62" t="s">
        <v>869</v>
      </c>
      <c r="B396" s="58" t="s">
        <v>870</v>
      </c>
      <c r="C396" s="63" t="s">
        <v>1005</v>
      </c>
      <c r="D396" s="58" t="s">
        <v>1006</v>
      </c>
      <c r="E396" s="63" t="s">
        <v>335</v>
      </c>
      <c r="F396" s="58" t="s">
        <v>336</v>
      </c>
      <c r="G396" s="64">
        <v>-3992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f t="shared" si="6"/>
        <v>-3992</v>
      </c>
    </row>
    <row r="397" spans="1:13" hidden="1">
      <c r="A397" s="62" t="s">
        <v>869</v>
      </c>
      <c r="B397" s="58" t="s">
        <v>870</v>
      </c>
      <c r="C397" s="63" t="s">
        <v>1005</v>
      </c>
      <c r="D397" s="58" t="s">
        <v>1006</v>
      </c>
      <c r="E397" s="63" t="s">
        <v>319</v>
      </c>
      <c r="F397" s="58" t="s">
        <v>320</v>
      </c>
      <c r="G397" s="64">
        <v>2766.55</v>
      </c>
      <c r="H397" s="64">
        <v>2637.41</v>
      </c>
      <c r="I397" s="64">
        <v>1736.11</v>
      </c>
      <c r="J397" s="64">
        <v>920.13</v>
      </c>
      <c r="K397" s="64">
        <v>5571.32</v>
      </c>
      <c r="L397" s="64">
        <v>6067.6</v>
      </c>
      <c r="M397" s="64">
        <f t="shared" si="6"/>
        <v>19699.120000000003</v>
      </c>
    </row>
    <row r="398" spans="1:13" hidden="1">
      <c r="A398" s="62" t="s">
        <v>869</v>
      </c>
      <c r="B398" s="58" t="s">
        <v>870</v>
      </c>
      <c r="C398" s="63" t="s">
        <v>1005</v>
      </c>
      <c r="D398" s="58" t="s">
        <v>1006</v>
      </c>
      <c r="E398" s="63" t="s">
        <v>407</v>
      </c>
      <c r="F398" s="58" t="s">
        <v>408</v>
      </c>
      <c r="G398" s="64">
        <v>1033.02</v>
      </c>
      <c r="H398" s="64">
        <v>484.94</v>
      </c>
      <c r="I398" s="64">
        <v>1381.91</v>
      </c>
      <c r="J398" s="64">
        <v>133.79</v>
      </c>
      <c r="K398" s="64">
        <v>1594.3999999999999</v>
      </c>
      <c r="L398" s="64">
        <v>453.05</v>
      </c>
      <c r="M398" s="64">
        <f t="shared" si="6"/>
        <v>5081.1099999999997</v>
      </c>
    </row>
    <row r="399" spans="1:13" hidden="1">
      <c r="A399" s="62" t="s">
        <v>869</v>
      </c>
      <c r="B399" s="58" t="s">
        <v>870</v>
      </c>
      <c r="C399" s="63" t="s">
        <v>1005</v>
      </c>
      <c r="D399" s="58" t="s">
        <v>1006</v>
      </c>
      <c r="E399" s="63" t="s">
        <v>971</v>
      </c>
      <c r="F399" s="58" t="s">
        <v>972</v>
      </c>
      <c r="G399" s="64">
        <v>15727.48</v>
      </c>
      <c r="H399" s="64">
        <v>0</v>
      </c>
      <c r="I399" s="64">
        <v>34032.68</v>
      </c>
      <c r="J399" s="64">
        <v>19477.849999999999</v>
      </c>
      <c r="K399" s="64">
        <v>16076.5</v>
      </c>
      <c r="L399" s="64">
        <v>17820.189999999999</v>
      </c>
      <c r="M399" s="64">
        <f t="shared" si="6"/>
        <v>103134.70000000001</v>
      </c>
    </row>
    <row r="400" spans="1:13" hidden="1">
      <c r="A400" s="62" t="s">
        <v>869</v>
      </c>
      <c r="B400" s="58" t="s">
        <v>870</v>
      </c>
      <c r="C400" s="63" t="s">
        <v>600</v>
      </c>
      <c r="D400" s="58" t="s">
        <v>601</v>
      </c>
      <c r="E400" s="63" t="s">
        <v>392</v>
      </c>
      <c r="F400" s="58" t="s">
        <v>393</v>
      </c>
      <c r="G400" s="64">
        <v>1978.32</v>
      </c>
      <c r="H400" s="64">
        <v>2026.92</v>
      </c>
      <c r="I400" s="64">
        <v>2003.87</v>
      </c>
      <c r="J400" s="64">
        <v>2007.99</v>
      </c>
      <c r="K400" s="64">
        <v>1866.59</v>
      </c>
      <c r="L400" s="64">
        <v>1896.6</v>
      </c>
      <c r="M400" s="64">
        <f t="shared" si="6"/>
        <v>11780.289999999999</v>
      </c>
    </row>
    <row r="401" spans="1:13" hidden="1">
      <c r="A401" s="62" t="s">
        <v>869</v>
      </c>
      <c r="B401" s="58" t="s">
        <v>870</v>
      </c>
      <c r="C401" s="63" t="s">
        <v>600</v>
      </c>
      <c r="D401" s="58" t="s">
        <v>601</v>
      </c>
      <c r="E401" s="63" t="s">
        <v>335</v>
      </c>
      <c r="F401" s="58" t="s">
        <v>336</v>
      </c>
      <c r="G401" s="64">
        <v>6400.76</v>
      </c>
      <c r="H401" s="64">
        <v>5090.84</v>
      </c>
      <c r="I401" s="64">
        <v>6945.42</v>
      </c>
      <c r="J401" s="64">
        <v>6231.06</v>
      </c>
      <c r="K401" s="64">
        <v>6504.47</v>
      </c>
      <c r="L401" s="64">
        <v>6137.49</v>
      </c>
      <c r="M401" s="64">
        <f t="shared" si="6"/>
        <v>37310.04</v>
      </c>
    </row>
    <row r="402" spans="1:13" hidden="1">
      <c r="A402" s="62" t="s">
        <v>869</v>
      </c>
      <c r="B402" s="58" t="s">
        <v>870</v>
      </c>
      <c r="C402" s="63" t="s">
        <v>600</v>
      </c>
      <c r="D402" s="58" t="s">
        <v>601</v>
      </c>
      <c r="E402" s="63" t="s">
        <v>287</v>
      </c>
      <c r="F402" s="58" t="s">
        <v>288</v>
      </c>
      <c r="G402" s="64">
        <v>17013.960000000003</v>
      </c>
      <c r="H402" s="64">
        <v>4391.1000000000004</v>
      </c>
      <c r="I402" s="64">
        <v>13490.83</v>
      </c>
      <c r="J402" s="64">
        <v>3168.39</v>
      </c>
      <c r="K402" s="64">
        <v>15675.88</v>
      </c>
      <c r="L402" s="64">
        <v>5641.1399999999994</v>
      </c>
      <c r="M402" s="64">
        <f t="shared" si="6"/>
        <v>59381.3</v>
      </c>
    </row>
    <row r="403" spans="1:13" hidden="1">
      <c r="A403" s="62" t="s">
        <v>869</v>
      </c>
      <c r="B403" s="58" t="s">
        <v>870</v>
      </c>
      <c r="C403" s="63" t="s">
        <v>600</v>
      </c>
      <c r="D403" s="58" t="s">
        <v>601</v>
      </c>
      <c r="E403" s="63" t="s">
        <v>371</v>
      </c>
      <c r="F403" s="58" t="s">
        <v>372</v>
      </c>
      <c r="G403" s="64">
        <v>374954.33</v>
      </c>
      <c r="H403" s="64">
        <v>374097.99000000005</v>
      </c>
      <c r="I403" s="64">
        <v>360705.61000000004</v>
      </c>
      <c r="J403" s="64">
        <v>360714.61000000004</v>
      </c>
      <c r="K403" s="64">
        <v>359581.19999999995</v>
      </c>
      <c r="L403" s="64">
        <v>293142.21999999997</v>
      </c>
      <c r="M403" s="64">
        <f t="shared" si="6"/>
        <v>2123195.96</v>
      </c>
    </row>
    <row r="404" spans="1:13" hidden="1">
      <c r="A404" s="62" t="s">
        <v>869</v>
      </c>
      <c r="B404" s="58" t="s">
        <v>870</v>
      </c>
      <c r="C404" s="63" t="s">
        <v>600</v>
      </c>
      <c r="D404" s="58" t="s">
        <v>601</v>
      </c>
      <c r="E404" s="63" t="s">
        <v>319</v>
      </c>
      <c r="F404" s="58" t="s">
        <v>320</v>
      </c>
      <c r="G404" s="64">
        <v>28310.02</v>
      </c>
      <c r="H404" s="64">
        <v>63389.83</v>
      </c>
      <c r="I404" s="64">
        <v>55303.619999999995</v>
      </c>
      <c r="J404" s="64">
        <v>102595.49</v>
      </c>
      <c r="K404" s="64">
        <v>69604.300000000017</v>
      </c>
      <c r="L404" s="64">
        <v>-94595.97</v>
      </c>
      <c r="M404" s="64">
        <f t="shared" si="6"/>
        <v>224607.29</v>
      </c>
    </row>
    <row r="405" spans="1:13" hidden="1">
      <c r="A405" s="62" t="s">
        <v>869</v>
      </c>
      <c r="B405" s="58" t="s">
        <v>870</v>
      </c>
      <c r="C405" s="63" t="s">
        <v>600</v>
      </c>
      <c r="D405" s="58" t="s">
        <v>601</v>
      </c>
      <c r="E405" s="63" t="s">
        <v>299</v>
      </c>
      <c r="F405" s="58" t="s">
        <v>300</v>
      </c>
      <c r="G405" s="64">
        <v>32.56</v>
      </c>
      <c r="H405" s="64">
        <v>39.74</v>
      </c>
      <c r="I405" s="64">
        <v>27.72</v>
      </c>
      <c r="J405" s="64">
        <v>55.25</v>
      </c>
      <c r="K405" s="64">
        <v>17.2</v>
      </c>
      <c r="L405" s="64">
        <v>15.74</v>
      </c>
      <c r="M405" s="64">
        <f t="shared" si="6"/>
        <v>188.21</v>
      </c>
    </row>
    <row r="406" spans="1:13" hidden="1">
      <c r="A406" s="62" t="s">
        <v>869</v>
      </c>
      <c r="B406" s="58" t="s">
        <v>870</v>
      </c>
      <c r="C406" s="63" t="s">
        <v>600</v>
      </c>
      <c r="D406" s="58" t="s">
        <v>601</v>
      </c>
      <c r="E406" s="63" t="s">
        <v>397</v>
      </c>
      <c r="F406" s="58" t="s">
        <v>398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f t="shared" si="6"/>
        <v>0</v>
      </c>
    </row>
    <row r="407" spans="1:13" hidden="1">
      <c r="A407" s="62" t="s">
        <v>869</v>
      </c>
      <c r="B407" s="58" t="s">
        <v>870</v>
      </c>
      <c r="C407" s="63" t="s">
        <v>533</v>
      </c>
      <c r="D407" s="58" t="s">
        <v>534</v>
      </c>
      <c r="E407" s="63" t="s">
        <v>871</v>
      </c>
      <c r="F407" s="58" t="s">
        <v>872</v>
      </c>
      <c r="G407" s="64">
        <v>-70677.63</v>
      </c>
      <c r="H407" s="64">
        <v>-70682.350000000006</v>
      </c>
      <c r="I407" s="64">
        <v>-69754.12</v>
      </c>
      <c r="J407" s="64">
        <v>-69759.039999999994</v>
      </c>
      <c r="K407" s="64">
        <v>-69879.990000000005</v>
      </c>
      <c r="L407" s="64">
        <v>-69772.759999999995</v>
      </c>
      <c r="M407" s="64">
        <f t="shared" si="6"/>
        <v>-420525.89</v>
      </c>
    </row>
    <row r="408" spans="1:13" hidden="1">
      <c r="A408" s="62" t="s">
        <v>869</v>
      </c>
      <c r="B408" s="58" t="s">
        <v>870</v>
      </c>
      <c r="C408" s="63" t="s">
        <v>533</v>
      </c>
      <c r="D408" s="58" t="s">
        <v>534</v>
      </c>
      <c r="E408" s="63" t="s">
        <v>873</v>
      </c>
      <c r="F408" s="58" t="s">
        <v>874</v>
      </c>
      <c r="G408" s="64">
        <v>-81435.75</v>
      </c>
      <c r="H408" s="64">
        <v>-81441.13</v>
      </c>
      <c r="I408" s="64">
        <v>-80380.33</v>
      </c>
      <c r="J408" s="64">
        <v>-80385.899999999994</v>
      </c>
      <c r="K408" s="64">
        <v>-80524.320000000007</v>
      </c>
      <c r="L408" s="64">
        <v>-80406.820000000007</v>
      </c>
      <c r="M408" s="64">
        <f t="shared" si="6"/>
        <v>-484574.25</v>
      </c>
    </row>
    <row r="409" spans="1:13" hidden="1">
      <c r="A409" s="62" t="s">
        <v>869</v>
      </c>
      <c r="B409" s="58" t="s">
        <v>870</v>
      </c>
      <c r="C409" s="63" t="s">
        <v>533</v>
      </c>
      <c r="D409" s="58" t="s">
        <v>534</v>
      </c>
      <c r="E409" s="63" t="s">
        <v>875</v>
      </c>
      <c r="F409" s="58" t="s">
        <v>876</v>
      </c>
      <c r="G409" s="64">
        <v>-402275.68</v>
      </c>
      <c r="H409" s="64">
        <v>-402315.43</v>
      </c>
      <c r="I409" s="64">
        <v>-397108.35</v>
      </c>
      <c r="J409" s="64">
        <v>-397135.87</v>
      </c>
      <c r="K409" s="64">
        <v>-397814.5</v>
      </c>
      <c r="L409" s="64">
        <v>-397200.75</v>
      </c>
      <c r="M409" s="64">
        <f t="shared" si="6"/>
        <v>-2393850.58</v>
      </c>
    </row>
    <row r="410" spans="1:13" hidden="1">
      <c r="A410" s="62" t="s">
        <v>869</v>
      </c>
      <c r="B410" s="58" t="s">
        <v>870</v>
      </c>
      <c r="C410" s="63" t="s">
        <v>533</v>
      </c>
      <c r="D410" s="58" t="s">
        <v>534</v>
      </c>
      <c r="E410" s="63" t="s">
        <v>877</v>
      </c>
      <c r="F410" s="58" t="s">
        <v>878</v>
      </c>
      <c r="G410" s="64">
        <v>-92565.77</v>
      </c>
      <c r="H410" s="64">
        <v>-92572.46</v>
      </c>
      <c r="I410" s="64">
        <v>-91393.43</v>
      </c>
      <c r="J410" s="64">
        <v>-91397.86</v>
      </c>
      <c r="K410" s="64">
        <v>-91553.29</v>
      </c>
      <c r="L410" s="64">
        <v>-91425.98</v>
      </c>
      <c r="M410" s="64">
        <f t="shared" si="6"/>
        <v>-550908.79</v>
      </c>
    </row>
    <row r="411" spans="1:13" hidden="1">
      <c r="A411" s="62" t="s">
        <v>869</v>
      </c>
      <c r="B411" s="58" t="s">
        <v>870</v>
      </c>
      <c r="C411" s="63" t="s">
        <v>533</v>
      </c>
      <c r="D411" s="58" t="s">
        <v>534</v>
      </c>
      <c r="E411" s="63" t="s">
        <v>879</v>
      </c>
      <c r="F411" s="58" t="s">
        <v>880</v>
      </c>
      <c r="G411" s="64">
        <v>-103857.73</v>
      </c>
      <c r="H411" s="64">
        <v>-103865.25</v>
      </c>
      <c r="I411" s="64">
        <v>-102543.14</v>
      </c>
      <c r="J411" s="64">
        <v>-102548.11</v>
      </c>
      <c r="K411" s="64">
        <v>-102722.39</v>
      </c>
      <c r="L411" s="64">
        <v>-102581.59</v>
      </c>
      <c r="M411" s="64">
        <f t="shared" si="6"/>
        <v>-618118.21</v>
      </c>
    </row>
    <row r="412" spans="1:13" hidden="1">
      <c r="A412" s="62" t="s">
        <v>869</v>
      </c>
      <c r="B412" s="58" t="s">
        <v>870</v>
      </c>
      <c r="C412" s="63" t="s">
        <v>533</v>
      </c>
      <c r="D412" s="58" t="s">
        <v>534</v>
      </c>
      <c r="E412" s="63" t="s">
        <v>881</v>
      </c>
      <c r="F412" s="58" t="s">
        <v>882</v>
      </c>
      <c r="G412" s="64">
        <v>-60455.75</v>
      </c>
      <c r="H412" s="64">
        <v>-60460.18</v>
      </c>
      <c r="I412" s="64">
        <v>-59625.42</v>
      </c>
      <c r="J412" s="64">
        <v>-59628.17</v>
      </c>
      <c r="K412" s="64">
        <v>-59728.74</v>
      </c>
      <c r="L412" s="64">
        <v>-59638.49</v>
      </c>
      <c r="M412" s="64">
        <f t="shared" si="6"/>
        <v>-359536.74999999994</v>
      </c>
    </row>
    <row r="413" spans="1:13" hidden="1">
      <c r="A413" s="62" t="s">
        <v>869</v>
      </c>
      <c r="B413" s="58" t="s">
        <v>870</v>
      </c>
      <c r="C413" s="63" t="s">
        <v>533</v>
      </c>
      <c r="D413" s="58" t="s">
        <v>534</v>
      </c>
      <c r="E413" s="63" t="s">
        <v>883</v>
      </c>
      <c r="F413" s="58" t="s">
        <v>884</v>
      </c>
      <c r="G413" s="64">
        <v>-371953.07</v>
      </c>
      <c r="H413" s="64">
        <v>-372223.43</v>
      </c>
      <c r="I413" s="64">
        <v>-371017.78</v>
      </c>
      <c r="J413" s="64">
        <v>-359783.17</v>
      </c>
      <c r="K413" s="64">
        <v>-359168.97</v>
      </c>
      <c r="L413" s="64">
        <v>-368290.78</v>
      </c>
      <c r="M413" s="64">
        <f t="shared" si="6"/>
        <v>-2202437.2000000002</v>
      </c>
    </row>
    <row r="414" spans="1:13" hidden="1">
      <c r="A414" s="62" t="s">
        <v>869</v>
      </c>
      <c r="B414" s="58" t="s">
        <v>870</v>
      </c>
      <c r="C414" s="63" t="s">
        <v>533</v>
      </c>
      <c r="D414" s="58" t="s">
        <v>534</v>
      </c>
      <c r="E414" s="63" t="s">
        <v>553</v>
      </c>
      <c r="F414" s="58" t="s">
        <v>554</v>
      </c>
      <c r="G414" s="64">
        <v>102.36</v>
      </c>
      <c r="H414" s="64">
        <v>102.36</v>
      </c>
      <c r="I414" s="64">
        <v>102.36</v>
      </c>
      <c r="J414" s="64">
        <v>102.36</v>
      </c>
      <c r="K414" s="64">
        <v>102.36</v>
      </c>
      <c r="L414" s="64">
        <v>102.36</v>
      </c>
      <c r="M414" s="64">
        <f t="shared" si="6"/>
        <v>614.16</v>
      </c>
    </row>
    <row r="415" spans="1:13" hidden="1">
      <c r="A415" s="62" t="s">
        <v>869</v>
      </c>
      <c r="B415" s="58" t="s">
        <v>870</v>
      </c>
      <c r="C415" s="63" t="s">
        <v>533</v>
      </c>
      <c r="D415" s="58" t="s">
        <v>534</v>
      </c>
      <c r="E415" s="63" t="s">
        <v>545</v>
      </c>
      <c r="F415" s="58" t="s">
        <v>546</v>
      </c>
      <c r="G415" s="64">
        <v>1487.12</v>
      </c>
      <c r="H415" s="64">
        <v>1486.02</v>
      </c>
      <c r="I415" s="64">
        <v>1485.91</v>
      </c>
      <c r="J415" s="64">
        <v>1485.82</v>
      </c>
      <c r="K415" s="64">
        <v>1485.82</v>
      </c>
      <c r="L415" s="64">
        <v>707.5</v>
      </c>
      <c r="M415" s="64">
        <f t="shared" si="6"/>
        <v>8138.19</v>
      </c>
    </row>
    <row r="416" spans="1:13" hidden="1">
      <c r="A416" s="62" t="s">
        <v>869</v>
      </c>
      <c r="B416" s="58" t="s">
        <v>870</v>
      </c>
      <c r="C416" s="63" t="s">
        <v>533</v>
      </c>
      <c r="D416" s="58" t="s">
        <v>534</v>
      </c>
      <c r="E416" s="63" t="s">
        <v>541</v>
      </c>
      <c r="F416" s="58" t="s">
        <v>542</v>
      </c>
      <c r="G416" s="64">
        <v>1188265.33</v>
      </c>
      <c r="H416" s="64">
        <v>1188435.6100000001</v>
      </c>
      <c r="I416" s="64">
        <v>1176644.69</v>
      </c>
      <c r="J416" s="64">
        <v>1165457.55</v>
      </c>
      <c r="K416" s="64">
        <v>1166194.05</v>
      </c>
      <c r="L416" s="64">
        <v>1174913.1499999999</v>
      </c>
      <c r="M416" s="64">
        <f t="shared" si="6"/>
        <v>7059910.3800000008</v>
      </c>
    </row>
    <row r="417" spans="1:13" hidden="1">
      <c r="A417" s="62" t="s">
        <v>869</v>
      </c>
      <c r="B417" s="58" t="s">
        <v>870</v>
      </c>
      <c r="C417" s="63" t="s">
        <v>533</v>
      </c>
      <c r="D417" s="58" t="s">
        <v>534</v>
      </c>
      <c r="E417" s="63" t="s">
        <v>547</v>
      </c>
      <c r="F417" s="58" t="s">
        <v>548</v>
      </c>
      <c r="G417" s="64">
        <v>-6633.43</v>
      </c>
      <c r="H417" s="64">
        <v>-6463.76</v>
      </c>
      <c r="I417" s="64">
        <v>-6410.39</v>
      </c>
      <c r="J417" s="64">
        <v>-6407.61</v>
      </c>
      <c r="K417" s="64">
        <v>-6390.03</v>
      </c>
      <c r="L417" s="64">
        <v>-6405.84</v>
      </c>
      <c r="M417" s="64">
        <f t="shared" si="6"/>
        <v>-38711.06</v>
      </c>
    </row>
    <row r="418" spans="1:13" hidden="1">
      <c r="A418" s="62" t="s">
        <v>869</v>
      </c>
      <c r="B418" s="58" t="s">
        <v>870</v>
      </c>
      <c r="C418" s="63" t="s">
        <v>533</v>
      </c>
      <c r="D418" s="58" t="s">
        <v>534</v>
      </c>
      <c r="E418" s="63" t="s">
        <v>1007</v>
      </c>
      <c r="F418" s="58" t="s">
        <v>1008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f t="shared" si="6"/>
        <v>0</v>
      </c>
    </row>
    <row r="419" spans="1:13" hidden="1">
      <c r="A419" s="62" t="s">
        <v>869</v>
      </c>
      <c r="B419" s="58" t="s">
        <v>870</v>
      </c>
      <c r="C419" s="63" t="s">
        <v>624</v>
      </c>
      <c r="D419" s="58" t="s">
        <v>625</v>
      </c>
      <c r="E419" s="63" t="s">
        <v>871</v>
      </c>
      <c r="F419" s="58" t="s">
        <v>872</v>
      </c>
      <c r="G419" s="64">
        <v>0</v>
      </c>
      <c r="H419" s="64">
        <v>0</v>
      </c>
      <c r="I419" s="64">
        <v>-67.41</v>
      </c>
      <c r="J419" s="64">
        <v>0</v>
      </c>
      <c r="K419" s="64">
        <v>-195.22</v>
      </c>
      <c r="L419" s="64">
        <v>-14.09</v>
      </c>
      <c r="M419" s="64">
        <f t="shared" si="6"/>
        <v>-276.71999999999997</v>
      </c>
    </row>
    <row r="420" spans="1:13" hidden="1">
      <c r="A420" s="62" t="s">
        <v>869</v>
      </c>
      <c r="B420" s="58" t="s">
        <v>870</v>
      </c>
      <c r="C420" s="63" t="s">
        <v>624</v>
      </c>
      <c r="D420" s="58" t="s">
        <v>625</v>
      </c>
      <c r="E420" s="63" t="s">
        <v>873</v>
      </c>
      <c r="F420" s="58" t="s">
        <v>874</v>
      </c>
      <c r="G420" s="64">
        <v>0</v>
      </c>
      <c r="H420" s="64">
        <v>0</v>
      </c>
      <c r="I420" s="64">
        <v>-65.44</v>
      </c>
      <c r="J420" s="64">
        <v>0</v>
      </c>
      <c r="K420" s="64">
        <v>-189.51</v>
      </c>
      <c r="L420" s="64">
        <v>-13.67</v>
      </c>
      <c r="M420" s="64">
        <f t="shared" si="6"/>
        <v>-268.62</v>
      </c>
    </row>
    <row r="421" spans="1:13" hidden="1">
      <c r="A421" s="62" t="s">
        <v>869</v>
      </c>
      <c r="B421" s="58" t="s">
        <v>870</v>
      </c>
      <c r="C421" s="63" t="s">
        <v>624</v>
      </c>
      <c r="D421" s="58" t="s">
        <v>625</v>
      </c>
      <c r="E421" s="63" t="s">
        <v>875</v>
      </c>
      <c r="F421" s="58" t="s">
        <v>876</v>
      </c>
      <c r="G421" s="64">
        <v>0</v>
      </c>
      <c r="H421" s="64">
        <v>0</v>
      </c>
      <c r="I421" s="64">
        <v>-366.18</v>
      </c>
      <c r="J421" s="64">
        <v>0</v>
      </c>
      <c r="K421" s="64">
        <v>-1060.48</v>
      </c>
      <c r="L421" s="64">
        <v>-76.52</v>
      </c>
      <c r="M421" s="64">
        <f t="shared" si="6"/>
        <v>-1503.18</v>
      </c>
    </row>
    <row r="422" spans="1:13" hidden="1">
      <c r="A422" s="62" t="s">
        <v>869</v>
      </c>
      <c r="B422" s="58" t="s">
        <v>870</v>
      </c>
      <c r="C422" s="63" t="s">
        <v>624</v>
      </c>
      <c r="D422" s="58" t="s">
        <v>625</v>
      </c>
      <c r="E422" s="63" t="s">
        <v>877</v>
      </c>
      <c r="F422" s="58" t="s">
        <v>878</v>
      </c>
      <c r="G422" s="64">
        <v>0</v>
      </c>
      <c r="H422" s="64">
        <v>0</v>
      </c>
      <c r="I422" s="64">
        <v>-89.85</v>
      </c>
      <c r="J422" s="64">
        <v>0</v>
      </c>
      <c r="K422" s="64">
        <v>-260.2</v>
      </c>
      <c r="L422" s="64">
        <v>-18.78</v>
      </c>
      <c r="M422" s="64">
        <f t="shared" si="6"/>
        <v>-368.82999999999993</v>
      </c>
    </row>
    <row r="423" spans="1:13" hidden="1">
      <c r="A423" s="62" t="s">
        <v>869</v>
      </c>
      <c r="B423" s="58" t="s">
        <v>870</v>
      </c>
      <c r="C423" s="63" t="s">
        <v>624</v>
      </c>
      <c r="D423" s="58" t="s">
        <v>625</v>
      </c>
      <c r="E423" s="63" t="s">
        <v>879</v>
      </c>
      <c r="F423" s="58" t="s">
        <v>880</v>
      </c>
      <c r="G423" s="64">
        <v>0</v>
      </c>
      <c r="H423" s="64">
        <v>0</v>
      </c>
      <c r="I423" s="64">
        <v>-94.47</v>
      </c>
      <c r="J423" s="64">
        <v>0</v>
      </c>
      <c r="K423" s="64">
        <v>-273.60000000000002</v>
      </c>
      <c r="L423" s="64">
        <v>-19.739999999999998</v>
      </c>
      <c r="M423" s="64">
        <f t="shared" si="6"/>
        <v>-387.81000000000006</v>
      </c>
    </row>
    <row r="424" spans="1:13" hidden="1">
      <c r="A424" s="62" t="s">
        <v>869</v>
      </c>
      <c r="B424" s="58" t="s">
        <v>870</v>
      </c>
      <c r="C424" s="63" t="s">
        <v>624</v>
      </c>
      <c r="D424" s="58" t="s">
        <v>625</v>
      </c>
      <c r="E424" s="63" t="s">
        <v>881</v>
      </c>
      <c r="F424" s="58" t="s">
        <v>882</v>
      </c>
      <c r="G424" s="64">
        <v>0</v>
      </c>
      <c r="H424" s="64">
        <v>0</v>
      </c>
      <c r="I424" s="64">
        <v>-47.92</v>
      </c>
      <c r="J424" s="64">
        <v>0</v>
      </c>
      <c r="K424" s="64">
        <v>-138.78</v>
      </c>
      <c r="L424" s="64">
        <v>-10.01</v>
      </c>
      <c r="M424" s="64">
        <f t="shared" si="6"/>
        <v>-196.70999999999998</v>
      </c>
    </row>
    <row r="425" spans="1:13" hidden="1">
      <c r="A425" s="62" t="s">
        <v>869</v>
      </c>
      <c r="B425" s="58" t="s">
        <v>870</v>
      </c>
      <c r="C425" s="63" t="s">
        <v>624</v>
      </c>
      <c r="D425" s="58" t="s">
        <v>625</v>
      </c>
      <c r="E425" s="63" t="s">
        <v>883</v>
      </c>
      <c r="F425" s="58" t="s">
        <v>884</v>
      </c>
      <c r="G425" s="64">
        <v>0</v>
      </c>
      <c r="H425" s="64">
        <v>0</v>
      </c>
      <c r="I425" s="64">
        <v>-252.81</v>
      </c>
      <c r="J425" s="64">
        <v>0</v>
      </c>
      <c r="K425" s="64">
        <v>-732.16</v>
      </c>
      <c r="L425" s="64">
        <v>-52.83</v>
      </c>
      <c r="M425" s="64">
        <f t="shared" si="6"/>
        <v>-1037.8</v>
      </c>
    </row>
    <row r="426" spans="1:13" hidden="1">
      <c r="A426" s="62" t="s">
        <v>869</v>
      </c>
      <c r="B426" s="58" t="s">
        <v>870</v>
      </c>
      <c r="C426" s="63" t="s">
        <v>624</v>
      </c>
      <c r="D426" s="58" t="s">
        <v>625</v>
      </c>
      <c r="E426" s="63" t="s">
        <v>843</v>
      </c>
      <c r="F426" s="58" t="s">
        <v>844</v>
      </c>
      <c r="G426" s="64">
        <v>0</v>
      </c>
      <c r="H426" s="64">
        <v>0</v>
      </c>
      <c r="I426" s="64">
        <v>984.08</v>
      </c>
      <c r="J426" s="64">
        <v>0</v>
      </c>
      <c r="K426" s="64">
        <v>2849.99</v>
      </c>
      <c r="L426" s="64">
        <v>205.65</v>
      </c>
      <c r="M426" s="64">
        <f t="shared" si="6"/>
        <v>4039.72</v>
      </c>
    </row>
    <row r="427" spans="1:13" hidden="1">
      <c r="A427" s="62" t="s">
        <v>869</v>
      </c>
      <c r="B427" s="58" t="s">
        <v>870</v>
      </c>
      <c r="C427" s="63" t="s">
        <v>261</v>
      </c>
      <c r="D427" s="58" t="s">
        <v>262</v>
      </c>
      <c r="E427" s="63" t="s">
        <v>871</v>
      </c>
      <c r="F427" s="58" t="s">
        <v>872</v>
      </c>
      <c r="G427" s="64">
        <v>-815644.62</v>
      </c>
      <c r="H427" s="64">
        <v>-814569.55</v>
      </c>
      <c r="I427" s="64">
        <v>-815970.48</v>
      </c>
      <c r="J427" s="64">
        <v>-816876.67</v>
      </c>
      <c r="K427" s="64">
        <v>-817414.22</v>
      </c>
      <c r="L427" s="64">
        <v>-882496.21</v>
      </c>
      <c r="M427" s="64">
        <f t="shared" si="6"/>
        <v>-4962971.75</v>
      </c>
    </row>
    <row r="428" spans="1:13" hidden="1">
      <c r="A428" s="62" t="s">
        <v>869</v>
      </c>
      <c r="B428" s="58" t="s">
        <v>870</v>
      </c>
      <c r="C428" s="63" t="s">
        <v>261</v>
      </c>
      <c r="D428" s="58" t="s">
        <v>262</v>
      </c>
      <c r="E428" s="63" t="s">
        <v>873</v>
      </c>
      <c r="F428" s="58" t="s">
        <v>874</v>
      </c>
      <c r="G428" s="64">
        <v>-791830.18</v>
      </c>
      <c r="H428" s="64">
        <v>-790786.51</v>
      </c>
      <c r="I428" s="64">
        <v>-792146.52</v>
      </c>
      <c r="J428" s="64">
        <v>-793026.26</v>
      </c>
      <c r="K428" s="64">
        <v>-793548.11</v>
      </c>
      <c r="L428" s="64">
        <v>-856729.91</v>
      </c>
      <c r="M428" s="64">
        <f t="shared" si="6"/>
        <v>-4818067.4899999993</v>
      </c>
    </row>
    <row r="429" spans="1:13" hidden="1">
      <c r="A429" s="62" t="s">
        <v>869</v>
      </c>
      <c r="B429" s="58" t="s">
        <v>870</v>
      </c>
      <c r="C429" s="63" t="s">
        <v>261</v>
      </c>
      <c r="D429" s="58" t="s">
        <v>262</v>
      </c>
      <c r="E429" s="63" t="s">
        <v>875</v>
      </c>
      <c r="F429" s="58" t="s">
        <v>876</v>
      </c>
      <c r="G429" s="64">
        <v>-4430676.8499999996</v>
      </c>
      <c r="H429" s="64">
        <v>-4424836.95</v>
      </c>
      <c r="I429" s="64">
        <v>-4432446.92</v>
      </c>
      <c r="J429" s="64">
        <v>-4437369.49</v>
      </c>
      <c r="K429" s="64">
        <v>-4440289.51</v>
      </c>
      <c r="L429" s="64">
        <v>-4793822.49</v>
      </c>
      <c r="M429" s="64">
        <f t="shared" si="6"/>
        <v>-26959442.210000001</v>
      </c>
    </row>
    <row r="430" spans="1:13" hidden="1">
      <c r="A430" s="62" t="s">
        <v>869</v>
      </c>
      <c r="B430" s="58" t="s">
        <v>870</v>
      </c>
      <c r="C430" s="63" t="s">
        <v>261</v>
      </c>
      <c r="D430" s="58" t="s">
        <v>262</v>
      </c>
      <c r="E430" s="63" t="s">
        <v>877</v>
      </c>
      <c r="F430" s="58" t="s">
        <v>878</v>
      </c>
      <c r="G430" s="64">
        <v>-1087129.26</v>
      </c>
      <c r="H430" s="64">
        <v>-1085696.3600000001</v>
      </c>
      <c r="I430" s="64">
        <v>-1087563.56</v>
      </c>
      <c r="J430" s="64">
        <v>-1088771.3899999999</v>
      </c>
      <c r="K430" s="64">
        <v>-1089487.8500000001</v>
      </c>
      <c r="L430" s="64">
        <v>-1176232.18</v>
      </c>
      <c r="M430" s="64">
        <f t="shared" si="6"/>
        <v>-6614880.5999999996</v>
      </c>
    </row>
    <row r="431" spans="1:13" hidden="1">
      <c r="A431" s="62" t="s">
        <v>869</v>
      </c>
      <c r="B431" s="58" t="s">
        <v>870</v>
      </c>
      <c r="C431" s="63" t="s">
        <v>261</v>
      </c>
      <c r="D431" s="58" t="s">
        <v>262</v>
      </c>
      <c r="E431" s="63" t="s">
        <v>879</v>
      </c>
      <c r="F431" s="58" t="s">
        <v>880</v>
      </c>
      <c r="G431" s="64">
        <v>-1143093.19</v>
      </c>
      <c r="H431" s="64">
        <v>-1141586.52</v>
      </c>
      <c r="I431" s="64">
        <v>-1143549.8700000001</v>
      </c>
      <c r="J431" s="64">
        <v>-1144819.8600000001</v>
      </c>
      <c r="K431" s="64">
        <v>-1145573.22</v>
      </c>
      <c r="L431" s="64">
        <v>-1236783.01</v>
      </c>
      <c r="M431" s="64">
        <f t="shared" si="6"/>
        <v>-6955405.6699999999</v>
      </c>
    </row>
    <row r="432" spans="1:13" hidden="1">
      <c r="A432" s="62" t="s">
        <v>869</v>
      </c>
      <c r="B432" s="58" t="s">
        <v>870</v>
      </c>
      <c r="C432" s="63" t="s">
        <v>261</v>
      </c>
      <c r="D432" s="58" t="s">
        <v>262</v>
      </c>
      <c r="E432" s="63" t="s">
        <v>881</v>
      </c>
      <c r="F432" s="58" t="s">
        <v>882</v>
      </c>
      <c r="G432" s="64">
        <v>-579881.65</v>
      </c>
      <c r="H432" s="64">
        <v>-579117.32999999996</v>
      </c>
      <c r="I432" s="64">
        <v>-580113.30000000005</v>
      </c>
      <c r="J432" s="64">
        <v>-580757.57999999996</v>
      </c>
      <c r="K432" s="64">
        <v>-581139.74</v>
      </c>
      <c r="L432" s="64">
        <v>-627409.72</v>
      </c>
      <c r="M432" s="64">
        <f t="shared" si="6"/>
        <v>-3528419.3199999994</v>
      </c>
    </row>
    <row r="433" spans="1:13" hidden="1">
      <c r="A433" s="62" t="s">
        <v>869</v>
      </c>
      <c r="B433" s="58" t="s">
        <v>870</v>
      </c>
      <c r="C433" s="63" t="s">
        <v>261</v>
      </c>
      <c r="D433" s="58" t="s">
        <v>262</v>
      </c>
      <c r="E433" s="63" t="s">
        <v>883</v>
      </c>
      <c r="F433" s="58" t="s">
        <v>884</v>
      </c>
      <c r="G433" s="64">
        <v>-3058965.02</v>
      </c>
      <c r="H433" s="64">
        <v>-3054933.12</v>
      </c>
      <c r="I433" s="64">
        <v>-3060187.08</v>
      </c>
      <c r="J433" s="64">
        <v>-3063585.65</v>
      </c>
      <c r="K433" s="64">
        <v>-3065601.65</v>
      </c>
      <c r="L433" s="64">
        <v>-3309682.87</v>
      </c>
      <c r="M433" s="64">
        <f t="shared" si="6"/>
        <v>-18612955.390000001</v>
      </c>
    </row>
    <row r="434" spans="1:13" hidden="1">
      <c r="A434" s="62" t="s">
        <v>869</v>
      </c>
      <c r="B434" s="58" t="s">
        <v>870</v>
      </c>
      <c r="C434" s="63" t="s">
        <v>261</v>
      </c>
      <c r="D434" s="58" t="s">
        <v>262</v>
      </c>
      <c r="E434" s="63" t="s">
        <v>1009</v>
      </c>
      <c r="F434" s="58" t="s">
        <v>1010</v>
      </c>
      <c r="G434" s="64">
        <v>991666.67</v>
      </c>
      <c r="H434" s="64">
        <v>991666.67</v>
      </c>
      <c r="I434" s="64">
        <v>991666.67</v>
      </c>
      <c r="J434" s="64">
        <v>991666.67</v>
      </c>
      <c r="K434" s="64">
        <v>991666.67</v>
      </c>
      <c r="L434" s="64">
        <v>991666.67</v>
      </c>
      <c r="M434" s="64">
        <f t="shared" si="6"/>
        <v>5950000.0200000005</v>
      </c>
    </row>
    <row r="435" spans="1:13" hidden="1">
      <c r="A435" s="62" t="s">
        <v>869</v>
      </c>
      <c r="B435" s="58" t="s">
        <v>870</v>
      </c>
      <c r="C435" s="63" t="s">
        <v>261</v>
      </c>
      <c r="D435" s="58" t="s">
        <v>262</v>
      </c>
      <c r="E435" s="63" t="s">
        <v>1011</v>
      </c>
      <c r="F435" s="58" t="s">
        <v>930</v>
      </c>
      <c r="G435" s="64">
        <v>843750</v>
      </c>
      <c r="H435" s="64">
        <v>843750</v>
      </c>
      <c r="I435" s="64">
        <v>843750</v>
      </c>
      <c r="J435" s="64">
        <v>843750</v>
      </c>
      <c r="K435" s="64">
        <v>843750</v>
      </c>
      <c r="L435" s="64">
        <v>843750</v>
      </c>
      <c r="M435" s="64">
        <f t="shared" si="6"/>
        <v>5062500</v>
      </c>
    </row>
    <row r="436" spans="1:13" hidden="1">
      <c r="A436" s="62" t="s">
        <v>869</v>
      </c>
      <c r="B436" s="58" t="s">
        <v>870</v>
      </c>
      <c r="C436" s="63" t="s">
        <v>261</v>
      </c>
      <c r="D436" s="58" t="s">
        <v>262</v>
      </c>
      <c r="E436" s="63" t="s">
        <v>1012</v>
      </c>
      <c r="F436" s="58" t="s">
        <v>1013</v>
      </c>
      <c r="G436" s="64">
        <v>1322916.67</v>
      </c>
      <c r="H436" s="64">
        <v>1322916.67</v>
      </c>
      <c r="I436" s="64">
        <v>1322916.67</v>
      </c>
      <c r="J436" s="64">
        <v>1322916.67</v>
      </c>
      <c r="K436" s="64">
        <v>1322916.67</v>
      </c>
      <c r="L436" s="64">
        <v>617360.85</v>
      </c>
      <c r="M436" s="64">
        <f t="shared" si="6"/>
        <v>7231944.1999999993</v>
      </c>
    </row>
    <row r="437" spans="1:13" hidden="1">
      <c r="A437" s="62" t="s">
        <v>869</v>
      </c>
      <c r="B437" s="58" t="s">
        <v>870</v>
      </c>
      <c r="C437" s="63" t="s">
        <v>261</v>
      </c>
      <c r="D437" s="58" t="s">
        <v>262</v>
      </c>
      <c r="E437" s="63" t="s">
        <v>1014</v>
      </c>
      <c r="F437" s="58" t="s">
        <v>1015</v>
      </c>
      <c r="G437" s="64">
        <v>55583.33</v>
      </c>
      <c r="H437" s="64">
        <v>55583.33</v>
      </c>
      <c r="I437" s="64">
        <v>55583.33</v>
      </c>
      <c r="J437" s="64">
        <v>55583.33</v>
      </c>
      <c r="K437" s="64">
        <v>55583.33</v>
      </c>
      <c r="L437" s="64">
        <v>55583.33</v>
      </c>
      <c r="M437" s="64">
        <f t="shared" si="6"/>
        <v>333499.98000000004</v>
      </c>
    </row>
    <row r="438" spans="1:13" hidden="1">
      <c r="A438" s="62" t="s">
        <v>869</v>
      </c>
      <c r="B438" s="58" t="s">
        <v>870</v>
      </c>
      <c r="C438" s="63" t="s">
        <v>261</v>
      </c>
      <c r="D438" s="58" t="s">
        <v>262</v>
      </c>
      <c r="E438" s="63" t="s">
        <v>1016</v>
      </c>
      <c r="F438" s="58" t="s">
        <v>1017</v>
      </c>
      <c r="G438" s="64">
        <v>179027.77</v>
      </c>
      <c r="H438" s="64">
        <v>163333.32999999999</v>
      </c>
      <c r="I438" s="64">
        <v>183784.74</v>
      </c>
      <c r="J438" s="64">
        <v>197013.89</v>
      </c>
      <c r="K438" s="64">
        <v>204861.1</v>
      </c>
      <c r="L438" s="64">
        <v>203750</v>
      </c>
      <c r="M438" s="64">
        <f t="shared" si="6"/>
        <v>1131770.83</v>
      </c>
    </row>
    <row r="439" spans="1:13" hidden="1">
      <c r="A439" s="62" t="s">
        <v>869</v>
      </c>
      <c r="B439" s="58" t="s">
        <v>870</v>
      </c>
      <c r="C439" s="63" t="s">
        <v>261</v>
      </c>
      <c r="D439" s="58" t="s">
        <v>262</v>
      </c>
      <c r="E439" s="63" t="s">
        <v>1018</v>
      </c>
      <c r="F439" s="58" t="s">
        <v>1019</v>
      </c>
      <c r="G439" s="64">
        <v>45526.34</v>
      </c>
      <c r="H439" s="64">
        <v>45526.34</v>
      </c>
      <c r="I439" s="64">
        <v>45526.34</v>
      </c>
      <c r="J439" s="64">
        <v>45526.34</v>
      </c>
      <c r="K439" s="64">
        <v>45526.53</v>
      </c>
      <c r="L439" s="64">
        <v>85108.02</v>
      </c>
      <c r="M439" s="64">
        <f t="shared" si="6"/>
        <v>312739.90999999997</v>
      </c>
    </row>
    <row r="440" spans="1:13" hidden="1">
      <c r="A440" s="62" t="s">
        <v>869</v>
      </c>
      <c r="B440" s="58" t="s">
        <v>870</v>
      </c>
      <c r="C440" s="63" t="s">
        <v>261</v>
      </c>
      <c r="D440" s="58" t="s">
        <v>262</v>
      </c>
      <c r="E440" s="63" t="s">
        <v>1020</v>
      </c>
      <c r="F440" s="58" t="s">
        <v>1021</v>
      </c>
      <c r="G440" s="64">
        <v>1833333.33</v>
      </c>
      <c r="H440" s="64">
        <v>1833333.33</v>
      </c>
      <c r="I440" s="64">
        <v>1833333.33</v>
      </c>
      <c r="J440" s="64">
        <v>1833333.33</v>
      </c>
      <c r="K440" s="64">
        <v>1833333.33</v>
      </c>
      <c r="L440" s="64">
        <v>1833333.33</v>
      </c>
      <c r="M440" s="64">
        <f t="shared" si="6"/>
        <v>10999999.98</v>
      </c>
    </row>
    <row r="441" spans="1:13" hidden="1">
      <c r="A441" s="62" t="s">
        <v>869</v>
      </c>
      <c r="B441" s="58" t="s">
        <v>870</v>
      </c>
      <c r="C441" s="63" t="s">
        <v>261</v>
      </c>
      <c r="D441" s="58" t="s">
        <v>262</v>
      </c>
      <c r="E441" s="63" t="s">
        <v>1022</v>
      </c>
      <c r="F441" s="58" t="s">
        <v>1023</v>
      </c>
      <c r="G441" s="64">
        <v>1718750</v>
      </c>
      <c r="H441" s="64">
        <v>1718750</v>
      </c>
      <c r="I441" s="64">
        <v>1718750</v>
      </c>
      <c r="J441" s="64">
        <v>1718750</v>
      </c>
      <c r="K441" s="64">
        <v>1718750</v>
      </c>
      <c r="L441" s="64">
        <v>2377604.17</v>
      </c>
      <c r="M441" s="64">
        <f t="shared" si="6"/>
        <v>10971354.17</v>
      </c>
    </row>
    <row r="442" spans="1:13" hidden="1">
      <c r="A442" s="62" t="s">
        <v>869</v>
      </c>
      <c r="B442" s="58" t="s">
        <v>870</v>
      </c>
      <c r="C442" s="63" t="s">
        <v>261</v>
      </c>
      <c r="D442" s="58" t="s">
        <v>262</v>
      </c>
      <c r="E442" s="63" t="s">
        <v>1024</v>
      </c>
      <c r="F442" s="58" t="s">
        <v>1025</v>
      </c>
      <c r="G442" s="64">
        <v>3187500</v>
      </c>
      <c r="H442" s="64">
        <v>3187500</v>
      </c>
      <c r="I442" s="64">
        <v>3187500</v>
      </c>
      <c r="J442" s="64">
        <v>3187500</v>
      </c>
      <c r="K442" s="64">
        <v>3187500</v>
      </c>
      <c r="L442" s="64">
        <v>3187500</v>
      </c>
      <c r="M442" s="64">
        <f t="shared" si="6"/>
        <v>19125000</v>
      </c>
    </row>
    <row r="443" spans="1:13" hidden="1">
      <c r="A443" s="62" t="s">
        <v>869</v>
      </c>
      <c r="B443" s="58" t="s">
        <v>870</v>
      </c>
      <c r="C443" s="63" t="s">
        <v>261</v>
      </c>
      <c r="D443" s="58" t="s">
        <v>262</v>
      </c>
      <c r="E443" s="63" t="s">
        <v>1026</v>
      </c>
      <c r="F443" s="58" t="s">
        <v>1027</v>
      </c>
      <c r="G443" s="64">
        <v>1729166.67</v>
      </c>
      <c r="H443" s="64">
        <v>1729166.67</v>
      </c>
      <c r="I443" s="64">
        <v>1729166.67</v>
      </c>
      <c r="J443" s="64">
        <v>1729166.67</v>
      </c>
      <c r="K443" s="64">
        <v>1729166.67</v>
      </c>
      <c r="L443" s="64">
        <v>1729166.67</v>
      </c>
      <c r="M443" s="64">
        <f t="shared" si="6"/>
        <v>10375000.02</v>
      </c>
    </row>
    <row r="444" spans="1:13" hidden="1">
      <c r="A444" s="62" t="s">
        <v>869</v>
      </c>
      <c r="B444" s="58" t="s">
        <v>870</v>
      </c>
      <c r="C444" s="63" t="s">
        <v>261</v>
      </c>
      <c r="D444" s="58" t="s">
        <v>262</v>
      </c>
      <c r="E444" s="63" t="s">
        <v>1028</v>
      </c>
      <c r="F444" s="58" t="s">
        <v>1029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958333.33</v>
      </c>
      <c r="M444" s="64">
        <f t="shared" si="6"/>
        <v>958333.33</v>
      </c>
    </row>
    <row r="445" spans="1:13" hidden="1">
      <c r="A445" s="62" t="s">
        <v>869</v>
      </c>
      <c r="B445" s="58" t="s">
        <v>870</v>
      </c>
      <c r="C445" s="63" t="s">
        <v>64</v>
      </c>
      <c r="D445" s="58" t="s">
        <v>362</v>
      </c>
      <c r="E445" s="63" t="s">
        <v>279</v>
      </c>
      <c r="F445" s="58" t="s">
        <v>280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153.43</v>
      </c>
      <c r="M445" s="64">
        <f t="shared" si="6"/>
        <v>153.43</v>
      </c>
    </row>
    <row r="446" spans="1:13" hidden="1">
      <c r="A446" s="62" t="s">
        <v>869</v>
      </c>
      <c r="B446" s="58" t="s">
        <v>870</v>
      </c>
      <c r="C446" s="63" t="s">
        <v>64</v>
      </c>
      <c r="D446" s="58" t="s">
        <v>362</v>
      </c>
      <c r="E446" s="63" t="s">
        <v>365</v>
      </c>
      <c r="F446" s="58" t="s">
        <v>366</v>
      </c>
      <c r="G446" s="64">
        <v>0</v>
      </c>
      <c r="H446" s="64">
        <v>-787.68</v>
      </c>
      <c r="I446" s="64">
        <v>-1746.55</v>
      </c>
      <c r="J446" s="64">
        <v>-4003.93</v>
      </c>
      <c r="K446" s="64">
        <v>-17.440000000000001</v>
      </c>
      <c r="L446" s="64">
        <v>-1263.49</v>
      </c>
      <c r="M446" s="64">
        <f t="shared" si="6"/>
        <v>-7819.0899999999992</v>
      </c>
    </row>
    <row r="447" spans="1:13" hidden="1">
      <c r="A447" s="62" t="s">
        <v>869</v>
      </c>
      <c r="B447" s="58" t="s">
        <v>870</v>
      </c>
      <c r="C447" s="63" t="s">
        <v>64</v>
      </c>
      <c r="D447" s="58" t="s">
        <v>362</v>
      </c>
      <c r="E447" s="63" t="s">
        <v>301</v>
      </c>
      <c r="F447" s="58" t="s">
        <v>302</v>
      </c>
      <c r="G447" s="64">
        <v>125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f t="shared" si="6"/>
        <v>125</v>
      </c>
    </row>
    <row r="448" spans="1:13" hidden="1">
      <c r="A448" s="62" t="s">
        <v>869</v>
      </c>
      <c r="B448" s="58" t="s">
        <v>870</v>
      </c>
      <c r="C448" s="63" t="s">
        <v>64</v>
      </c>
      <c r="D448" s="58" t="s">
        <v>362</v>
      </c>
      <c r="E448" s="63" t="s">
        <v>297</v>
      </c>
      <c r="F448" s="58" t="s">
        <v>298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f t="shared" si="6"/>
        <v>0</v>
      </c>
    </row>
    <row r="449" spans="1:13" hidden="1">
      <c r="A449" s="62" t="s">
        <v>869</v>
      </c>
      <c r="B449" s="58" t="s">
        <v>870</v>
      </c>
      <c r="C449" s="63" t="s">
        <v>64</v>
      </c>
      <c r="D449" s="58" t="s">
        <v>362</v>
      </c>
      <c r="E449" s="63" t="s">
        <v>305</v>
      </c>
      <c r="F449" s="58" t="s">
        <v>306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f t="shared" si="6"/>
        <v>0</v>
      </c>
    </row>
    <row r="450" spans="1:13" hidden="1">
      <c r="A450" s="62" t="s">
        <v>869</v>
      </c>
      <c r="B450" s="58" t="s">
        <v>870</v>
      </c>
      <c r="C450" s="63" t="s">
        <v>64</v>
      </c>
      <c r="D450" s="58" t="s">
        <v>362</v>
      </c>
      <c r="E450" s="63" t="s">
        <v>394</v>
      </c>
      <c r="F450" s="58" t="s">
        <v>395</v>
      </c>
      <c r="G450" s="64">
        <v>155.74</v>
      </c>
      <c r="H450" s="64">
        <v>160.33000000000001</v>
      </c>
      <c r="I450" s="64">
        <v>155.97</v>
      </c>
      <c r="J450" s="64">
        <v>155.97</v>
      </c>
      <c r="K450" s="64">
        <v>155.97</v>
      </c>
      <c r="L450" s="64">
        <v>155.97</v>
      </c>
      <c r="M450" s="64">
        <f t="shared" si="6"/>
        <v>939.95000000000016</v>
      </c>
    </row>
    <row r="451" spans="1:13" hidden="1">
      <c r="A451" s="62" t="s">
        <v>869</v>
      </c>
      <c r="B451" s="58" t="s">
        <v>870</v>
      </c>
      <c r="C451" s="63" t="s">
        <v>64</v>
      </c>
      <c r="D451" s="58" t="s">
        <v>362</v>
      </c>
      <c r="E451" s="63" t="s">
        <v>285</v>
      </c>
      <c r="F451" s="58" t="s">
        <v>286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306.86</v>
      </c>
      <c r="M451" s="64">
        <f t="shared" si="6"/>
        <v>306.86</v>
      </c>
    </row>
    <row r="452" spans="1:13" hidden="1">
      <c r="A452" s="62" t="s">
        <v>869</v>
      </c>
      <c r="B452" s="58" t="s">
        <v>870</v>
      </c>
      <c r="C452" s="63" t="s">
        <v>64</v>
      </c>
      <c r="D452" s="58" t="s">
        <v>362</v>
      </c>
      <c r="E452" s="63" t="s">
        <v>303</v>
      </c>
      <c r="F452" s="58" t="s">
        <v>304</v>
      </c>
      <c r="G452" s="64">
        <v>0</v>
      </c>
      <c r="H452" s="64">
        <v>204.91</v>
      </c>
      <c r="I452" s="64">
        <v>0</v>
      </c>
      <c r="J452" s="64">
        <v>0</v>
      </c>
      <c r="K452" s="64">
        <v>0</v>
      </c>
      <c r="L452" s="64">
        <v>0</v>
      </c>
      <c r="M452" s="64">
        <f t="shared" si="6"/>
        <v>204.91</v>
      </c>
    </row>
    <row r="453" spans="1:13" hidden="1">
      <c r="A453" s="62" t="s">
        <v>869</v>
      </c>
      <c r="B453" s="58" t="s">
        <v>870</v>
      </c>
      <c r="C453" s="63" t="s">
        <v>64</v>
      </c>
      <c r="D453" s="58" t="s">
        <v>362</v>
      </c>
      <c r="E453" s="63" t="s">
        <v>299</v>
      </c>
      <c r="F453" s="58" t="s">
        <v>300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f t="shared" si="6"/>
        <v>0</v>
      </c>
    </row>
    <row r="454" spans="1:13" hidden="1">
      <c r="A454" s="62" t="s">
        <v>869</v>
      </c>
      <c r="B454" s="58" t="s">
        <v>870</v>
      </c>
      <c r="C454" s="63" t="s">
        <v>64</v>
      </c>
      <c r="D454" s="58" t="s">
        <v>362</v>
      </c>
      <c r="E454" s="63" t="s">
        <v>369</v>
      </c>
      <c r="F454" s="58" t="s">
        <v>370</v>
      </c>
      <c r="G454" s="64">
        <v>0</v>
      </c>
      <c r="H454" s="64">
        <v>787.68</v>
      </c>
      <c r="I454" s="64">
        <v>1746.55</v>
      </c>
      <c r="J454" s="64">
        <v>4003.93</v>
      </c>
      <c r="K454" s="64">
        <v>17.440000000000001</v>
      </c>
      <c r="L454" s="64">
        <v>1263.49</v>
      </c>
      <c r="M454" s="64">
        <f t="shared" si="6"/>
        <v>7819.0899999999992</v>
      </c>
    </row>
    <row r="455" spans="1:13" hidden="1">
      <c r="A455" s="62" t="s">
        <v>869</v>
      </c>
      <c r="B455" s="58" t="s">
        <v>870</v>
      </c>
      <c r="C455" s="63" t="s">
        <v>561</v>
      </c>
      <c r="D455" s="58" t="s">
        <v>562</v>
      </c>
      <c r="E455" s="63" t="s">
        <v>871</v>
      </c>
      <c r="F455" s="58" t="s">
        <v>872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f t="shared" ref="M455:M518" si="7">SUM(G455:L455)</f>
        <v>0</v>
      </c>
    </row>
    <row r="456" spans="1:13" hidden="1">
      <c r="A456" s="62" t="s">
        <v>869</v>
      </c>
      <c r="B456" s="58" t="s">
        <v>870</v>
      </c>
      <c r="C456" s="63" t="s">
        <v>561</v>
      </c>
      <c r="D456" s="58" t="s">
        <v>562</v>
      </c>
      <c r="E456" s="63" t="s">
        <v>873</v>
      </c>
      <c r="F456" s="58" t="s">
        <v>874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f t="shared" si="7"/>
        <v>0</v>
      </c>
    </row>
    <row r="457" spans="1:13" hidden="1">
      <c r="A457" s="62" t="s">
        <v>869</v>
      </c>
      <c r="B457" s="58" t="s">
        <v>870</v>
      </c>
      <c r="C457" s="63" t="s">
        <v>561</v>
      </c>
      <c r="D457" s="58" t="s">
        <v>562</v>
      </c>
      <c r="E457" s="63" t="s">
        <v>875</v>
      </c>
      <c r="F457" s="58" t="s">
        <v>876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f t="shared" si="7"/>
        <v>0</v>
      </c>
    </row>
    <row r="458" spans="1:13" hidden="1">
      <c r="A458" s="62" t="s">
        <v>869</v>
      </c>
      <c r="B458" s="58" t="s">
        <v>870</v>
      </c>
      <c r="C458" s="63" t="s">
        <v>561</v>
      </c>
      <c r="D458" s="58" t="s">
        <v>562</v>
      </c>
      <c r="E458" s="63" t="s">
        <v>877</v>
      </c>
      <c r="F458" s="58" t="s">
        <v>878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f t="shared" si="7"/>
        <v>0</v>
      </c>
    </row>
    <row r="459" spans="1:13" hidden="1">
      <c r="A459" s="62" t="s">
        <v>869</v>
      </c>
      <c r="B459" s="58" t="s">
        <v>870</v>
      </c>
      <c r="C459" s="63" t="s">
        <v>561</v>
      </c>
      <c r="D459" s="58" t="s">
        <v>562</v>
      </c>
      <c r="E459" s="63" t="s">
        <v>879</v>
      </c>
      <c r="F459" s="58" t="s">
        <v>880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f t="shared" si="7"/>
        <v>0</v>
      </c>
    </row>
    <row r="460" spans="1:13" hidden="1">
      <c r="A460" s="62" t="s">
        <v>869</v>
      </c>
      <c r="B460" s="58" t="s">
        <v>870</v>
      </c>
      <c r="C460" s="63" t="s">
        <v>561</v>
      </c>
      <c r="D460" s="58" t="s">
        <v>562</v>
      </c>
      <c r="E460" s="63" t="s">
        <v>881</v>
      </c>
      <c r="F460" s="58" t="s">
        <v>882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f t="shared" si="7"/>
        <v>0</v>
      </c>
    </row>
    <row r="461" spans="1:13" hidden="1">
      <c r="A461" s="62" t="s">
        <v>869</v>
      </c>
      <c r="B461" s="58" t="s">
        <v>870</v>
      </c>
      <c r="C461" s="63" t="s">
        <v>561</v>
      </c>
      <c r="D461" s="58" t="s">
        <v>562</v>
      </c>
      <c r="E461" s="63" t="s">
        <v>883</v>
      </c>
      <c r="F461" s="58" t="s">
        <v>884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f t="shared" si="7"/>
        <v>0</v>
      </c>
    </row>
    <row r="462" spans="1:13" hidden="1">
      <c r="A462" s="62" t="s">
        <v>869</v>
      </c>
      <c r="B462" s="58" t="s">
        <v>870</v>
      </c>
      <c r="C462" s="63" t="s">
        <v>561</v>
      </c>
      <c r="D462" s="58" t="s">
        <v>562</v>
      </c>
      <c r="E462" s="63" t="s">
        <v>335</v>
      </c>
      <c r="F462" s="58" t="s">
        <v>336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f t="shared" si="7"/>
        <v>0</v>
      </c>
    </row>
    <row r="463" spans="1:13" hidden="1">
      <c r="A463" s="62" t="s">
        <v>869</v>
      </c>
      <c r="B463" s="58" t="s">
        <v>870</v>
      </c>
      <c r="C463" s="63" t="s">
        <v>812</v>
      </c>
      <c r="D463" s="58" t="s">
        <v>813</v>
      </c>
      <c r="E463" s="63" t="s">
        <v>814</v>
      </c>
      <c r="F463" s="58" t="s">
        <v>815</v>
      </c>
      <c r="G463" s="64">
        <v>-842506.77</v>
      </c>
      <c r="H463" s="64">
        <v>-399670.15</v>
      </c>
      <c r="I463" s="64">
        <v>1174512.8799999999</v>
      </c>
      <c r="J463" s="64">
        <v>513513.48</v>
      </c>
      <c r="K463" s="64">
        <v>-49374.11</v>
      </c>
      <c r="L463" s="64">
        <v>-539555.06999999995</v>
      </c>
      <c r="M463" s="64">
        <f t="shared" si="7"/>
        <v>-143079.74</v>
      </c>
    </row>
    <row r="464" spans="1:13" hidden="1">
      <c r="A464" s="62" t="s">
        <v>869</v>
      </c>
      <c r="B464" s="58" t="s">
        <v>870</v>
      </c>
      <c r="C464" s="63" t="s">
        <v>812</v>
      </c>
      <c r="D464" s="58" t="s">
        <v>813</v>
      </c>
      <c r="E464" s="63" t="s">
        <v>816</v>
      </c>
      <c r="F464" s="58" t="s">
        <v>817</v>
      </c>
      <c r="G464" s="64">
        <v>569243.19999999995</v>
      </c>
      <c r="H464" s="64">
        <v>301633.78000000003</v>
      </c>
      <c r="I464" s="64">
        <v>-50897499.07</v>
      </c>
      <c r="J464" s="64">
        <v>829630.1</v>
      </c>
      <c r="K464" s="64">
        <v>-663394.55000000005</v>
      </c>
      <c r="L464" s="64">
        <v>15910386.49</v>
      </c>
      <c r="M464" s="64">
        <f t="shared" si="7"/>
        <v>-33950000.049999997</v>
      </c>
    </row>
    <row r="465" spans="1:13" hidden="1">
      <c r="A465" s="62" t="s">
        <v>869</v>
      </c>
      <c r="B465" s="58" t="s">
        <v>870</v>
      </c>
      <c r="C465" s="63" t="s">
        <v>263</v>
      </c>
      <c r="D465" s="58" t="s">
        <v>264</v>
      </c>
      <c r="E465" s="63" t="s">
        <v>871</v>
      </c>
      <c r="F465" s="58" t="s">
        <v>872</v>
      </c>
      <c r="G465" s="64">
        <v>-280.85000000000002</v>
      </c>
      <c r="H465" s="64">
        <v>-23.29</v>
      </c>
      <c r="I465" s="64">
        <v>-1169.5</v>
      </c>
      <c r="J465" s="64">
        <v>-11582.67</v>
      </c>
      <c r="K465" s="64">
        <v>-250.68</v>
      </c>
      <c r="L465" s="64">
        <v>-2740</v>
      </c>
      <c r="M465" s="64">
        <f t="shared" si="7"/>
        <v>-16046.99</v>
      </c>
    </row>
    <row r="466" spans="1:13" hidden="1">
      <c r="A466" s="62" t="s">
        <v>869</v>
      </c>
      <c r="B466" s="58" t="s">
        <v>870</v>
      </c>
      <c r="C466" s="63" t="s">
        <v>263</v>
      </c>
      <c r="D466" s="58" t="s">
        <v>264</v>
      </c>
      <c r="E466" s="63" t="s">
        <v>873</v>
      </c>
      <c r="F466" s="58" t="s">
        <v>874</v>
      </c>
      <c r="G466" s="64">
        <v>-272.64999999999998</v>
      </c>
      <c r="H466" s="64">
        <v>-22.61</v>
      </c>
      <c r="I466" s="64">
        <v>-1135.3599999999999</v>
      </c>
      <c r="J466" s="64">
        <v>-11244.48</v>
      </c>
      <c r="K466" s="64">
        <v>-243.36</v>
      </c>
      <c r="L466" s="64">
        <v>-2660</v>
      </c>
      <c r="M466" s="64">
        <f t="shared" si="7"/>
        <v>-15578.46</v>
      </c>
    </row>
    <row r="467" spans="1:13" hidden="1">
      <c r="A467" s="62" t="s">
        <v>869</v>
      </c>
      <c r="B467" s="58" t="s">
        <v>870</v>
      </c>
      <c r="C467" s="63" t="s">
        <v>263</v>
      </c>
      <c r="D467" s="58" t="s">
        <v>264</v>
      </c>
      <c r="E467" s="63" t="s">
        <v>875</v>
      </c>
      <c r="F467" s="58" t="s">
        <v>876</v>
      </c>
      <c r="G467" s="64">
        <v>-1525.61</v>
      </c>
      <c r="H467" s="64">
        <v>-126.51</v>
      </c>
      <c r="I467" s="64">
        <v>-6352.86</v>
      </c>
      <c r="J467" s="64">
        <v>-62918.39</v>
      </c>
      <c r="K467" s="64">
        <v>-1361.7</v>
      </c>
      <c r="L467" s="64">
        <v>-14884</v>
      </c>
      <c r="M467" s="64">
        <f t="shared" si="7"/>
        <v>-87169.069999999992</v>
      </c>
    </row>
    <row r="468" spans="1:13" hidden="1">
      <c r="A468" s="62" t="s">
        <v>869</v>
      </c>
      <c r="B468" s="58" t="s">
        <v>870</v>
      </c>
      <c r="C468" s="63" t="s">
        <v>263</v>
      </c>
      <c r="D468" s="58" t="s">
        <v>264</v>
      </c>
      <c r="E468" s="63" t="s">
        <v>877</v>
      </c>
      <c r="F468" s="58" t="s">
        <v>878</v>
      </c>
      <c r="G468" s="64">
        <v>-374.33</v>
      </c>
      <c r="H468" s="64">
        <v>-31.04</v>
      </c>
      <c r="I468" s="64">
        <v>-1558.77</v>
      </c>
      <c r="J468" s="64">
        <v>-15437.91</v>
      </c>
      <c r="K468" s="64">
        <v>-334.11</v>
      </c>
      <c r="L468" s="64">
        <v>-3652</v>
      </c>
      <c r="M468" s="64">
        <f t="shared" si="7"/>
        <v>-21388.16</v>
      </c>
    </row>
    <row r="469" spans="1:13" hidden="1">
      <c r="A469" s="62" t="s">
        <v>869</v>
      </c>
      <c r="B469" s="58" t="s">
        <v>870</v>
      </c>
      <c r="C469" s="63" t="s">
        <v>263</v>
      </c>
      <c r="D469" s="58" t="s">
        <v>264</v>
      </c>
      <c r="E469" s="63" t="s">
        <v>879</v>
      </c>
      <c r="F469" s="58" t="s">
        <v>880</v>
      </c>
      <c r="G469" s="64">
        <v>-393.6</v>
      </c>
      <c r="H469" s="64">
        <v>-32.65</v>
      </c>
      <c r="I469" s="64">
        <v>-1639</v>
      </c>
      <c r="J469" s="64">
        <v>-16232.65</v>
      </c>
      <c r="K469" s="64">
        <v>-351.31</v>
      </c>
      <c r="L469" s="64">
        <v>-3840</v>
      </c>
      <c r="M469" s="64">
        <f t="shared" si="7"/>
        <v>-22489.210000000003</v>
      </c>
    </row>
    <row r="470" spans="1:13" hidden="1">
      <c r="A470" s="62" t="s">
        <v>869</v>
      </c>
      <c r="B470" s="58" t="s">
        <v>870</v>
      </c>
      <c r="C470" s="63" t="s">
        <v>263</v>
      </c>
      <c r="D470" s="58" t="s">
        <v>264</v>
      </c>
      <c r="E470" s="63" t="s">
        <v>881</v>
      </c>
      <c r="F470" s="58" t="s">
        <v>882</v>
      </c>
      <c r="G470" s="64">
        <v>-199.67</v>
      </c>
      <c r="H470" s="64">
        <v>-16.559999999999999</v>
      </c>
      <c r="I470" s="64">
        <v>-831.45</v>
      </c>
      <c r="J470" s="64">
        <v>-8234.68</v>
      </c>
      <c r="K470" s="64">
        <v>-178.22</v>
      </c>
      <c r="L470" s="64">
        <v>-1948</v>
      </c>
      <c r="M470" s="64">
        <f t="shared" si="7"/>
        <v>-11408.58</v>
      </c>
    </row>
    <row r="471" spans="1:13" hidden="1">
      <c r="A471" s="62" t="s">
        <v>869</v>
      </c>
      <c r="B471" s="58" t="s">
        <v>870</v>
      </c>
      <c r="C471" s="63" t="s">
        <v>263</v>
      </c>
      <c r="D471" s="58" t="s">
        <v>264</v>
      </c>
      <c r="E471" s="63" t="s">
        <v>883</v>
      </c>
      <c r="F471" s="58" t="s">
        <v>884</v>
      </c>
      <c r="G471" s="64">
        <v>-1053.29</v>
      </c>
      <c r="H471" s="64">
        <v>-87.35</v>
      </c>
      <c r="I471" s="64">
        <v>-4386.05</v>
      </c>
      <c r="J471" s="64">
        <v>-43439.22</v>
      </c>
      <c r="K471" s="64">
        <v>-940.13</v>
      </c>
      <c r="L471" s="64">
        <v>-10276</v>
      </c>
      <c r="M471" s="64">
        <f t="shared" si="7"/>
        <v>-60182.04</v>
      </c>
    </row>
    <row r="472" spans="1:13" hidden="1">
      <c r="A472" s="62" t="s">
        <v>869</v>
      </c>
      <c r="B472" s="58" t="s">
        <v>870</v>
      </c>
      <c r="C472" s="63" t="s">
        <v>263</v>
      </c>
      <c r="D472" s="58" t="s">
        <v>264</v>
      </c>
      <c r="E472" s="63" t="s">
        <v>265</v>
      </c>
      <c r="F472" s="58" t="s">
        <v>266</v>
      </c>
      <c r="G472" s="64">
        <v>0</v>
      </c>
      <c r="H472" s="64">
        <v>340</v>
      </c>
      <c r="I472" s="64">
        <v>4500</v>
      </c>
      <c r="J472" s="64">
        <v>0</v>
      </c>
      <c r="K472" s="64">
        <v>909.5</v>
      </c>
      <c r="L472" s="64">
        <v>0</v>
      </c>
      <c r="M472" s="64">
        <f t="shared" si="7"/>
        <v>5749.5</v>
      </c>
    </row>
    <row r="473" spans="1:13" hidden="1">
      <c r="A473" s="62" t="s">
        <v>869</v>
      </c>
      <c r="B473" s="58" t="s">
        <v>870</v>
      </c>
      <c r="C473" s="63" t="s">
        <v>263</v>
      </c>
      <c r="D473" s="58" t="s">
        <v>264</v>
      </c>
      <c r="E473" s="63" t="s">
        <v>831</v>
      </c>
      <c r="F473" s="58" t="s">
        <v>832</v>
      </c>
      <c r="G473" s="64">
        <v>1600</v>
      </c>
      <c r="H473" s="64">
        <v>0</v>
      </c>
      <c r="I473" s="64">
        <v>0</v>
      </c>
      <c r="J473" s="64">
        <v>0</v>
      </c>
      <c r="K473" s="64">
        <v>1000</v>
      </c>
      <c r="L473" s="64">
        <v>40000</v>
      </c>
      <c r="M473" s="64">
        <f t="shared" si="7"/>
        <v>42600</v>
      </c>
    </row>
    <row r="474" spans="1:13" hidden="1">
      <c r="A474" s="62" t="s">
        <v>869</v>
      </c>
      <c r="B474" s="58" t="s">
        <v>870</v>
      </c>
      <c r="C474" s="63" t="s">
        <v>263</v>
      </c>
      <c r="D474" s="58" t="s">
        <v>264</v>
      </c>
      <c r="E474" s="63" t="s">
        <v>267</v>
      </c>
      <c r="F474" s="58" t="s">
        <v>268</v>
      </c>
      <c r="G474" s="64">
        <v>0</v>
      </c>
      <c r="H474" s="64">
        <v>0</v>
      </c>
      <c r="I474" s="64">
        <v>11253</v>
      </c>
      <c r="J474" s="64">
        <v>1740</v>
      </c>
      <c r="K474" s="64">
        <v>1750</v>
      </c>
      <c r="L474" s="64">
        <v>0</v>
      </c>
      <c r="M474" s="64">
        <f t="shared" si="7"/>
        <v>14743</v>
      </c>
    </row>
    <row r="475" spans="1:13" hidden="1">
      <c r="A475" s="62" t="s">
        <v>869</v>
      </c>
      <c r="B475" s="58" t="s">
        <v>870</v>
      </c>
      <c r="C475" s="63" t="s">
        <v>263</v>
      </c>
      <c r="D475" s="58" t="s">
        <v>264</v>
      </c>
      <c r="E475" s="63" t="s">
        <v>833</v>
      </c>
      <c r="F475" s="58" t="s">
        <v>834</v>
      </c>
      <c r="G475" s="64">
        <v>0</v>
      </c>
      <c r="H475" s="64">
        <v>0</v>
      </c>
      <c r="I475" s="64">
        <v>0</v>
      </c>
      <c r="J475" s="64">
        <v>167350</v>
      </c>
      <c r="K475" s="64">
        <v>0</v>
      </c>
      <c r="L475" s="64">
        <v>0</v>
      </c>
      <c r="M475" s="64">
        <f t="shared" si="7"/>
        <v>167350</v>
      </c>
    </row>
    <row r="476" spans="1:13" hidden="1">
      <c r="A476" s="62" t="s">
        <v>869</v>
      </c>
      <c r="B476" s="58" t="s">
        <v>870</v>
      </c>
      <c r="C476" s="63" t="s">
        <v>821</v>
      </c>
      <c r="D476" s="58" t="s">
        <v>822</v>
      </c>
      <c r="E476" s="63" t="s">
        <v>814</v>
      </c>
      <c r="F476" s="58" t="s">
        <v>815</v>
      </c>
      <c r="G476" s="64">
        <v>0</v>
      </c>
      <c r="H476" s="64">
        <v>0</v>
      </c>
      <c r="I476" s="64">
        <v>67223.039999999994</v>
      </c>
      <c r="J476" s="64">
        <v>0</v>
      </c>
      <c r="K476" s="64">
        <v>0</v>
      </c>
      <c r="L476" s="64">
        <v>75415.7</v>
      </c>
      <c r="M476" s="64">
        <f t="shared" si="7"/>
        <v>142638.74</v>
      </c>
    </row>
    <row r="477" spans="1:13" hidden="1">
      <c r="A477" s="62" t="s">
        <v>869</v>
      </c>
      <c r="B477" s="58" t="s">
        <v>870</v>
      </c>
      <c r="C477" s="63" t="s">
        <v>821</v>
      </c>
      <c r="D477" s="58" t="s">
        <v>822</v>
      </c>
      <c r="E477" s="63" t="s">
        <v>816</v>
      </c>
      <c r="F477" s="58" t="s">
        <v>817</v>
      </c>
      <c r="G477" s="64">
        <v>0</v>
      </c>
      <c r="H477" s="64">
        <v>0</v>
      </c>
      <c r="I477" s="64">
        <v>50475033.009999998</v>
      </c>
      <c r="J477" s="64">
        <v>0</v>
      </c>
      <c r="K477" s="64">
        <v>0</v>
      </c>
      <c r="L477" s="64">
        <v>-15704055.75</v>
      </c>
      <c r="M477" s="64">
        <f t="shared" si="7"/>
        <v>34770977.259999998</v>
      </c>
    </row>
    <row r="478" spans="1:13" hidden="1">
      <c r="A478" s="62" t="s">
        <v>869</v>
      </c>
      <c r="B478" s="58" t="s">
        <v>870</v>
      </c>
      <c r="C478" s="63" t="s">
        <v>426</v>
      </c>
      <c r="D478" s="58" t="s">
        <v>427</v>
      </c>
      <c r="E478" s="63" t="s">
        <v>289</v>
      </c>
      <c r="F478" s="58" t="s">
        <v>290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f t="shared" si="7"/>
        <v>0</v>
      </c>
    </row>
    <row r="479" spans="1:13" hidden="1">
      <c r="A479" s="62" t="s">
        <v>869</v>
      </c>
      <c r="B479" s="58" t="s">
        <v>870</v>
      </c>
      <c r="C479" s="63" t="s">
        <v>426</v>
      </c>
      <c r="D479" s="58" t="s">
        <v>427</v>
      </c>
      <c r="E479" s="63" t="s">
        <v>335</v>
      </c>
      <c r="F479" s="58" t="s">
        <v>336</v>
      </c>
      <c r="G479" s="64">
        <v>89.61</v>
      </c>
      <c r="H479" s="64">
        <v>7.39</v>
      </c>
      <c r="I479" s="64">
        <v>0</v>
      </c>
      <c r="J479" s="64">
        <v>0</v>
      </c>
      <c r="K479" s="64">
        <v>0</v>
      </c>
      <c r="L479" s="64">
        <v>0</v>
      </c>
      <c r="M479" s="64">
        <f t="shared" si="7"/>
        <v>97</v>
      </c>
    </row>
    <row r="480" spans="1:13" hidden="1">
      <c r="A480" s="62" t="s">
        <v>869</v>
      </c>
      <c r="B480" s="58" t="s">
        <v>870</v>
      </c>
      <c r="C480" s="63" t="s">
        <v>426</v>
      </c>
      <c r="D480" s="58" t="s">
        <v>427</v>
      </c>
      <c r="E480" s="63" t="s">
        <v>299</v>
      </c>
      <c r="F480" s="58" t="s">
        <v>300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f t="shared" si="7"/>
        <v>0</v>
      </c>
    </row>
    <row r="481" spans="1:13" hidden="1">
      <c r="A481" s="62" t="s">
        <v>869</v>
      </c>
      <c r="B481" s="58" t="s">
        <v>870</v>
      </c>
      <c r="C481" s="63" t="s">
        <v>666</v>
      </c>
      <c r="D481" s="58" t="s">
        <v>667</v>
      </c>
      <c r="E481" s="63" t="s">
        <v>871</v>
      </c>
      <c r="F481" s="58" t="s">
        <v>872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1032.52</v>
      </c>
      <c r="M481" s="64">
        <f t="shared" si="7"/>
        <v>1032.52</v>
      </c>
    </row>
    <row r="482" spans="1:13" hidden="1">
      <c r="A482" s="62" t="s">
        <v>869</v>
      </c>
      <c r="B482" s="58" t="s">
        <v>870</v>
      </c>
      <c r="C482" s="63" t="s">
        <v>666</v>
      </c>
      <c r="D482" s="58" t="s">
        <v>667</v>
      </c>
      <c r="E482" s="63" t="s">
        <v>873</v>
      </c>
      <c r="F482" s="58" t="s">
        <v>874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1002.37</v>
      </c>
      <c r="M482" s="64">
        <f t="shared" si="7"/>
        <v>1002.37</v>
      </c>
    </row>
    <row r="483" spans="1:13" hidden="1">
      <c r="A483" s="62" t="s">
        <v>869</v>
      </c>
      <c r="B483" s="58" t="s">
        <v>870</v>
      </c>
      <c r="C483" s="63" t="s">
        <v>666</v>
      </c>
      <c r="D483" s="58" t="s">
        <v>667</v>
      </c>
      <c r="E483" s="63" t="s">
        <v>875</v>
      </c>
      <c r="F483" s="58" t="s">
        <v>876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5608.77</v>
      </c>
      <c r="M483" s="64">
        <f t="shared" si="7"/>
        <v>5608.77</v>
      </c>
    </row>
    <row r="484" spans="1:13" hidden="1">
      <c r="A484" s="62" t="s">
        <v>869</v>
      </c>
      <c r="B484" s="58" t="s">
        <v>870</v>
      </c>
      <c r="C484" s="63" t="s">
        <v>666</v>
      </c>
      <c r="D484" s="58" t="s">
        <v>667</v>
      </c>
      <c r="E484" s="63" t="s">
        <v>877</v>
      </c>
      <c r="F484" s="58" t="s">
        <v>878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1376.19</v>
      </c>
      <c r="M484" s="64">
        <f t="shared" si="7"/>
        <v>1376.19</v>
      </c>
    </row>
    <row r="485" spans="1:13" hidden="1">
      <c r="A485" s="62" t="s">
        <v>869</v>
      </c>
      <c r="B485" s="58" t="s">
        <v>870</v>
      </c>
      <c r="C485" s="63" t="s">
        <v>666</v>
      </c>
      <c r="D485" s="58" t="s">
        <v>667</v>
      </c>
      <c r="E485" s="63" t="s">
        <v>879</v>
      </c>
      <c r="F485" s="58" t="s">
        <v>880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1447.03</v>
      </c>
      <c r="M485" s="64">
        <f t="shared" si="7"/>
        <v>1447.03</v>
      </c>
    </row>
    <row r="486" spans="1:13" hidden="1">
      <c r="A486" s="62" t="s">
        <v>869</v>
      </c>
      <c r="B486" s="58" t="s">
        <v>870</v>
      </c>
      <c r="C486" s="63" t="s">
        <v>666</v>
      </c>
      <c r="D486" s="58" t="s">
        <v>667</v>
      </c>
      <c r="E486" s="63" t="s">
        <v>881</v>
      </c>
      <c r="F486" s="58" t="s">
        <v>882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734.08</v>
      </c>
      <c r="M486" s="64">
        <f t="shared" si="7"/>
        <v>734.08</v>
      </c>
    </row>
    <row r="487" spans="1:13" hidden="1">
      <c r="A487" s="62" t="s">
        <v>869</v>
      </c>
      <c r="B487" s="58" t="s">
        <v>870</v>
      </c>
      <c r="C487" s="63" t="s">
        <v>666</v>
      </c>
      <c r="D487" s="58" t="s">
        <v>667</v>
      </c>
      <c r="E487" s="63" t="s">
        <v>883</v>
      </c>
      <c r="F487" s="58" t="s">
        <v>884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3872.33</v>
      </c>
      <c r="M487" s="64">
        <f t="shared" si="7"/>
        <v>3872.33</v>
      </c>
    </row>
    <row r="488" spans="1:13" hidden="1">
      <c r="A488" s="62" t="s">
        <v>869</v>
      </c>
      <c r="B488" s="58" t="s">
        <v>870</v>
      </c>
      <c r="C488" s="63" t="s">
        <v>666</v>
      </c>
      <c r="D488" s="58" t="s">
        <v>667</v>
      </c>
      <c r="E488" s="63" t="s">
        <v>925</v>
      </c>
      <c r="F488" s="58" t="s">
        <v>926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-15073.3</v>
      </c>
      <c r="M488" s="64">
        <f t="shared" si="7"/>
        <v>-15073.3</v>
      </c>
    </row>
    <row r="489" spans="1:13" hidden="1">
      <c r="A489" s="62" t="s">
        <v>869</v>
      </c>
      <c r="B489" s="58" t="s">
        <v>870</v>
      </c>
      <c r="C489" s="63" t="s">
        <v>650</v>
      </c>
      <c r="D489" s="58" t="s">
        <v>651</v>
      </c>
      <c r="E489" s="63" t="s">
        <v>480</v>
      </c>
      <c r="F489" s="58" t="s">
        <v>481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f t="shared" si="7"/>
        <v>0</v>
      </c>
    </row>
    <row r="490" spans="1:13" hidden="1">
      <c r="A490" s="62" t="s">
        <v>869</v>
      </c>
      <c r="B490" s="58" t="s">
        <v>870</v>
      </c>
      <c r="C490" s="63" t="s">
        <v>72</v>
      </c>
      <c r="D490" s="58" t="s">
        <v>820</v>
      </c>
      <c r="E490" s="63" t="s">
        <v>335</v>
      </c>
      <c r="F490" s="58" t="s">
        <v>336</v>
      </c>
      <c r="G490" s="64">
        <v>10825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f t="shared" si="7"/>
        <v>10825</v>
      </c>
    </row>
    <row r="491" spans="1:13" hidden="1">
      <c r="A491" s="62" t="s">
        <v>869</v>
      </c>
      <c r="B491" s="58" t="s">
        <v>870</v>
      </c>
      <c r="C491" s="63" t="s">
        <v>72</v>
      </c>
      <c r="D491" s="58" t="s">
        <v>820</v>
      </c>
      <c r="E491" s="63" t="s">
        <v>297</v>
      </c>
      <c r="F491" s="58" t="s">
        <v>298</v>
      </c>
      <c r="G491" s="64">
        <v>0</v>
      </c>
      <c r="H491" s="64">
        <v>0</v>
      </c>
      <c r="I491" s="64">
        <v>15.65</v>
      </c>
      <c r="J491" s="64">
        <v>0</v>
      </c>
      <c r="K491" s="64">
        <v>0</v>
      </c>
      <c r="L491" s="64">
        <v>0</v>
      </c>
      <c r="M491" s="64">
        <f t="shared" si="7"/>
        <v>15.65</v>
      </c>
    </row>
    <row r="492" spans="1:13" hidden="1">
      <c r="A492" s="62" t="s">
        <v>869</v>
      </c>
      <c r="B492" s="58" t="s">
        <v>870</v>
      </c>
      <c r="C492" s="63" t="s">
        <v>72</v>
      </c>
      <c r="D492" s="58" t="s">
        <v>820</v>
      </c>
      <c r="E492" s="63" t="s">
        <v>305</v>
      </c>
      <c r="F492" s="58" t="s">
        <v>306</v>
      </c>
      <c r="G492" s="64">
        <v>0</v>
      </c>
      <c r="H492" s="64">
        <v>0</v>
      </c>
      <c r="I492" s="64">
        <v>111.87</v>
      </c>
      <c r="J492" s="64">
        <v>0</v>
      </c>
      <c r="K492" s="64">
        <v>0</v>
      </c>
      <c r="L492" s="64">
        <v>0</v>
      </c>
      <c r="M492" s="64">
        <f t="shared" si="7"/>
        <v>111.87</v>
      </c>
    </row>
    <row r="493" spans="1:13" hidden="1">
      <c r="A493" s="62" t="s">
        <v>869</v>
      </c>
      <c r="B493" s="58" t="s">
        <v>870</v>
      </c>
      <c r="C493" s="63" t="s">
        <v>72</v>
      </c>
      <c r="D493" s="58" t="s">
        <v>820</v>
      </c>
      <c r="E493" s="63" t="s">
        <v>303</v>
      </c>
      <c r="F493" s="58" t="s">
        <v>304</v>
      </c>
      <c r="G493" s="64">
        <v>0</v>
      </c>
      <c r="H493" s="64">
        <v>0</v>
      </c>
      <c r="I493" s="64">
        <v>16.16</v>
      </c>
      <c r="J493" s="64">
        <v>0</v>
      </c>
      <c r="K493" s="64">
        <v>0</v>
      </c>
      <c r="L493" s="64">
        <v>0</v>
      </c>
      <c r="M493" s="64">
        <f t="shared" si="7"/>
        <v>16.16</v>
      </c>
    </row>
    <row r="494" spans="1:13" hidden="1">
      <c r="A494" s="62" t="s">
        <v>869</v>
      </c>
      <c r="B494" s="58" t="s">
        <v>870</v>
      </c>
      <c r="C494" s="63" t="s">
        <v>54</v>
      </c>
      <c r="D494" s="58" t="s">
        <v>531</v>
      </c>
      <c r="E494" s="63" t="s">
        <v>297</v>
      </c>
      <c r="F494" s="58" t="s">
        <v>298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f t="shared" si="7"/>
        <v>0</v>
      </c>
    </row>
    <row r="495" spans="1:13" hidden="1">
      <c r="A495" s="62" t="s">
        <v>869</v>
      </c>
      <c r="B495" s="58" t="s">
        <v>870</v>
      </c>
      <c r="C495" s="63" t="s">
        <v>54</v>
      </c>
      <c r="D495" s="58" t="s">
        <v>531</v>
      </c>
      <c r="E495" s="63" t="s">
        <v>307</v>
      </c>
      <c r="F495" s="58" t="s">
        <v>308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f t="shared" si="7"/>
        <v>0</v>
      </c>
    </row>
    <row r="496" spans="1:13" hidden="1">
      <c r="A496" s="62" t="s">
        <v>869</v>
      </c>
      <c r="B496" s="58" t="s">
        <v>870</v>
      </c>
      <c r="C496" s="63" t="s">
        <v>54</v>
      </c>
      <c r="D496" s="58" t="s">
        <v>531</v>
      </c>
      <c r="E496" s="63" t="s">
        <v>299</v>
      </c>
      <c r="F496" s="58" t="s">
        <v>300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32.42</v>
      </c>
      <c r="M496" s="64">
        <f t="shared" si="7"/>
        <v>32.42</v>
      </c>
    </row>
    <row r="497" spans="1:13" hidden="1">
      <c r="A497" s="62" t="s">
        <v>869</v>
      </c>
      <c r="B497" s="58" t="s">
        <v>870</v>
      </c>
      <c r="C497" s="63" t="s">
        <v>54</v>
      </c>
      <c r="D497" s="58" t="s">
        <v>531</v>
      </c>
      <c r="E497" s="63" t="s">
        <v>49</v>
      </c>
      <c r="F497" s="58" t="s">
        <v>529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f t="shared" si="7"/>
        <v>0</v>
      </c>
    </row>
    <row r="498" spans="1:13" hidden="1">
      <c r="A498" s="62" t="s">
        <v>869</v>
      </c>
      <c r="B498" s="58" t="s">
        <v>870</v>
      </c>
      <c r="C498" s="63" t="s">
        <v>54</v>
      </c>
      <c r="D498" s="58" t="s">
        <v>531</v>
      </c>
      <c r="E498" s="63" t="s">
        <v>965</v>
      </c>
      <c r="F498" s="58" t="s">
        <v>966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f t="shared" si="7"/>
        <v>0</v>
      </c>
    </row>
    <row r="499" spans="1:13" hidden="1">
      <c r="A499" s="62" t="s">
        <v>869</v>
      </c>
      <c r="B499" s="58" t="s">
        <v>870</v>
      </c>
      <c r="C499" s="63" t="s">
        <v>54</v>
      </c>
      <c r="D499" s="58" t="s">
        <v>531</v>
      </c>
      <c r="E499" s="63" t="s">
        <v>47</v>
      </c>
      <c r="F499" s="58" t="s">
        <v>532</v>
      </c>
      <c r="G499" s="64">
        <v>0</v>
      </c>
      <c r="H499" s="64">
        <v>0</v>
      </c>
      <c r="I499" s="64">
        <v>703.63</v>
      </c>
      <c r="J499" s="64">
        <v>0</v>
      </c>
      <c r="K499" s="64">
        <v>0</v>
      </c>
      <c r="L499" s="64">
        <v>0</v>
      </c>
      <c r="M499" s="64">
        <f t="shared" si="7"/>
        <v>703.63</v>
      </c>
    </row>
    <row r="500" spans="1:13" hidden="1">
      <c r="A500" s="62" t="s">
        <v>869</v>
      </c>
      <c r="B500" s="58" t="s">
        <v>870</v>
      </c>
      <c r="C500" s="63" t="s">
        <v>54</v>
      </c>
      <c r="D500" s="58" t="s">
        <v>531</v>
      </c>
      <c r="E500" s="63" t="s">
        <v>50</v>
      </c>
      <c r="F500" s="58" t="s">
        <v>530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f t="shared" si="7"/>
        <v>0</v>
      </c>
    </row>
    <row r="501" spans="1:13" hidden="1">
      <c r="A501" s="62" t="s">
        <v>869</v>
      </c>
      <c r="B501" s="58" t="s">
        <v>870</v>
      </c>
      <c r="C501" s="63" t="s">
        <v>722</v>
      </c>
      <c r="D501" s="58" t="s">
        <v>723</v>
      </c>
      <c r="E501" s="63" t="s">
        <v>291</v>
      </c>
      <c r="F501" s="58" t="s">
        <v>292</v>
      </c>
      <c r="G501" s="64">
        <v>0</v>
      </c>
      <c r="H501" s="64">
        <v>0</v>
      </c>
      <c r="I501" s="64">
        <v>248.29</v>
      </c>
      <c r="J501" s="64">
        <v>0</v>
      </c>
      <c r="K501" s="64">
        <v>0</v>
      </c>
      <c r="L501" s="64">
        <v>0</v>
      </c>
      <c r="M501" s="64">
        <f t="shared" si="7"/>
        <v>248.29</v>
      </c>
    </row>
    <row r="502" spans="1:13" hidden="1">
      <c r="A502" s="62" t="s">
        <v>869</v>
      </c>
      <c r="B502" s="58" t="s">
        <v>870</v>
      </c>
      <c r="C502" s="63" t="s">
        <v>277</v>
      </c>
      <c r="D502" s="58" t="s">
        <v>278</v>
      </c>
      <c r="E502" s="63" t="s">
        <v>312</v>
      </c>
      <c r="F502" s="58" t="s">
        <v>313</v>
      </c>
      <c r="G502" s="64">
        <v>0</v>
      </c>
      <c r="H502" s="64">
        <v>1500</v>
      </c>
      <c r="I502" s="64">
        <v>0</v>
      </c>
      <c r="J502" s="64">
        <v>0</v>
      </c>
      <c r="K502" s="64">
        <v>0</v>
      </c>
      <c r="L502" s="64">
        <v>0</v>
      </c>
      <c r="M502" s="64">
        <f t="shared" si="7"/>
        <v>1500</v>
      </c>
    </row>
    <row r="503" spans="1:13" hidden="1">
      <c r="A503" s="62" t="s">
        <v>1030</v>
      </c>
      <c r="B503" s="58" t="s">
        <v>1031</v>
      </c>
      <c r="C503" s="63" t="s">
        <v>221</v>
      </c>
      <c r="D503" s="58" t="s">
        <v>222</v>
      </c>
      <c r="E503" s="63" t="s">
        <v>871</v>
      </c>
      <c r="F503" s="58" t="s">
        <v>872</v>
      </c>
      <c r="G503" s="64">
        <v>-23476.44</v>
      </c>
      <c r="H503" s="64">
        <v>-21472.89</v>
      </c>
      <c r="I503" s="64">
        <v>-17631.78</v>
      </c>
      <c r="J503" s="64">
        <v>-15548.39</v>
      </c>
      <c r="K503" s="64">
        <v>-21237.05</v>
      </c>
      <c r="L503" s="64">
        <v>-15396.88</v>
      </c>
      <c r="M503" s="64">
        <f t="shared" si="7"/>
        <v>-114763.43000000001</v>
      </c>
    </row>
    <row r="504" spans="1:13" hidden="1">
      <c r="A504" s="62" t="s">
        <v>1030</v>
      </c>
      <c r="B504" s="58" t="s">
        <v>1031</v>
      </c>
      <c r="C504" s="63" t="s">
        <v>221</v>
      </c>
      <c r="D504" s="58" t="s">
        <v>222</v>
      </c>
      <c r="E504" s="63" t="s">
        <v>873</v>
      </c>
      <c r="F504" s="58" t="s">
        <v>874</v>
      </c>
      <c r="G504" s="64">
        <v>-28394.2</v>
      </c>
      <c r="H504" s="64">
        <v>-25970.95</v>
      </c>
      <c r="I504" s="64">
        <v>-21325.22</v>
      </c>
      <c r="J504" s="64">
        <v>-18805.41</v>
      </c>
      <c r="K504" s="64">
        <v>-25685.71</v>
      </c>
      <c r="L504" s="64">
        <v>-18622.169999999998</v>
      </c>
      <c r="M504" s="64">
        <f t="shared" si="7"/>
        <v>-138803.65999999997</v>
      </c>
    </row>
    <row r="505" spans="1:13" hidden="1">
      <c r="A505" s="62" t="s">
        <v>1030</v>
      </c>
      <c r="B505" s="58" t="s">
        <v>1031</v>
      </c>
      <c r="C505" s="63" t="s">
        <v>221</v>
      </c>
      <c r="D505" s="58" t="s">
        <v>222</v>
      </c>
      <c r="E505" s="63" t="s">
        <v>875</v>
      </c>
      <c r="F505" s="58" t="s">
        <v>876</v>
      </c>
      <c r="G505" s="64">
        <v>-152245.57999999999</v>
      </c>
      <c r="H505" s="64">
        <v>-139252.47</v>
      </c>
      <c r="I505" s="64">
        <v>-114342.73</v>
      </c>
      <c r="J505" s="64">
        <v>-100831.91</v>
      </c>
      <c r="K505" s="64">
        <v>-137723.07999999999</v>
      </c>
      <c r="L505" s="64">
        <v>-99849.36</v>
      </c>
      <c r="M505" s="64">
        <f t="shared" si="7"/>
        <v>-744245.12999999989</v>
      </c>
    </row>
    <row r="506" spans="1:13" hidden="1">
      <c r="A506" s="62" t="s">
        <v>1030</v>
      </c>
      <c r="B506" s="58" t="s">
        <v>1031</v>
      </c>
      <c r="C506" s="63" t="s">
        <v>221</v>
      </c>
      <c r="D506" s="58" t="s">
        <v>222</v>
      </c>
      <c r="E506" s="63" t="s">
        <v>877</v>
      </c>
      <c r="F506" s="58" t="s">
        <v>878</v>
      </c>
      <c r="G506" s="64">
        <v>-32989.96</v>
      </c>
      <c r="H506" s="64">
        <v>-30174.49</v>
      </c>
      <c r="I506" s="64">
        <v>-24776.82</v>
      </c>
      <c r="J506" s="64">
        <v>-21849.17</v>
      </c>
      <c r="K506" s="64">
        <v>-29843.09</v>
      </c>
      <c r="L506" s="64">
        <v>-21636.27</v>
      </c>
      <c r="M506" s="64">
        <f t="shared" si="7"/>
        <v>-161269.79999999999</v>
      </c>
    </row>
    <row r="507" spans="1:13" hidden="1">
      <c r="A507" s="62" t="s">
        <v>1030</v>
      </c>
      <c r="B507" s="58" t="s">
        <v>1031</v>
      </c>
      <c r="C507" s="63" t="s">
        <v>221</v>
      </c>
      <c r="D507" s="58" t="s">
        <v>222</v>
      </c>
      <c r="E507" s="63" t="s">
        <v>879</v>
      </c>
      <c r="F507" s="58" t="s">
        <v>880</v>
      </c>
      <c r="G507" s="64">
        <v>-31994.7</v>
      </c>
      <c r="H507" s="64">
        <v>-29264.17</v>
      </c>
      <c r="I507" s="64">
        <v>-24029.34</v>
      </c>
      <c r="J507" s="64">
        <v>-21190.02</v>
      </c>
      <c r="K507" s="64">
        <v>-28942.77</v>
      </c>
      <c r="L507" s="64">
        <v>-20983.53</v>
      </c>
      <c r="M507" s="64">
        <f t="shared" si="7"/>
        <v>-156404.53</v>
      </c>
    </row>
    <row r="508" spans="1:13" hidden="1">
      <c r="A508" s="62" t="s">
        <v>1030</v>
      </c>
      <c r="B508" s="58" t="s">
        <v>1031</v>
      </c>
      <c r="C508" s="63" t="s">
        <v>221</v>
      </c>
      <c r="D508" s="58" t="s">
        <v>222</v>
      </c>
      <c r="E508" s="63" t="s">
        <v>881</v>
      </c>
      <c r="F508" s="58" t="s">
        <v>882</v>
      </c>
      <c r="G508" s="64">
        <v>-23622.799999999999</v>
      </c>
      <c r="H508" s="64">
        <v>-21606.76</v>
      </c>
      <c r="I508" s="64">
        <v>-17741.7</v>
      </c>
      <c r="J508" s="64">
        <v>-15645.33</v>
      </c>
      <c r="K508" s="64">
        <v>-21369.45</v>
      </c>
      <c r="L508" s="64">
        <v>-15492.87</v>
      </c>
      <c r="M508" s="64">
        <f t="shared" si="7"/>
        <v>-115478.90999999999</v>
      </c>
    </row>
    <row r="509" spans="1:13" hidden="1">
      <c r="A509" s="62" t="s">
        <v>1030</v>
      </c>
      <c r="B509" s="58" t="s">
        <v>1031</v>
      </c>
      <c r="C509" s="63" t="s">
        <v>221</v>
      </c>
      <c r="D509" s="58" t="s">
        <v>222</v>
      </c>
      <c r="E509" s="63" t="s">
        <v>225</v>
      </c>
      <c r="F509" s="58" t="s">
        <v>226</v>
      </c>
      <c r="G509" s="64">
        <v>170270.33000000002</v>
      </c>
      <c r="H509" s="64">
        <v>192784.4</v>
      </c>
      <c r="I509" s="64">
        <v>253229.21</v>
      </c>
      <c r="J509" s="64">
        <v>152416.98000000001</v>
      </c>
      <c r="K509" s="64">
        <v>184530.95</v>
      </c>
      <c r="L509" s="64">
        <v>147544.82</v>
      </c>
      <c r="M509" s="64">
        <f t="shared" si="7"/>
        <v>1100776.69</v>
      </c>
    </row>
    <row r="510" spans="1:13" hidden="1">
      <c r="A510" s="62" t="s">
        <v>1030</v>
      </c>
      <c r="B510" s="58" t="s">
        <v>1031</v>
      </c>
      <c r="C510" s="63" t="s">
        <v>221</v>
      </c>
      <c r="D510" s="58" t="s">
        <v>222</v>
      </c>
      <c r="E510" s="63" t="s">
        <v>229</v>
      </c>
      <c r="F510" s="58" t="s">
        <v>230</v>
      </c>
      <c r="G510" s="64">
        <v>10658.67</v>
      </c>
      <c r="H510" s="64">
        <v>4177.45</v>
      </c>
      <c r="I510" s="64">
        <v>1737.7199999999998</v>
      </c>
      <c r="J510" s="64">
        <v>233.98999999999998</v>
      </c>
      <c r="K510" s="64">
        <v>323.82999999999993</v>
      </c>
      <c r="L510" s="64">
        <v>190.09</v>
      </c>
      <c r="M510" s="64">
        <f t="shared" si="7"/>
        <v>17321.750000000004</v>
      </c>
    </row>
    <row r="511" spans="1:13" hidden="1">
      <c r="A511" s="62" t="s">
        <v>1030</v>
      </c>
      <c r="B511" s="58" t="s">
        <v>1031</v>
      </c>
      <c r="C511" s="63" t="s">
        <v>221</v>
      </c>
      <c r="D511" s="58" t="s">
        <v>222</v>
      </c>
      <c r="E511" s="63" t="s">
        <v>227</v>
      </c>
      <c r="F511" s="58" t="s">
        <v>228</v>
      </c>
      <c r="G511" s="64">
        <v>20135.150000000001</v>
      </c>
      <c r="H511" s="64">
        <v>18044.769999999997</v>
      </c>
      <c r="I511" s="64">
        <v>6651.2</v>
      </c>
      <c r="J511" s="64">
        <v>1054.2800000000002</v>
      </c>
      <c r="K511" s="64">
        <v>895.03999999999985</v>
      </c>
      <c r="L511" s="64">
        <v>615.72</v>
      </c>
      <c r="M511" s="64">
        <f t="shared" si="7"/>
        <v>47396.159999999996</v>
      </c>
    </row>
    <row r="512" spans="1:13" hidden="1">
      <c r="A512" s="62" t="s">
        <v>1030</v>
      </c>
      <c r="B512" s="58" t="s">
        <v>1031</v>
      </c>
      <c r="C512" s="63" t="s">
        <v>221</v>
      </c>
      <c r="D512" s="58" t="s">
        <v>222</v>
      </c>
      <c r="E512" s="63" t="s">
        <v>231</v>
      </c>
      <c r="F512" s="58" t="s">
        <v>232</v>
      </c>
      <c r="G512" s="64">
        <v>6324.15</v>
      </c>
      <c r="H512" s="64">
        <v>-3888.71</v>
      </c>
      <c r="I512" s="64">
        <v>-2216.8499999999995</v>
      </c>
      <c r="J512" s="64">
        <v>-221.68</v>
      </c>
      <c r="K512" s="64">
        <v>69.92</v>
      </c>
      <c r="L512" s="64">
        <v>-34.47</v>
      </c>
      <c r="M512" s="64">
        <f t="shared" si="7"/>
        <v>32.360000000000142</v>
      </c>
    </row>
    <row r="513" spans="1:13" hidden="1">
      <c r="A513" s="62" t="s">
        <v>1030</v>
      </c>
      <c r="B513" s="58" t="s">
        <v>1031</v>
      </c>
      <c r="C513" s="63" t="s">
        <v>221</v>
      </c>
      <c r="D513" s="58" t="s">
        <v>222</v>
      </c>
      <c r="E513" s="63" t="s">
        <v>233</v>
      </c>
      <c r="F513" s="58" t="s">
        <v>234</v>
      </c>
      <c r="G513" s="64">
        <v>29456.52</v>
      </c>
      <c r="H513" s="64">
        <v>13878.040000000003</v>
      </c>
      <c r="I513" s="64">
        <v>-73835.37</v>
      </c>
      <c r="J513" s="64">
        <v>-2804.49</v>
      </c>
      <c r="K513" s="64">
        <v>34891.929999999993</v>
      </c>
      <c r="L513" s="64">
        <v>-284.93000000000012</v>
      </c>
      <c r="M513" s="64">
        <f t="shared" si="7"/>
        <v>1301.7000000000046</v>
      </c>
    </row>
    <row r="514" spans="1:13" hidden="1">
      <c r="A514" s="62" t="s">
        <v>1030</v>
      </c>
      <c r="B514" s="58" t="s">
        <v>1031</v>
      </c>
      <c r="C514" s="63" t="s">
        <v>221</v>
      </c>
      <c r="D514" s="58" t="s">
        <v>222</v>
      </c>
      <c r="E514" s="63" t="s">
        <v>235</v>
      </c>
      <c r="F514" s="58" t="s">
        <v>236</v>
      </c>
      <c r="G514" s="64">
        <v>11878.85</v>
      </c>
      <c r="H514" s="64">
        <v>-1254.22</v>
      </c>
      <c r="I514" s="64">
        <v>-9718.32</v>
      </c>
      <c r="J514" s="64">
        <v>-808.84999999999991</v>
      </c>
      <c r="K514" s="64">
        <v>89.48</v>
      </c>
      <c r="L514" s="64">
        <v>-50.14</v>
      </c>
      <c r="M514" s="64">
        <f t="shared" si="7"/>
        <v>136.80000000000143</v>
      </c>
    </row>
    <row r="515" spans="1:13" hidden="1">
      <c r="A515" s="62" t="s">
        <v>1030</v>
      </c>
      <c r="B515" s="58" t="s">
        <v>1031</v>
      </c>
      <c r="C515" s="63" t="s">
        <v>221</v>
      </c>
      <c r="D515" s="58" t="s">
        <v>222</v>
      </c>
      <c r="E515" s="63" t="s">
        <v>237</v>
      </c>
      <c r="F515" s="58" t="s">
        <v>238</v>
      </c>
      <c r="G515" s="64">
        <v>44000</v>
      </c>
      <c r="H515" s="64">
        <v>44000</v>
      </c>
      <c r="I515" s="64">
        <v>44000</v>
      </c>
      <c r="J515" s="64">
        <v>44000</v>
      </c>
      <c r="K515" s="64">
        <v>44000</v>
      </c>
      <c r="L515" s="64">
        <v>44000</v>
      </c>
      <c r="M515" s="64">
        <f t="shared" si="7"/>
        <v>264000</v>
      </c>
    </row>
    <row r="516" spans="1:13" hidden="1">
      <c r="A516" s="62" t="s">
        <v>1030</v>
      </c>
      <c r="B516" s="58" t="s">
        <v>1031</v>
      </c>
      <c r="C516" s="63" t="s">
        <v>213</v>
      </c>
      <c r="D516" s="58" t="s">
        <v>214</v>
      </c>
      <c r="E516" s="63" t="s">
        <v>871</v>
      </c>
      <c r="F516" s="58" t="s">
        <v>872</v>
      </c>
      <c r="G516" s="64">
        <v>-329173.67999999993</v>
      </c>
      <c r="H516" s="64">
        <v>-296128.35000000003</v>
      </c>
      <c r="I516" s="64">
        <v>-341321.54000000004</v>
      </c>
      <c r="J516" s="64">
        <v>-297161.66000000003</v>
      </c>
      <c r="K516" s="64">
        <v>-336898.60000000003</v>
      </c>
      <c r="L516" s="64">
        <v>-330229.52999999997</v>
      </c>
      <c r="M516" s="64">
        <f t="shared" si="7"/>
        <v>-1930913.36</v>
      </c>
    </row>
    <row r="517" spans="1:13" hidden="1">
      <c r="A517" s="62" t="s">
        <v>1030</v>
      </c>
      <c r="B517" s="58" t="s">
        <v>1031</v>
      </c>
      <c r="C517" s="63" t="s">
        <v>213</v>
      </c>
      <c r="D517" s="58" t="s">
        <v>214</v>
      </c>
      <c r="E517" s="63" t="s">
        <v>873</v>
      </c>
      <c r="F517" s="58" t="s">
        <v>874</v>
      </c>
      <c r="G517" s="64">
        <v>-398127.77999999997</v>
      </c>
      <c r="H517" s="64">
        <v>-358160.22000000003</v>
      </c>
      <c r="I517" s="64">
        <v>-412820.33</v>
      </c>
      <c r="J517" s="64">
        <v>-358925.45999999996</v>
      </c>
      <c r="K517" s="64">
        <v>-406921.44000000006</v>
      </c>
      <c r="L517" s="64">
        <v>-399404.79000000004</v>
      </c>
      <c r="M517" s="64">
        <f t="shared" si="7"/>
        <v>-2334360.02</v>
      </c>
    </row>
    <row r="518" spans="1:13" hidden="1">
      <c r="A518" s="62" t="s">
        <v>1030</v>
      </c>
      <c r="B518" s="58" t="s">
        <v>1031</v>
      </c>
      <c r="C518" s="63" t="s">
        <v>213</v>
      </c>
      <c r="D518" s="58" t="s">
        <v>214</v>
      </c>
      <c r="E518" s="63" t="s">
        <v>875</v>
      </c>
      <c r="F518" s="58" t="s">
        <v>876</v>
      </c>
      <c r="G518" s="64">
        <v>-2134703.69</v>
      </c>
      <c r="H518" s="64">
        <v>-1920403.4</v>
      </c>
      <c r="I518" s="64">
        <v>-2213483.0100000002</v>
      </c>
      <c r="J518" s="64">
        <v>-1920608.21</v>
      </c>
      <c r="K518" s="64">
        <v>-2177433.63</v>
      </c>
      <c r="L518" s="64">
        <v>-2141550.8700000006</v>
      </c>
      <c r="M518" s="64">
        <f t="shared" si="7"/>
        <v>-12508182.810000001</v>
      </c>
    </row>
    <row r="519" spans="1:13" hidden="1">
      <c r="A519" s="62" t="s">
        <v>1030</v>
      </c>
      <c r="B519" s="58" t="s">
        <v>1031</v>
      </c>
      <c r="C519" s="63" t="s">
        <v>213</v>
      </c>
      <c r="D519" s="58" t="s">
        <v>214</v>
      </c>
      <c r="E519" s="63" t="s">
        <v>877</v>
      </c>
      <c r="F519" s="58" t="s">
        <v>878</v>
      </c>
      <c r="G519" s="64">
        <v>-462567.02</v>
      </c>
      <c r="H519" s="64">
        <v>-416130.47000000003</v>
      </c>
      <c r="I519" s="64">
        <v>-479637.62999999995</v>
      </c>
      <c r="J519" s="64">
        <v>-416746.56</v>
      </c>
      <c r="K519" s="64">
        <v>-472474.41</v>
      </c>
      <c r="L519" s="64">
        <v>-464050.71</v>
      </c>
      <c r="M519" s="64">
        <f t="shared" ref="M519:M582" si="8">SUM(G519:L519)</f>
        <v>-2711606.8</v>
      </c>
    </row>
    <row r="520" spans="1:13" hidden="1">
      <c r="A520" s="62" t="s">
        <v>1030</v>
      </c>
      <c r="B520" s="58" t="s">
        <v>1031</v>
      </c>
      <c r="C520" s="63" t="s">
        <v>213</v>
      </c>
      <c r="D520" s="58" t="s">
        <v>214</v>
      </c>
      <c r="E520" s="63" t="s">
        <v>879</v>
      </c>
      <c r="F520" s="58" t="s">
        <v>880</v>
      </c>
      <c r="G520" s="64">
        <v>-448612</v>
      </c>
      <c r="H520" s="64">
        <v>-403576.41000000009</v>
      </c>
      <c r="I520" s="64">
        <v>-465167.64999999997</v>
      </c>
      <c r="J520" s="64">
        <v>-405629.07999999996</v>
      </c>
      <c r="K520" s="64">
        <v>-459870.58</v>
      </c>
      <c r="L520" s="64">
        <v>-450050.96</v>
      </c>
      <c r="M520" s="64">
        <f t="shared" si="8"/>
        <v>-2632906.6800000002</v>
      </c>
    </row>
    <row r="521" spans="1:13" hidden="1">
      <c r="A521" s="62" t="s">
        <v>1030</v>
      </c>
      <c r="B521" s="58" t="s">
        <v>1031</v>
      </c>
      <c r="C521" s="63" t="s">
        <v>213</v>
      </c>
      <c r="D521" s="58" t="s">
        <v>214</v>
      </c>
      <c r="E521" s="63" t="s">
        <v>881</v>
      </c>
      <c r="F521" s="58" t="s">
        <v>882</v>
      </c>
      <c r="G521" s="64">
        <v>-331225.90000000002</v>
      </c>
      <c r="H521" s="64">
        <v>-297974.53000000003</v>
      </c>
      <c r="I521" s="64">
        <v>-343449.5</v>
      </c>
      <c r="J521" s="64">
        <v>-298614.19999999995</v>
      </c>
      <c r="K521" s="64">
        <v>-338545.27999999991</v>
      </c>
      <c r="L521" s="64">
        <v>-332288.32</v>
      </c>
      <c r="M521" s="64">
        <f t="shared" si="8"/>
        <v>-1942097.7299999997</v>
      </c>
    </row>
    <row r="522" spans="1:13" hidden="1">
      <c r="A522" s="62" t="s">
        <v>1030</v>
      </c>
      <c r="B522" s="58" t="s">
        <v>1031</v>
      </c>
      <c r="C522" s="63" t="s">
        <v>68</v>
      </c>
      <c r="D522" s="58" t="s">
        <v>615</v>
      </c>
      <c r="E522" s="63" t="s">
        <v>301</v>
      </c>
      <c r="F522" s="58" t="s">
        <v>302</v>
      </c>
      <c r="G522" s="64">
        <v>211.59</v>
      </c>
      <c r="H522" s="64">
        <v>1082.27</v>
      </c>
      <c r="I522" s="64">
        <v>264.14999999999998</v>
      </c>
      <c r="J522" s="64">
        <v>123.42</v>
      </c>
      <c r="K522" s="64">
        <v>399.34000000000003</v>
      </c>
      <c r="L522" s="64">
        <v>87.210000000000008</v>
      </c>
      <c r="M522" s="64">
        <f t="shared" si="8"/>
        <v>2167.98</v>
      </c>
    </row>
    <row r="523" spans="1:13" hidden="1">
      <c r="A523" s="62" t="s">
        <v>1030</v>
      </c>
      <c r="B523" s="58" t="s">
        <v>1031</v>
      </c>
      <c r="C523" s="63" t="s">
        <v>68</v>
      </c>
      <c r="D523" s="58" t="s">
        <v>615</v>
      </c>
      <c r="E523" s="63" t="s">
        <v>297</v>
      </c>
      <c r="F523" s="58" t="s">
        <v>298</v>
      </c>
      <c r="G523" s="64">
        <v>392.15</v>
      </c>
      <c r="H523" s="64">
        <v>342.06</v>
      </c>
      <c r="I523" s="64">
        <v>862.31999999999994</v>
      </c>
      <c r="J523" s="64">
        <v>1308.71</v>
      </c>
      <c r="K523" s="64">
        <v>630.34</v>
      </c>
      <c r="L523" s="64">
        <v>920.21</v>
      </c>
      <c r="M523" s="64">
        <f t="shared" si="8"/>
        <v>4455.79</v>
      </c>
    </row>
    <row r="524" spans="1:13" hidden="1">
      <c r="A524" s="62" t="s">
        <v>1030</v>
      </c>
      <c r="B524" s="58" t="s">
        <v>1031</v>
      </c>
      <c r="C524" s="63" t="s">
        <v>68</v>
      </c>
      <c r="D524" s="58" t="s">
        <v>615</v>
      </c>
      <c r="E524" s="63" t="s">
        <v>303</v>
      </c>
      <c r="F524" s="58" t="s">
        <v>304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f t="shared" si="8"/>
        <v>0</v>
      </c>
    </row>
    <row r="525" spans="1:13" hidden="1">
      <c r="A525" s="62" t="s">
        <v>1030</v>
      </c>
      <c r="B525" s="58" t="s">
        <v>1031</v>
      </c>
      <c r="C525" s="63" t="s">
        <v>68</v>
      </c>
      <c r="D525" s="58" t="s">
        <v>615</v>
      </c>
      <c r="E525" s="63" t="s">
        <v>618</v>
      </c>
      <c r="F525" s="58" t="s">
        <v>619</v>
      </c>
      <c r="G525" s="64">
        <v>459.8</v>
      </c>
      <c r="H525" s="64">
        <v>565.77</v>
      </c>
      <c r="I525" s="64">
        <v>602.95000000000005</v>
      </c>
      <c r="J525" s="64">
        <v>0</v>
      </c>
      <c r="K525" s="64">
        <v>50</v>
      </c>
      <c r="L525" s="64">
        <v>0</v>
      </c>
      <c r="M525" s="64">
        <f t="shared" si="8"/>
        <v>1678.52</v>
      </c>
    </row>
    <row r="526" spans="1:13" hidden="1">
      <c r="A526" s="62" t="s">
        <v>1030</v>
      </c>
      <c r="B526" s="58" t="s">
        <v>1031</v>
      </c>
      <c r="C526" s="63" t="s">
        <v>68</v>
      </c>
      <c r="D526" s="58" t="s">
        <v>615</v>
      </c>
      <c r="E526" s="63" t="s">
        <v>48</v>
      </c>
      <c r="F526" s="58" t="s">
        <v>396</v>
      </c>
      <c r="G526" s="64">
        <v>0</v>
      </c>
      <c r="H526" s="64">
        <v>0</v>
      </c>
      <c r="I526" s="64">
        <v>400</v>
      </c>
      <c r="J526" s="64">
        <v>0</v>
      </c>
      <c r="K526" s="64">
        <v>1218.25</v>
      </c>
      <c r="L526" s="64">
        <v>99.52</v>
      </c>
      <c r="M526" s="64">
        <f t="shared" si="8"/>
        <v>1717.77</v>
      </c>
    </row>
    <row r="527" spans="1:13" hidden="1">
      <c r="A527" s="62" t="s">
        <v>1030</v>
      </c>
      <c r="B527" s="58" t="s">
        <v>1031</v>
      </c>
      <c r="C527" s="63" t="s">
        <v>68</v>
      </c>
      <c r="D527" s="58" t="s">
        <v>615</v>
      </c>
      <c r="E527" s="63" t="s">
        <v>616</v>
      </c>
      <c r="F527" s="58" t="s">
        <v>617</v>
      </c>
      <c r="G527" s="64">
        <v>0</v>
      </c>
      <c r="H527" s="64">
        <v>577.33000000000004</v>
      </c>
      <c r="I527" s="64">
        <v>0</v>
      </c>
      <c r="J527" s="64">
        <v>0</v>
      </c>
      <c r="K527" s="64">
        <v>0</v>
      </c>
      <c r="L527" s="64">
        <v>0</v>
      </c>
      <c r="M527" s="64">
        <f t="shared" si="8"/>
        <v>577.33000000000004</v>
      </c>
    </row>
    <row r="528" spans="1:13" hidden="1">
      <c r="A528" s="62" t="s">
        <v>1030</v>
      </c>
      <c r="B528" s="58" t="s">
        <v>1031</v>
      </c>
      <c r="C528" s="63" t="s">
        <v>68</v>
      </c>
      <c r="D528" s="58" t="s">
        <v>615</v>
      </c>
      <c r="E528" s="63" t="s">
        <v>321</v>
      </c>
      <c r="F528" s="58" t="s">
        <v>322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f t="shared" si="8"/>
        <v>0</v>
      </c>
    </row>
    <row r="529" spans="1:13" hidden="1">
      <c r="A529" s="62" t="s">
        <v>1030</v>
      </c>
      <c r="B529" s="58" t="s">
        <v>1031</v>
      </c>
      <c r="C529" s="63" t="s">
        <v>68</v>
      </c>
      <c r="D529" s="58" t="s">
        <v>615</v>
      </c>
      <c r="E529" s="63" t="s">
        <v>309</v>
      </c>
      <c r="F529" s="58" t="s">
        <v>310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f t="shared" si="8"/>
        <v>0</v>
      </c>
    </row>
    <row r="530" spans="1:13" hidden="1">
      <c r="A530" s="62" t="s">
        <v>1030</v>
      </c>
      <c r="B530" s="58" t="s">
        <v>1031</v>
      </c>
      <c r="C530" s="63" t="s">
        <v>68</v>
      </c>
      <c r="D530" s="58" t="s">
        <v>615</v>
      </c>
      <c r="E530" s="63" t="s">
        <v>47</v>
      </c>
      <c r="F530" s="58" t="s">
        <v>532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f t="shared" si="8"/>
        <v>0</v>
      </c>
    </row>
    <row r="531" spans="1:13" hidden="1">
      <c r="A531" s="62" t="s">
        <v>1030</v>
      </c>
      <c r="B531" s="58" t="s">
        <v>1031</v>
      </c>
      <c r="C531" s="63" t="s">
        <v>68</v>
      </c>
      <c r="D531" s="58" t="s">
        <v>615</v>
      </c>
      <c r="E531" s="63" t="s">
        <v>265</v>
      </c>
      <c r="F531" s="58" t="s">
        <v>266</v>
      </c>
      <c r="G531" s="64">
        <v>0</v>
      </c>
      <c r="H531" s="64">
        <v>364.96</v>
      </c>
      <c r="I531" s="64">
        <v>33.99</v>
      </c>
      <c r="J531" s="64">
        <v>0</v>
      </c>
      <c r="K531" s="64">
        <v>0</v>
      </c>
      <c r="L531" s="64">
        <v>0</v>
      </c>
      <c r="M531" s="64">
        <f t="shared" si="8"/>
        <v>398.95</v>
      </c>
    </row>
    <row r="532" spans="1:13" hidden="1">
      <c r="A532" s="62" t="s">
        <v>1030</v>
      </c>
      <c r="B532" s="58" t="s">
        <v>1031</v>
      </c>
      <c r="C532" s="63" t="s">
        <v>68</v>
      </c>
      <c r="D532" s="58" t="s">
        <v>615</v>
      </c>
      <c r="E532" s="63" t="s">
        <v>831</v>
      </c>
      <c r="F532" s="58" t="s">
        <v>832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f t="shared" si="8"/>
        <v>0</v>
      </c>
    </row>
    <row r="533" spans="1:13" hidden="1">
      <c r="A533" s="62" t="s">
        <v>1030</v>
      </c>
      <c r="B533" s="58" t="s">
        <v>1031</v>
      </c>
      <c r="C533" s="63" t="s">
        <v>68</v>
      </c>
      <c r="D533" s="58" t="s">
        <v>615</v>
      </c>
      <c r="E533" s="63" t="s">
        <v>379</v>
      </c>
      <c r="F533" s="58" t="s">
        <v>264</v>
      </c>
      <c r="G533" s="64">
        <v>0</v>
      </c>
      <c r="H533" s="64">
        <v>0</v>
      </c>
      <c r="I533" s="64">
        <v>650</v>
      </c>
      <c r="J533" s="64">
        <v>0</v>
      </c>
      <c r="K533" s="64">
        <v>0</v>
      </c>
      <c r="L533" s="64">
        <v>0</v>
      </c>
      <c r="M533" s="64">
        <f t="shared" si="8"/>
        <v>650</v>
      </c>
    </row>
    <row r="534" spans="1:13" hidden="1">
      <c r="A534" s="62" t="s">
        <v>1030</v>
      </c>
      <c r="B534" s="58" t="s">
        <v>1031</v>
      </c>
      <c r="C534" s="63" t="s">
        <v>424</v>
      </c>
      <c r="D534" s="58" t="s">
        <v>425</v>
      </c>
      <c r="E534" s="63" t="s">
        <v>279</v>
      </c>
      <c r="F534" s="58" t="s">
        <v>280</v>
      </c>
      <c r="G534" s="64">
        <v>49135.65</v>
      </c>
      <c r="H534" s="64">
        <v>-9921.4499999999989</v>
      </c>
      <c r="I534" s="64">
        <v>-134595.25</v>
      </c>
      <c r="J534" s="64">
        <v>-5426.6100000000006</v>
      </c>
      <c r="K534" s="64">
        <v>44314.5</v>
      </c>
      <c r="L534" s="64">
        <v>25683.02</v>
      </c>
      <c r="M534" s="64">
        <f t="shared" si="8"/>
        <v>-30810.139999999989</v>
      </c>
    </row>
    <row r="535" spans="1:13" hidden="1">
      <c r="A535" s="62" t="s">
        <v>1030</v>
      </c>
      <c r="B535" s="58" t="s">
        <v>1031</v>
      </c>
      <c r="C535" s="63" t="s">
        <v>424</v>
      </c>
      <c r="D535" s="58" t="s">
        <v>425</v>
      </c>
      <c r="E535" s="63" t="s">
        <v>365</v>
      </c>
      <c r="F535" s="58" t="s">
        <v>366</v>
      </c>
      <c r="G535" s="64">
        <v>-26511.17</v>
      </c>
      <c r="H535" s="64">
        <v>-33395.050000000003</v>
      </c>
      <c r="I535" s="64">
        <v>-60261.17</v>
      </c>
      <c r="J535" s="64">
        <v>-65739.61</v>
      </c>
      <c r="K535" s="64">
        <v>-52523.97</v>
      </c>
      <c r="L535" s="64">
        <v>-78663.850000000006</v>
      </c>
      <c r="M535" s="64">
        <f t="shared" si="8"/>
        <v>-317094.82</v>
      </c>
    </row>
    <row r="536" spans="1:13" hidden="1">
      <c r="A536" s="62" t="s">
        <v>1030</v>
      </c>
      <c r="B536" s="58" t="s">
        <v>1031</v>
      </c>
      <c r="C536" s="63" t="s">
        <v>424</v>
      </c>
      <c r="D536" s="58" t="s">
        <v>425</v>
      </c>
      <c r="E536" s="63" t="s">
        <v>367</v>
      </c>
      <c r="F536" s="58" t="s">
        <v>368</v>
      </c>
      <c r="G536" s="64">
        <v>-4804.7299999999996</v>
      </c>
      <c r="H536" s="64">
        <v>-15233.03</v>
      </c>
      <c r="I536" s="64">
        <v>-20707.04</v>
      </c>
      <c r="J536" s="64">
        <v>-13450.23</v>
      </c>
      <c r="K536" s="64">
        <v>-30391.23</v>
      </c>
      <c r="L536" s="64">
        <v>-13224.529999999999</v>
      </c>
      <c r="M536" s="64">
        <f t="shared" si="8"/>
        <v>-97810.79</v>
      </c>
    </row>
    <row r="537" spans="1:13" hidden="1">
      <c r="A537" s="62" t="s">
        <v>1030</v>
      </c>
      <c r="B537" s="58" t="s">
        <v>1031</v>
      </c>
      <c r="C537" s="63" t="s">
        <v>424</v>
      </c>
      <c r="D537" s="58" t="s">
        <v>425</v>
      </c>
      <c r="E537" s="63" t="s">
        <v>285</v>
      </c>
      <c r="F537" s="58" t="s">
        <v>286</v>
      </c>
      <c r="G537" s="64">
        <v>396239.97</v>
      </c>
      <c r="H537" s="64">
        <v>379704.27</v>
      </c>
      <c r="I537" s="64">
        <v>559363.72</v>
      </c>
      <c r="J537" s="64">
        <v>284338.24</v>
      </c>
      <c r="K537" s="64">
        <v>288497.66000000003</v>
      </c>
      <c r="L537" s="64">
        <v>282164.17000000004</v>
      </c>
      <c r="M537" s="64">
        <f t="shared" si="8"/>
        <v>2190308.0299999998</v>
      </c>
    </row>
    <row r="538" spans="1:13" hidden="1">
      <c r="A538" s="62" t="s">
        <v>1030</v>
      </c>
      <c r="B538" s="58" t="s">
        <v>1031</v>
      </c>
      <c r="C538" s="63" t="s">
        <v>424</v>
      </c>
      <c r="D538" s="58" t="s">
        <v>425</v>
      </c>
      <c r="E538" s="63" t="s">
        <v>390</v>
      </c>
      <c r="F538" s="58" t="s">
        <v>391</v>
      </c>
      <c r="G538" s="64">
        <v>20868.989999999998</v>
      </c>
      <c r="H538" s="64">
        <v>32750.84</v>
      </c>
      <c r="I538" s="64">
        <v>56319.3</v>
      </c>
      <c r="J538" s="64">
        <v>62934.33</v>
      </c>
      <c r="K538" s="64">
        <v>61154.270000000004</v>
      </c>
      <c r="L538" s="64">
        <v>63219.770000000004</v>
      </c>
      <c r="M538" s="64">
        <f t="shared" si="8"/>
        <v>297247.50000000006</v>
      </c>
    </row>
    <row r="539" spans="1:13" hidden="1">
      <c r="A539" s="62" t="s">
        <v>1030</v>
      </c>
      <c r="B539" s="58" t="s">
        <v>1031</v>
      </c>
      <c r="C539" s="63" t="s">
        <v>424</v>
      </c>
      <c r="D539" s="58" t="s">
        <v>425</v>
      </c>
      <c r="E539" s="63" t="s">
        <v>947</v>
      </c>
      <c r="F539" s="58" t="s">
        <v>948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f t="shared" si="8"/>
        <v>0</v>
      </c>
    </row>
    <row r="540" spans="1:13" hidden="1">
      <c r="A540" s="62" t="s">
        <v>1030</v>
      </c>
      <c r="B540" s="58" t="s">
        <v>1031</v>
      </c>
      <c r="C540" s="63" t="s">
        <v>424</v>
      </c>
      <c r="D540" s="58" t="s">
        <v>425</v>
      </c>
      <c r="E540" s="63" t="s">
        <v>369</v>
      </c>
      <c r="F540" s="58" t="s">
        <v>370</v>
      </c>
      <c r="G540" s="64">
        <v>10446.91</v>
      </c>
      <c r="H540" s="64">
        <v>15877.24</v>
      </c>
      <c r="I540" s="64">
        <v>24648.91</v>
      </c>
      <c r="J540" s="64">
        <v>16255.51</v>
      </c>
      <c r="K540" s="64">
        <v>21760.93</v>
      </c>
      <c r="L540" s="64">
        <v>28668.61</v>
      </c>
      <c r="M540" s="64">
        <f t="shared" si="8"/>
        <v>117658.11</v>
      </c>
    </row>
    <row r="541" spans="1:13" hidden="1">
      <c r="A541" s="62" t="s">
        <v>1030</v>
      </c>
      <c r="B541" s="58" t="s">
        <v>1031</v>
      </c>
      <c r="C541" s="63" t="s">
        <v>424</v>
      </c>
      <c r="D541" s="58" t="s">
        <v>425</v>
      </c>
      <c r="E541" s="63" t="s">
        <v>363</v>
      </c>
      <c r="F541" s="58" t="s">
        <v>364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f t="shared" si="8"/>
        <v>0</v>
      </c>
    </row>
    <row r="542" spans="1:13" hidden="1">
      <c r="A542" s="62" t="s">
        <v>1030</v>
      </c>
      <c r="B542" s="58" t="s">
        <v>1031</v>
      </c>
      <c r="C542" s="63" t="s">
        <v>293</v>
      </c>
      <c r="D542" s="58" t="s">
        <v>294</v>
      </c>
      <c r="E542" s="63" t="s">
        <v>279</v>
      </c>
      <c r="F542" s="58" t="s">
        <v>280</v>
      </c>
      <c r="G542" s="64">
        <v>148378.9</v>
      </c>
      <c r="H542" s="64">
        <v>-5397.2000000000025</v>
      </c>
      <c r="I542" s="64">
        <v>-478338.74</v>
      </c>
      <c r="J542" s="64">
        <v>-8814.5399999999991</v>
      </c>
      <c r="K542" s="64">
        <v>200981.88999999998</v>
      </c>
      <c r="L542" s="64">
        <v>145215.73000000001</v>
      </c>
      <c r="M542" s="64">
        <f t="shared" si="8"/>
        <v>2026.039999999979</v>
      </c>
    </row>
    <row r="543" spans="1:13" hidden="1">
      <c r="A543" s="62" t="s">
        <v>1030</v>
      </c>
      <c r="B543" s="58" t="s">
        <v>1031</v>
      </c>
      <c r="C543" s="63" t="s">
        <v>293</v>
      </c>
      <c r="D543" s="58" t="s">
        <v>294</v>
      </c>
      <c r="E543" s="63" t="s">
        <v>392</v>
      </c>
      <c r="F543" s="58" t="s">
        <v>393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50</v>
      </c>
      <c r="M543" s="64">
        <f t="shared" si="8"/>
        <v>50</v>
      </c>
    </row>
    <row r="544" spans="1:13" hidden="1">
      <c r="A544" s="62" t="s">
        <v>1030</v>
      </c>
      <c r="B544" s="58" t="s">
        <v>1031</v>
      </c>
      <c r="C544" s="63" t="s">
        <v>293</v>
      </c>
      <c r="D544" s="58" t="s">
        <v>294</v>
      </c>
      <c r="E544" s="63" t="s">
        <v>356</v>
      </c>
      <c r="F544" s="58" t="s">
        <v>357</v>
      </c>
      <c r="G544" s="64">
        <v>6175</v>
      </c>
      <c r="H544" s="64">
        <v>0</v>
      </c>
      <c r="I544" s="64">
        <v>879.52</v>
      </c>
      <c r="J544" s="64">
        <v>1200</v>
      </c>
      <c r="K544" s="64">
        <v>995</v>
      </c>
      <c r="L544" s="64">
        <v>0</v>
      </c>
      <c r="M544" s="64">
        <f t="shared" si="8"/>
        <v>9249.52</v>
      </c>
    </row>
    <row r="545" spans="1:13" hidden="1">
      <c r="A545" s="62" t="s">
        <v>1030</v>
      </c>
      <c r="B545" s="58" t="s">
        <v>1031</v>
      </c>
      <c r="C545" s="63" t="s">
        <v>293</v>
      </c>
      <c r="D545" s="58" t="s">
        <v>294</v>
      </c>
      <c r="E545" s="63" t="s">
        <v>301</v>
      </c>
      <c r="F545" s="58" t="s">
        <v>302</v>
      </c>
      <c r="G545" s="64">
        <v>0</v>
      </c>
      <c r="H545" s="64">
        <v>0</v>
      </c>
      <c r="I545" s="64">
        <v>622.74</v>
      </c>
      <c r="J545" s="64">
        <v>59.95</v>
      </c>
      <c r="K545" s="64">
        <v>33.56</v>
      </c>
      <c r="L545" s="64">
        <v>6.43</v>
      </c>
      <c r="M545" s="64">
        <f t="shared" si="8"/>
        <v>722.68</v>
      </c>
    </row>
    <row r="546" spans="1:13" hidden="1">
      <c r="A546" s="62" t="s">
        <v>1030</v>
      </c>
      <c r="B546" s="58" t="s">
        <v>1031</v>
      </c>
      <c r="C546" s="63" t="s">
        <v>293</v>
      </c>
      <c r="D546" s="58" t="s">
        <v>294</v>
      </c>
      <c r="E546" s="63" t="s">
        <v>297</v>
      </c>
      <c r="F546" s="58" t="s">
        <v>298</v>
      </c>
      <c r="G546" s="64">
        <v>4249.12</v>
      </c>
      <c r="H546" s="64">
        <v>1035.3000000000002</v>
      </c>
      <c r="I546" s="64">
        <v>1693.77</v>
      </c>
      <c r="J546" s="64">
        <v>3145.91</v>
      </c>
      <c r="K546" s="64">
        <v>3776.96</v>
      </c>
      <c r="L546" s="64">
        <v>2283.31</v>
      </c>
      <c r="M546" s="64">
        <f t="shared" si="8"/>
        <v>16184.37</v>
      </c>
    </row>
    <row r="547" spans="1:13" hidden="1">
      <c r="A547" s="62" t="s">
        <v>1030</v>
      </c>
      <c r="B547" s="58" t="s">
        <v>1031</v>
      </c>
      <c r="C547" s="63" t="s">
        <v>293</v>
      </c>
      <c r="D547" s="58" t="s">
        <v>294</v>
      </c>
      <c r="E547" s="63" t="s">
        <v>287</v>
      </c>
      <c r="F547" s="58" t="s">
        <v>288</v>
      </c>
      <c r="G547" s="64">
        <v>7172.69</v>
      </c>
      <c r="H547" s="64">
        <v>6843.9</v>
      </c>
      <c r="I547" s="64">
        <v>7070.52</v>
      </c>
      <c r="J547" s="64">
        <v>7996.9</v>
      </c>
      <c r="K547" s="64">
        <v>8165.76</v>
      </c>
      <c r="L547" s="64">
        <v>8784.35</v>
      </c>
      <c r="M547" s="64">
        <f t="shared" si="8"/>
        <v>46034.12</v>
      </c>
    </row>
    <row r="548" spans="1:13" hidden="1">
      <c r="A548" s="62" t="s">
        <v>1030</v>
      </c>
      <c r="B548" s="58" t="s">
        <v>1031</v>
      </c>
      <c r="C548" s="63" t="s">
        <v>293</v>
      </c>
      <c r="D548" s="58" t="s">
        <v>294</v>
      </c>
      <c r="E548" s="63" t="s">
        <v>305</v>
      </c>
      <c r="F548" s="58" t="s">
        <v>306</v>
      </c>
      <c r="G548" s="64">
        <v>920.24</v>
      </c>
      <c r="H548" s="64">
        <v>1899.04</v>
      </c>
      <c r="I548" s="64">
        <v>6577.87</v>
      </c>
      <c r="J548" s="64">
        <v>2245.8900000000003</v>
      </c>
      <c r="K548" s="64">
        <v>6018.46</v>
      </c>
      <c r="L548" s="64">
        <v>3597.09</v>
      </c>
      <c r="M548" s="64">
        <f t="shared" si="8"/>
        <v>21258.59</v>
      </c>
    </row>
    <row r="549" spans="1:13" hidden="1">
      <c r="A549" s="62" t="s">
        <v>1030</v>
      </c>
      <c r="B549" s="58" t="s">
        <v>1031</v>
      </c>
      <c r="C549" s="63" t="s">
        <v>293</v>
      </c>
      <c r="D549" s="58" t="s">
        <v>294</v>
      </c>
      <c r="E549" s="63" t="s">
        <v>285</v>
      </c>
      <c r="F549" s="58" t="s">
        <v>286</v>
      </c>
      <c r="G549" s="64">
        <v>1379490.16</v>
      </c>
      <c r="H549" s="64">
        <v>1386689.98</v>
      </c>
      <c r="I549" s="64">
        <v>2064451.4</v>
      </c>
      <c r="J549" s="64">
        <v>1341042.76</v>
      </c>
      <c r="K549" s="64">
        <v>1340606.49</v>
      </c>
      <c r="L549" s="64">
        <v>1361542.65</v>
      </c>
      <c r="M549" s="64">
        <f t="shared" si="8"/>
        <v>8873823.4399999995</v>
      </c>
    </row>
    <row r="550" spans="1:13" hidden="1">
      <c r="A550" s="62" t="s">
        <v>1030</v>
      </c>
      <c r="B550" s="58" t="s">
        <v>1031</v>
      </c>
      <c r="C550" s="63" t="s">
        <v>293</v>
      </c>
      <c r="D550" s="58" t="s">
        <v>294</v>
      </c>
      <c r="E550" s="63" t="s">
        <v>399</v>
      </c>
      <c r="F550" s="58" t="s">
        <v>400</v>
      </c>
      <c r="G550" s="64">
        <v>0</v>
      </c>
      <c r="H550" s="64">
        <v>0</v>
      </c>
      <c r="I550" s="64">
        <v>133.15</v>
      </c>
      <c r="J550" s="64">
        <v>0</v>
      </c>
      <c r="K550" s="64">
        <v>0</v>
      </c>
      <c r="L550" s="64">
        <v>0</v>
      </c>
      <c r="M550" s="64">
        <f t="shared" si="8"/>
        <v>133.15</v>
      </c>
    </row>
    <row r="551" spans="1:13" hidden="1">
      <c r="A551" s="62" t="s">
        <v>1030</v>
      </c>
      <c r="B551" s="58" t="s">
        <v>1031</v>
      </c>
      <c r="C551" s="63" t="s">
        <v>293</v>
      </c>
      <c r="D551" s="58" t="s">
        <v>294</v>
      </c>
      <c r="E551" s="63" t="s">
        <v>307</v>
      </c>
      <c r="F551" s="58" t="s">
        <v>308</v>
      </c>
      <c r="G551" s="64">
        <v>-29.99</v>
      </c>
      <c r="H551" s="64">
        <v>15.16</v>
      </c>
      <c r="I551" s="64">
        <v>0</v>
      </c>
      <c r="J551" s="64">
        <v>6.59</v>
      </c>
      <c r="K551" s="64">
        <v>0</v>
      </c>
      <c r="L551" s="64">
        <v>0</v>
      </c>
      <c r="M551" s="64">
        <f t="shared" si="8"/>
        <v>-8.2399999999999984</v>
      </c>
    </row>
    <row r="552" spans="1:13" hidden="1">
      <c r="A552" s="62" t="s">
        <v>1030</v>
      </c>
      <c r="B552" s="58" t="s">
        <v>1031</v>
      </c>
      <c r="C552" s="63" t="s">
        <v>293</v>
      </c>
      <c r="D552" s="58" t="s">
        <v>294</v>
      </c>
      <c r="E552" s="63" t="s">
        <v>303</v>
      </c>
      <c r="F552" s="58" t="s">
        <v>304</v>
      </c>
      <c r="G552" s="64">
        <v>1402.25</v>
      </c>
      <c r="H552" s="64">
        <v>7797.96</v>
      </c>
      <c r="I552" s="64">
        <v>1404.85</v>
      </c>
      <c r="J552" s="64">
        <v>1890.79</v>
      </c>
      <c r="K552" s="64">
        <v>1442.13</v>
      </c>
      <c r="L552" s="64">
        <v>3817.4300000000003</v>
      </c>
      <c r="M552" s="64">
        <f t="shared" si="8"/>
        <v>17755.41</v>
      </c>
    </row>
    <row r="553" spans="1:13" hidden="1">
      <c r="A553" s="62" t="s">
        <v>1030</v>
      </c>
      <c r="B553" s="58" t="s">
        <v>1031</v>
      </c>
      <c r="C553" s="63" t="s">
        <v>293</v>
      </c>
      <c r="D553" s="58" t="s">
        <v>294</v>
      </c>
      <c r="E553" s="63" t="s">
        <v>299</v>
      </c>
      <c r="F553" s="58" t="s">
        <v>300</v>
      </c>
      <c r="G553" s="64">
        <v>0</v>
      </c>
      <c r="H553" s="64">
        <v>294.23</v>
      </c>
      <c r="I553" s="64">
        <v>686.62</v>
      </c>
      <c r="J553" s="64">
        <v>334.78999999999996</v>
      </c>
      <c r="K553" s="64">
        <v>54.74</v>
      </c>
      <c r="L553" s="64">
        <v>489.85</v>
      </c>
      <c r="M553" s="64">
        <f t="shared" si="8"/>
        <v>1860.23</v>
      </c>
    </row>
    <row r="554" spans="1:13" hidden="1">
      <c r="A554" s="62" t="s">
        <v>1030</v>
      </c>
      <c r="B554" s="58" t="s">
        <v>1031</v>
      </c>
      <c r="C554" s="63" t="s">
        <v>293</v>
      </c>
      <c r="D554" s="58" t="s">
        <v>294</v>
      </c>
      <c r="E554" s="63" t="s">
        <v>312</v>
      </c>
      <c r="F554" s="58" t="s">
        <v>313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f t="shared" si="8"/>
        <v>0</v>
      </c>
    </row>
    <row r="555" spans="1:13" hidden="1">
      <c r="A555" s="62" t="s">
        <v>1030</v>
      </c>
      <c r="B555" s="58" t="s">
        <v>1031</v>
      </c>
      <c r="C555" s="63" t="s">
        <v>293</v>
      </c>
      <c r="D555" s="58" t="s">
        <v>294</v>
      </c>
      <c r="E555" s="63" t="s">
        <v>321</v>
      </c>
      <c r="F555" s="58" t="s">
        <v>322</v>
      </c>
      <c r="G555" s="64">
        <v>177.79</v>
      </c>
      <c r="H555" s="64">
        <v>0</v>
      </c>
      <c r="I555" s="64">
        <v>86.26</v>
      </c>
      <c r="J555" s="64">
        <v>0</v>
      </c>
      <c r="K555" s="64">
        <v>0</v>
      </c>
      <c r="L555" s="64">
        <v>0</v>
      </c>
      <c r="M555" s="64">
        <f t="shared" si="8"/>
        <v>264.05</v>
      </c>
    </row>
    <row r="556" spans="1:13" hidden="1">
      <c r="A556" s="62" t="s">
        <v>1030</v>
      </c>
      <c r="B556" s="58" t="s">
        <v>1031</v>
      </c>
      <c r="C556" s="63" t="s">
        <v>293</v>
      </c>
      <c r="D556" s="58" t="s">
        <v>294</v>
      </c>
      <c r="E556" s="63" t="s">
        <v>309</v>
      </c>
      <c r="F556" s="58" t="s">
        <v>310</v>
      </c>
      <c r="G556" s="64">
        <v>1449.35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f t="shared" si="8"/>
        <v>1449.35</v>
      </c>
    </row>
    <row r="557" spans="1:13" hidden="1">
      <c r="A557" s="62" t="s">
        <v>1030</v>
      </c>
      <c r="B557" s="58" t="s">
        <v>1031</v>
      </c>
      <c r="C557" s="63" t="s">
        <v>293</v>
      </c>
      <c r="D557" s="58" t="s">
        <v>294</v>
      </c>
      <c r="E557" s="63" t="s">
        <v>397</v>
      </c>
      <c r="F557" s="58" t="s">
        <v>398</v>
      </c>
      <c r="G557" s="64">
        <v>0</v>
      </c>
      <c r="H557" s="64">
        <v>0</v>
      </c>
      <c r="I557" s="64">
        <v>0</v>
      </c>
      <c r="J557" s="64">
        <v>0</v>
      </c>
      <c r="K557" s="64">
        <v>179</v>
      </c>
      <c r="L557" s="64">
        <v>0</v>
      </c>
      <c r="M557" s="64">
        <f t="shared" si="8"/>
        <v>179</v>
      </c>
    </row>
    <row r="558" spans="1:13" hidden="1">
      <c r="A558" s="62" t="s">
        <v>1030</v>
      </c>
      <c r="B558" s="58" t="s">
        <v>1031</v>
      </c>
      <c r="C558" s="63" t="s">
        <v>293</v>
      </c>
      <c r="D558" s="58" t="s">
        <v>294</v>
      </c>
      <c r="E558" s="63" t="s">
        <v>350</v>
      </c>
      <c r="F558" s="58" t="s">
        <v>351</v>
      </c>
      <c r="G558" s="64">
        <v>32.46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f t="shared" si="8"/>
        <v>32.46</v>
      </c>
    </row>
    <row r="559" spans="1:13" hidden="1">
      <c r="A559" s="62" t="s">
        <v>1030</v>
      </c>
      <c r="B559" s="58" t="s">
        <v>1031</v>
      </c>
      <c r="C559" s="63" t="s">
        <v>293</v>
      </c>
      <c r="D559" s="58" t="s">
        <v>294</v>
      </c>
      <c r="E559" s="63" t="s">
        <v>403</v>
      </c>
      <c r="F559" s="58" t="s">
        <v>404</v>
      </c>
      <c r="G559" s="64">
        <v>0</v>
      </c>
      <c r="H559" s="64">
        <v>0</v>
      </c>
      <c r="I559" s="64">
        <v>0</v>
      </c>
      <c r="J559" s="64">
        <v>19.899999999999999</v>
      </c>
      <c r="K559" s="64">
        <v>0</v>
      </c>
      <c r="L559" s="64">
        <v>0</v>
      </c>
      <c r="M559" s="64">
        <f t="shared" si="8"/>
        <v>19.899999999999999</v>
      </c>
    </row>
    <row r="560" spans="1:13" hidden="1">
      <c r="A560" s="62" t="s">
        <v>1030</v>
      </c>
      <c r="B560" s="58" t="s">
        <v>1031</v>
      </c>
      <c r="C560" s="63" t="s">
        <v>293</v>
      </c>
      <c r="D560" s="58" t="s">
        <v>294</v>
      </c>
      <c r="E560" s="63" t="s">
        <v>401</v>
      </c>
      <c r="F560" s="58" t="s">
        <v>402</v>
      </c>
      <c r="G560" s="64">
        <v>107.17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f t="shared" si="8"/>
        <v>107.17</v>
      </c>
    </row>
    <row r="561" spans="1:13" hidden="1">
      <c r="A561" s="62" t="s">
        <v>1030</v>
      </c>
      <c r="B561" s="58" t="s">
        <v>1031</v>
      </c>
      <c r="C561" s="63" t="s">
        <v>293</v>
      </c>
      <c r="D561" s="58" t="s">
        <v>294</v>
      </c>
      <c r="E561" s="63" t="s">
        <v>1032</v>
      </c>
      <c r="F561" s="58" t="s">
        <v>1033</v>
      </c>
      <c r="G561" s="64">
        <v>46956.41</v>
      </c>
      <c r="H561" s="64">
        <v>0</v>
      </c>
      <c r="I561" s="64">
        <v>14016.3</v>
      </c>
      <c r="J561" s="64">
        <v>46377.35</v>
      </c>
      <c r="K561" s="64">
        <v>5558.44</v>
      </c>
      <c r="L561" s="64">
        <v>6879.25</v>
      </c>
      <c r="M561" s="64">
        <f t="shared" si="8"/>
        <v>119787.75</v>
      </c>
    </row>
    <row r="562" spans="1:13" hidden="1">
      <c r="A562" s="62" t="s">
        <v>1030</v>
      </c>
      <c r="B562" s="58" t="s">
        <v>1031</v>
      </c>
      <c r="C562" s="63" t="s">
        <v>169</v>
      </c>
      <c r="D562" s="58" t="s">
        <v>705</v>
      </c>
      <c r="E562" s="63" t="s">
        <v>279</v>
      </c>
      <c r="F562" s="58" t="s">
        <v>280</v>
      </c>
      <c r="G562" s="64">
        <v>28835.280000000002</v>
      </c>
      <c r="H562" s="64">
        <v>-942.97</v>
      </c>
      <c r="I562" s="64">
        <v>-104339.94</v>
      </c>
      <c r="J562" s="64">
        <v>915.38</v>
      </c>
      <c r="K562" s="64">
        <v>44164.51</v>
      </c>
      <c r="L562" s="64">
        <v>26342.080000000002</v>
      </c>
      <c r="M562" s="64">
        <f t="shared" si="8"/>
        <v>-5025.6599999999962</v>
      </c>
    </row>
    <row r="563" spans="1:13" hidden="1">
      <c r="A563" s="62" t="s">
        <v>1030</v>
      </c>
      <c r="B563" s="58" t="s">
        <v>1031</v>
      </c>
      <c r="C563" s="63" t="s">
        <v>169</v>
      </c>
      <c r="D563" s="58" t="s">
        <v>705</v>
      </c>
      <c r="E563" s="63" t="s">
        <v>335</v>
      </c>
      <c r="F563" s="58" t="s">
        <v>336</v>
      </c>
      <c r="G563" s="64">
        <v>0</v>
      </c>
      <c r="H563" s="64">
        <v>0</v>
      </c>
      <c r="I563" s="64">
        <v>0</v>
      </c>
      <c r="J563" s="64">
        <v>0</v>
      </c>
      <c r="K563" s="64">
        <v>139.63999999999999</v>
      </c>
      <c r="L563" s="64">
        <v>0</v>
      </c>
      <c r="M563" s="64">
        <f t="shared" si="8"/>
        <v>139.63999999999999</v>
      </c>
    </row>
    <row r="564" spans="1:13" hidden="1">
      <c r="A564" s="62" t="s">
        <v>1030</v>
      </c>
      <c r="B564" s="58" t="s">
        <v>1031</v>
      </c>
      <c r="C564" s="63" t="s">
        <v>169</v>
      </c>
      <c r="D564" s="58" t="s">
        <v>705</v>
      </c>
      <c r="E564" s="63" t="s">
        <v>356</v>
      </c>
      <c r="F564" s="58" t="s">
        <v>357</v>
      </c>
      <c r="G564" s="64">
        <v>4045</v>
      </c>
      <c r="H564" s="64">
        <v>8315</v>
      </c>
      <c r="I564" s="64">
        <v>0</v>
      </c>
      <c r="J564" s="64">
        <v>-2790</v>
      </c>
      <c r="K564" s="64">
        <v>655</v>
      </c>
      <c r="L564" s="64">
        <v>2961.67</v>
      </c>
      <c r="M564" s="64">
        <f t="shared" si="8"/>
        <v>13186.67</v>
      </c>
    </row>
    <row r="565" spans="1:13" hidden="1">
      <c r="A565" s="62" t="s">
        <v>1030</v>
      </c>
      <c r="B565" s="58" t="s">
        <v>1031</v>
      </c>
      <c r="C565" s="63" t="s">
        <v>169</v>
      </c>
      <c r="D565" s="58" t="s">
        <v>705</v>
      </c>
      <c r="E565" s="63" t="s">
        <v>301</v>
      </c>
      <c r="F565" s="58" t="s">
        <v>302</v>
      </c>
      <c r="G565" s="64">
        <v>28.15</v>
      </c>
      <c r="H565" s="64">
        <v>91.51</v>
      </c>
      <c r="I565" s="64">
        <v>0</v>
      </c>
      <c r="J565" s="64">
        <v>58.64</v>
      </c>
      <c r="K565" s="64">
        <v>101.78</v>
      </c>
      <c r="L565" s="64">
        <v>709.81</v>
      </c>
      <c r="M565" s="64">
        <f t="shared" si="8"/>
        <v>989.89</v>
      </c>
    </row>
    <row r="566" spans="1:13" hidden="1">
      <c r="A566" s="62" t="s">
        <v>1030</v>
      </c>
      <c r="B566" s="58" t="s">
        <v>1031</v>
      </c>
      <c r="C566" s="63" t="s">
        <v>169</v>
      </c>
      <c r="D566" s="58" t="s">
        <v>705</v>
      </c>
      <c r="E566" s="63" t="s">
        <v>297</v>
      </c>
      <c r="F566" s="58" t="s">
        <v>298</v>
      </c>
      <c r="G566" s="64">
        <v>3056.7700000000004</v>
      </c>
      <c r="H566" s="64">
        <v>4610.3099999999995</v>
      </c>
      <c r="I566" s="64">
        <v>5724.09</v>
      </c>
      <c r="J566" s="64">
        <v>2641.4300000000003</v>
      </c>
      <c r="K566" s="64">
        <v>5410.88</v>
      </c>
      <c r="L566" s="64">
        <v>10402.799999999999</v>
      </c>
      <c r="M566" s="64">
        <f t="shared" si="8"/>
        <v>31846.28</v>
      </c>
    </row>
    <row r="567" spans="1:13" hidden="1">
      <c r="A567" s="62" t="s">
        <v>1030</v>
      </c>
      <c r="B567" s="58" t="s">
        <v>1031</v>
      </c>
      <c r="C567" s="63" t="s">
        <v>169</v>
      </c>
      <c r="D567" s="58" t="s">
        <v>705</v>
      </c>
      <c r="E567" s="63" t="s">
        <v>305</v>
      </c>
      <c r="F567" s="58" t="s">
        <v>306</v>
      </c>
      <c r="G567" s="64">
        <v>1822.67</v>
      </c>
      <c r="H567" s="64">
        <v>8094.7099999999991</v>
      </c>
      <c r="I567" s="64">
        <v>8706.31</v>
      </c>
      <c r="J567" s="64">
        <v>3884.8199999999997</v>
      </c>
      <c r="K567" s="64">
        <v>6095.77</v>
      </c>
      <c r="L567" s="64">
        <v>10298.89</v>
      </c>
      <c r="M567" s="64">
        <f t="shared" si="8"/>
        <v>38903.17</v>
      </c>
    </row>
    <row r="568" spans="1:13" hidden="1">
      <c r="A568" s="62" t="s">
        <v>1030</v>
      </c>
      <c r="B568" s="58" t="s">
        <v>1031</v>
      </c>
      <c r="C568" s="63" t="s">
        <v>169</v>
      </c>
      <c r="D568" s="58" t="s">
        <v>705</v>
      </c>
      <c r="E568" s="63" t="s">
        <v>285</v>
      </c>
      <c r="F568" s="58" t="s">
        <v>286</v>
      </c>
      <c r="G568" s="64">
        <v>300328.28999999998</v>
      </c>
      <c r="H568" s="64">
        <v>299124.34000000003</v>
      </c>
      <c r="I568" s="64">
        <v>450807.89999999997</v>
      </c>
      <c r="J568" s="64">
        <v>304200.12</v>
      </c>
      <c r="K568" s="64">
        <v>300536.37</v>
      </c>
      <c r="L568" s="64">
        <v>293113.26</v>
      </c>
      <c r="M568" s="64">
        <f t="shared" si="8"/>
        <v>1948110.28</v>
      </c>
    </row>
    <row r="569" spans="1:13" hidden="1">
      <c r="A569" s="62" t="s">
        <v>1030</v>
      </c>
      <c r="B569" s="58" t="s">
        <v>1031</v>
      </c>
      <c r="C569" s="63" t="s">
        <v>169</v>
      </c>
      <c r="D569" s="58" t="s">
        <v>705</v>
      </c>
      <c r="E569" s="63" t="s">
        <v>358</v>
      </c>
      <c r="F569" s="58" t="s">
        <v>359</v>
      </c>
      <c r="G569" s="64">
        <v>199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f t="shared" si="8"/>
        <v>199</v>
      </c>
    </row>
    <row r="570" spans="1:13" hidden="1">
      <c r="A570" s="62" t="s">
        <v>1030</v>
      </c>
      <c r="B570" s="58" t="s">
        <v>1031</v>
      </c>
      <c r="C570" s="63" t="s">
        <v>169</v>
      </c>
      <c r="D570" s="58" t="s">
        <v>705</v>
      </c>
      <c r="E570" s="63" t="s">
        <v>303</v>
      </c>
      <c r="F570" s="58" t="s">
        <v>304</v>
      </c>
      <c r="G570" s="64">
        <v>7208.67</v>
      </c>
      <c r="H570" s="64">
        <v>6035.21</v>
      </c>
      <c r="I570" s="64">
        <v>10302</v>
      </c>
      <c r="J570" s="64">
        <v>6615.82</v>
      </c>
      <c r="K570" s="64">
        <v>5686.82</v>
      </c>
      <c r="L570" s="64">
        <v>10767.26</v>
      </c>
      <c r="M570" s="64">
        <f t="shared" si="8"/>
        <v>46615.780000000006</v>
      </c>
    </row>
    <row r="571" spans="1:13" hidden="1">
      <c r="A571" s="62" t="s">
        <v>1030</v>
      </c>
      <c r="B571" s="58" t="s">
        <v>1031</v>
      </c>
      <c r="C571" s="63" t="s">
        <v>169</v>
      </c>
      <c r="D571" s="58" t="s">
        <v>705</v>
      </c>
      <c r="E571" s="63" t="s">
        <v>299</v>
      </c>
      <c r="F571" s="58" t="s">
        <v>300</v>
      </c>
      <c r="G571" s="64">
        <v>83.28</v>
      </c>
      <c r="H571" s="64">
        <v>138.53</v>
      </c>
      <c r="I571" s="64">
        <v>61.75</v>
      </c>
      <c r="J571" s="64">
        <v>106.66</v>
      </c>
      <c r="K571" s="64">
        <v>33.58</v>
      </c>
      <c r="L571" s="64">
        <v>127.32</v>
      </c>
      <c r="M571" s="64">
        <f t="shared" si="8"/>
        <v>551.12</v>
      </c>
    </row>
    <row r="572" spans="1:13" hidden="1">
      <c r="A572" s="62" t="s">
        <v>1030</v>
      </c>
      <c r="B572" s="58" t="s">
        <v>1031</v>
      </c>
      <c r="C572" s="63" t="s">
        <v>169</v>
      </c>
      <c r="D572" s="58" t="s">
        <v>705</v>
      </c>
      <c r="E572" s="63" t="s">
        <v>48</v>
      </c>
      <c r="F572" s="58" t="s">
        <v>396</v>
      </c>
      <c r="G572" s="64">
        <v>0</v>
      </c>
      <c r="H572" s="64">
        <v>13.9</v>
      </c>
      <c r="I572" s="64">
        <v>0</v>
      </c>
      <c r="J572" s="64">
        <v>0</v>
      </c>
      <c r="K572" s="64">
        <v>191.66</v>
      </c>
      <c r="L572" s="64">
        <v>0</v>
      </c>
      <c r="M572" s="64">
        <f t="shared" si="8"/>
        <v>205.56</v>
      </c>
    </row>
    <row r="573" spans="1:13" hidden="1">
      <c r="A573" s="62" t="s">
        <v>1030</v>
      </c>
      <c r="B573" s="58" t="s">
        <v>1031</v>
      </c>
      <c r="C573" s="63" t="s">
        <v>169</v>
      </c>
      <c r="D573" s="58" t="s">
        <v>705</v>
      </c>
      <c r="E573" s="63" t="s">
        <v>321</v>
      </c>
      <c r="F573" s="58" t="s">
        <v>322</v>
      </c>
      <c r="G573" s="64">
        <v>0</v>
      </c>
      <c r="H573" s="64">
        <v>0</v>
      </c>
      <c r="I573" s="64">
        <v>0</v>
      </c>
      <c r="J573" s="64">
        <v>19.59</v>
      </c>
      <c r="K573" s="64">
        <v>0</v>
      </c>
      <c r="L573" s="64">
        <v>0</v>
      </c>
      <c r="M573" s="64">
        <f t="shared" si="8"/>
        <v>19.59</v>
      </c>
    </row>
    <row r="574" spans="1:13" hidden="1">
      <c r="A574" s="62" t="s">
        <v>1030</v>
      </c>
      <c r="B574" s="58" t="s">
        <v>1031</v>
      </c>
      <c r="C574" s="63" t="s">
        <v>169</v>
      </c>
      <c r="D574" s="58" t="s">
        <v>705</v>
      </c>
      <c r="E574" s="63" t="s">
        <v>309</v>
      </c>
      <c r="F574" s="58" t="s">
        <v>310</v>
      </c>
      <c r="G574" s="64">
        <v>8.74</v>
      </c>
      <c r="H574" s="64">
        <v>0</v>
      </c>
      <c r="I574" s="64">
        <v>0</v>
      </c>
      <c r="J574" s="64">
        <v>0</v>
      </c>
      <c r="K574" s="64">
        <v>0</v>
      </c>
      <c r="L574" s="64">
        <v>424.09</v>
      </c>
      <c r="M574" s="64">
        <f t="shared" si="8"/>
        <v>432.83</v>
      </c>
    </row>
    <row r="575" spans="1:13" hidden="1">
      <c r="A575" s="62" t="s">
        <v>1030</v>
      </c>
      <c r="B575" s="58" t="s">
        <v>1031</v>
      </c>
      <c r="C575" s="63" t="s">
        <v>169</v>
      </c>
      <c r="D575" s="58" t="s">
        <v>705</v>
      </c>
      <c r="E575" s="63" t="s">
        <v>350</v>
      </c>
      <c r="F575" s="58" t="s">
        <v>351</v>
      </c>
      <c r="G575" s="64">
        <v>172.95000000000002</v>
      </c>
      <c r="H575" s="64">
        <v>20.56</v>
      </c>
      <c r="I575" s="64">
        <v>0</v>
      </c>
      <c r="J575" s="64">
        <v>124.46</v>
      </c>
      <c r="K575" s="64">
        <v>0</v>
      </c>
      <c r="L575" s="64">
        <v>40.590000000000003</v>
      </c>
      <c r="M575" s="64">
        <f t="shared" si="8"/>
        <v>358.56000000000006</v>
      </c>
    </row>
    <row r="576" spans="1:13" hidden="1">
      <c r="A576" s="62" t="s">
        <v>1030</v>
      </c>
      <c r="B576" s="58" t="s">
        <v>1031</v>
      </c>
      <c r="C576" s="63" t="s">
        <v>169</v>
      </c>
      <c r="D576" s="58" t="s">
        <v>705</v>
      </c>
      <c r="E576" s="63" t="s">
        <v>403</v>
      </c>
      <c r="F576" s="58" t="s">
        <v>404</v>
      </c>
      <c r="G576" s="64">
        <v>0</v>
      </c>
      <c r="H576" s="64">
        <v>0</v>
      </c>
      <c r="I576" s="64">
        <v>0</v>
      </c>
      <c r="J576" s="64">
        <v>0</v>
      </c>
      <c r="K576" s="64">
        <v>14.95</v>
      </c>
      <c r="L576" s="64">
        <v>0</v>
      </c>
      <c r="M576" s="64">
        <f t="shared" si="8"/>
        <v>14.95</v>
      </c>
    </row>
    <row r="577" spans="1:13" hidden="1">
      <c r="A577" s="62" t="s">
        <v>1030</v>
      </c>
      <c r="B577" s="58" t="s">
        <v>1031</v>
      </c>
      <c r="C577" s="63" t="s">
        <v>169</v>
      </c>
      <c r="D577" s="58" t="s">
        <v>705</v>
      </c>
      <c r="E577" s="63" t="s">
        <v>764</v>
      </c>
      <c r="F577" s="58" t="s">
        <v>765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-99.52</v>
      </c>
      <c r="M577" s="64">
        <f t="shared" si="8"/>
        <v>-99.52</v>
      </c>
    </row>
    <row r="578" spans="1:13" hidden="1">
      <c r="A578" s="62" t="s">
        <v>1030</v>
      </c>
      <c r="B578" s="58" t="s">
        <v>1031</v>
      </c>
      <c r="C578" s="63" t="s">
        <v>436</v>
      </c>
      <c r="D578" s="58" t="s">
        <v>437</v>
      </c>
      <c r="E578" s="63" t="s">
        <v>438</v>
      </c>
      <c r="F578" s="58" t="s">
        <v>439</v>
      </c>
      <c r="G578" s="64">
        <v>9913.4500000000007</v>
      </c>
      <c r="H578" s="64">
        <v>8954.0499999999993</v>
      </c>
      <c r="I578" s="64">
        <v>45802.26</v>
      </c>
      <c r="J578" s="64">
        <v>11106.99</v>
      </c>
      <c r="K578" s="64">
        <v>49017.48000000001</v>
      </c>
      <c r="L578" s="64">
        <v>-5526.3799999999992</v>
      </c>
      <c r="M578" s="64">
        <f t="shared" si="8"/>
        <v>119267.85</v>
      </c>
    </row>
    <row r="579" spans="1:13" hidden="1">
      <c r="A579" s="62" t="s">
        <v>1030</v>
      </c>
      <c r="B579" s="58" t="s">
        <v>1031</v>
      </c>
      <c r="C579" s="63" t="s">
        <v>436</v>
      </c>
      <c r="D579" s="58" t="s">
        <v>437</v>
      </c>
      <c r="E579" s="63" t="s">
        <v>460</v>
      </c>
      <c r="F579" s="58" t="s">
        <v>461</v>
      </c>
      <c r="G579" s="64">
        <v>10368.01</v>
      </c>
      <c r="H579" s="64">
        <v>9364.7099999999991</v>
      </c>
      <c r="I579" s="64">
        <v>10368.01</v>
      </c>
      <c r="J579" s="64">
        <v>10033.59</v>
      </c>
      <c r="K579" s="64">
        <v>32970.400000000001</v>
      </c>
      <c r="L579" s="64">
        <v>10111</v>
      </c>
      <c r="M579" s="64">
        <f t="shared" si="8"/>
        <v>83215.72</v>
      </c>
    </row>
    <row r="580" spans="1:13" hidden="1">
      <c r="A580" s="62" t="s">
        <v>1030</v>
      </c>
      <c r="B580" s="58" t="s">
        <v>1031</v>
      </c>
      <c r="C580" s="63" t="s">
        <v>436</v>
      </c>
      <c r="D580" s="58" t="s">
        <v>437</v>
      </c>
      <c r="E580" s="63" t="s">
        <v>472</v>
      </c>
      <c r="F580" s="58" t="s">
        <v>473</v>
      </c>
      <c r="G580" s="64">
        <v>985.93</v>
      </c>
      <c r="H580" s="64">
        <v>890.53</v>
      </c>
      <c r="I580" s="64">
        <v>985.93</v>
      </c>
      <c r="J580" s="64">
        <v>954.13</v>
      </c>
      <c r="K580" s="64">
        <v>985.94</v>
      </c>
      <c r="L580" s="64">
        <v>954.14</v>
      </c>
      <c r="M580" s="64">
        <f t="shared" si="8"/>
        <v>5756.6</v>
      </c>
    </row>
    <row r="581" spans="1:13" hidden="1">
      <c r="A581" s="62" t="s">
        <v>1030</v>
      </c>
      <c r="B581" s="58" t="s">
        <v>1031</v>
      </c>
      <c r="C581" s="63" t="s">
        <v>436</v>
      </c>
      <c r="D581" s="58" t="s">
        <v>437</v>
      </c>
      <c r="E581" s="63" t="s">
        <v>440</v>
      </c>
      <c r="F581" s="58" t="s">
        <v>441</v>
      </c>
      <c r="G581" s="64">
        <v>82988.479999999996</v>
      </c>
      <c r="H581" s="64">
        <v>73862.990000000005</v>
      </c>
      <c r="I581" s="64">
        <v>84981.66</v>
      </c>
      <c r="J581" s="64">
        <v>69072.56</v>
      </c>
      <c r="K581" s="64">
        <v>79975.289999999994</v>
      </c>
      <c r="L581" s="64">
        <v>76919.760000000009</v>
      </c>
      <c r="M581" s="64">
        <f t="shared" si="8"/>
        <v>467800.74</v>
      </c>
    </row>
    <row r="582" spans="1:13" hidden="1">
      <c r="A582" s="62" t="s">
        <v>1030</v>
      </c>
      <c r="B582" s="58" t="s">
        <v>1031</v>
      </c>
      <c r="C582" s="63" t="s">
        <v>436</v>
      </c>
      <c r="D582" s="58" t="s">
        <v>437</v>
      </c>
      <c r="E582" s="63" t="s">
        <v>442</v>
      </c>
      <c r="F582" s="58" t="s">
        <v>443</v>
      </c>
      <c r="G582" s="64">
        <v>94514.66</v>
      </c>
      <c r="H582" s="64">
        <v>84121.73</v>
      </c>
      <c r="I582" s="64">
        <v>96784.659999999989</v>
      </c>
      <c r="J582" s="64">
        <v>78665.98</v>
      </c>
      <c r="K582" s="64">
        <v>91082.959999999992</v>
      </c>
      <c r="L582" s="64">
        <v>87603.06</v>
      </c>
      <c r="M582" s="64">
        <f t="shared" si="8"/>
        <v>532773.05000000005</v>
      </c>
    </row>
    <row r="583" spans="1:13" hidden="1">
      <c r="A583" s="62" t="s">
        <v>1030</v>
      </c>
      <c r="B583" s="58" t="s">
        <v>1031</v>
      </c>
      <c r="C583" s="63" t="s">
        <v>436</v>
      </c>
      <c r="D583" s="58" t="s">
        <v>437</v>
      </c>
      <c r="E583" s="63" t="s">
        <v>444</v>
      </c>
      <c r="F583" s="58" t="s">
        <v>445</v>
      </c>
      <c r="G583" s="64">
        <v>138314.13</v>
      </c>
      <c r="H583" s="64">
        <v>123104.98000000001</v>
      </c>
      <c r="I583" s="64">
        <v>141636.10999999999</v>
      </c>
      <c r="J583" s="64">
        <v>115120.95</v>
      </c>
      <c r="K583" s="64">
        <v>133292.14000000001</v>
      </c>
      <c r="L583" s="64">
        <v>128199.6</v>
      </c>
      <c r="M583" s="64">
        <f t="shared" ref="M583:M646" si="9">SUM(G583:L583)</f>
        <v>779667.91</v>
      </c>
    </row>
    <row r="584" spans="1:13" hidden="1">
      <c r="A584" s="62" t="s">
        <v>1030</v>
      </c>
      <c r="B584" s="58" t="s">
        <v>1031</v>
      </c>
      <c r="C584" s="63" t="s">
        <v>436</v>
      </c>
      <c r="D584" s="58" t="s">
        <v>437</v>
      </c>
      <c r="E584" s="63" t="s">
        <v>446</v>
      </c>
      <c r="F584" s="58" t="s">
        <v>447</v>
      </c>
      <c r="G584" s="64">
        <v>2305.2399999999998</v>
      </c>
      <c r="H584" s="64">
        <v>2051.7600000000002</v>
      </c>
      <c r="I584" s="64">
        <v>2360.61</v>
      </c>
      <c r="J584" s="64">
        <v>1918.69</v>
      </c>
      <c r="K584" s="64">
        <v>2221.5299999999997</v>
      </c>
      <c r="L584" s="64">
        <v>2136.65</v>
      </c>
      <c r="M584" s="64">
        <f t="shared" si="9"/>
        <v>12994.480000000001</v>
      </c>
    </row>
    <row r="585" spans="1:13" hidden="1">
      <c r="A585" s="62" t="s">
        <v>1030</v>
      </c>
      <c r="B585" s="58" t="s">
        <v>1031</v>
      </c>
      <c r="C585" s="63" t="s">
        <v>436</v>
      </c>
      <c r="D585" s="58" t="s">
        <v>437</v>
      </c>
      <c r="E585" s="63" t="s">
        <v>448</v>
      </c>
      <c r="F585" s="58" t="s">
        <v>449</v>
      </c>
      <c r="G585" s="64">
        <v>11526.18</v>
      </c>
      <c r="H585" s="64">
        <v>10258.740000000002</v>
      </c>
      <c r="I585" s="64">
        <v>11803.01</v>
      </c>
      <c r="J585" s="64">
        <v>9593.42</v>
      </c>
      <c r="K585" s="64">
        <v>11107.68</v>
      </c>
      <c r="L585" s="64">
        <v>10683.300000000001</v>
      </c>
      <c r="M585" s="64">
        <f t="shared" si="9"/>
        <v>64972.33</v>
      </c>
    </row>
    <row r="586" spans="1:13" hidden="1">
      <c r="A586" s="62" t="s">
        <v>1030</v>
      </c>
      <c r="B586" s="58" t="s">
        <v>1031</v>
      </c>
      <c r="C586" s="63" t="s">
        <v>436</v>
      </c>
      <c r="D586" s="58" t="s">
        <v>437</v>
      </c>
      <c r="E586" s="63" t="s">
        <v>450</v>
      </c>
      <c r="F586" s="58" t="s">
        <v>451</v>
      </c>
      <c r="G586" s="64">
        <v>9220.94</v>
      </c>
      <c r="H586" s="64">
        <v>8206.99</v>
      </c>
      <c r="I586" s="64">
        <v>9442.4000000000015</v>
      </c>
      <c r="J586" s="64">
        <v>7674.7099999999991</v>
      </c>
      <c r="K586" s="64">
        <v>8886.14</v>
      </c>
      <c r="L586" s="64">
        <v>8546.64</v>
      </c>
      <c r="M586" s="64">
        <f t="shared" si="9"/>
        <v>51977.82</v>
      </c>
    </row>
    <row r="587" spans="1:13" hidden="1">
      <c r="A587" s="62" t="s">
        <v>1030</v>
      </c>
      <c r="B587" s="58" t="s">
        <v>1031</v>
      </c>
      <c r="C587" s="63" t="s">
        <v>436</v>
      </c>
      <c r="D587" s="58" t="s">
        <v>437</v>
      </c>
      <c r="E587" s="63" t="s">
        <v>452</v>
      </c>
      <c r="F587" s="58" t="s">
        <v>453</v>
      </c>
      <c r="G587" s="64">
        <v>417247.62</v>
      </c>
      <c r="H587" s="64">
        <v>371366.67999999993</v>
      </c>
      <c r="I587" s="64">
        <v>427268.89</v>
      </c>
      <c r="J587" s="64">
        <v>347281.5</v>
      </c>
      <c r="K587" s="64">
        <v>402097.98000000004</v>
      </c>
      <c r="L587" s="64">
        <v>386735.44</v>
      </c>
      <c r="M587" s="64">
        <f t="shared" si="9"/>
        <v>2351998.11</v>
      </c>
    </row>
    <row r="588" spans="1:13" hidden="1">
      <c r="A588" s="62" t="s">
        <v>1030</v>
      </c>
      <c r="B588" s="58" t="s">
        <v>1031</v>
      </c>
      <c r="C588" s="63" t="s">
        <v>436</v>
      </c>
      <c r="D588" s="58" t="s">
        <v>437</v>
      </c>
      <c r="E588" s="63" t="s">
        <v>454</v>
      </c>
      <c r="F588" s="58" t="s">
        <v>455</v>
      </c>
      <c r="G588" s="64">
        <v>23052.35</v>
      </c>
      <c r="H588" s="64">
        <v>20517.509999999998</v>
      </c>
      <c r="I588" s="64">
        <v>23606.010000000002</v>
      </c>
      <c r="J588" s="64">
        <v>19186.820000000003</v>
      </c>
      <c r="K588" s="64">
        <v>22215.360000000001</v>
      </c>
      <c r="L588" s="64">
        <v>21366.61</v>
      </c>
      <c r="M588" s="64">
        <f t="shared" si="9"/>
        <v>129944.66</v>
      </c>
    </row>
    <row r="589" spans="1:13" hidden="1">
      <c r="A589" s="62" t="s">
        <v>1030</v>
      </c>
      <c r="B589" s="58" t="s">
        <v>1031</v>
      </c>
      <c r="C589" s="63" t="s">
        <v>436</v>
      </c>
      <c r="D589" s="58" t="s">
        <v>437</v>
      </c>
      <c r="E589" s="63" t="s">
        <v>798</v>
      </c>
      <c r="F589" s="58" t="s">
        <v>799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f t="shared" si="9"/>
        <v>0</v>
      </c>
    </row>
    <row r="590" spans="1:13" hidden="1">
      <c r="A590" s="62" t="s">
        <v>1030</v>
      </c>
      <c r="B590" s="58" t="s">
        <v>1031</v>
      </c>
      <c r="C590" s="63" t="s">
        <v>436</v>
      </c>
      <c r="D590" s="58" t="s">
        <v>437</v>
      </c>
      <c r="E590" s="63" t="s">
        <v>796</v>
      </c>
      <c r="F590" s="58" t="s">
        <v>797</v>
      </c>
      <c r="G590" s="64">
        <v>1380.74</v>
      </c>
      <c r="H590" s="64">
        <v>1276.1500000000001</v>
      </c>
      <c r="I590" s="64">
        <v>3422.68</v>
      </c>
      <c r="J590" s="64">
        <v>1632.12</v>
      </c>
      <c r="K590" s="64">
        <v>1656.52</v>
      </c>
      <c r="L590" s="64">
        <v>6500.21</v>
      </c>
      <c r="M590" s="64">
        <f t="shared" si="9"/>
        <v>15868.419999999998</v>
      </c>
    </row>
    <row r="591" spans="1:13" hidden="1">
      <c r="A591" s="62" t="s">
        <v>1030</v>
      </c>
      <c r="B591" s="58" t="s">
        <v>1031</v>
      </c>
      <c r="C591" s="63" t="s">
        <v>520</v>
      </c>
      <c r="D591" s="58" t="s">
        <v>521</v>
      </c>
      <c r="E591" s="63" t="s">
        <v>522</v>
      </c>
      <c r="F591" s="58" t="s">
        <v>523</v>
      </c>
      <c r="G591" s="64">
        <v>9998.56</v>
      </c>
      <c r="H591" s="64">
        <v>9998.56</v>
      </c>
      <c r="I591" s="64">
        <v>8105.89</v>
      </c>
      <c r="J591" s="64">
        <v>8105.89</v>
      </c>
      <c r="K591" s="64">
        <v>8105.89</v>
      </c>
      <c r="L591" s="64">
        <v>8105.89</v>
      </c>
      <c r="M591" s="64">
        <f t="shared" si="9"/>
        <v>52420.68</v>
      </c>
    </row>
    <row r="592" spans="1:13" hidden="1">
      <c r="A592" s="62" t="s">
        <v>1030</v>
      </c>
      <c r="B592" s="58" t="s">
        <v>1031</v>
      </c>
      <c r="C592" s="63" t="s">
        <v>70</v>
      </c>
      <c r="D592" s="58" t="s">
        <v>602</v>
      </c>
      <c r="E592" s="63" t="s">
        <v>392</v>
      </c>
      <c r="F592" s="58" t="s">
        <v>393</v>
      </c>
      <c r="G592" s="64">
        <v>340281.17</v>
      </c>
      <c r="H592" s="64">
        <v>342920.77999999997</v>
      </c>
      <c r="I592" s="64">
        <v>343037.23</v>
      </c>
      <c r="J592" s="64">
        <v>327852.90000000002</v>
      </c>
      <c r="K592" s="64">
        <v>328458.39</v>
      </c>
      <c r="L592" s="64">
        <v>491031.62000000005</v>
      </c>
      <c r="M592" s="64">
        <f t="shared" si="9"/>
        <v>2173582.0900000003</v>
      </c>
    </row>
    <row r="593" spans="1:13" hidden="1">
      <c r="A593" s="62" t="s">
        <v>1030</v>
      </c>
      <c r="B593" s="58" t="s">
        <v>1031</v>
      </c>
      <c r="C593" s="63" t="s">
        <v>70</v>
      </c>
      <c r="D593" s="58" t="s">
        <v>602</v>
      </c>
      <c r="E593" s="63" t="s">
        <v>289</v>
      </c>
      <c r="F593" s="58" t="s">
        <v>290</v>
      </c>
      <c r="G593" s="64">
        <v>7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f t="shared" si="9"/>
        <v>7</v>
      </c>
    </row>
    <row r="594" spans="1:13" hidden="1">
      <c r="A594" s="62" t="s">
        <v>1030</v>
      </c>
      <c r="B594" s="58" t="s">
        <v>1031</v>
      </c>
      <c r="C594" s="63" t="s">
        <v>70</v>
      </c>
      <c r="D594" s="58" t="s">
        <v>602</v>
      </c>
      <c r="E594" s="63" t="s">
        <v>335</v>
      </c>
      <c r="F594" s="58" t="s">
        <v>336</v>
      </c>
      <c r="G594" s="64">
        <v>130109.82</v>
      </c>
      <c r="H594" s="64">
        <v>77938.490000000005</v>
      </c>
      <c r="I594" s="64">
        <v>101430.81</v>
      </c>
      <c r="J594" s="64">
        <v>119321.55</v>
      </c>
      <c r="K594" s="64">
        <v>183235.51</v>
      </c>
      <c r="L594" s="64">
        <v>247449.55</v>
      </c>
      <c r="M594" s="64">
        <f t="shared" si="9"/>
        <v>859485.73</v>
      </c>
    </row>
    <row r="595" spans="1:13" hidden="1">
      <c r="A595" s="62" t="s">
        <v>1030</v>
      </c>
      <c r="B595" s="58" t="s">
        <v>1031</v>
      </c>
      <c r="C595" s="63" t="s">
        <v>70</v>
      </c>
      <c r="D595" s="58" t="s">
        <v>602</v>
      </c>
      <c r="E595" s="63" t="s">
        <v>356</v>
      </c>
      <c r="F595" s="58" t="s">
        <v>357</v>
      </c>
      <c r="G595" s="64">
        <v>0</v>
      </c>
      <c r="H595" s="64">
        <v>0</v>
      </c>
      <c r="I595" s="64">
        <v>11194.2</v>
      </c>
      <c r="J595" s="64">
        <v>0</v>
      </c>
      <c r="K595" s="64">
        <v>0</v>
      </c>
      <c r="L595" s="64">
        <v>817.53</v>
      </c>
      <c r="M595" s="64">
        <f t="shared" si="9"/>
        <v>12011.730000000001</v>
      </c>
    </row>
    <row r="596" spans="1:13" hidden="1">
      <c r="A596" s="62" t="s">
        <v>1030</v>
      </c>
      <c r="B596" s="58" t="s">
        <v>1031</v>
      </c>
      <c r="C596" s="63" t="s">
        <v>70</v>
      </c>
      <c r="D596" s="58" t="s">
        <v>602</v>
      </c>
      <c r="E596" s="63" t="s">
        <v>301</v>
      </c>
      <c r="F596" s="58" t="s">
        <v>302</v>
      </c>
      <c r="G596" s="64">
        <v>11414.2</v>
      </c>
      <c r="H596" s="64">
        <v>6846.85</v>
      </c>
      <c r="I596" s="64">
        <v>6923.26</v>
      </c>
      <c r="J596" s="64">
        <v>8122.1099999999988</v>
      </c>
      <c r="K596" s="64">
        <v>6146.45</v>
      </c>
      <c r="L596" s="64">
        <v>8962.76</v>
      </c>
      <c r="M596" s="64">
        <f t="shared" si="9"/>
        <v>48415.630000000005</v>
      </c>
    </row>
    <row r="597" spans="1:13" hidden="1">
      <c r="A597" s="62" t="s">
        <v>1030</v>
      </c>
      <c r="B597" s="58" t="s">
        <v>1031</v>
      </c>
      <c r="C597" s="63" t="s">
        <v>70</v>
      </c>
      <c r="D597" s="58" t="s">
        <v>602</v>
      </c>
      <c r="E597" s="63" t="s">
        <v>297</v>
      </c>
      <c r="F597" s="58" t="s">
        <v>298</v>
      </c>
      <c r="G597" s="64">
        <v>1334.16</v>
      </c>
      <c r="H597" s="64">
        <v>3954.57</v>
      </c>
      <c r="I597" s="64">
        <v>4989.8599999999997</v>
      </c>
      <c r="J597" s="64">
        <v>8381.69</v>
      </c>
      <c r="K597" s="64">
        <v>2495.85</v>
      </c>
      <c r="L597" s="64">
        <v>3154.61</v>
      </c>
      <c r="M597" s="64">
        <f t="shared" si="9"/>
        <v>24310.739999999998</v>
      </c>
    </row>
    <row r="598" spans="1:13" hidden="1">
      <c r="A598" s="62" t="s">
        <v>1030</v>
      </c>
      <c r="B598" s="58" t="s">
        <v>1031</v>
      </c>
      <c r="C598" s="63" t="s">
        <v>70</v>
      </c>
      <c r="D598" s="58" t="s">
        <v>602</v>
      </c>
      <c r="E598" s="63" t="s">
        <v>287</v>
      </c>
      <c r="F598" s="58" t="s">
        <v>288</v>
      </c>
      <c r="G598" s="64">
        <v>10804.81</v>
      </c>
      <c r="H598" s="64">
        <v>7191.63</v>
      </c>
      <c r="I598" s="64">
        <v>11615.970000000001</v>
      </c>
      <c r="J598" s="64">
        <v>9895.5800000000017</v>
      </c>
      <c r="K598" s="64">
        <v>10688.93</v>
      </c>
      <c r="L598" s="64">
        <v>9915.6899999999987</v>
      </c>
      <c r="M598" s="64">
        <f t="shared" si="9"/>
        <v>60112.61</v>
      </c>
    </row>
    <row r="599" spans="1:13" hidden="1">
      <c r="A599" s="62" t="s">
        <v>1030</v>
      </c>
      <c r="B599" s="58" t="s">
        <v>1031</v>
      </c>
      <c r="C599" s="63" t="s">
        <v>70</v>
      </c>
      <c r="D599" s="58" t="s">
        <v>602</v>
      </c>
      <c r="E599" s="63" t="s">
        <v>305</v>
      </c>
      <c r="F599" s="58" t="s">
        <v>306</v>
      </c>
      <c r="G599" s="64">
        <v>4574.01</v>
      </c>
      <c r="H599" s="64">
        <v>7659.9900000000007</v>
      </c>
      <c r="I599" s="64">
        <v>5971.18</v>
      </c>
      <c r="J599" s="64">
        <v>2398.8700000000003</v>
      </c>
      <c r="K599" s="64">
        <v>2380.06</v>
      </c>
      <c r="L599" s="64">
        <v>3763.31</v>
      </c>
      <c r="M599" s="64">
        <f t="shared" si="9"/>
        <v>26747.420000000002</v>
      </c>
    </row>
    <row r="600" spans="1:13" hidden="1">
      <c r="A600" s="62" t="s">
        <v>1030</v>
      </c>
      <c r="B600" s="58" t="s">
        <v>1031</v>
      </c>
      <c r="C600" s="63" t="s">
        <v>70</v>
      </c>
      <c r="D600" s="58" t="s">
        <v>602</v>
      </c>
      <c r="E600" s="63" t="s">
        <v>394</v>
      </c>
      <c r="F600" s="58" t="s">
        <v>395</v>
      </c>
      <c r="G600" s="64">
        <v>46911.69</v>
      </c>
      <c r="H600" s="64">
        <v>46535.11</v>
      </c>
      <c r="I600" s="64">
        <v>46893.09</v>
      </c>
      <c r="J600" s="64">
        <v>47130.7</v>
      </c>
      <c r="K600" s="64">
        <v>47117.68</v>
      </c>
      <c r="L600" s="64">
        <v>47160.280000000006</v>
      </c>
      <c r="M600" s="64">
        <f t="shared" si="9"/>
        <v>281748.55000000005</v>
      </c>
    </row>
    <row r="601" spans="1:13" hidden="1">
      <c r="A601" s="62" t="s">
        <v>1030</v>
      </c>
      <c r="B601" s="58" t="s">
        <v>1031</v>
      </c>
      <c r="C601" s="63" t="s">
        <v>70</v>
      </c>
      <c r="D601" s="58" t="s">
        <v>602</v>
      </c>
      <c r="E601" s="63" t="s">
        <v>399</v>
      </c>
      <c r="F601" s="58" t="s">
        <v>400</v>
      </c>
      <c r="G601" s="64">
        <v>212.85</v>
      </c>
      <c r="H601" s="64">
        <v>1714.3500000000001</v>
      </c>
      <c r="I601" s="64">
        <v>77.77</v>
      </c>
      <c r="J601" s="64">
        <v>58.15</v>
      </c>
      <c r="K601" s="64">
        <v>0</v>
      </c>
      <c r="L601" s="64">
        <v>609.42000000000007</v>
      </c>
      <c r="M601" s="64">
        <f t="shared" si="9"/>
        <v>2672.54</v>
      </c>
    </row>
    <row r="602" spans="1:13" hidden="1">
      <c r="A602" s="62" t="s">
        <v>1030</v>
      </c>
      <c r="B602" s="58" t="s">
        <v>1031</v>
      </c>
      <c r="C602" s="63" t="s">
        <v>70</v>
      </c>
      <c r="D602" s="58" t="s">
        <v>602</v>
      </c>
      <c r="E602" s="63" t="s">
        <v>307</v>
      </c>
      <c r="F602" s="58" t="s">
        <v>308</v>
      </c>
      <c r="G602" s="64">
        <v>1527.73</v>
      </c>
      <c r="H602" s="64">
        <v>2107.71</v>
      </c>
      <c r="I602" s="64">
        <v>2322.7400000000002</v>
      </c>
      <c r="J602" s="64">
        <v>1816.7</v>
      </c>
      <c r="K602" s="64">
        <v>1413.45</v>
      </c>
      <c r="L602" s="64">
        <v>1692.25</v>
      </c>
      <c r="M602" s="64">
        <f t="shared" si="9"/>
        <v>10880.58</v>
      </c>
    </row>
    <row r="603" spans="1:13" hidden="1">
      <c r="A603" s="62" t="s">
        <v>1030</v>
      </c>
      <c r="B603" s="58" t="s">
        <v>1031</v>
      </c>
      <c r="C603" s="63" t="s">
        <v>70</v>
      </c>
      <c r="D603" s="58" t="s">
        <v>602</v>
      </c>
      <c r="E603" s="63" t="s">
        <v>319</v>
      </c>
      <c r="F603" s="58" t="s">
        <v>320</v>
      </c>
      <c r="G603" s="64">
        <v>60074.07</v>
      </c>
      <c r="H603" s="64">
        <v>42350.25</v>
      </c>
      <c r="I603" s="64">
        <v>110050.39</v>
      </c>
      <c r="J603" s="64">
        <v>46219.93</v>
      </c>
      <c r="K603" s="64">
        <v>51464.240000000005</v>
      </c>
      <c r="L603" s="64">
        <v>56370.979999999996</v>
      </c>
      <c r="M603" s="64">
        <f t="shared" si="9"/>
        <v>366529.86</v>
      </c>
    </row>
    <row r="604" spans="1:13" hidden="1">
      <c r="A604" s="62" t="s">
        <v>1030</v>
      </c>
      <c r="B604" s="58" t="s">
        <v>1031</v>
      </c>
      <c r="C604" s="63" t="s">
        <v>70</v>
      </c>
      <c r="D604" s="58" t="s">
        <v>602</v>
      </c>
      <c r="E604" s="63" t="s">
        <v>358</v>
      </c>
      <c r="F604" s="58" t="s">
        <v>359</v>
      </c>
      <c r="G604" s="64">
        <v>0</v>
      </c>
      <c r="H604" s="64">
        <v>0</v>
      </c>
      <c r="I604" s="64">
        <v>0</v>
      </c>
      <c r="J604" s="64">
        <v>0</v>
      </c>
      <c r="K604" s="64">
        <v>1650</v>
      </c>
      <c r="L604" s="64">
        <v>0</v>
      </c>
      <c r="M604" s="64">
        <f t="shared" si="9"/>
        <v>1650</v>
      </c>
    </row>
    <row r="605" spans="1:13" hidden="1">
      <c r="A605" s="62" t="s">
        <v>1030</v>
      </c>
      <c r="B605" s="58" t="s">
        <v>1031</v>
      </c>
      <c r="C605" s="63" t="s">
        <v>70</v>
      </c>
      <c r="D605" s="58" t="s">
        <v>602</v>
      </c>
      <c r="E605" s="63" t="s">
        <v>303</v>
      </c>
      <c r="F605" s="58" t="s">
        <v>304</v>
      </c>
      <c r="G605" s="64">
        <v>5690.75</v>
      </c>
      <c r="H605" s="64">
        <v>7860.85</v>
      </c>
      <c r="I605" s="64">
        <v>5756.2199999999993</v>
      </c>
      <c r="J605" s="64">
        <v>10207.66</v>
      </c>
      <c r="K605" s="64">
        <v>13256.82</v>
      </c>
      <c r="L605" s="64">
        <v>3602.34</v>
      </c>
      <c r="M605" s="64">
        <f t="shared" si="9"/>
        <v>46374.64</v>
      </c>
    </row>
    <row r="606" spans="1:13" hidden="1">
      <c r="A606" s="62" t="s">
        <v>1030</v>
      </c>
      <c r="B606" s="58" t="s">
        <v>1031</v>
      </c>
      <c r="C606" s="63" t="s">
        <v>70</v>
      </c>
      <c r="D606" s="58" t="s">
        <v>602</v>
      </c>
      <c r="E606" s="63" t="s">
        <v>299</v>
      </c>
      <c r="F606" s="58" t="s">
        <v>300</v>
      </c>
      <c r="G606" s="64">
        <v>4065.6099999999997</v>
      </c>
      <c r="H606" s="64">
        <v>4676.12</v>
      </c>
      <c r="I606" s="64">
        <v>2956.45</v>
      </c>
      <c r="J606" s="64">
        <v>2784.31</v>
      </c>
      <c r="K606" s="64">
        <v>5620.21</v>
      </c>
      <c r="L606" s="64">
        <v>7086.1600000000008</v>
      </c>
      <c r="M606" s="64">
        <f t="shared" si="9"/>
        <v>27188.86</v>
      </c>
    </row>
    <row r="607" spans="1:13" hidden="1">
      <c r="A607" s="62" t="s">
        <v>1030</v>
      </c>
      <c r="B607" s="58" t="s">
        <v>1031</v>
      </c>
      <c r="C607" s="63" t="s">
        <v>70</v>
      </c>
      <c r="D607" s="58" t="s">
        <v>602</v>
      </c>
      <c r="E607" s="63" t="s">
        <v>48</v>
      </c>
      <c r="F607" s="58" t="s">
        <v>396</v>
      </c>
      <c r="G607" s="64">
        <v>0</v>
      </c>
      <c r="H607" s="64">
        <v>0</v>
      </c>
      <c r="I607" s="64">
        <v>0</v>
      </c>
      <c r="J607" s="64">
        <v>0</v>
      </c>
      <c r="K607" s="64">
        <v>606.78</v>
      </c>
      <c r="L607" s="64">
        <v>0</v>
      </c>
      <c r="M607" s="64">
        <f t="shared" si="9"/>
        <v>606.78</v>
      </c>
    </row>
    <row r="608" spans="1:13" hidden="1">
      <c r="A608" s="62" t="s">
        <v>1030</v>
      </c>
      <c r="B608" s="58" t="s">
        <v>1031</v>
      </c>
      <c r="C608" s="63" t="s">
        <v>70</v>
      </c>
      <c r="D608" s="58" t="s">
        <v>602</v>
      </c>
      <c r="E608" s="63" t="s">
        <v>312</v>
      </c>
      <c r="F608" s="58" t="s">
        <v>313</v>
      </c>
      <c r="G608" s="64">
        <v>0</v>
      </c>
      <c r="H608" s="64">
        <v>0</v>
      </c>
      <c r="I608" s="64">
        <v>65.95</v>
      </c>
      <c r="J608" s="64">
        <v>0</v>
      </c>
      <c r="K608" s="64">
        <v>0</v>
      </c>
      <c r="L608" s="64">
        <v>0</v>
      </c>
      <c r="M608" s="64">
        <f t="shared" si="9"/>
        <v>65.95</v>
      </c>
    </row>
    <row r="609" spans="1:13" hidden="1">
      <c r="A609" s="62" t="s">
        <v>1030</v>
      </c>
      <c r="B609" s="58" t="s">
        <v>1031</v>
      </c>
      <c r="C609" s="63" t="s">
        <v>70</v>
      </c>
      <c r="D609" s="58" t="s">
        <v>602</v>
      </c>
      <c r="E609" s="63" t="s">
        <v>407</v>
      </c>
      <c r="F609" s="58" t="s">
        <v>408</v>
      </c>
      <c r="G609" s="64">
        <v>0</v>
      </c>
      <c r="H609" s="64">
        <v>1350.55</v>
      </c>
      <c r="I609" s="64">
        <v>0</v>
      </c>
      <c r="J609" s="64">
        <v>1258.0999999999999</v>
      </c>
      <c r="K609" s="64">
        <v>266.10000000000002</v>
      </c>
      <c r="L609" s="64">
        <v>4528.07</v>
      </c>
      <c r="M609" s="64">
        <f t="shared" si="9"/>
        <v>7402.82</v>
      </c>
    </row>
    <row r="610" spans="1:13" hidden="1">
      <c r="A610" s="62" t="s">
        <v>1030</v>
      </c>
      <c r="B610" s="58" t="s">
        <v>1031</v>
      </c>
      <c r="C610" s="63" t="s">
        <v>70</v>
      </c>
      <c r="D610" s="58" t="s">
        <v>602</v>
      </c>
      <c r="E610" s="63" t="s">
        <v>315</v>
      </c>
      <c r="F610" s="58" t="s">
        <v>316</v>
      </c>
      <c r="G610" s="64">
        <v>8724</v>
      </c>
      <c r="H610" s="64">
        <v>8176.5999999999995</v>
      </c>
      <c r="I610" s="64">
        <v>8837.4499999999989</v>
      </c>
      <c r="J610" s="64">
        <v>7946.76</v>
      </c>
      <c r="K610" s="64">
        <v>8104.42</v>
      </c>
      <c r="L610" s="64">
        <v>7335.5300000000007</v>
      </c>
      <c r="M610" s="64">
        <f t="shared" si="9"/>
        <v>49124.759999999995</v>
      </c>
    </row>
    <row r="611" spans="1:13" hidden="1">
      <c r="A611" s="62" t="s">
        <v>1030</v>
      </c>
      <c r="B611" s="58" t="s">
        <v>1031</v>
      </c>
      <c r="C611" s="63" t="s">
        <v>70</v>
      </c>
      <c r="D611" s="58" t="s">
        <v>602</v>
      </c>
      <c r="E611" s="63" t="s">
        <v>941</v>
      </c>
      <c r="F611" s="58" t="s">
        <v>942</v>
      </c>
      <c r="G611" s="64">
        <v>28834.04</v>
      </c>
      <c r="H611" s="64">
        <v>34236.14</v>
      </c>
      <c r="I611" s="64">
        <v>7090.33</v>
      </c>
      <c r="J611" s="64">
        <v>33821.01</v>
      </c>
      <c r="K611" s="64">
        <v>33824.379999999997</v>
      </c>
      <c r="L611" s="64">
        <v>33902.39</v>
      </c>
      <c r="M611" s="64">
        <f t="shared" si="9"/>
        <v>171708.28999999998</v>
      </c>
    </row>
    <row r="612" spans="1:13" hidden="1">
      <c r="A612" s="62" t="s">
        <v>1030</v>
      </c>
      <c r="B612" s="58" t="s">
        <v>1031</v>
      </c>
      <c r="C612" s="63" t="s">
        <v>70</v>
      </c>
      <c r="D612" s="58" t="s">
        <v>602</v>
      </c>
      <c r="E612" s="63" t="s">
        <v>377</v>
      </c>
      <c r="F612" s="58" t="s">
        <v>378</v>
      </c>
      <c r="G612" s="64">
        <v>77</v>
      </c>
      <c r="H612" s="64">
        <v>77</v>
      </c>
      <c r="I612" s="64">
        <v>77.64</v>
      </c>
      <c r="J612" s="64">
        <v>78.66</v>
      </c>
      <c r="K612" s="64">
        <v>89.8</v>
      </c>
      <c r="L612" s="64">
        <v>57.74</v>
      </c>
      <c r="M612" s="64">
        <f t="shared" si="9"/>
        <v>457.84</v>
      </c>
    </row>
    <row r="613" spans="1:13" hidden="1">
      <c r="A613" s="62" t="s">
        <v>1030</v>
      </c>
      <c r="B613" s="58" t="s">
        <v>1031</v>
      </c>
      <c r="C613" s="63" t="s">
        <v>70</v>
      </c>
      <c r="D613" s="58" t="s">
        <v>602</v>
      </c>
      <c r="E613" s="63" t="s">
        <v>321</v>
      </c>
      <c r="F613" s="58" t="s">
        <v>322</v>
      </c>
      <c r="G613" s="64">
        <v>119.8</v>
      </c>
      <c r="H613" s="64">
        <v>357.99</v>
      </c>
      <c r="I613" s="64">
        <v>888.61</v>
      </c>
      <c r="J613" s="64">
        <v>693</v>
      </c>
      <c r="K613" s="64">
        <v>880</v>
      </c>
      <c r="L613" s="64">
        <v>103.19</v>
      </c>
      <c r="M613" s="64">
        <f t="shared" si="9"/>
        <v>3042.59</v>
      </c>
    </row>
    <row r="614" spans="1:13" hidden="1">
      <c r="A614" s="62" t="s">
        <v>1030</v>
      </c>
      <c r="B614" s="58" t="s">
        <v>1031</v>
      </c>
      <c r="C614" s="63" t="s">
        <v>70</v>
      </c>
      <c r="D614" s="58" t="s">
        <v>602</v>
      </c>
      <c r="E614" s="63" t="s">
        <v>363</v>
      </c>
      <c r="F614" s="58" t="s">
        <v>364</v>
      </c>
      <c r="G614" s="64">
        <v>0</v>
      </c>
      <c r="H614" s="64">
        <v>0</v>
      </c>
      <c r="I614" s="64">
        <v>0</v>
      </c>
      <c r="J614" s="64">
        <v>0</v>
      </c>
      <c r="K614" s="64">
        <v>0</v>
      </c>
      <c r="L614" s="64">
        <v>0</v>
      </c>
      <c r="M614" s="64">
        <f t="shared" si="9"/>
        <v>0</v>
      </c>
    </row>
    <row r="615" spans="1:13" hidden="1">
      <c r="A615" s="62" t="s">
        <v>1030</v>
      </c>
      <c r="B615" s="58" t="s">
        <v>1031</v>
      </c>
      <c r="C615" s="63" t="s">
        <v>70</v>
      </c>
      <c r="D615" s="58" t="s">
        <v>602</v>
      </c>
      <c r="E615" s="63" t="s">
        <v>375</v>
      </c>
      <c r="F615" s="58" t="s">
        <v>376</v>
      </c>
      <c r="G615" s="64">
        <v>24790.939999999995</v>
      </c>
      <c r="H615" s="64">
        <v>31888.67</v>
      </c>
      <c r="I615" s="64">
        <v>22454.379999999997</v>
      </c>
      <c r="J615" s="64">
        <v>31056.400000000001</v>
      </c>
      <c r="K615" s="64">
        <v>41291.18</v>
      </c>
      <c r="L615" s="64">
        <v>25798.93</v>
      </c>
      <c r="M615" s="64">
        <f t="shared" si="9"/>
        <v>177280.49999999997</v>
      </c>
    </row>
    <row r="616" spans="1:13" hidden="1">
      <c r="A616" s="62" t="s">
        <v>1030</v>
      </c>
      <c r="B616" s="58" t="s">
        <v>1031</v>
      </c>
      <c r="C616" s="63" t="s">
        <v>70</v>
      </c>
      <c r="D616" s="58" t="s">
        <v>602</v>
      </c>
      <c r="E616" s="63" t="s">
        <v>309</v>
      </c>
      <c r="F616" s="58" t="s">
        <v>310</v>
      </c>
      <c r="G616" s="64">
        <v>0</v>
      </c>
      <c r="H616" s="64">
        <v>0</v>
      </c>
      <c r="I616" s="64">
        <v>0</v>
      </c>
      <c r="J616" s="64">
        <v>0</v>
      </c>
      <c r="K616" s="64">
        <v>0</v>
      </c>
      <c r="L616" s="64">
        <v>0</v>
      </c>
      <c r="M616" s="64">
        <f t="shared" si="9"/>
        <v>0</v>
      </c>
    </row>
    <row r="617" spans="1:13" hidden="1">
      <c r="A617" s="62" t="s">
        <v>1030</v>
      </c>
      <c r="B617" s="58" t="s">
        <v>1031</v>
      </c>
      <c r="C617" s="63" t="s">
        <v>70</v>
      </c>
      <c r="D617" s="58" t="s">
        <v>602</v>
      </c>
      <c r="E617" s="63" t="s">
        <v>291</v>
      </c>
      <c r="F617" s="58" t="s">
        <v>292</v>
      </c>
      <c r="G617" s="64">
        <v>217</v>
      </c>
      <c r="H617" s="64">
        <v>190.68</v>
      </c>
      <c r="I617" s="64">
        <v>233.46</v>
      </c>
      <c r="J617" s="64">
        <v>195.73</v>
      </c>
      <c r="K617" s="64">
        <v>319.49</v>
      </c>
      <c r="L617" s="64">
        <v>0</v>
      </c>
      <c r="M617" s="64">
        <f t="shared" si="9"/>
        <v>1156.3600000000001</v>
      </c>
    </row>
    <row r="618" spans="1:13" hidden="1">
      <c r="A618" s="62" t="s">
        <v>1030</v>
      </c>
      <c r="B618" s="58" t="s">
        <v>1031</v>
      </c>
      <c r="C618" s="63" t="s">
        <v>70</v>
      </c>
      <c r="D618" s="58" t="s">
        <v>602</v>
      </c>
      <c r="E618" s="63" t="s">
        <v>397</v>
      </c>
      <c r="F618" s="58" t="s">
        <v>398</v>
      </c>
      <c r="G618" s="64">
        <v>0</v>
      </c>
      <c r="H618" s="64">
        <v>319</v>
      </c>
      <c r="I618" s="64">
        <v>0</v>
      </c>
      <c r="J618" s="64">
        <v>0</v>
      </c>
      <c r="K618" s="64">
        <v>50</v>
      </c>
      <c r="L618" s="64">
        <v>199</v>
      </c>
      <c r="M618" s="64">
        <f t="shared" si="9"/>
        <v>568</v>
      </c>
    </row>
    <row r="619" spans="1:13" hidden="1">
      <c r="A619" s="62" t="s">
        <v>1030</v>
      </c>
      <c r="B619" s="58" t="s">
        <v>1031</v>
      </c>
      <c r="C619" s="63" t="s">
        <v>70</v>
      </c>
      <c r="D619" s="58" t="s">
        <v>602</v>
      </c>
      <c r="E619" s="63" t="s">
        <v>350</v>
      </c>
      <c r="F619" s="58" t="s">
        <v>351</v>
      </c>
      <c r="G619" s="64">
        <v>2057.7000000000003</v>
      </c>
      <c r="H619" s="64">
        <v>1576.17</v>
      </c>
      <c r="I619" s="64">
        <v>558.52</v>
      </c>
      <c r="J619" s="64">
        <v>328.99</v>
      </c>
      <c r="K619" s="64">
        <v>948.46</v>
      </c>
      <c r="L619" s="64">
        <v>882.15</v>
      </c>
      <c r="M619" s="64">
        <f t="shared" si="9"/>
        <v>6351.99</v>
      </c>
    </row>
    <row r="620" spans="1:13" hidden="1">
      <c r="A620" s="62" t="s">
        <v>1030</v>
      </c>
      <c r="B620" s="58" t="s">
        <v>1031</v>
      </c>
      <c r="C620" s="63" t="s">
        <v>70</v>
      </c>
      <c r="D620" s="58" t="s">
        <v>602</v>
      </c>
      <c r="E620" s="63" t="s">
        <v>796</v>
      </c>
      <c r="F620" s="58" t="s">
        <v>797</v>
      </c>
      <c r="G620" s="64">
        <v>0</v>
      </c>
      <c r="H620" s="64">
        <v>0</v>
      </c>
      <c r="I620" s="64">
        <v>0</v>
      </c>
      <c r="J620" s="64">
        <v>0</v>
      </c>
      <c r="K620" s="64">
        <v>0</v>
      </c>
      <c r="L620" s="64">
        <v>0</v>
      </c>
      <c r="M620" s="64">
        <f t="shared" si="9"/>
        <v>0</v>
      </c>
    </row>
    <row r="621" spans="1:13" hidden="1">
      <c r="A621" s="62" t="s">
        <v>1030</v>
      </c>
      <c r="B621" s="58" t="s">
        <v>1031</v>
      </c>
      <c r="C621" s="63" t="s">
        <v>70</v>
      </c>
      <c r="D621" s="58" t="s">
        <v>602</v>
      </c>
      <c r="E621" s="63" t="s">
        <v>317</v>
      </c>
      <c r="F621" s="58" t="s">
        <v>318</v>
      </c>
      <c r="G621" s="64">
        <v>0</v>
      </c>
      <c r="H621" s="64">
        <v>0</v>
      </c>
      <c r="I621" s="64">
        <v>0</v>
      </c>
      <c r="J621" s="64">
        <v>600</v>
      </c>
      <c r="K621" s="64">
        <v>0</v>
      </c>
      <c r="L621" s="64">
        <v>2000</v>
      </c>
      <c r="M621" s="64">
        <f t="shared" si="9"/>
        <v>2600</v>
      </c>
    </row>
    <row r="622" spans="1:13" hidden="1">
      <c r="A622" s="62" t="s">
        <v>1030</v>
      </c>
      <c r="B622" s="58" t="s">
        <v>1031</v>
      </c>
      <c r="C622" s="63" t="s">
        <v>70</v>
      </c>
      <c r="D622" s="58" t="s">
        <v>602</v>
      </c>
      <c r="E622" s="63" t="s">
        <v>47</v>
      </c>
      <c r="F622" s="58" t="s">
        <v>532</v>
      </c>
      <c r="G622" s="64">
        <v>0</v>
      </c>
      <c r="H622" s="64">
        <v>0</v>
      </c>
      <c r="I622" s="64">
        <v>0</v>
      </c>
      <c r="J622" s="64">
        <v>0</v>
      </c>
      <c r="K622" s="64">
        <v>0</v>
      </c>
      <c r="L622" s="64">
        <v>0</v>
      </c>
      <c r="M622" s="64">
        <f t="shared" si="9"/>
        <v>0</v>
      </c>
    </row>
    <row r="623" spans="1:13" hidden="1">
      <c r="A623" s="62" t="s">
        <v>1030</v>
      </c>
      <c r="B623" s="58" t="s">
        <v>1031</v>
      </c>
      <c r="C623" s="63" t="s">
        <v>70</v>
      </c>
      <c r="D623" s="58" t="s">
        <v>602</v>
      </c>
      <c r="E623" s="63" t="s">
        <v>405</v>
      </c>
      <c r="F623" s="58" t="s">
        <v>406</v>
      </c>
      <c r="G623" s="64">
        <v>9057.2099999999991</v>
      </c>
      <c r="H623" s="64">
        <v>10460.539999999999</v>
      </c>
      <c r="I623" s="64">
        <v>10550.52</v>
      </c>
      <c r="J623" s="64">
        <v>11439.310000000001</v>
      </c>
      <c r="K623" s="64">
        <v>8223.4600000000009</v>
      </c>
      <c r="L623" s="64">
        <v>9517.1</v>
      </c>
      <c r="M623" s="64">
        <f t="shared" si="9"/>
        <v>59248.14</v>
      </c>
    </row>
    <row r="624" spans="1:13" hidden="1">
      <c r="A624" s="62" t="s">
        <v>1030</v>
      </c>
      <c r="B624" s="58" t="s">
        <v>1031</v>
      </c>
      <c r="C624" s="63" t="s">
        <v>70</v>
      </c>
      <c r="D624" s="58" t="s">
        <v>602</v>
      </c>
      <c r="E624" s="63" t="s">
        <v>403</v>
      </c>
      <c r="F624" s="58" t="s">
        <v>404</v>
      </c>
      <c r="G624" s="64">
        <v>2052.67</v>
      </c>
      <c r="H624" s="64">
        <v>2414.83</v>
      </c>
      <c r="I624" s="64">
        <v>2209.2200000000003</v>
      </c>
      <c r="J624" s="64">
        <v>2210</v>
      </c>
      <c r="K624" s="64">
        <v>1905.25</v>
      </c>
      <c r="L624" s="64">
        <v>1892.94</v>
      </c>
      <c r="M624" s="64">
        <f t="shared" si="9"/>
        <v>12684.910000000002</v>
      </c>
    </row>
    <row r="625" spans="1:13" hidden="1">
      <c r="A625" s="62" t="s">
        <v>1030</v>
      </c>
      <c r="B625" s="58" t="s">
        <v>1031</v>
      </c>
      <c r="C625" s="63" t="s">
        <v>70</v>
      </c>
      <c r="D625" s="58" t="s">
        <v>602</v>
      </c>
      <c r="E625" s="63" t="s">
        <v>488</v>
      </c>
      <c r="F625" s="58" t="s">
        <v>489</v>
      </c>
      <c r="G625" s="64">
        <v>0</v>
      </c>
      <c r="H625" s="64">
        <v>0</v>
      </c>
      <c r="I625" s="64">
        <v>0</v>
      </c>
      <c r="J625" s="64">
        <v>0</v>
      </c>
      <c r="K625" s="64">
        <v>0</v>
      </c>
      <c r="L625" s="64">
        <v>0</v>
      </c>
      <c r="M625" s="64">
        <f t="shared" si="9"/>
        <v>0</v>
      </c>
    </row>
    <row r="626" spans="1:13" hidden="1">
      <c r="A626" s="62" t="s">
        <v>1030</v>
      </c>
      <c r="B626" s="58" t="s">
        <v>1031</v>
      </c>
      <c r="C626" s="63" t="s">
        <v>70</v>
      </c>
      <c r="D626" s="58" t="s">
        <v>602</v>
      </c>
      <c r="E626" s="63" t="s">
        <v>295</v>
      </c>
      <c r="F626" s="58" t="s">
        <v>296</v>
      </c>
      <c r="G626" s="64">
        <v>51564.89</v>
      </c>
      <c r="H626" s="64">
        <v>0</v>
      </c>
      <c r="I626" s="64">
        <v>0</v>
      </c>
      <c r="J626" s="64">
        <v>0</v>
      </c>
      <c r="K626" s="64">
        <v>0</v>
      </c>
      <c r="L626" s="64">
        <v>0</v>
      </c>
      <c r="M626" s="64">
        <f t="shared" si="9"/>
        <v>51564.89</v>
      </c>
    </row>
    <row r="627" spans="1:13" hidden="1">
      <c r="A627" s="62" t="s">
        <v>1030</v>
      </c>
      <c r="B627" s="58" t="s">
        <v>1031</v>
      </c>
      <c r="C627" s="63" t="s">
        <v>476</v>
      </c>
      <c r="D627" s="58" t="s">
        <v>477</v>
      </c>
      <c r="E627" s="63" t="s">
        <v>603</v>
      </c>
      <c r="F627" s="58" t="s">
        <v>604</v>
      </c>
      <c r="G627" s="64">
        <v>0</v>
      </c>
      <c r="H627" s="64">
        <v>0</v>
      </c>
      <c r="I627" s="64">
        <v>0</v>
      </c>
      <c r="J627" s="64">
        <v>17.690000000000001</v>
      </c>
      <c r="K627" s="64">
        <v>17.28</v>
      </c>
      <c r="L627" s="64">
        <v>17.28</v>
      </c>
      <c r="M627" s="64">
        <f t="shared" si="9"/>
        <v>52.25</v>
      </c>
    </row>
    <row r="628" spans="1:13" hidden="1">
      <c r="A628" s="62" t="s">
        <v>1030</v>
      </c>
      <c r="B628" s="58" t="s">
        <v>1031</v>
      </c>
      <c r="C628" s="63" t="s">
        <v>476</v>
      </c>
      <c r="D628" s="58" t="s">
        <v>477</v>
      </c>
      <c r="E628" s="63" t="s">
        <v>482</v>
      </c>
      <c r="F628" s="58" t="s">
        <v>483</v>
      </c>
      <c r="G628" s="64">
        <v>0</v>
      </c>
      <c r="H628" s="64">
        <v>0</v>
      </c>
      <c r="I628" s="64">
        <v>0</v>
      </c>
      <c r="J628" s="64">
        <v>0</v>
      </c>
      <c r="K628" s="64">
        <v>0</v>
      </c>
      <c r="L628" s="64">
        <v>0</v>
      </c>
      <c r="M628" s="64">
        <f t="shared" si="9"/>
        <v>0</v>
      </c>
    </row>
    <row r="629" spans="1:13" hidden="1">
      <c r="A629" s="62" t="s">
        <v>1030</v>
      </c>
      <c r="B629" s="58" t="s">
        <v>1031</v>
      </c>
      <c r="C629" s="63" t="s">
        <v>66</v>
      </c>
      <c r="D629" s="58" t="s">
        <v>314</v>
      </c>
      <c r="E629" s="63" t="s">
        <v>289</v>
      </c>
      <c r="F629" s="58" t="s">
        <v>290</v>
      </c>
      <c r="G629" s="64">
        <v>362.57</v>
      </c>
      <c r="H629" s="64">
        <v>8.11</v>
      </c>
      <c r="I629" s="64">
        <v>413.73</v>
      </c>
      <c r="J629" s="64">
        <v>389.02</v>
      </c>
      <c r="K629" s="64">
        <v>265.27</v>
      </c>
      <c r="L629" s="64">
        <v>352.36</v>
      </c>
      <c r="M629" s="64">
        <f t="shared" si="9"/>
        <v>1791.06</v>
      </c>
    </row>
    <row r="630" spans="1:13" hidden="1">
      <c r="A630" s="62" t="s">
        <v>1030</v>
      </c>
      <c r="B630" s="58" t="s">
        <v>1031</v>
      </c>
      <c r="C630" s="63" t="s">
        <v>66</v>
      </c>
      <c r="D630" s="58" t="s">
        <v>314</v>
      </c>
      <c r="E630" s="63" t="s">
        <v>352</v>
      </c>
      <c r="F630" s="58" t="s">
        <v>353</v>
      </c>
      <c r="G630" s="64">
        <v>1658.76</v>
      </c>
      <c r="H630" s="64">
        <v>1294.8699999999999</v>
      </c>
      <c r="I630" s="64">
        <v>882.48</v>
      </c>
      <c r="J630" s="64">
        <v>1284.05</v>
      </c>
      <c r="K630" s="64">
        <v>1685.88</v>
      </c>
      <c r="L630" s="64">
        <v>1283.58</v>
      </c>
      <c r="M630" s="64">
        <f t="shared" si="9"/>
        <v>8089.62</v>
      </c>
    </row>
    <row r="631" spans="1:13" hidden="1">
      <c r="A631" s="62" t="s">
        <v>1030</v>
      </c>
      <c r="B631" s="58" t="s">
        <v>1031</v>
      </c>
      <c r="C631" s="63" t="s">
        <v>674</v>
      </c>
      <c r="D631" s="58" t="s">
        <v>675</v>
      </c>
      <c r="E631" s="63" t="s">
        <v>335</v>
      </c>
      <c r="F631" s="58" t="s">
        <v>336</v>
      </c>
      <c r="G631" s="64">
        <v>576.80999999999949</v>
      </c>
      <c r="H631" s="64">
        <v>69053.959999999992</v>
      </c>
      <c r="I631" s="64">
        <v>105542.55</v>
      </c>
      <c r="J631" s="64">
        <v>108805.26</v>
      </c>
      <c r="K631" s="64">
        <v>77654.709999999992</v>
      </c>
      <c r="L631" s="64">
        <v>53126.000000000007</v>
      </c>
      <c r="M631" s="64">
        <f t="shared" si="9"/>
        <v>414759.29000000004</v>
      </c>
    </row>
    <row r="632" spans="1:13" hidden="1">
      <c r="A632" s="62" t="s">
        <v>1030</v>
      </c>
      <c r="B632" s="58" t="s">
        <v>1031</v>
      </c>
      <c r="C632" s="63" t="s">
        <v>674</v>
      </c>
      <c r="D632" s="58" t="s">
        <v>675</v>
      </c>
      <c r="E632" s="63" t="s">
        <v>303</v>
      </c>
      <c r="F632" s="58" t="s">
        <v>304</v>
      </c>
      <c r="G632" s="64">
        <v>843.16</v>
      </c>
      <c r="H632" s="64">
        <v>0</v>
      </c>
      <c r="I632" s="64">
        <v>3500.96</v>
      </c>
      <c r="J632" s="64">
        <v>1906.67</v>
      </c>
      <c r="K632" s="64">
        <v>2298.19</v>
      </c>
      <c r="L632" s="64">
        <v>0</v>
      </c>
      <c r="M632" s="64">
        <f t="shared" si="9"/>
        <v>8548.98</v>
      </c>
    </row>
    <row r="633" spans="1:13" hidden="1">
      <c r="A633" s="62" t="s">
        <v>1030</v>
      </c>
      <c r="B633" s="58" t="s">
        <v>1031</v>
      </c>
      <c r="C633" s="63" t="s">
        <v>1005</v>
      </c>
      <c r="D633" s="58" t="s">
        <v>1006</v>
      </c>
      <c r="E633" s="63" t="s">
        <v>392</v>
      </c>
      <c r="F633" s="58" t="s">
        <v>393</v>
      </c>
      <c r="G633" s="64">
        <v>642.48</v>
      </c>
      <c r="H633" s="64">
        <v>1572.78</v>
      </c>
      <c r="I633" s="64">
        <v>436.39</v>
      </c>
      <c r="J633" s="64">
        <v>250.16</v>
      </c>
      <c r="K633" s="64">
        <v>5.41</v>
      </c>
      <c r="L633" s="64">
        <v>0</v>
      </c>
      <c r="M633" s="64">
        <f t="shared" si="9"/>
        <v>2907.22</v>
      </c>
    </row>
    <row r="634" spans="1:13" hidden="1">
      <c r="A634" s="62" t="s">
        <v>1030</v>
      </c>
      <c r="B634" s="58" t="s">
        <v>1031</v>
      </c>
      <c r="C634" s="63" t="s">
        <v>1005</v>
      </c>
      <c r="D634" s="58" t="s">
        <v>1006</v>
      </c>
      <c r="E634" s="63" t="s">
        <v>407</v>
      </c>
      <c r="F634" s="58" t="s">
        <v>408</v>
      </c>
      <c r="G634" s="64">
        <v>0</v>
      </c>
      <c r="H634" s="64">
        <v>2165.65</v>
      </c>
      <c r="I634" s="64">
        <v>547.22</v>
      </c>
      <c r="J634" s="64">
        <v>72.98</v>
      </c>
      <c r="K634" s="64">
        <v>0</v>
      </c>
      <c r="L634" s="64">
        <v>0</v>
      </c>
      <c r="M634" s="64">
        <f t="shared" si="9"/>
        <v>2785.85</v>
      </c>
    </row>
    <row r="635" spans="1:13" hidden="1">
      <c r="A635" s="62" t="s">
        <v>1030</v>
      </c>
      <c r="B635" s="58" t="s">
        <v>1031</v>
      </c>
      <c r="C635" s="63" t="s">
        <v>600</v>
      </c>
      <c r="D635" s="58" t="s">
        <v>601</v>
      </c>
      <c r="E635" s="63" t="s">
        <v>287</v>
      </c>
      <c r="F635" s="58" t="s">
        <v>288</v>
      </c>
      <c r="G635" s="64">
        <v>623.24</v>
      </c>
      <c r="H635" s="64">
        <v>497.38</v>
      </c>
      <c r="I635" s="64">
        <v>621.04</v>
      </c>
      <c r="J635" s="64">
        <v>621.39</v>
      </c>
      <c r="K635" s="64">
        <v>629.54</v>
      </c>
      <c r="L635" s="64">
        <v>615.09</v>
      </c>
      <c r="M635" s="64">
        <f t="shared" si="9"/>
        <v>3607.68</v>
      </c>
    </row>
    <row r="636" spans="1:13" hidden="1">
      <c r="A636" s="62" t="s">
        <v>1030</v>
      </c>
      <c r="B636" s="58" t="s">
        <v>1031</v>
      </c>
      <c r="C636" s="63" t="s">
        <v>600</v>
      </c>
      <c r="D636" s="58" t="s">
        <v>601</v>
      </c>
      <c r="E636" s="63" t="s">
        <v>371</v>
      </c>
      <c r="F636" s="58" t="s">
        <v>372</v>
      </c>
      <c r="G636" s="64">
        <v>152485.43999999997</v>
      </c>
      <c r="H636" s="64">
        <v>152485.43999999997</v>
      </c>
      <c r="I636" s="64">
        <v>152485.91999999998</v>
      </c>
      <c r="J636" s="64">
        <v>152485.91999999998</v>
      </c>
      <c r="K636" s="64">
        <v>152488.66</v>
      </c>
      <c r="L636" s="64">
        <v>153810.94</v>
      </c>
      <c r="M636" s="64">
        <f t="shared" si="9"/>
        <v>916242.32000000007</v>
      </c>
    </row>
    <row r="637" spans="1:13" hidden="1">
      <c r="A637" s="62" t="s">
        <v>1030</v>
      </c>
      <c r="B637" s="58" t="s">
        <v>1031</v>
      </c>
      <c r="C637" s="63" t="s">
        <v>600</v>
      </c>
      <c r="D637" s="58" t="s">
        <v>601</v>
      </c>
      <c r="E637" s="63" t="s">
        <v>319</v>
      </c>
      <c r="F637" s="58" t="s">
        <v>320</v>
      </c>
      <c r="G637" s="64">
        <v>425.03999999999996</v>
      </c>
      <c r="H637" s="64">
        <v>1560</v>
      </c>
      <c r="I637" s="64">
        <v>128.69999999999999</v>
      </c>
      <c r="J637" s="64">
        <v>0</v>
      </c>
      <c r="K637" s="64">
        <v>499.46</v>
      </c>
      <c r="L637" s="64">
        <v>0</v>
      </c>
      <c r="M637" s="64">
        <f t="shared" si="9"/>
        <v>2613.1999999999998</v>
      </c>
    </row>
    <row r="638" spans="1:13" hidden="1">
      <c r="A638" s="62" t="s">
        <v>1030</v>
      </c>
      <c r="B638" s="58" t="s">
        <v>1031</v>
      </c>
      <c r="C638" s="63" t="s">
        <v>533</v>
      </c>
      <c r="D638" s="58" t="s">
        <v>534</v>
      </c>
      <c r="E638" s="63" t="s">
        <v>871</v>
      </c>
      <c r="F638" s="58" t="s">
        <v>872</v>
      </c>
      <c r="G638" s="64">
        <v>-54629.18</v>
      </c>
      <c r="H638" s="64">
        <v>-54637.7</v>
      </c>
      <c r="I638" s="64">
        <v>-54678.63</v>
      </c>
      <c r="J638" s="64">
        <v>-54799.68</v>
      </c>
      <c r="K638" s="64">
        <v>-54685.03</v>
      </c>
      <c r="L638" s="64">
        <v>-54838.22</v>
      </c>
      <c r="M638" s="64">
        <f t="shared" si="9"/>
        <v>-328268.43999999994</v>
      </c>
    </row>
    <row r="639" spans="1:13" hidden="1">
      <c r="A639" s="62" t="s">
        <v>1030</v>
      </c>
      <c r="B639" s="58" t="s">
        <v>1031</v>
      </c>
      <c r="C639" s="63" t="s">
        <v>533</v>
      </c>
      <c r="D639" s="58" t="s">
        <v>534</v>
      </c>
      <c r="E639" s="63" t="s">
        <v>873</v>
      </c>
      <c r="F639" s="58" t="s">
        <v>874</v>
      </c>
      <c r="G639" s="64">
        <v>-64635.4</v>
      </c>
      <c r="H639" s="64">
        <v>-64644.4</v>
      </c>
      <c r="I639" s="64">
        <v>-64693.34</v>
      </c>
      <c r="J639" s="64">
        <v>-64787.48</v>
      </c>
      <c r="K639" s="64">
        <v>-64646.8</v>
      </c>
      <c r="L639" s="64">
        <v>-64776.39</v>
      </c>
      <c r="M639" s="64">
        <f t="shared" si="9"/>
        <v>-388183.81000000006</v>
      </c>
    </row>
    <row r="640" spans="1:13" hidden="1">
      <c r="A640" s="62" t="s">
        <v>1030</v>
      </c>
      <c r="B640" s="58" t="s">
        <v>1031</v>
      </c>
      <c r="C640" s="63" t="s">
        <v>533</v>
      </c>
      <c r="D640" s="58" t="s">
        <v>534</v>
      </c>
      <c r="E640" s="63" t="s">
        <v>875</v>
      </c>
      <c r="F640" s="58" t="s">
        <v>876</v>
      </c>
      <c r="G640" s="64">
        <v>-366509.53</v>
      </c>
      <c r="H640" s="64">
        <v>-366574.66</v>
      </c>
      <c r="I640" s="64">
        <v>-366666.79</v>
      </c>
      <c r="J640" s="64">
        <v>-366389.13</v>
      </c>
      <c r="K640" s="64">
        <v>-365661.21</v>
      </c>
      <c r="L640" s="64">
        <v>-367086.04</v>
      </c>
      <c r="M640" s="64">
        <f t="shared" si="9"/>
        <v>-2198887.36</v>
      </c>
    </row>
    <row r="641" spans="1:13" hidden="1">
      <c r="A641" s="62" t="s">
        <v>1030</v>
      </c>
      <c r="B641" s="58" t="s">
        <v>1031</v>
      </c>
      <c r="C641" s="63" t="s">
        <v>533</v>
      </c>
      <c r="D641" s="58" t="s">
        <v>534</v>
      </c>
      <c r="E641" s="63" t="s">
        <v>877</v>
      </c>
      <c r="F641" s="58" t="s">
        <v>878</v>
      </c>
      <c r="G641" s="64">
        <v>-76327.759999999995</v>
      </c>
      <c r="H641" s="64">
        <v>-76351.63</v>
      </c>
      <c r="I641" s="64">
        <v>-76408.66</v>
      </c>
      <c r="J641" s="64">
        <v>-76570.13</v>
      </c>
      <c r="K641" s="64">
        <v>-76407.69</v>
      </c>
      <c r="L641" s="64">
        <v>-76603.16</v>
      </c>
      <c r="M641" s="64">
        <f t="shared" si="9"/>
        <v>-458669.03</v>
      </c>
    </row>
    <row r="642" spans="1:13" hidden="1">
      <c r="A642" s="62" t="s">
        <v>1030</v>
      </c>
      <c r="B642" s="58" t="s">
        <v>1031</v>
      </c>
      <c r="C642" s="63" t="s">
        <v>533</v>
      </c>
      <c r="D642" s="58" t="s">
        <v>534</v>
      </c>
      <c r="E642" s="63" t="s">
        <v>879</v>
      </c>
      <c r="F642" s="58" t="s">
        <v>880</v>
      </c>
      <c r="G642" s="64">
        <v>-71842.23</v>
      </c>
      <c r="H642" s="64">
        <v>-71851.679999999993</v>
      </c>
      <c r="I642" s="64">
        <v>-71906.13</v>
      </c>
      <c r="J642" s="64">
        <v>-71980.679999999993</v>
      </c>
      <c r="K642" s="64">
        <v>-71822.820000000007</v>
      </c>
      <c r="L642" s="64">
        <v>-71935.7</v>
      </c>
      <c r="M642" s="64">
        <f t="shared" si="9"/>
        <v>-431339.24</v>
      </c>
    </row>
    <row r="643" spans="1:13" hidden="1">
      <c r="A643" s="62" t="s">
        <v>1030</v>
      </c>
      <c r="B643" s="58" t="s">
        <v>1031</v>
      </c>
      <c r="C643" s="63" t="s">
        <v>533</v>
      </c>
      <c r="D643" s="58" t="s">
        <v>534</v>
      </c>
      <c r="E643" s="63" t="s">
        <v>881</v>
      </c>
      <c r="F643" s="58" t="s">
        <v>882</v>
      </c>
      <c r="G643" s="64">
        <v>-48100.28</v>
      </c>
      <c r="H643" s="64">
        <v>-48107.13</v>
      </c>
      <c r="I643" s="64">
        <v>-48142.9</v>
      </c>
      <c r="J643" s="64">
        <v>-48213.27</v>
      </c>
      <c r="K643" s="64">
        <v>-48111.49</v>
      </c>
      <c r="L643" s="64">
        <v>-48209.26</v>
      </c>
      <c r="M643" s="64">
        <f t="shared" si="9"/>
        <v>-288884.32999999996</v>
      </c>
    </row>
    <row r="644" spans="1:13" hidden="1">
      <c r="A644" s="62" t="s">
        <v>1030</v>
      </c>
      <c r="B644" s="58" t="s">
        <v>1031</v>
      </c>
      <c r="C644" s="63" t="s">
        <v>533</v>
      </c>
      <c r="D644" s="58" t="s">
        <v>534</v>
      </c>
      <c r="E644" s="63" t="s">
        <v>541</v>
      </c>
      <c r="F644" s="58" t="s">
        <v>542</v>
      </c>
      <c r="G644" s="64">
        <v>682044.38</v>
      </c>
      <c r="H644" s="64">
        <v>682167.2</v>
      </c>
      <c r="I644" s="64">
        <v>682496.45</v>
      </c>
      <c r="J644" s="64">
        <v>682740.37</v>
      </c>
      <c r="K644" s="64">
        <v>681335.04</v>
      </c>
      <c r="L644" s="64">
        <v>683448.77</v>
      </c>
      <c r="M644" s="64">
        <f t="shared" si="9"/>
        <v>4094232.21</v>
      </c>
    </row>
    <row r="645" spans="1:13" hidden="1">
      <c r="A645" s="62" t="s">
        <v>1030</v>
      </c>
      <c r="B645" s="58" t="s">
        <v>1031</v>
      </c>
      <c r="C645" s="63" t="s">
        <v>64</v>
      </c>
      <c r="D645" s="58" t="s">
        <v>362</v>
      </c>
      <c r="E645" s="63" t="s">
        <v>297</v>
      </c>
      <c r="F645" s="58" t="s">
        <v>298</v>
      </c>
      <c r="G645" s="64">
        <v>0</v>
      </c>
      <c r="H645" s="64">
        <v>0</v>
      </c>
      <c r="I645" s="64">
        <v>0</v>
      </c>
      <c r="J645" s="64">
        <v>0</v>
      </c>
      <c r="K645" s="64">
        <v>0</v>
      </c>
      <c r="L645" s="64">
        <v>0</v>
      </c>
      <c r="M645" s="64">
        <f t="shared" si="9"/>
        <v>0</v>
      </c>
    </row>
    <row r="646" spans="1:13" hidden="1">
      <c r="A646" s="62" t="s">
        <v>1030</v>
      </c>
      <c r="B646" s="58" t="s">
        <v>1031</v>
      </c>
      <c r="C646" s="63" t="s">
        <v>812</v>
      </c>
      <c r="D646" s="58" t="s">
        <v>813</v>
      </c>
      <c r="E646" s="63" t="s">
        <v>814</v>
      </c>
      <c r="F646" s="58" t="s">
        <v>815</v>
      </c>
      <c r="G646" s="64">
        <v>0</v>
      </c>
      <c r="H646" s="64">
        <v>0</v>
      </c>
      <c r="I646" s="64">
        <v>0</v>
      </c>
      <c r="J646" s="64">
        <v>0</v>
      </c>
      <c r="K646" s="64">
        <v>0</v>
      </c>
      <c r="L646" s="64">
        <v>0</v>
      </c>
      <c r="M646" s="64">
        <f t="shared" si="9"/>
        <v>0</v>
      </c>
    </row>
    <row r="647" spans="1:13" hidden="1">
      <c r="A647" s="62" t="s">
        <v>1030</v>
      </c>
      <c r="B647" s="58" t="s">
        <v>1031</v>
      </c>
      <c r="C647" s="63" t="s">
        <v>812</v>
      </c>
      <c r="D647" s="58" t="s">
        <v>813</v>
      </c>
      <c r="E647" s="63" t="s">
        <v>816</v>
      </c>
      <c r="F647" s="58" t="s">
        <v>817</v>
      </c>
      <c r="G647" s="64">
        <v>0</v>
      </c>
      <c r="H647" s="64">
        <v>0</v>
      </c>
      <c r="I647" s="64">
        <v>0</v>
      </c>
      <c r="J647" s="64">
        <v>0</v>
      </c>
      <c r="K647" s="64">
        <v>0</v>
      </c>
      <c r="L647" s="64">
        <v>0</v>
      </c>
      <c r="M647" s="64">
        <f t="shared" ref="M647:M656" si="10">SUM(G647:L647)</f>
        <v>0</v>
      </c>
    </row>
    <row r="648" spans="1:13" hidden="1">
      <c r="A648" s="62" t="s">
        <v>1030</v>
      </c>
      <c r="B648" s="58" t="s">
        <v>1031</v>
      </c>
      <c r="C648" s="63" t="s">
        <v>263</v>
      </c>
      <c r="D648" s="58" t="s">
        <v>264</v>
      </c>
      <c r="E648" s="63" t="s">
        <v>265</v>
      </c>
      <c r="F648" s="58" t="s">
        <v>266</v>
      </c>
      <c r="G648" s="64">
        <v>2500</v>
      </c>
      <c r="H648" s="64">
        <v>0</v>
      </c>
      <c r="I648" s="64">
        <v>1320</v>
      </c>
      <c r="J648" s="64">
        <v>0</v>
      </c>
      <c r="K648" s="64">
        <v>0</v>
      </c>
      <c r="L648" s="64">
        <v>0</v>
      </c>
      <c r="M648" s="64">
        <f t="shared" si="10"/>
        <v>3820</v>
      </c>
    </row>
    <row r="649" spans="1:13" hidden="1">
      <c r="A649" s="62" t="s">
        <v>1030</v>
      </c>
      <c r="B649" s="58" t="s">
        <v>1031</v>
      </c>
      <c r="C649" s="63" t="s">
        <v>263</v>
      </c>
      <c r="D649" s="58" t="s">
        <v>264</v>
      </c>
      <c r="E649" s="63" t="s">
        <v>267</v>
      </c>
      <c r="F649" s="58" t="s">
        <v>268</v>
      </c>
      <c r="G649" s="64">
        <v>0</v>
      </c>
      <c r="H649" s="64">
        <v>0</v>
      </c>
      <c r="I649" s="64">
        <v>0</v>
      </c>
      <c r="J649" s="64">
        <v>0</v>
      </c>
      <c r="K649" s="64">
        <v>0</v>
      </c>
      <c r="L649" s="64">
        <v>0</v>
      </c>
      <c r="M649" s="64">
        <f t="shared" si="10"/>
        <v>0</v>
      </c>
    </row>
    <row r="650" spans="1:13" hidden="1">
      <c r="A650" s="62" t="s">
        <v>1030</v>
      </c>
      <c r="B650" s="58" t="s">
        <v>1031</v>
      </c>
      <c r="C650" s="63" t="s">
        <v>263</v>
      </c>
      <c r="D650" s="58" t="s">
        <v>264</v>
      </c>
      <c r="E650" s="63" t="s">
        <v>1034</v>
      </c>
      <c r="F650" s="58" t="s">
        <v>1035</v>
      </c>
      <c r="G650" s="64">
        <v>0</v>
      </c>
      <c r="H650" s="64">
        <v>0</v>
      </c>
      <c r="I650" s="64">
        <v>0</v>
      </c>
      <c r="J650" s="64">
        <v>0</v>
      </c>
      <c r="K650" s="64">
        <v>0</v>
      </c>
      <c r="L650" s="64">
        <v>0</v>
      </c>
      <c r="M650" s="64">
        <f t="shared" si="10"/>
        <v>0</v>
      </c>
    </row>
    <row r="651" spans="1:13" hidden="1">
      <c r="A651" s="62" t="s">
        <v>1030</v>
      </c>
      <c r="B651" s="58" t="s">
        <v>1031</v>
      </c>
      <c r="C651" s="63" t="s">
        <v>821</v>
      </c>
      <c r="D651" s="58" t="s">
        <v>822</v>
      </c>
      <c r="E651" s="63" t="s">
        <v>814</v>
      </c>
      <c r="F651" s="58" t="s">
        <v>815</v>
      </c>
      <c r="G651" s="64">
        <v>0</v>
      </c>
      <c r="H651" s="64">
        <v>0</v>
      </c>
      <c r="I651" s="64">
        <v>0</v>
      </c>
      <c r="J651" s="64">
        <v>0</v>
      </c>
      <c r="K651" s="64">
        <v>0</v>
      </c>
      <c r="L651" s="64">
        <v>0</v>
      </c>
      <c r="M651" s="64">
        <f t="shared" si="10"/>
        <v>0</v>
      </c>
    </row>
    <row r="652" spans="1:13" hidden="1">
      <c r="A652" s="62" t="s">
        <v>1030</v>
      </c>
      <c r="B652" s="58" t="s">
        <v>1031</v>
      </c>
      <c r="C652" s="63" t="s">
        <v>821</v>
      </c>
      <c r="D652" s="58" t="s">
        <v>822</v>
      </c>
      <c r="E652" s="63" t="s">
        <v>816</v>
      </c>
      <c r="F652" s="58" t="s">
        <v>817</v>
      </c>
      <c r="G652" s="64">
        <v>0</v>
      </c>
      <c r="H652" s="64">
        <v>0</v>
      </c>
      <c r="I652" s="64">
        <v>0</v>
      </c>
      <c r="J652" s="64">
        <v>0</v>
      </c>
      <c r="K652" s="64">
        <v>0</v>
      </c>
      <c r="L652" s="64">
        <v>0</v>
      </c>
      <c r="M652" s="64">
        <f t="shared" si="10"/>
        <v>0</v>
      </c>
    </row>
    <row r="653" spans="1:13" hidden="1">
      <c r="A653" s="62" t="s">
        <v>1030</v>
      </c>
      <c r="B653" s="58" t="s">
        <v>1031</v>
      </c>
      <c r="C653" s="63" t="s">
        <v>413</v>
      </c>
      <c r="D653" s="58" t="s">
        <v>414</v>
      </c>
      <c r="E653" s="63" t="s">
        <v>279</v>
      </c>
      <c r="F653" s="58" t="s">
        <v>280</v>
      </c>
      <c r="G653" s="64">
        <v>375.7</v>
      </c>
      <c r="H653" s="64">
        <v>15.44</v>
      </c>
      <c r="I653" s="64">
        <v>-809.36</v>
      </c>
      <c r="J653" s="64">
        <v>-56.18</v>
      </c>
      <c r="K653" s="64">
        <v>252.11</v>
      </c>
      <c r="L653" s="64">
        <v>284.39999999999998</v>
      </c>
      <c r="M653" s="64">
        <f t="shared" si="10"/>
        <v>62.109999999999957</v>
      </c>
    </row>
    <row r="654" spans="1:13" hidden="1">
      <c r="A654" s="62" t="s">
        <v>1030</v>
      </c>
      <c r="B654" s="58" t="s">
        <v>1031</v>
      </c>
      <c r="C654" s="63" t="s">
        <v>413</v>
      </c>
      <c r="D654" s="58" t="s">
        <v>414</v>
      </c>
      <c r="E654" s="63" t="s">
        <v>297</v>
      </c>
      <c r="F654" s="58" t="s">
        <v>298</v>
      </c>
      <c r="G654" s="64">
        <v>0</v>
      </c>
      <c r="H654" s="64">
        <v>0</v>
      </c>
      <c r="I654" s="64">
        <v>0</v>
      </c>
      <c r="J654" s="64">
        <v>0</v>
      </c>
      <c r="K654" s="64">
        <v>0</v>
      </c>
      <c r="L654" s="64">
        <v>0</v>
      </c>
      <c r="M654" s="64">
        <f t="shared" si="10"/>
        <v>0</v>
      </c>
    </row>
    <row r="655" spans="1:13" hidden="1">
      <c r="A655" s="62" t="s">
        <v>1030</v>
      </c>
      <c r="B655" s="58" t="s">
        <v>1031</v>
      </c>
      <c r="C655" s="63" t="s">
        <v>413</v>
      </c>
      <c r="D655" s="58" t="s">
        <v>414</v>
      </c>
      <c r="E655" s="63" t="s">
        <v>285</v>
      </c>
      <c r="F655" s="58" t="s">
        <v>286</v>
      </c>
      <c r="G655" s="64">
        <v>2451.48</v>
      </c>
      <c r="H655" s="64">
        <v>2477.21</v>
      </c>
      <c r="I655" s="64">
        <v>4061.83</v>
      </c>
      <c r="J655" s="64">
        <v>2483.14</v>
      </c>
      <c r="K655" s="64">
        <v>2182.2600000000002</v>
      </c>
      <c r="L655" s="64">
        <v>2314.59</v>
      </c>
      <c r="M655" s="64">
        <f t="shared" si="10"/>
        <v>15970.51</v>
      </c>
    </row>
    <row r="656" spans="1:13" hidden="1">
      <c r="A656" s="62" t="s">
        <v>1030</v>
      </c>
      <c r="B656" s="58" t="s">
        <v>1031</v>
      </c>
      <c r="C656" s="63" t="s">
        <v>1036</v>
      </c>
      <c r="D656" s="58" t="s">
        <v>1037</v>
      </c>
      <c r="E656" s="63" t="s">
        <v>303</v>
      </c>
      <c r="F656" s="58" t="s">
        <v>304</v>
      </c>
      <c r="G656" s="64">
        <v>0</v>
      </c>
      <c r="H656" s="64">
        <v>0</v>
      </c>
      <c r="I656" s="64">
        <v>0</v>
      </c>
      <c r="J656" s="64">
        <v>0</v>
      </c>
      <c r="K656" s="64">
        <v>0</v>
      </c>
      <c r="L656" s="64">
        <v>0</v>
      </c>
      <c r="M656" s="64">
        <f t="shared" si="10"/>
        <v>0</v>
      </c>
    </row>
    <row r="657" spans="1:13" ht="13.5" hidden="1" thickBot="1">
      <c r="A657" s="62"/>
      <c r="G657" s="65">
        <f t="shared" ref="G657:M657" si="11">SUM(G7:G656)</f>
        <v>-207168.20000000906</v>
      </c>
      <c r="H657" s="65">
        <f t="shared" si="11"/>
        <v>9575.5900000028541</v>
      </c>
      <c r="I657" s="65">
        <f t="shared" si="11"/>
        <v>-1044362.6600000104</v>
      </c>
      <c r="J657" s="65">
        <f t="shared" si="11"/>
        <v>-911988.88000000257</v>
      </c>
      <c r="K657" s="65">
        <f t="shared" si="11"/>
        <v>1709589.8599999957</v>
      </c>
      <c r="L657" s="65">
        <f t="shared" si="11"/>
        <v>-1074989.2600000056</v>
      </c>
      <c r="M657" s="65">
        <f t="shared" si="11"/>
        <v>-1519343.5500000315</v>
      </c>
    </row>
  </sheetData>
  <autoFilter ref="A6:M657">
    <filterColumn colId="2">
      <filters>
        <filter val="4264"/>
      </filters>
    </filterColumn>
  </autoFilter>
  <pageMargins left="0.75" right="0.75" top="1" bottom="1" header="0.5" footer="0.5"/>
  <pageSetup paperSize="9" scale="5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3"/>
  <sheetViews>
    <sheetView view="pageBreakPreview" zoomScale="60" zoomScaleNormal="80" workbookViewId="0">
      <selection activeCell="U48" sqref="U48"/>
    </sheetView>
  </sheetViews>
  <sheetFormatPr defaultRowHeight="12.75"/>
  <cols>
    <col min="1" max="1" width="8.85546875" bestFit="1" customWidth="1"/>
    <col min="2" max="2" width="29.5703125" bestFit="1" customWidth="1"/>
    <col min="3" max="3" width="9.28515625" bestFit="1" customWidth="1"/>
    <col min="4" max="4" width="23.85546875" bestFit="1" customWidth="1"/>
    <col min="5" max="5" width="13.5703125" bestFit="1" customWidth="1"/>
    <col min="6" max="6" width="59.42578125" bestFit="1" customWidth="1"/>
    <col min="7" max="12" width="9.28515625" bestFit="1" customWidth="1"/>
    <col min="13" max="18" width="12.140625" bestFit="1" customWidth="1"/>
    <col min="19" max="19" width="15.5703125" customWidth="1"/>
  </cols>
  <sheetData>
    <row r="2" spans="1:18">
      <c r="M2" t="s">
        <v>1046</v>
      </c>
    </row>
    <row r="3" spans="1:18">
      <c r="M3" s="68" t="s">
        <v>1044</v>
      </c>
      <c r="N3" s="68" t="s">
        <v>1044</v>
      </c>
      <c r="O3" s="68" t="s">
        <v>1044</v>
      </c>
      <c r="P3" s="69" t="s">
        <v>1045</v>
      </c>
      <c r="Q3" s="69" t="s">
        <v>1045</v>
      </c>
      <c r="R3" s="69" t="s">
        <v>1045</v>
      </c>
    </row>
    <row r="4" spans="1:18" ht="13.5" thickBot="1">
      <c r="A4" s="51" t="s">
        <v>174</v>
      </c>
      <c r="B4" s="51" t="s">
        <v>175</v>
      </c>
      <c r="C4" s="51" t="s">
        <v>176</v>
      </c>
      <c r="D4" s="51" t="s">
        <v>177</v>
      </c>
      <c r="E4" s="51" t="s">
        <v>178</v>
      </c>
      <c r="F4" s="51" t="s">
        <v>179</v>
      </c>
      <c r="G4" s="51" t="s">
        <v>180</v>
      </c>
      <c r="H4" s="51" t="s">
        <v>181</v>
      </c>
      <c r="I4" s="51" t="s">
        <v>182</v>
      </c>
      <c r="J4" s="51" t="s">
        <v>183</v>
      </c>
      <c r="K4" s="51" t="s">
        <v>184</v>
      </c>
      <c r="L4" s="51" t="s">
        <v>185</v>
      </c>
      <c r="M4" s="66" t="s">
        <v>1038</v>
      </c>
      <c r="N4" s="67" t="s">
        <v>1040</v>
      </c>
      <c r="O4" s="66" t="s">
        <v>1039</v>
      </c>
      <c r="P4" s="66" t="s">
        <v>1041</v>
      </c>
      <c r="Q4" s="66" t="s">
        <v>1042</v>
      </c>
      <c r="R4" s="66" t="s">
        <v>1043</v>
      </c>
    </row>
    <row r="5" spans="1:18">
      <c r="A5" s="52" t="s">
        <v>187</v>
      </c>
      <c r="B5" s="53" t="s">
        <v>188</v>
      </c>
      <c r="C5" s="54" t="s">
        <v>620</v>
      </c>
      <c r="D5" s="49" t="s">
        <v>621</v>
      </c>
      <c r="E5" s="54" t="s">
        <v>255</v>
      </c>
      <c r="F5" s="49" t="s">
        <v>256</v>
      </c>
      <c r="G5" s="55">
        <v>14.79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18">
        <f>'4264 Div 9'!K13</f>
        <v>0</v>
      </c>
      <c r="N5" s="18">
        <f>'4264 Div 9'!L13</f>
        <v>0</v>
      </c>
      <c r="O5" s="18">
        <f>'4264 Div 9'!M13</f>
        <v>0</v>
      </c>
    </row>
    <row r="6" spans="1:18">
      <c r="A6" s="52" t="s">
        <v>187</v>
      </c>
      <c r="B6" s="53" t="s">
        <v>188</v>
      </c>
      <c r="C6" s="54" t="s">
        <v>620</v>
      </c>
      <c r="D6" s="49" t="s">
        <v>621</v>
      </c>
      <c r="E6" s="54" t="s">
        <v>259</v>
      </c>
      <c r="F6" s="49" t="s">
        <v>260</v>
      </c>
      <c r="G6" s="55">
        <v>349.8</v>
      </c>
      <c r="H6" s="55">
        <v>494.17</v>
      </c>
      <c r="I6" s="55">
        <v>733.52</v>
      </c>
      <c r="J6" s="55">
        <v>2338.36</v>
      </c>
      <c r="K6" s="55">
        <v>685.79</v>
      </c>
      <c r="L6" s="55">
        <v>2534.91</v>
      </c>
      <c r="M6" s="18">
        <f>'4264 Div 9'!M12</f>
        <v>0</v>
      </c>
      <c r="N6" s="18">
        <f>'4264 Div 9'!N12</f>
        <v>0</v>
      </c>
      <c r="O6" s="18">
        <f>'4264 Div 9'!O12</f>
        <v>0</v>
      </c>
    </row>
    <row r="7" spans="1:18">
      <c r="A7" s="52" t="s">
        <v>187</v>
      </c>
      <c r="B7" s="53" t="s">
        <v>188</v>
      </c>
      <c r="C7" s="54" t="s">
        <v>620</v>
      </c>
      <c r="D7" s="49" t="s">
        <v>621</v>
      </c>
      <c r="E7" s="54" t="s">
        <v>622</v>
      </c>
      <c r="F7" s="49" t="s">
        <v>623</v>
      </c>
      <c r="G7" s="55">
        <v>5000</v>
      </c>
      <c r="H7" s="55">
        <v>15000</v>
      </c>
      <c r="I7" s="55">
        <v>5000</v>
      </c>
      <c r="J7" s="55">
        <v>5000</v>
      </c>
      <c r="K7" s="55">
        <v>5000</v>
      </c>
      <c r="L7" s="55">
        <v>10000</v>
      </c>
      <c r="M7" s="18">
        <f>'4264 Div 9'!K11</f>
        <v>5000</v>
      </c>
      <c r="N7" s="18">
        <f>'4264 Div 9'!L11</f>
        <v>5000</v>
      </c>
      <c r="O7" s="18">
        <f>'4264 Div 9'!M11</f>
        <v>5000</v>
      </c>
      <c r="P7">
        <f>'FY18 4264'!C36</f>
        <v>5000</v>
      </c>
      <c r="Q7">
        <f>'FY18 4264'!D36</f>
        <v>5000</v>
      </c>
      <c r="R7">
        <f>'FY18 4264'!E36</f>
        <v>5000</v>
      </c>
    </row>
    <row r="9" spans="1:18">
      <c r="F9" s="81" t="s">
        <v>1051</v>
      </c>
      <c r="G9" s="82">
        <f>SUM(G5:G7)</f>
        <v>5364.59</v>
      </c>
      <c r="H9" s="82">
        <f t="shared" ref="H9:R9" si="0">SUM(H5:H7)</f>
        <v>15494.17</v>
      </c>
      <c r="I9" s="82">
        <f t="shared" si="0"/>
        <v>5733.52</v>
      </c>
      <c r="J9" s="82">
        <f t="shared" si="0"/>
        <v>7338.3600000000006</v>
      </c>
      <c r="K9" s="82">
        <f t="shared" si="0"/>
        <v>5685.79</v>
      </c>
      <c r="L9" s="82">
        <f t="shared" si="0"/>
        <v>12534.91</v>
      </c>
      <c r="M9" s="82">
        <f t="shared" si="0"/>
        <v>5000</v>
      </c>
      <c r="N9" s="82">
        <f t="shared" si="0"/>
        <v>5000</v>
      </c>
      <c r="O9" s="82">
        <f t="shared" si="0"/>
        <v>5000</v>
      </c>
      <c r="P9" s="82">
        <f t="shared" si="0"/>
        <v>5000</v>
      </c>
      <c r="Q9" s="82">
        <f t="shared" si="0"/>
        <v>5000</v>
      </c>
      <c r="R9" s="82">
        <f t="shared" si="0"/>
        <v>5000</v>
      </c>
    </row>
    <row r="10" spans="1:18">
      <c r="F10" s="81" t="s">
        <v>58</v>
      </c>
      <c r="G10" s="82">
        <f>G7</f>
        <v>5000</v>
      </c>
      <c r="H10" s="82">
        <f t="shared" ref="H10:R10" si="1">H7</f>
        <v>15000</v>
      </c>
      <c r="I10" s="82">
        <f t="shared" si="1"/>
        <v>5000</v>
      </c>
      <c r="J10" s="82">
        <f t="shared" si="1"/>
        <v>5000</v>
      </c>
      <c r="K10" s="82">
        <f t="shared" si="1"/>
        <v>5000</v>
      </c>
      <c r="L10" s="82">
        <f t="shared" si="1"/>
        <v>10000</v>
      </c>
      <c r="M10" s="82">
        <f t="shared" si="1"/>
        <v>5000</v>
      </c>
      <c r="N10" s="82">
        <f t="shared" si="1"/>
        <v>5000</v>
      </c>
      <c r="O10" s="82">
        <f t="shared" si="1"/>
        <v>5000</v>
      </c>
      <c r="P10" s="82">
        <f t="shared" si="1"/>
        <v>5000</v>
      </c>
      <c r="Q10" s="82">
        <f t="shared" si="1"/>
        <v>5000</v>
      </c>
      <c r="R10" s="82">
        <f t="shared" si="1"/>
        <v>5000</v>
      </c>
    </row>
    <row r="14" spans="1:18">
      <c r="A14" s="52" t="s">
        <v>726</v>
      </c>
      <c r="B14" s="53" t="s">
        <v>727</v>
      </c>
      <c r="C14" s="54" t="s">
        <v>620</v>
      </c>
      <c r="D14" s="49" t="s">
        <v>621</v>
      </c>
      <c r="E14" s="54" t="s">
        <v>255</v>
      </c>
      <c r="F14" s="49" t="s">
        <v>256</v>
      </c>
      <c r="G14" s="55">
        <v>-28.29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</row>
    <row r="15" spans="1:18">
      <c r="A15" s="52" t="s">
        <v>726</v>
      </c>
      <c r="B15" s="53" t="s">
        <v>727</v>
      </c>
      <c r="C15" s="54" t="s">
        <v>620</v>
      </c>
      <c r="D15" s="49" t="s">
        <v>621</v>
      </c>
      <c r="E15" s="54" t="s">
        <v>297</v>
      </c>
      <c r="F15" s="49" t="s">
        <v>298</v>
      </c>
      <c r="G15" s="55">
        <v>3.45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</row>
    <row r="16" spans="1:18">
      <c r="A16" s="52" t="s">
        <v>726</v>
      </c>
      <c r="B16" s="53" t="s">
        <v>727</v>
      </c>
      <c r="C16" s="54" t="s">
        <v>620</v>
      </c>
      <c r="D16" s="49" t="s">
        <v>621</v>
      </c>
      <c r="E16" s="54" t="s">
        <v>303</v>
      </c>
      <c r="F16" s="49" t="s">
        <v>304</v>
      </c>
      <c r="G16" s="55">
        <v>24.84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</row>
    <row r="17" spans="1:18">
      <c r="A17" s="52" t="s">
        <v>726</v>
      </c>
      <c r="B17" s="53" t="s">
        <v>727</v>
      </c>
      <c r="C17" s="54" t="s">
        <v>620</v>
      </c>
      <c r="D17" s="49" t="s">
        <v>621</v>
      </c>
      <c r="E17" s="54" t="s">
        <v>1047</v>
      </c>
      <c r="F17" s="6" t="s">
        <v>1048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18">
        <f>'4264 Div 91'!K30</f>
        <v>734</v>
      </c>
      <c r="N17" s="18">
        <f>'4264 Div 91'!L30</f>
        <v>734</v>
      </c>
      <c r="O17" s="18">
        <f>'4264 Div 91'!M30</f>
        <v>734</v>
      </c>
      <c r="P17">
        <f>'FY18 4264'!P37</f>
        <v>734</v>
      </c>
      <c r="Q17">
        <f>'FY18 4264'!Q37</f>
        <v>734</v>
      </c>
      <c r="R17">
        <f>'FY18 4264'!R37</f>
        <v>734</v>
      </c>
    </row>
    <row r="19" spans="1:18">
      <c r="F19" s="81" t="s">
        <v>1051</v>
      </c>
      <c r="G19" s="82">
        <f>SUM(G14:G17)</f>
        <v>0</v>
      </c>
      <c r="H19" s="82">
        <f t="shared" ref="H19:R19" si="2">SUM(H14:H17)</f>
        <v>0</v>
      </c>
      <c r="I19" s="82">
        <f t="shared" si="2"/>
        <v>0</v>
      </c>
      <c r="J19" s="82">
        <f t="shared" si="2"/>
        <v>0</v>
      </c>
      <c r="K19" s="82">
        <f t="shared" si="2"/>
        <v>0</v>
      </c>
      <c r="L19" s="82">
        <f t="shared" si="2"/>
        <v>0</v>
      </c>
      <c r="M19" s="82">
        <f t="shared" si="2"/>
        <v>734</v>
      </c>
      <c r="N19" s="82">
        <f t="shared" si="2"/>
        <v>734</v>
      </c>
      <c r="O19" s="82">
        <f t="shared" si="2"/>
        <v>734</v>
      </c>
      <c r="P19" s="82">
        <f t="shared" si="2"/>
        <v>734</v>
      </c>
      <c r="Q19" s="82">
        <f t="shared" si="2"/>
        <v>734</v>
      </c>
      <c r="R19" s="82">
        <f t="shared" si="2"/>
        <v>734</v>
      </c>
    </row>
    <row r="20" spans="1:18">
      <c r="F20" s="81" t="s">
        <v>58</v>
      </c>
      <c r="G20" s="82">
        <f>SUM(G14:G17)</f>
        <v>0</v>
      </c>
      <c r="H20" s="82">
        <f t="shared" ref="H20:R20" si="3">SUM(H14:H17)</f>
        <v>0</v>
      </c>
      <c r="I20" s="82">
        <f t="shared" si="3"/>
        <v>0</v>
      </c>
      <c r="J20" s="82">
        <f t="shared" si="3"/>
        <v>0</v>
      </c>
      <c r="K20" s="82">
        <f t="shared" si="3"/>
        <v>0</v>
      </c>
      <c r="L20" s="82">
        <f t="shared" si="3"/>
        <v>0</v>
      </c>
      <c r="M20" s="82">
        <f t="shared" si="3"/>
        <v>734</v>
      </c>
      <c r="N20" s="82">
        <f t="shared" si="3"/>
        <v>734</v>
      </c>
      <c r="O20" s="82">
        <f t="shared" si="3"/>
        <v>734</v>
      </c>
      <c r="P20" s="82">
        <f t="shared" si="3"/>
        <v>734</v>
      </c>
      <c r="Q20" s="82">
        <f t="shared" si="3"/>
        <v>734</v>
      </c>
      <c r="R20" s="82">
        <f t="shared" si="3"/>
        <v>734</v>
      </c>
    </row>
    <row r="22" spans="1:18">
      <c r="A22" s="62" t="s">
        <v>869</v>
      </c>
      <c r="B22" s="58" t="s">
        <v>870</v>
      </c>
      <c r="C22" s="63" t="s">
        <v>620</v>
      </c>
      <c r="D22" s="58" t="s">
        <v>621</v>
      </c>
      <c r="E22" s="63" t="s">
        <v>871</v>
      </c>
      <c r="F22" s="58" t="s">
        <v>872</v>
      </c>
      <c r="G22" s="64">
        <v>-477.32</v>
      </c>
      <c r="H22" s="64">
        <v>-674.32</v>
      </c>
      <c r="I22" s="64">
        <v>-1000.92</v>
      </c>
      <c r="J22" s="64">
        <v>-3190.79</v>
      </c>
      <c r="K22" s="64">
        <v>-935.79</v>
      </c>
      <c r="L22" s="64">
        <v>-3458.99</v>
      </c>
      <c r="M22" s="55">
        <v>0</v>
      </c>
      <c r="N22" s="55">
        <v>0</v>
      </c>
      <c r="O22" s="55">
        <v>0</v>
      </c>
    </row>
    <row r="23" spans="1:18">
      <c r="A23" s="62" t="s">
        <v>869</v>
      </c>
      <c r="B23" s="58" t="s">
        <v>870</v>
      </c>
      <c r="C23" s="63" t="s">
        <v>620</v>
      </c>
      <c r="D23" s="58" t="s">
        <v>621</v>
      </c>
      <c r="E23" s="63" t="s">
        <v>873</v>
      </c>
      <c r="F23" s="58" t="s">
        <v>874</v>
      </c>
      <c r="G23" s="64">
        <v>-5303.83</v>
      </c>
      <c r="H23" s="64">
        <v>-6506.5</v>
      </c>
      <c r="I23" s="64">
        <v>-6138.66</v>
      </c>
      <c r="J23" s="64">
        <v>-7509.5</v>
      </c>
      <c r="K23" s="64">
        <v>-6241.25</v>
      </c>
      <c r="L23" s="64">
        <v>-7724.65</v>
      </c>
      <c r="M23" s="55">
        <v>0</v>
      </c>
      <c r="N23" s="55">
        <v>0</v>
      </c>
      <c r="O23" s="55">
        <v>0</v>
      </c>
    </row>
    <row r="24" spans="1:18">
      <c r="A24" s="62" t="s">
        <v>869</v>
      </c>
      <c r="B24" s="58" t="s">
        <v>870</v>
      </c>
      <c r="C24" s="63" t="s">
        <v>620</v>
      </c>
      <c r="D24" s="58" t="s">
        <v>621</v>
      </c>
      <c r="E24" s="63" t="s">
        <v>875</v>
      </c>
      <c r="F24" s="58" t="s">
        <v>876</v>
      </c>
      <c r="G24" s="64">
        <v>-26423.920000000002</v>
      </c>
      <c r="H24" s="64">
        <v>-32473.57</v>
      </c>
      <c r="I24" s="64">
        <v>-30875.670000000002</v>
      </c>
      <c r="J24" s="64">
        <v>-39053.81</v>
      </c>
      <c r="K24" s="64">
        <v>-31338.350000000002</v>
      </c>
      <c r="L24" s="64">
        <v>-40288.15</v>
      </c>
      <c r="M24" s="55">
        <v>0</v>
      </c>
      <c r="N24" s="55">
        <v>0</v>
      </c>
      <c r="O24" s="55">
        <v>0</v>
      </c>
    </row>
    <row r="25" spans="1:18">
      <c r="A25" s="62" t="s">
        <v>869</v>
      </c>
      <c r="B25" s="58" t="s">
        <v>870</v>
      </c>
      <c r="C25" s="63" t="s">
        <v>620</v>
      </c>
      <c r="D25" s="58" t="s">
        <v>621</v>
      </c>
      <c r="E25" s="63" t="s">
        <v>877</v>
      </c>
      <c r="F25" s="58" t="s">
        <v>878</v>
      </c>
      <c r="G25" s="64">
        <v>-636.19000000000005</v>
      </c>
      <c r="H25" s="64">
        <v>-898.76</v>
      </c>
      <c r="I25" s="64">
        <v>-1334.07</v>
      </c>
      <c r="J25" s="64">
        <v>-4252.84</v>
      </c>
      <c r="K25" s="64">
        <v>-1247.26</v>
      </c>
      <c r="L25" s="64">
        <v>-4610.3</v>
      </c>
      <c r="M25" s="55">
        <v>0</v>
      </c>
      <c r="N25" s="55">
        <v>0</v>
      </c>
      <c r="O25" s="55">
        <v>0</v>
      </c>
    </row>
    <row r="26" spans="1:18">
      <c r="A26" s="62" t="s">
        <v>869</v>
      </c>
      <c r="B26" s="58" t="s">
        <v>870</v>
      </c>
      <c r="C26" s="63" t="s">
        <v>620</v>
      </c>
      <c r="D26" s="58" t="s">
        <v>621</v>
      </c>
      <c r="E26" s="63" t="s">
        <v>879</v>
      </c>
      <c r="F26" s="58" t="s">
        <v>880</v>
      </c>
      <c r="G26" s="64">
        <v>-668.94</v>
      </c>
      <c r="H26" s="64">
        <v>-945.03</v>
      </c>
      <c r="I26" s="64">
        <v>-1402.75</v>
      </c>
      <c r="J26" s="64">
        <v>-4471.7700000000004</v>
      </c>
      <c r="K26" s="64">
        <v>-1311.47</v>
      </c>
      <c r="L26" s="64">
        <v>-4847.6400000000003</v>
      </c>
      <c r="M26" s="55">
        <v>0</v>
      </c>
      <c r="N26" s="55">
        <v>0</v>
      </c>
      <c r="O26" s="55">
        <v>0</v>
      </c>
    </row>
    <row r="27" spans="1:18">
      <c r="A27" s="62" t="s">
        <v>869</v>
      </c>
      <c r="B27" s="58" t="s">
        <v>870</v>
      </c>
      <c r="C27" s="63" t="s">
        <v>620</v>
      </c>
      <c r="D27" s="58" t="s">
        <v>621</v>
      </c>
      <c r="E27" s="63" t="s">
        <v>881</v>
      </c>
      <c r="F27" s="58" t="s">
        <v>882</v>
      </c>
      <c r="G27" s="64">
        <v>-339.35</v>
      </c>
      <c r="H27" s="64">
        <v>-479.4</v>
      </c>
      <c r="I27" s="64">
        <v>-711.61</v>
      </c>
      <c r="J27" s="64">
        <v>-2268.4899999999998</v>
      </c>
      <c r="K27" s="64">
        <v>-665.3</v>
      </c>
      <c r="L27" s="64">
        <v>-2459.17</v>
      </c>
      <c r="M27" s="55">
        <v>0</v>
      </c>
      <c r="N27" s="55">
        <v>0</v>
      </c>
      <c r="O27" s="55">
        <v>0</v>
      </c>
    </row>
    <row r="28" spans="1:18">
      <c r="A28" s="62" t="s">
        <v>869</v>
      </c>
      <c r="B28" s="58" t="s">
        <v>870</v>
      </c>
      <c r="C28" s="63" t="s">
        <v>620</v>
      </c>
      <c r="D28" s="58" t="s">
        <v>621</v>
      </c>
      <c r="E28" s="63" t="s">
        <v>883</v>
      </c>
      <c r="F28" s="58" t="s">
        <v>884</v>
      </c>
      <c r="G28" s="64">
        <v>-11780.310000000001</v>
      </c>
      <c r="H28" s="64">
        <v>-14606.58</v>
      </c>
      <c r="I28" s="64">
        <v>-14417.88</v>
      </c>
      <c r="J28" s="64">
        <v>-21072.28</v>
      </c>
      <c r="K28" s="64">
        <v>-14515.880000000001</v>
      </c>
      <c r="L28" s="64">
        <v>-21984.83</v>
      </c>
      <c r="M28" s="55">
        <v>0</v>
      </c>
      <c r="N28" s="55">
        <v>0</v>
      </c>
      <c r="O28" s="55">
        <v>0</v>
      </c>
    </row>
    <row r="29" spans="1:18">
      <c r="A29" s="62" t="s">
        <v>869</v>
      </c>
      <c r="B29" s="58" t="s">
        <v>870</v>
      </c>
      <c r="C29" s="63" t="s">
        <v>620</v>
      </c>
      <c r="D29" s="58" t="s">
        <v>621</v>
      </c>
      <c r="E29" s="63" t="s">
        <v>279</v>
      </c>
      <c r="F29" s="58" t="s">
        <v>280</v>
      </c>
      <c r="G29" s="64">
        <v>1719.76</v>
      </c>
      <c r="H29" s="64">
        <v>35.129999999999995</v>
      </c>
      <c r="I29" s="64">
        <v>-7335.17</v>
      </c>
      <c r="J29" s="64">
        <v>117.54</v>
      </c>
      <c r="K29" s="64">
        <v>3026.11</v>
      </c>
      <c r="L29" s="64">
        <v>1628.1499999999999</v>
      </c>
      <c r="M29" s="55">
        <v>0</v>
      </c>
      <c r="N29" s="55">
        <v>0</v>
      </c>
      <c r="O29" s="55">
        <v>0</v>
      </c>
    </row>
    <row r="30" spans="1:18">
      <c r="A30" s="62" t="s">
        <v>869</v>
      </c>
      <c r="B30" s="58" t="s">
        <v>870</v>
      </c>
      <c r="C30" s="63" t="s">
        <v>620</v>
      </c>
      <c r="D30" s="58" t="s">
        <v>621</v>
      </c>
      <c r="E30" s="63" t="s">
        <v>438</v>
      </c>
      <c r="F30" s="58" t="s">
        <v>439</v>
      </c>
      <c r="G30" s="64">
        <v>766.77</v>
      </c>
      <c r="H30" s="64">
        <v>692.57</v>
      </c>
      <c r="I30" s="64">
        <v>3544.04</v>
      </c>
      <c r="J30" s="64">
        <v>858.99</v>
      </c>
      <c r="K30" s="64">
        <v>3751.75</v>
      </c>
      <c r="L30" s="64">
        <v>-430.24</v>
      </c>
      <c r="M30" s="18">
        <f>'4264 Div 002'!K36</f>
        <v>2027</v>
      </c>
      <c r="N30" s="18">
        <f>'4264 Div 002'!L36</f>
        <v>2027</v>
      </c>
      <c r="O30" s="18">
        <f>'4264 Div 002'!M36</f>
        <v>2241</v>
      </c>
      <c r="P30">
        <f>'FY18 4264'!AC35</f>
        <v>1717.64</v>
      </c>
      <c r="Q30">
        <f>'FY18 4264'!AD35</f>
        <v>1662.24</v>
      </c>
      <c r="R30">
        <f>'FY18 4264'!AE35</f>
        <v>1717.64</v>
      </c>
    </row>
    <row r="31" spans="1:18">
      <c r="A31" s="62" t="s">
        <v>869</v>
      </c>
      <c r="B31" s="58" t="s">
        <v>870</v>
      </c>
      <c r="C31" s="63" t="s">
        <v>620</v>
      </c>
      <c r="D31" s="58" t="s">
        <v>621</v>
      </c>
      <c r="E31" s="63" t="s">
        <v>460</v>
      </c>
      <c r="F31" s="58" t="s">
        <v>461</v>
      </c>
      <c r="G31" s="64">
        <v>921.49</v>
      </c>
      <c r="H31" s="64">
        <v>832.32</v>
      </c>
      <c r="I31" s="64">
        <v>921.49</v>
      </c>
      <c r="J31" s="64">
        <v>891.77</v>
      </c>
      <c r="K31" s="64">
        <v>1199.1500000000001</v>
      </c>
      <c r="L31" s="64">
        <v>894.79</v>
      </c>
      <c r="M31" s="55">
        <v>0</v>
      </c>
      <c r="N31" s="55">
        <v>0</v>
      </c>
      <c r="O31" s="55">
        <v>0</v>
      </c>
    </row>
    <row r="32" spans="1:18">
      <c r="A32" s="62" t="s">
        <v>869</v>
      </c>
      <c r="B32" s="58" t="s">
        <v>870</v>
      </c>
      <c r="C32" s="63" t="s">
        <v>620</v>
      </c>
      <c r="D32" s="58" t="s">
        <v>621</v>
      </c>
      <c r="E32" s="63" t="s">
        <v>440</v>
      </c>
      <c r="F32" s="58" t="s">
        <v>441</v>
      </c>
      <c r="G32" s="64">
        <v>814.28</v>
      </c>
      <c r="H32" s="64">
        <v>755.74</v>
      </c>
      <c r="I32" s="64">
        <v>867.64</v>
      </c>
      <c r="J32" s="64">
        <v>775.63</v>
      </c>
      <c r="K32" s="64">
        <v>863.41</v>
      </c>
      <c r="L32" s="64">
        <v>779.42000000000007</v>
      </c>
      <c r="M32" s="55">
        <v>0</v>
      </c>
      <c r="N32" s="55">
        <v>0</v>
      </c>
      <c r="O32" s="55">
        <v>0</v>
      </c>
    </row>
    <row r="33" spans="1:18">
      <c r="A33" s="62" t="s">
        <v>869</v>
      </c>
      <c r="B33" s="58" t="s">
        <v>870</v>
      </c>
      <c r="C33" s="63" t="s">
        <v>620</v>
      </c>
      <c r="D33" s="58" t="s">
        <v>621</v>
      </c>
      <c r="E33" s="63" t="s">
        <v>442</v>
      </c>
      <c r="F33" s="58" t="s">
        <v>443</v>
      </c>
      <c r="G33" s="64">
        <v>927.38</v>
      </c>
      <c r="H33" s="64">
        <v>860.70999999999992</v>
      </c>
      <c r="I33" s="64">
        <v>988.16</v>
      </c>
      <c r="J33" s="64">
        <v>883.3599999999999</v>
      </c>
      <c r="K33" s="64">
        <v>983.33</v>
      </c>
      <c r="L33" s="64">
        <v>887.67</v>
      </c>
      <c r="M33" s="55">
        <v>0</v>
      </c>
      <c r="N33" s="55">
        <v>0</v>
      </c>
      <c r="O33" s="55">
        <v>0</v>
      </c>
    </row>
    <row r="34" spans="1:18">
      <c r="A34" s="62" t="s">
        <v>869</v>
      </c>
      <c r="B34" s="58" t="s">
        <v>870</v>
      </c>
      <c r="C34" s="63" t="s">
        <v>620</v>
      </c>
      <c r="D34" s="58" t="s">
        <v>621</v>
      </c>
      <c r="E34" s="63" t="s">
        <v>444</v>
      </c>
      <c r="F34" s="58" t="s">
        <v>445</v>
      </c>
      <c r="G34" s="64">
        <v>1357.13</v>
      </c>
      <c r="H34" s="64">
        <v>1259.57</v>
      </c>
      <c r="I34" s="64">
        <v>1446.08</v>
      </c>
      <c r="J34" s="64">
        <v>1292.7199999999998</v>
      </c>
      <c r="K34" s="64">
        <v>1439.02</v>
      </c>
      <c r="L34" s="64">
        <v>1299.03</v>
      </c>
      <c r="M34" s="55">
        <v>0</v>
      </c>
      <c r="N34" s="55">
        <v>0</v>
      </c>
      <c r="O34" s="55">
        <v>0</v>
      </c>
    </row>
    <row r="35" spans="1:18">
      <c r="A35" s="62" t="s">
        <v>869</v>
      </c>
      <c r="B35" s="58" t="s">
        <v>870</v>
      </c>
      <c r="C35" s="63" t="s">
        <v>620</v>
      </c>
      <c r="D35" s="58" t="s">
        <v>621</v>
      </c>
      <c r="E35" s="63" t="s">
        <v>446</v>
      </c>
      <c r="F35" s="58" t="s">
        <v>447</v>
      </c>
      <c r="G35" s="64">
        <v>22.619999999999997</v>
      </c>
      <c r="H35" s="64">
        <v>20.990000000000002</v>
      </c>
      <c r="I35" s="64">
        <v>24.099999999999998</v>
      </c>
      <c r="J35" s="64">
        <v>21.549999999999997</v>
      </c>
      <c r="K35" s="64">
        <v>23.990000000000002</v>
      </c>
      <c r="L35" s="64">
        <v>21.650000000000002</v>
      </c>
      <c r="M35" s="55">
        <v>0</v>
      </c>
      <c r="N35" s="55">
        <v>0</v>
      </c>
      <c r="O35" s="55">
        <v>0</v>
      </c>
    </row>
    <row r="36" spans="1:18">
      <c r="A36" s="62" t="s">
        <v>869</v>
      </c>
      <c r="B36" s="58" t="s">
        <v>870</v>
      </c>
      <c r="C36" s="63" t="s">
        <v>620</v>
      </c>
      <c r="D36" s="58" t="s">
        <v>621</v>
      </c>
      <c r="E36" s="63" t="s">
        <v>448</v>
      </c>
      <c r="F36" s="58" t="s">
        <v>449</v>
      </c>
      <c r="G36" s="64">
        <v>113.10000000000001</v>
      </c>
      <c r="H36" s="64">
        <v>104.97</v>
      </c>
      <c r="I36" s="64">
        <v>120.5</v>
      </c>
      <c r="J36" s="64">
        <v>107.72</v>
      </c>
      <c r="K36" s="64">
        <v>119.92</v>
      </c>
      <c r="L36" s="64">
        <v>108.25</v>
      </c>
      <c r="M36" s="55">
        <v>0</v>
      </c>
      <c r="N36" s="55">
        <v>0</v>
      </c>
      <c r="O36" s="55">
        <v>0</v>
      </c>
    </row>
    <row r="37" spans="1:18">
      <c r="A37" s="62" t="s">
        <v>869</v>
      </c>
      <c r="B37" s="58" t="s">
        <v>870</v>
      </c>
      <c r="C37" s="63" t="s">
        <v>620</v>
      </c>
      <c r="D37" s="58" t="s">
        <v>621</v>
      </c>
      <c r="E37" s="63" t="s">
        <v>450</v>
      </c>
      <c r="F37" s="58" t="s">
        <v>451</v>
      </c>
      <c r="G37" s="64">
        <v>90.47999999999999</v>
      </c>
      <c r="H37" s="64">
        <v>83.97</v>
      </c>
      <c r="I37" s="64">
        <v>96.399999999999991</v>
      </c>
      <c r="J37" s="64">
        <v>86.19</v>
      </c>
      <c r="K37" s="64">
        <v>95.93</v>
      </c>
      <c r="L37" s="64">
        <v>86.6</v>
      </c>
      <c r="M37" s="55">
        <v>0</v>
      </c>
      <c r="N37" s="55">
        <v>0</v>
      </c>
      <c r="O37" s="55">
        <v>0</v>
      </c>
    </row>
    <row r="38" spans="1:18">
      <c r="A38" s="62" t="s">
        <v>869</v>
      </c>
      <c r="B38" s="58" t="s">
        <v>870</v>
      </c>
      <c r="C38" s="63" t="s">
        <v>620</v>
      </c>
      <c r="D38" s="58" t="s">
        <v>621</v>
      </c>
      <c r="E38" s="63" t="s">
        <v>452</v>
      </c>
      <c r="F38" s="58" t="s">
        <v>453</v>
      </c>
      <c r="G38" s="64">
        <v>4094.01</v>
      </c>
      <c r="H38" s="64">
        <v>3799.69</v>
      </c>
      <c r="I38" s="64">
        <v>4362.34</v>
      </c>
      <c r="J38" s="64">
        <v>3899.71</v>
      </c>
      <c r="K38" s="64">
        <v>4341.0599999999995</v>
      </c>
      <c r="L38" s="64">
        <v>3918.75</v>
      </c>
      <c r="M38" s="55">
        <v>0</v>
      </c>
      <c r="N38" s="55">
        <v>0</v>
      </c>
      <c r="O38" s="55">
        <v>0</v>
      </c>
    </row>
    <row r="39" spans="1:18">
      <c r="A39" s="62" t="s">
        <v>869</v>
      </c>
      <c r="B39" s="58" t="s">
        <v>870</v>
      </c>
      <c r="C39" s="63" t="s">
        <v>620</v>
      </c>
      <c r="D39" s="58" t="s">
        <v>621</v>
      </c>
      <c r="E39" s="63" t="s">
        <v>454</v>
      </c>
      <c r="F39" s="58" t="s">
        <v>455</v>
      </c>
      <c r="G39" s="64">
        <v>226.19</v>
      </c>
      <c r="H39" s="64">
        <v>209.93</v>
      </c>
      <c r="I39" s="64">
        <v>241.01</v>
      </c>
      <c r="J39" s="64">
        <v>215.45</v>
      </c>
      <c r="K39" s="64">
        <v>239.84</v>
      </c>
      <c r="L39" s="64">
        <v>216.5</v>
      </c>
      <c r="M39" s="55">
        <v>0</v>
      </c>
      <c r="N39" s="55">
        <v>0</v>
      </c>
      <c r="O39" s="55">
        <v>0</v>
      </c>
    </row>
    <row r="40" spans="1:18">
      <c r="A40" s="62" t="s">
        <v>869</v>
      </c>
      <c r="B40" s="58" t="s">
        <v>870</v>
      </c>
      <c r="C40" s="63" t="s">
        <v>620</v>
      </c>
      <c r="D40" s="58" t="s">
        <v>621</v>
      </c>
      <c r="E40" s="63" t="s">
        <v>335</v>
      </c>
      <c r="F40" s="58" t="s">
        <v>336</v>
      </c>
      <c r="G40" s="64">
        <v>319.8</v>
      </c>
      <c r="H40" s="64">
        <v>159.9</v>
      </c>
      <c r="I40" s="64">
        <v>159.9</v>
      </c>
      <c r="J40" s="64">
        <v>213.2</v>
      </c>
      <c r="K40" s="64">
        <v>106.6</v>
      </c>
      <c r="L40" s="64">
        <v>159.9</v>
      </c>
      <c r="M40" s="18">
        <f>'4264 Div 002'!K34</f>
        <v>167</v>
      </c>
      <c r="N40" s="18">
        <f>'4264 Div 002'!L34</f>
        <v>167</v>
      </c>
      <c r="O40" s="18">
        <f>'4264 Div 002'!M34</f>
        <v>163</v>
      </c>
      <c r="P40">
        <f>'FY18 4264'!AC34</f>
        <v>250</v>
      </c>
      <c r="Q40">
        <f>'FY18 4264'!AD34</f>
        <v>250</v>
      </c>
      <c r="R40">
        <f>'FY18 4264'!AE34</f>
        <v>250</v>
      </c>
    </row>
    <row r="41" spans="1:18">
      <c r="A41" s="62" t="s">
        <v>869</v>
      </c>
      <c r="B41" s="58" t="s">
        <v>870</v>
      </c>
      <c r="C41" s="63" t="s">
        <v>620</v>
      </c>
      <c r="D41" s="58" t="s">
        <v>621</v>
      </c>
      <c r="E41" s="63" t="s">
        <v>356</v>
      </c>
      <c r="F41" s="58" t="s">
        <v>357</v>
      </c>
      <c r="G41" s="64">
        <v>0</v>
      </c>
      <c r="H41" s="64">
        <v>595</v>
      </c>
      <c r="I41" s="64">
        <v>0</v>
      </c>
      <c r="J41" s="64">
        <v>97.5</v>
      </c>
      <c r="K41" s="64">
        <v>0</v>
      </c>
      <c r="L41" s="64">
        <v>0</v>
      </c>
      <c r="M41" s="55">
        <v>0</v>
      </c>
      <c r="N41" s="55">
        <v>0</v>
      </c>
      <c r="O41" s="55">
        <v>0</v>
      </c>
    </row>
    <row r="42" spans="1:18">
      <c r="A42" s="62" t="s">
        <v>869</v>
      </c>
      <c r="B42" s="58" t="s">
        <v>870</v>
      </c>
      <c r="C42" s="63" t="s">
        <v>620</v>
      </c>
      <c r="D42" s="58" t="s">
        <v>621</v>
      </c>
      <c r="E42" s="63" t="s">
        <v>301</v>
      </c>
      <c r="F42" s="58" t="s">
        <v>302</v>
      </c>
      <c r="G42" s="64">
        <v>0</v>
      </c>
      <c r="H42" s="64">
        <v>354.14</v>
      </c>
      <c r="I42" s="64">
        <v>0</v>
      </c>
      <c r="J42" s="64">
        <v>0</v>
      </c>
      <c r="K42" s="64">
        <v>63.82</v>
      </c>
      <c r="L42" s="64">
        <v>0</v>
      </c>
      <c r="M42" s="55">
        <v>0</v>
      </c>
      <c r="N42" s="55">
        <v>0</v>
      </c>
      <c r="O42" s="55">
        <v>0</v>
      </c>
    </row>
    <row r="43" spans="1:18">
      <c r="A43" s="62" t="s">
        <v>869</v>
      </c>
      <c r="B43" s="58" t="s">
        <v>870</v>
      </c>
      <c r="C43" s="63" t="s">
        <v>620</v>
      </c>
      <c r="D43" s="58" t="s">
        <v>621</v>
      </c>
      <c r="E43" s="63" t="s">
        <v>297</v>
      </c>
      <c r="F43" s="58" t="s">
        <v>298</v>
      </c>
      <c r="G43" s="64">
        <v>1785.67</v>
      </c>
      <c r="H43" s="64">
        <v>3453.24</v>
      </c>
      <c r="I43" s="64">
        <v>1860.93</v>
      </c>
      <c r="J43" s="64">
        <v>2292.0500000000002</v>
      </c>
      <c r="K43" s="64">
        <v>2242.58</v>
      </c>
      <c r="L43" s="64">
        <v>745.56999999999994</v>
      </c>
      <c r="M43" s="18">
        <f>'4264 Div 002'!K26</f>
        <v>1967</v>
      </c>
      <c r="N43" s="18">
        <f>'4264 Div 002'!L26</f>
        <v>1967</v>
      </c>
      <c r="O43" s="18">
        <f>'4264 Div 002'!M26</f>
        <v>1963</v>
      </c>
      <c r="P43">
        <f>'FY18 4264'!AC30</f>
        <v>2267</v>
      </c>
      <c r="Q43">
        <f>'FY18 4264'!AD30</f>
        <v>2267</v>
      </c>
      <c r="R43">
        <f>'FY18 4264'!AE30</f>
        <v>2267</v>
      </c>
    </row>
    <row r="44" spans="1:18">
      <c r="A44" s="62" t="s">
        <v>869</v>
      </c>
      <c r="B44" s="58" t="s">
        <v>870</v>
      </c>
      <c r="C44" s="63" t="s">
        <v>620</v>
      </c>
      <c r="D44" s="58" t="s">
        <v>621</v>
      </c>
      <c r="E44" s="63" t="s">
        <v>305</v>
      </c>
      <c r="F44" s="58" t="s">
        <v>306</v>
      </c>
      <c r="G44" s="64">
        <v>155.6</v>
      </c>
      <c r="H44" s="64">
        <v>512.77</v>
      </c>
      <c r="I44" s="64">
        <v>1613.81</v>
      </c>
      <c r="J44" s="64">
        <v>2097.87</v>
      </c>
      <c r="K44" s="64">
        <v>1630.37</v>
      </c>
      <c r="L44" s="64">
        <v>1254.19</v>
      </c>
      <c r="M44" s="18">
        <f>'4264 Div 002'!K29</f>
        <v>1033</v>
      </c>
      <c r="N44" s="18">
        <f>'4264 Div 002'!L29</f>
        <v>1033</v>
      </c>
      <c r="O44" s="18">
        <f>'4264 Div 002'!M29</f>
        <v>1037</v>
      </c>
      <c r="P44">
        <f>'FY18 4264'!AC32</f>
        <v>1333</v>
      </c>
      <c r="Q44">
        <f>'FY18 4264'!AD32</f>
        <v>1033</v>
      </c>
      <c r="R44">
        <f>'FY18 4264'!AE32</f>
        <v>1333</v>
      </c>
    </row>
    <row r="45" spans="1:18">
      <c r="A45" s="62" t="s">
        <v>869</v>
      </c>
      <c r="B45" s="58" t="s">
        <v>870</v>
      </c>
      <c r="C45" s="63" t="s">
        <v>620</v>
      </c>
      <c r="D45" s="58" t="s">
        <v>621</v>
      </c>
      <c r="E45" s="63" t="s">
        <v>394</v>
      </c>
      <c r="F45" s="58" t="s">
        <v>395</v>
      </c>
      <c r="G45" s="64">
        <v>454.65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18">
        <f>'4264 Div 002'!K24</f>
        <v>333</v>
      </c>
      <c r="N45" s="18">
        <f>'4264 Div 002'!L24</f>
        <v>333</v>
      </c>
      <c r="O45" s="18">
        <f>'4264 Div 002'!M24</f>
        <v>337</v>
      </c>
      <c r="P45">
        <f>'FY18 4264'!AC28</f>
        <v>467</v>
      </c>
      <c r="Q45">
        <f>'FY18 4264'!AD28</f>
        <v>467</v>
      </c>
      <c r="R45">
        <f>'FY18 4264'!AE28</f>
        <v>467</v>
      </c>
    </row>
    <row r="46" spans="1:18">
      <c r="A46" s="62" t="s">
        <v>869</v>
      </c>
      <c r="B46" s="58" t="s">
        <v>870</v>
      </c>
      <c r="C46" s="63" t="s">
        <v>620</v>
      </c>
      <c r="D46" s="58" t="s">
        <v>621</v>
      </c>
      <c r="E46" s="63" t="s">
        <v>371</v>
      </c>
      <c r="F46" s="58" t="s">
        <v>372</v>
      </c>
      <c r="G46" s="64">
        <v>4715.07</v>
      </c>
      <c r="H46" s="64">
        <v>18248.509999999998</v>
      </c>
      <c r="I46" s="64">
        <v>6006.61</v>
      </c>
      <c r="J46" s="64">
        <v>6484.9</v>
      </c>
      <c r="K46" s="64">
        <v>5168.9799999999996</v>
      </c>
      <c r="L46" s="64">
        <v>5826.94</v>
      </c>
      <c r="M46" s="18">
        <f>'4264 Div 002'!K20</f>
        <v>3917</v>
      </c>
      <c r="N46" s="18">
        <f>'4264 Div 002'!L20</f>
        <v>3917</v>
      </c>
      <c r="O46" s="18">
        <f>'4264 Div 002'!M20</f>
        <v>3913</v>
      </c>
      <c r="P46">
        <f>'FY18 4264'!AC26</f>
        <v>5750</v>
      </c>
      <c r="Q46">
        <f>'FY18 4264'!AD26</f>
        <v>5750</v>
      </c>
      <c r="R46">
        <f>'FY18 4264'!AE26</f>
        <v>5750</v>
      </c>
    </row>
    <row r="47" spans="1:18">
      <c r="A47" s="62" t="s">
        <v>869</v>
      </c>
      <c r="B47" s="58" t="s">
        <v>870</v>
      </c>
      <c r="C47" s="63" t="s">
        <v>620</v>
      </c>
      <c r="D47" s="58" t="s">
        <v>621</v>
      </c>
      <c r="E47" s="63" t="s">
        <v>285</v>
      </c>
      <c r="F47" s="58" t="s">
        <v>286</v>
      </c>
      <c r="G47" s="64">
        <v>20899.079999999998</v>
      </c>
      <c r="H47" s="64">
        <v>20957.64</v>
      </c>
      <c r="I47" s="64">
        <v>31436.46</v>
      </c>
      <c r="J47" s="64">
        <v>21427.78</v>
      </c>
      <c r="K47" s="64">
        <v>20957.64</v>
      </c>
      <c r="L47" s="64">
        <v>20022.410000000003</v>
      </c>
      <c r="M47" s="18">
        <f>'4264 Div 002'!K8</f>
        <v>20044</v>
      </c>
      <c r="N47" s="18">
        <f>'4264 Div 002'!L8</f>
        <v>21953</v>
      </c>
      <c r="O47" s="18">
        <f>'4264 Div 002'!M8</f>
        <v>20044</v>
      </c>
      <c r="P47">
        <f>'FY18 4264'!AC24</f>
        <v>17871.3982</v>
      </c>
      <c r="Q47">
        <f>'FY18 4264'!AD24</f>
        <v>18722.417099999999</v>
      </c>
      <c r="R47">
        <f>'FY18 4264'!AE24</f>
        <v>18722.417099999999</v>
      </c>
    </row>
    <row r="48" spans="1:18">
      <c r="A48" s="62" t="s">
        <v>869</v>
      </c>
      <c r="B48" s="58" t="s">
        <v>870</v>
      </c>
      <c r="C48" s="63" t="s">
        <v>620</v>
      </c>
      <c r="D48" s="58" t="s">
        <v>621</v>
      </c>
      <c r="E48" s="63" t="s">
        <v>399</v>
      </c>
      <c r="F48" s="58" t="s">
        <v>400</v>
      </c>
      <c r="G48" s="64">
        <v>1282.1600000000001</v>
      </c>
      <c r="H48" s="64">
        <v>1464.17</v>
      </c>
      <c r="I48" s="64">
        <v>666.54</v>
      </c>
      <c r="J48" s="64">
        <v>259.39</v>
      </c>
      <c r="K48" s="64">
        <v>1160.0899999999999</v>
      </c>
      <c r="L48" s="64">
        <v>0</v>
      </c>
      <c r="M48" s="18">
        <f>'4264 Div 002'!K32</f>
        <v>17</v>
      </c>
      <c r="N48" s="18">
        <f>'4264 Div 002'!L32</f>
        <v>17</v>
      </c>
      <c r="O48" s="18">
        <f>'4264 Div 002'!M32</f>
        <v>13</v>
      </c>
      <c r="P48">
        <f>'FY18 4264'!AC33</f>
        <v>100</v>
      </c>
      <c r="Q48">
        <f>'FY18 4264'!AD33</f>
        <v>0</v>
      </c>
      <c r="R48">
        <f>'FY18 4264'!AE33</f>
        <v>0</v>
      </c>
    </row>
    <row r="49" spans="1:18">
      <c r="A49" s="62" t="s">
        <v>869</v>
      </c>
      <c r="B49" s="58" t="s">
        <v>870</v>
      </c>
      <c r="C49" s="63" t="s">
        <v>620</v>
      </c>
      <c r="D49" s="58" t="s">
        <v>621</v>
      </c>
      <c r="E49" s="63" t="s">
        <v>307</v>
      </c>
      <c r="F49" s="58" t="s">
        <v>308</v>
      </c>
      <c r="G49" s="64">
        <v>0</v>
      </c>
      <c r="H49" s="64">
        <v>100.89</v>
      </c>
      <c r="I49" s="64">
        <v>0</v>
      </c>
      <c r="J49" s="64">
        <v>43.67</v>
      </c>
      <c r="K49" s="64">
        <v>15.8</v>
      </c>
      <c r="L49" s="64">
        <v>15.05</v>
      </c>
      <c r="M49" s="55">
        <v>0</v>
      </c>
      <c r="N49" s="55">
        <v>0</v>
      </c>
      <c r="O49" s="55">
        <v>0</v>
      </c>
    </row>
    <row r="50" spans="1:18">
      <c r="A50" s="62" t="s">
        <v>869</v>
      </c>
      <c r="B50" s="58" t="s">
        <v>870</v>
      </c>
      <c r="C50" s="63" t="s">
        <v>620</v>
      </c>
      <c r="D50" s="58" t="s">
        <v>621</v>
      </c>
      <c r="E50" s="63" t="s">
        <v>319</v>
      </c>
      <c r="F50" s="58" t="s">
        <v>320</v>
      </c>
      <c r="G50" s="64">
        <v>200</v>
      </c>
      <c r="H50" s="64">
        <v>16.5</v>
      </c>
      <c r="I50" s="64">
        <v>0</v>
      </c>
      <c r="J50" s="64">
        <v>0</v>
      </c>
      <c r="K50" s="64">
        <v>0</v>
      </c>
      <c r="L50" s="64">
        <v>0</v>
      </c>
      <c r="M50" s="55">
        <v>0</v>
      </c>
      <c r="N50" s="55">
        <v>0</v>
      </c>
      <c r="O50" s="55">
        <v>0</v>
      </c>
    </row>
    <row r="51" spans="1:18">
      <c r="A51" s="62" t="s">
        <v>869</v>
      </c>
      <c r="B51" s="58" t="s">
        <v>870</v>
      </c>
      <c r="C51" s="63" t="s">
        <v>620</v>
      </c>
      <c r="D51" s="58" t="s">
        <v>621</v>
      </c>
      <c r="E51" s="63" t="s">
        <v>303</v>
      </c>
      <c r="F51" s="58" t="s">
        <v>304</v>
      </c>
      <c r="G51" s="64">
        <v>472.11</v>
      </c>
      <c r="H51" s="64">
        <v>1973.02</v>
      </c>
      <c r="I51" s="64">
        <v>2425.9299999999998</v>
      </c>
      <c r="J51" s="64">
        <v>1642.89</v>
      </c>
      <c r="K51" s="64">
        <v>2605.7799999999997</v>
      </c>
      <c r="L51" s="64">
        <v>4176.58</v>
      </c>
      <c r="M51" s="18">
        <f>'4264 Div 002'!K28</f>
        <v>1083</v>
      </c>
      <c r="N51" s="18">
        <f>'4264 Div 002'!L28</f>
        <v>1083</v>
      </c>
      <c r="O51" s="18">
        <f>'4264 Div 002'!M28</f>
        <v>1087</v>
      </c>
      <c r="P51">
        <f>'FY18 4264'!AC31</f>
        <v>1683</v>
      </c>
      <c r="Q51">
        <f>'FY18 4264'!AD31</f>
        <v>1683</v>
      </c>
      <c r="R51">
        <f>'FY18 4264'!AE31</f>
        <v>1683</v>
      </c>
    </row>
    <row r="52" spans="1:18">
      <c r="A52" s="62" t="s">
        <v>869</v>
      </c>
      <c r="B52" s="58" t="s">
        <v>870</v>
      </c>
      <c r="C52" s="63" t="s">
        <v>620</v>
      </c>
      <c r="D52" s="58" t="s">
        <v>621</v>
      </c>
      <c r="E52" s="63" t="s">
        <v>299</v>
      </c>
      <c r="F52" s="58" t="s">
        <v>300</v>
      </c>
      <c r="G52" s="64">
        <v>380.27</v>
      </c>
      <c r="H52" s="64">
        <v>0.31</v>
      </c>
      <c r="I52" s="64">
        <v>0</v>
      </c>
      <c r="J52" s="64">
        <v>95.69</v>
      </c>
      <c r="K52" s="64">
        <v>0</v>
      </c>
      <c r="L52" s="64">
        <v>761.98</v>
      </c>
      <c r="M52" s="18">
        <f>'4264 Div 002'!L21</f>
        <v>167</v>
      </c>
      <c r="N52" s="18">
        <f>'4264 Div 002'!M21</f>
        <v>163</v>
      </c>
      <c r="O52" s="18" t="str">
        <f>'4264 Div 002'!N21</f>
        <v>0</v>
      </c>
      <c r="P52">
        <f>'FY18 4264'!AC27</f>
        <v>167</v>
      </c>
      <c r="Q52">
        <f>'FY18 4264'!AD27</f>
        <v>167</v>
      </c>
      <c r="R52">
        <f>'FY18 4264'!AE27</f>
        <v>167</v>
      </c>
    </row>
    <row r="53" spans="1:18">
      <c r="A53" s="62" t="s">
        <v>869</v>
      </c>
      <c r="B53" s="58" t="s">
        <v>870</v>
      </c>
      <c r="C53" s="63" t="s">
        <v>620</v>
      </c>
      <c r="D53" s="58" t="s">
        <v>621</v>
      </c>
      <c r="E53" s="63" t="s">
        <v>810</v>
      </c>
      <c r="F53" s="58" t="s">
        <v>811</v>
      </c>
      <c r="G53" s="64">
        <v>45.239999999999995</v>
      </c>
      <c r="H53" s="64">
        <v>41.99</v>
      </c>
      <c r="I53" s="64">
        <v>48.199999999999996</v>
      </c>
      <c r="J53" s="64">
        <v>43.089999999999996</v>
      </c>
      <c r="K53" s="64">
        <v>47.970000000000006</v>
      </c>
      <c r="L53" s="64">
        <v>43.300000000000004</v>
      </c>
      <c r="M53" s="55">
        <v>0</v>
      </c>
      <c r="N53" s="55">
        <v>0</v>
      </c>
      <c r="O53" s="55">
        <v>0</v>
      </c>
    </row>
    <row r="54" spans="1:18">
      <c r="A54" s="62" t="s">
        <v>869</v>
      </c>
      <c r="B54" s="58" t="s">
        <v>870</v>
      </c>
      <c r="C54" s="63" t="s">
        <v>620</v>
      </c>
      <c r="D54" s="58" t="s">
        <v>621</v>
      </c>
      <c r="E54" s="63" t="s">
        <v>616</v>
      </c>
      <c r="F54" s="58" t="s">
        <v>617</v>
      </c>
      <c r="G54" s="64">
        <v>0</v>
      </c>
      <c r="H54" s="64">
        <v>0</v>
      </c>
      <c r="I54" s="64">
        <v>96</v>
      </c>
      <c r="J54" s="64">
        <v>0</v>
      </c>
      <c r="K54" s="64">
        <v>0</v>
      </c>
      <c r="L54" s="64">
        <v>0</v>
      </c>
      <c r="M54" s="55">
        <v>0</v>
      </c>
      <c r="N54" s="55">
        <v>0</v>
      </c>
      <c r="O54" s="55">
        <v>0</v>
      </c>
    </row>
    <row r="55" spans="1:18">
      <c r="A55" s="62" t="s">
        <v>869</v>
      </c>
      <c r="B55" s="58" t="s">
        <v>870</v>
      </c>
      <c r="C55" s="63" t="s">
        <v>620</v>
      </c>
      <c r="D55" s="58" t="s">
        <v>621</v>
      </c>
      <c r="E55" s="63" t="s">
        <v>321</v>
      </c>
      <c r="F55" s="58" t="s">
        <v>322</v>
      </c>
      <c r="G55" s="64">
        <v>0</v>
      </c>
      <c r="H55" s="64">
        <v>10</v>
      </c>
      <c r="I55" s="64">
        <v>2844.83</v>
      </c>
      <c r="J55" s="64">
        <v>0</v>
      </c>
      <c r="K55" s="64">
        <v>0</v>
      </c>
      <c r="L55" s="64">
        <v>0</v>
      </c>
      <c r="M55" s="55">
        <v>0</v>
      </c>
      <c r="N55" s="55">
        <v>0</v>
      </c>
      <c r="O55" s="55">
        <v>0</v>
      </c>
    </row>
    <row r="56" spans="1:18">
      <c r="A56" s="62" t="s">
        <v>869</v>
      </c>
      <c r="B56" s="58" t="s">
        <v>870</v>
      </c>
      <c r="C56" s="63" t="s">
        <v>620</v>
      </c>
      <c r="D56" s="58" t="s">
        <v>621</v>
      </c>
      <c r="E56" s="63" t="s">
        <v>309</v>
      </c>
      <c r="F56" s="58" t="s">
        <v>310</v>
      </c>
      <c r="G56" s="64">
        <v>785</v>
      </c>
      <c r="H56" s="64">
        <v>40.49</v>
      </c>
      <c r="I56" s="64">
        <v>0</v>
      </c>
      <c r="J56" s="64">
        <v>0</v>
      </c>
      <c r="K56" s="64">
        <v>87</v>
      </c>
      <c r="L56" s="64">
        <v>0</v>
      </c>
      <c r="M56" s="55">
        <v>0</v>
      </c>
      <c r="N56" s="55">
        <v>0</v>
      </c>
      <c r="O56" s="55">
        <v>0</v>
      </c>
    </row>
    <row r="57" spans="1:18">
      <c r="A57" s="62" t="s">
        <v>869</v>
      </c>
      <c r="B57" s="58" t="s">
        <v>870</v>
      </c>
      <c r="C57" s="63" t="s">
        <v>620</v>
      </c>
      <c r="D57" s="58" t="s">
        <v>621</v>
      </c>
      <c r="E57" s="63" t="s">
        <v>622</v>
      </c>
      <c r="F57" s="58" t="s">
        <v>623</v>
      </c>
      <c r="G57" s="64">
        <v>3082</v>
      </c>
      <c r="H57" s="64">
        <v>0</v>
      </c>
      <c r="I57" s="64">
        <v>3445.76</v>
      </c>
      <c r="J57" s="64">
        <v>33470.81</v>
      </c>
      <c r="K57" s="64">
        <v>6085.17</v>
      </c>
      <c r="L57" s="64">
        <v>42957.26</v>
      </c>
      <c r="M57" s="18">
        <f>'4264 Div 002'!K40</f>
        <v>6958</v>
      </c>
      <c r="N57" s="18">
        <f>'4264 Div 002'!L40</f>
        <v>6958</v>
      </c>
      <c r="O57" s="18">
        <f>'4264 Div 002'!M40</f>
        <v>6962</v>
      </c>
      <c r="P57">
        <f>'FY18 4264'!AC36</f>
        <v>6958</v>
      </c>
      <c r="Q57">
        <f>'FY18 4264'!AD36</f>
        <v>6958</v>
      </c>
      <c r="R57">
        <f>'FY18 4264'!AE36</f>
        <v>6958</v>
      </c>
    </row>
    <row r="58" spans="1:18">
      <c r="A58" s="62" t="s">
        <v>869</v>
      </c>
      <c r="B58" s="58" t="s">
        <v>870</v>
      </c>
      <c r="C58" s="63" t="s">
        <v>620</v>
      </c>
      <c r="D58" s="58" t="s">
        <v>621</v>
      </c>
      <c r="E58" s="63" t="s">
        <v>592</v>
      </c>
      <c r="F58" s="58" t="s">
        <v>593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55">
        <v>0</v>
      </c>
      <c r="N58" s="55">
        <v>0</v>
      </c>
      <c r="O58" s="55">
        <v>0</v>
      </c>
    </row>
    <row r="59" spans="1:18">
      <c r="A59" s="62" t="s">
        <v>869</v>
      </c>
      <c r="B59" s="58" t="s">
        <v>870</v>
      </c>
      <c r="C59" s="63" t="s">
        <v>620</v>
      </c>
      <c r="D59" s="58" t="s">
        <v>621</v>
      </c>
      <c r="E59" s="63" t="s">
        <v>833</v>
      </c>
      <c r="F59" s="58" t="s">
        <v>834</v>
      </c>
      <c r="G59" s="64">
        <v>0</v>
      </c>
      <c r="H59" s="64">
        <v>0</v>
      </c>
      <c r="I59" s="64">
        <v>0</v>
      </c>
      <c r="J59" s="64">
        <v>4500</v>
      </c>
      <c r="K59" s="64">
        <v>0</v>
      </c>
      <c r="L59" s="64">
        <v>0</v>
      </c>
      <c r="M59" s="55">
        <v>0</v>
      </c>
      <c r="N59" s="55">
        <v>0</v>
      </c>
      <c r="O59" s="55">
        <v>0</v>
      </c>
    </row>
    <row r="60" spans="1:18">
      <c r="A60" s="62" t="s">
        <v>869</v>
      </c>
      <c r="B60" s="58" t="s">
        <v>870</v>
      </c>
      <c r="C60" s="63" t="s">
        <v>620</v>
      </c>
      <c r="D60" s="58" t="s">
        <v>621</v>
      </c>
      <c r="E60" s="63" t="s">
        <v>967</v>
      </c>
      <c r="F60" s="80" t="s">
        <v>1049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18">
        <f>'4264 Div 002'!K10</f>
        <v>7146</v>
      </c>
      <c r="N60" s="18">
        <f>'4264 Div 002'!L10</f>
        <v>7826</v>
      </c>
      <c r="O60" s="18">
        <f>'4264 Div 002'!M10</f>
        <v>7146</v>
      </c>
      <c r="P60">
        <f>'FY18 4264'!AC25</f>
        <v>5884.9620000000004</v>
      </c>
      <c r="Q60">
        <f>'FY18 4264'!AD25</f>
        <v>6165.1983</v>
      </c>
      <c r="R60">
        <f>'FY18 4264'!AE25</f>
        <v>6165.1983</v>
      </c>
    </row>
    <row r="61" spans="1:18">
      <c r="A61" s="62" t="s">
        <v>869</v>
      </c>
      <c r="B61" s="58" t="s">
        <v>870</v>
      </c>
      <c r="C61" s="63" t="s">
        <v>620</v>
      </c>
      <c r="D61" s="58" t="s">
        <v>621</v>
      </c>
      <c r="E61" s="63" t="s">
        <v>315</v>
      </c>
      <c r="F61" s="80" t="s">
        <v>1050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18">
        <f>'4264 Div 002'!K25</f>
        <v>333</v>
      </c>
      <c r="N61" s="18">
        <f>'4264 Div 002'!L25</f>
        <v>333</v>
      </c>
      <c r="O61" s="18">
        <f>'4264 Div 002'!M25</f>
        <v>337</v>
      </c>
      <c r="P61">
        <f>'FY18 4264'!AC29</f>
        <v>333</v>
      </c>
      <c r="Q61">
        <f>'FY18 4264'!AD29</f>
        <v>333</v>
      </c>
      <c r="R61">
        <f>'FY18 4264'!AE29</f>
        <v>333</v>
      </c>
    </row>
    <row r="62" spans="1:18">
      <c r="A62" s="62" t="s">
        <v>869</v>
      </c>
      <c r="B62" s="58" t="s">
        <v>870</v>
      </c>
      <c r="C62" s="63" t="s">
        <v>620</v>
      </c>
      <c r="D62" s="58" t="s">
        <v>621</v>
      </c>
      <c r="E62" s="63" t="s">
        <v>1047</v>
      </c>
      <c r="F62" s="80" t="s">
        <v>1048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18">
        <f>'4264 Div 002'!K48</f>
        <v>-44442</v>
      </c>
      <c r="N62" s="18">
        <f>'4264 Div 002'!L48</f>
        <v>-47031</v>
      </c>
      <c r="O62" s="18">
        <f>'4264 Div 002'!M48</f>
        <v>-44656</v>
      </c>
      <c r="P62">
        <f>'FY18 4264'!AC37</f>
        <v>-44210</v>
      </c>
      <c r="Q62">
        <f>'FY18 4264'!AD37</f>
        <v>-45308</v>
      </c>
      <c r="R62">
        <f>'FY18 4264'!AE37</f>
        <v>-45361</v>
      </c>
    </row>
    <row r="64" spans="1:18">
      <c r="F64" s="81" t="s">
        <v>1051</v>
      </c>
      <c r="G64" s="82">
        <f>SUM(G22:G62)</f>
        <v>-3.1832314562052488E-12</v>
      </c>
      <c r="H64" s="82">
        <f t="shared" ref="H64:P64" si="4">SUM(H22:H62)</f>
        <v>-1.3599787962448318E-11</v>
      </c>
      <c r="I64" s="82">
        <f t="shared" si="4"/>
        <v>6.3664629124104977E-12</v>
      </c>
      <c r="J64" s="82">
        <f t="shared" si="4"/>
        <v>-1.0000000002037268E-2</v>
      </c>
      <c r="K64" s="82">
        <f t="shared" si="4"/>
        <v>9.9999999929423211E-3</v>
      </c>
      <c r="L64" s="82">
        <f t="shared" si="4"/>
        <v>1.9999999989522621E-2</v>
      </c>
      <c r="M64" s="82">
        <f t="shared" si="4"/>
        <v>750</v>
      </c>
      <c r="N64" s="82">
        <f t="shared" si="4"/>
        <v>746</v>
      </c>
      <c r="O64" s="82">
        <f t="shared" si="4"/>
        <v>587</v>
      </c>
      <c r="P64" s="82">
        <f t="shared" si="4"/>
        <v>572.00019999999495</v>
      </c>
      <c r="Q64" s="82">
        <f t="shared" ref="Q64:R64" si="5">SUM(Q22:Q62)</f>
        <v>149.85540000000037</v>
      </c>
      <c r="R64" s="82">
        <f t="shared" si="5"/>
        <v>452.25539999999455</v>
      </c>
    </row>
    <row r="65" spans="6:19">
      <c r="F65" s="81" t="s">
        <v>58</v>
      </c>
      <c r="G65" s="82">
        <f>SUM(G29:G61)</f>
        <v>45629.86</v>
      </c>
      <c r="H65" s="82">
        <f t="shared" ref="H65:R65" si="6">SUM(H29:H61)</f>
        <v>56584.159999999982</v>
      </c>
      <c r="I65" s="82">
        <f t="shared" si="6"/>
        <v>55881.560000000005</v>
      </c>
      <c r="J65" s="82">
        <f t="shared" si="6"/>
        <v>81819.47</v>
      </c>
      <c r="K65" s="82">
        <f t="shared" si="6"/>
        <v>56255.31</v>
      </c>
      <c r="L65" s="82">
        <f t="shared" si="6"/>
        <v>85373.750000000015</v>
      </c>
      <c r="M65" s="82">
        <f t="shared" si="6"/>
        <v>45192</v>
      </c>
      <c r="N65" s="82">
        <f t="shared" si="6"/>
        <v>47777</v>
      </c>
      <c r="O65" s="82">
        <f t="shared" si="6"/>
        <v>45243</v>
      </c>
      <c r="P65" s="82">
        <f t="shared" si="6"/>
        <v>44782.000199999995</v>
      </c>
      <c r="Q65" s="82">
        <f t="shared" si="6"/>
        <v>45457.8554</v>
      </c>
      <c r="R65" s="82">
        <f t="shared" si="6"/>
        <v>45813.255399999995</v>
      </c>
    </row>
    <row r="68" spans="6:19">
      <c r="F68" s="37" t="s">
        <v>1052</v>
      </c>
      <c r="S68" s="84" t="s">
        <v>57</v>
      </c>
    </row>
    <row r="69" spans="6:19">
      <c r="F69" t="s">
        <v>1053</v>
      </c>
      <c r="G69" s="82">
        <f>G10</f>
        <v>5000</v>
      </c>
      <c r="H69" s="82">
        <f t="shared" ref="H69:R69" si="7">H10</f>
        <v>15000</v>
      </c>
      <c r="I69" s="82">
        <f t="shared" si="7"/>
        <v>5000</v>
      </c>
      <c r="J69" s="82">
        <f t="shared" si="7"/>
        <v>5000</v>
      </c>
      <c r="K69" s="82">
        <f t="shared" si="7"/>
        <v>5000</v>
      </c>
      <c r="L69" s="82">
        <f t="shared" si="7"/>
        <v>10000</v>
      </c>
      <c r="M69" s="82">
        <f t="shared" si="7"/>
        <v>5000</v>
      </c>
      <c r="N69" s="82">
        <f t="shared" si="7"/>
        <v>5000</v>
      </c>
      <c r="O69" s="82">
        <f t="shared" si="7"/>
        <v>5000</v>
      </c>
      <c r="P69" s="83">
        <f t="shared" si="7"/>
        <v>5000</v>
      </c>
      <c r="Q69" s="83">
        <f t="shared" si="7"/>
        <v>5000</v>
      </c>
      <c r="R69" s="83">
        <f t="shared" si="7"/>
        <v>5000</v>
      </c>
      <c r="S69" s="82">
        <f>SUM(G69:R69)</f>
        <v>75000</v>
      </c>
    </row>
    <row r="70" spans="6:19">
      <c r="F70" t="s">
        <v>1054</v>
      </c>
      <c r="G70" s="82">
        <f>G20</f>
        <v>0</v>
      </c>
      <c r="H70" s="82">
        <f t="shared" ref="H70:R70" si="8">H20</f>
        <v>0</v>
      </c>
      <c r="I70" s="82">
        <f t="shared" si="8"/>
        <v>0</v>
      </c>
      <c r="J70" s="82">
        <f t="shared" si="8"/>
        <v>0</v>
      </c>
      <c r="K70" s="82">
        <f t="shared" si="8"/>
        <v>0</v>
      </c>
      <c r="L70" s="82">
        <f t="shared" si="8"/>
        <v>0</v>
      </c>
      <c r="M70" s="82">
        <f t="shared" si="8"/>
        <v>734</v>
      </c>
      <c r="N70" s="82">
        <f t="shared" si="8"/>
        <v>734</v>
      </c>
      <c r="O70" s="82">
        <f t="shared" si="8"/>
        <v>734</v>
      </c>
      <c r="P70" s="83">
        <f t="shared" si="8"/>
        <v>734</v>
      </c>
      <c r="Q70" s="83">
        <f t="shared" si="8"/>
        <v>734</v>
      </c>
      <c r="R70" s="83">
        <f t="shared" si="8"/>
        <v>734</v>
      </c>
      <c r="S70" s="82">
        <f t="shared" ref="S70:S71" si="9">SUM(G70:R70)</f>
        <v>4404</v>
      </c>
    </row>
    <row r="71" spans="6:19">
      <c r="F71" t="s">
        <v>1055</v>
      </c>
      <c r="G71" s="82">
        <f>G65</f>
        <v>45629.86</v>
      </c>
      <c r="H71" s="82">
        <f t="shared" ref="H71:R71" si="10">H65</f>
        <v>56584.159999999982</v>
      </c>
      <c r="I71" s="82">
        <f t="shared" si="10"/>
        <v>55881.560000000005</v>
      </c>
      <c r="J71" s="82">
        <f t="shared" si="10"/>
        <v>81819.47</v>
      </c>
      <c r="K71" s="82">
        <f t="shared" si="10"/>
        <v>56255.31</v>
      </c>
      <c r="L71" s="82">
        <f t="shared" si="10"/>
        <v>85373.750000000015</v>
      </c>
      <c r="M71" s="82">
        <f t="shared" si="10"/>
        <v>45192</v>
      </c>
      <c r="N71" s="82">
        <f t="shared" si="10"/>
        <v>47777</v>
      </c>
      <c r="O71" s="82">
        <f t="shared" si="10"/>
        <v>45243</v>
      </c>
      <c r="P71" s="83">
        <f t="shared" si="10"/>
        <v>44782.000199999995</v>
      </c>
      <c r="Q71" s="83">
        <f t="shared" si="10"/>
        <v>45457.8554</v>
      </c>
      <c r="R71" s="83">
        <f t="shared" si="10"/>
        <v>45813.255399999995</v>
      </c>
      <c r="S71" s="82">
        <f t="shared" si="9"/>
        <v>655809.22100000002</v>
      </c>
    </row>
    <row r="73" spans="6:19">
      <c r="F73" t="s">
        <v>1056</v>
      </c>
    </row>
  </sheetData>
  <pageMargins left="0.7" right="0.7" top="0.75" bottom="0.75" header="0.3" footer="0.3"/>
  <pageSetup scale="3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"/>
  <sheetViews>
    <sheetView view="pageBreakPreview" zoomScale="60" zoomScaleNormal="100" workbookViewId="0">
      <selection activeCell="E7" sqref="E7:P8"/>
    </sheetView>
  </sheetViews>
  <sheetFormatPr defaultRowHeight="12.75"/>
  <cols>
    <col min="2" max="2" width="84.85546875" bestFit="1" customWidth="1"/>
    <col min="5" max="10" width="11.7109375" bestFit="1" customWidth="1"/>
    <col min="11" max="16" width="12.5703125" bestFit="1" customWidth="1"/>
  </cols>
  <sheetData>
    <row r="1" spans="2:16">
      <c r="B1" s="2" t="s">
        <v>0</v>
      </c>
      <c r="C1" s="2"/>
      <c r="D1" s="2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2:16">
      <c r="B2" s="2" t="s">
        <v>1</v>
      </c>
      <c r="C2" s="2"/>
      <c r="D2" s="2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2:16">
      <c r="B3" s="2" t="s">
        <v>2</v>
      </c>
      <c r="C3" s="2"/>
      <c r="D3" s="2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2:16" ht="23.25">
      <c r="B4" s="2" t="s">
        <v>3</v>
      </c>
      <c r="C4" s="2"/>
      <c r="D4" s="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2:16" ht="23.25">
      <c r="B5" s="2" t="s">
        <v>5</v>
      </c>
      <c r="C5" s="2"/>
      <c r="D5" s="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5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>
      <c r="B7" s="70"/>
      <c r="C7" s="70"/>
      <c r="D7" s="70"/>
      <c r="E7" s="2" t="s">
        <v>142</v>
      </c>
      <c r="F7" s="2" t="s">
        <v>142</v>
      </c>
      <c r="G7" s="2" t="s">
        <v>142</v>
      </c>
      <c r="H7" s="2" t="s">
        <v>142</v>
      </c>
      <c r="I7" s="2" t="s">
        <v>142</v>
      </c>
      <c r="J7" s="2" t="s">
        <v>142</v>
      </c>
      <c r="K7" s="2" t="s">
        <v>1044</v>
      </c>
      <c r="L7" s="2" t="s">
        <v>1044</v>
      </c>
      <c r="M7" s="2" t="s">
        <v>1044</v>
      </c>
      <c r="N7" s="79" t="s">
        <v>1045</v>
      </c>
      <c r="O7" s="79" t="s">
        <v>1045</v>
      </c>
      <c r="P7" s="79" t="s">
        <v>1045</v>
      </c>
    </row>
    <row r="8" spans="2:16">
      <c r="B8" s="73"/>
      <c r="C8" s="74" t="s">
        <v>43</v>
      </c>
      <c r="D8" s="74" t="s">
        <v>44</v>
      </c>
      <c r="E8" s="13" t="s">
        <v>12</v>
      </c>
      <c r="F8" s="13" t="s">
        <v>13</v>
      </c>
      <c r="G8" s="13" t="s">
        <v>14</v>
      </c>
      <c r="H8" s="13" t="s">
        <v>15</v>
      </c>
      <c r="I8" s="13" t="s">
        <v>16</v>
      </c>
      <c r="J8" s="13" t="s">
        <v>17</v>
      </c>
      <c r="K8" s="13" t="s">
        <v>18</v>
      </c>
      <c r="L8" s="13" t="s">
        <v>19</v>
      </c>
      <c r="M8" s="13" t="s">
        <v>20</v>
      </c>
      <c r="N8" s="13" t="s">
        <v>9</v>
      </c>
      <c r="O8" s="13" t="s">
        <v>10</v>
      </c>
      <c r="P8" s="13" t="s">
        <v>11</v>
      </c>
    </row>
    <row r="9" spans="2:16">
      <c r="B9" s="74" t="s">
        <v>76</v>
      </c>
      <c r="C9" s="75" t="s">
        <v>397</v>
      </c>
      <c r="D9" s="76" t="s">
        <v>620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</row>
    <row r="10" spans="2:16">
      <c r="B10" s="74" t="s">
        <v>77</v>
      </c>
      <c r="C10" s="75" t="s">
        <v>438</v>
      </c>
      <c r="D10" s="76" t="s">
        <v>620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</row>
    <row r="11" spans="2:16">
      <c r="B11" s="74" t="s">
        <v>78</v>
      </c>
      <c r="C11" s="75" t="s">
        <v>622</v>
      </c>
      <c r="D11" s="76" t="s">
        <v>620</v>
      </c>
      <c r="E11" s="77">
        <v>5000</v>
      </c>
      <c r="F11" s="78">
        <v>15000</v>
      </c>
      <c r="G11" s="78">
        <v>5000</v>
      </c>
      <c r="H11" s="23">
        <v>5000</v>
      </c>
      <c r="I11" s="23">
        <v>5000</v>
      </c>
      <c r="J11" s="23">
        <v>10000</v>
      </c>
      <c r="K11" s="23">
        <v>5000</v>
      </c>
      <c r="L11" s="78">
        <v>5000</v>
      </c>
      <c r="M11" s="23">
        <v>5000</v>
      </c>
      <c r="N11" s="77">
        <v>0</v>
      </c>
      <c r="O11" s="77">
        <v>0</v>
      </c>
      <c r="P11" s="77">
        <v>0</v>
      </c>
    </row>
    <row r="12" spans="2:16">
      <c r="B12" s="74" t="s">
        <v>79</v>
      </c>
      <c r="C12" s="75" t="s">
        <v>259</v>
      </c>
      <c r="D12" s="76" t="s">
        <v>620</v>
      </c>
      <c r="E12" s="77">
        <v>349.8</v>
      </c>
      <c r="F12" s="78">
        <v>494.17</v>
      </c>
      <c r="G12" s="78">
        <v>733.52</v>
      </c>
      <c r="H12" s="23">
        <v>2338.36</v>
      </c>
      <c r="I12" s="23">
        <v>685.79</v>
      </c>
      <c r="J12" s="23">
        <v>2534.91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</row>
    <row r="13" spans="2:16">
      <c r="B13" s="74" t="s">
        <v>80</v>
      </c>
      <c r="C13" s="75" t="s">
        <v>255</v>
      </c>
      <c r="D13" s="76" t="s">
        <v>620</v>
      </c>
      <c r="E13" s="77">
        <v>14.79</v>
      </c>
      <c r="F13" s="78">
        <v>0</v>
      </c>
      <c r="G13" s="78">
        <v>0</v>
      </c>
      <c r="H13" s="23">
        <v>0</v>
      </c>
      <c r="I13" s="23">
        <v>0</v>
      </c>
      <c r="J13" s="23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</row>
  </sheetData>
  <pageMargins left="0.7" right="0.7" top="0.75" bottom="0.75" header="0.3" footer="0.3"/>
  <pageSetup scale="3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view="pageBreakPreview" zoomScale="60" zoomScaleNormal="100" workbookViewId="0">
      <selection activeCell="E7" sqref="E7:P8"/>
    </sheetView>
  </sheetViews>
  <sheetFormatPr defaultRowHeight="12.75"/>
  <cols>
    <col min="2" max="2" width="84.85546875" bestFit="1" customWidth="1"/>
    <col min="5" max="10" width="11.7109375" bestFit="1" customWidth="1"/>
    <col min="11" max="16" width="12.5703125" bestFit="1" customWidth="1"/>
  </cols>
  <sheetData>
    <row r="1" spans="2:16">
      <c r="B1" s="2" t="s">
        <v>0</v>
      </c>
      <c r="C1" s="2"/>
      <c r="D1" s="2"/>
      <c r="E1" s="1"/>
    </row>
    <row r="2" spans="2:16" ht="26.25">
      <c r="B2" s="2" t="s">
        <v>1</v>
      </c>
      <c r="C2" s="2"/>
      <c r="D2" s="2"/>
      <c r="E2" s="3"/>
      <c r="G2" s="4"/>
    </row>
    <row r="3" spans="2:16" ht="23.25">
      <c r="B3" s="2" t="s">
        <v>2</v>
      </c>
      <c r="C3" s="2"/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23.25">
      <c r="B4" s="6" t="s">
        <v>3</v>
      </c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15">
      <c r="B5" s="6" t="s">
        <v>6</v>
      </c>
      <c r="C5" s="6"/>
      <c r="D5" s="6"/>
      <c r="E5" s="7"/>
      <c r="F5" s="7"/>
      <c r="G5" s="7"/>
      <c r="H5" s="7"/>
      <c r="I5" s="7"/>
      <c r="J5" s="8"/>
      <c r="K5" s="7"/>
      <c r="L5" s="7"/>
      <c r="M5" s="7"/>
      <c r="N5" s="7"/>
      <c r="O5" s="7"/>
      <c r="P5" s="7"/>
    </row>
    <row r="6" spans="2:16" ht="18">
      <c r="B6" s="9"/>
      <c r="C6" s="9"/>
      <c r="D6" s="9"/>
      <c r="F6" s="7"/>
    </row>
    <row r="7" spans="2:16">
      <c r="E7" s="2" t="s">
        <v>142</v>
      </c>
      <c r="F7" s="2" t="s">
        <v>142</v>
      </c>
      <c r="G7" s="2" t="s">
        <v>142</v>
      </c>
      <c r="H7" s="2" t="s">
        <v>142</v>
      </c>
      <c r="I7" s="2" t="s">
        <v>142</v>
      </c>
      <c r="J7" s="2" t="s">
        <v>142</v>
      </c>
      <c r="K7" s="2" t="s">
        <v>1044</v>
      </c>
      <c r="L7" s="2" t="s">
        <v>1044</v>
      </c>
      <c r="M7" s="2" t="s">
        <v>1044</v>
      </c>
      <c r="N7" s="79" t="s">
        <v>1045</v>
      </c>
      <c r="O7" s="79" t="s">
        <v>1045</v>
      </c>
      <c r="P7" s="79" t="s">
        <v>1045</v>
      </c>
    </row>
    <row r="8" spans="2:16">
      <c r="B8" s="11"/>
      <c r="C8" s="20" t="s">
        <v>43</v>
      </c>
      <c r="D8" s="20" t="s">
        <v>44</v>
      </c>
      <c r="E8" s="13" t="s">
        <v>12</v>
      </c>
      <c r="F8" s="13" t="s">
        <v>13</v>
      </c>
      <c r="G8" s="13" t="s">
        <v>14</v>
      </c>
      <c r="H8" s="13" t="s">
        <v>15</v>
      </c>
      <c r="I8" s="13" t="s">
        <v>16</v>
      </c>
      <c r="J8" s="13" t="s">
        <v>17</v>
      </c>
      <c r="K8" s="13" t="s">
        <v>18</v>
      </c>
      <c r="L8" s="13" t="s">
        <v>19</v>
      </c>
      <c r="M8" s="13" t="s">
        <v>20</v>
      </c>
      <c r="N8" s="13" t="s">
        <v>9</v>
      </c>
      <c r="O8" s="13" t="s">
        <v>10</v>
      </c>
      <c r="P8" s="13" t="s">
        <v>11</v>
      </c>
    </row>
    <row r="9" spans="2:16">
      <c r="B9" s="6" t="s">
        <v>80</v>
      </c>
      <c r="C9" s="15" t="s">
        <v>255</v>
      </c>
      <c r="D9" s="32" t="s">
        <v>620</v>
      </c>
      <c r="E9" s="18">
        <v>-28.29</v>
      </c>
      <c r="F9" s="18">
        <v>0</v>
      </c>
      <c r="G9" s="18">
        <v>0</v>
      </c>
      <c r="H9" s="18">
        <v>0</v>
      </c>
      <c r="I9" s="18">
        <v>0</v>
      </c>
      <c r="J9" s="39">
        <v>0</v>
      </c>
      <c r="K9" s="41" t="s">
        <v>4</v>
      </c>
      <c r="L9" s="18">
        <v>0</v>
      </c>
      <c r="M9" s="19" t="s">
        <v>4</v>
      </c>
      <c r="N9" s="19" t="s">
        <v>4</v>
      </c>
      <c r="O9" s="19" t="s">
        <v>4</v>
      </c>
      <c r="P9" s="19" t="s">
        <v>4</v>
      </c>
    </row>
    <row r="10" spans="2:16">
      <c r="B10" s="6" t="s">
        <v>81</v>
      </c>
      <c r="C10" s="15" t="s">
        <v>285</v>
      </c>
      <c r="D10" s="32" t="s">
        <v>620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39">
        <v>0</v>
      </c>
      <c r="K10" s="41" t="s">
        <v>4</v>
      </c>
      <c r="L10" s="18">
        <v>0</v>
      </c>
      <c r="M10" s="19" t="s">
        <v>4</v>
      </c>
      <c r="N10" s="19" t="s">
        <v>4</v>
      </c>
      <c r="O10" s="19" t="s">
        <v>4</v>
      </c>
      <c r="P10" s="19" t="s">
        <v>4</v>
      </c>
    </row>
    <row r="11" spans="2:16">
      <c r="B11" s="6" t="s">
        <v>82</v>
      </c>
      <c r="C11" s="15" t="s">
        <v>279</v>
      </c>
      <c r="D11" s="32" t="s">
        <v>620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39">
        <v>0</v>
      </c>
      <c r="K11" s="41" t="s">
        <v>4</v>
      </c>
      <c r="L11" s="18">
        <v>0</v>
      </c>
      <c r="M11" s="19" t="s">
        <v>4</v>
      </c>
      <c r="N11" s="19" t="s">
        <v>4</v>
      </c>
      <c r="O11" s="19" t="s">
        <v>4</v>
      </c>
      <c r="P11" s="19" t="s">
        <v>4</v>
      </c>
    </row>
    <row r="12" spans="2:16">
      <c r="B12" s="6" t="s">
        <v>83</v>
      </c>
      <c r="C12" s="15" t="s">
        <v>444</v>
      </c>
      <c r="D12" s="32" t="s">
        <v>620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39">
        <v>0</v>
      </c>
      <c r="K12" s="41" t="s">
        <v>4</v>
      </c>
      <c r="L12" s="18">
        <v>0</v>
      </c>
      <c r="M12" s="19" t="s">
        <v>4</v>
      </c>
      <c r="N12" s="19" t="s">
        <v>4</v>
      </c>
      <c r="O12" s="19" t="s">
        <v>4</v>
      </c>
      <c r="P12" s="19" t="s">
        <v>4</v>
      </c>
    </row>
    <row r="13" spans="2:16">
      <c r="B13" s="6" t="s">
        <v>84</v>
      </c>
      <c r="C13" s="15" t="s">
        <v>442</v>
      </c>
      <c r="D13" s="32" t="s">
        <v>620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39">
        <v>0</v>
      </c>
      <c r="K13" s="41" t="s">
        <v>4</v>
      </c>
      <c r="L13" s="18">
        <v>0</v>
      </c>
      <c r="M13" s="19" t="s">
        <v>4</v>
      </c>
      <c r="N13" s="19" t="s">
        <v>4</v>
      </c>
      <c r="O13" s="19" t="s">
        <v>4</v>
      </c>
      <c r="P13" s="19" t="s">
        <v>4</v>
      </c>
    </row>
    <row r="14" spans="2:16">
      <c r="B14" s="6" t="s">
        <v>85</v>
      </c>
      <c r="C14" s="15" t="s">
        <v>810</v>
      </c>
      <c r="D14" s="32" t="s">
        <v>620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39">
        <v>0</v>
      </c>
      <c r="K14" s="41" t="s">
        <v>4</v>
      </c>
      <c r="L14" s="18">
        <v>0</v>
      </c>
      <c r="M14" s="19" t="s">
        <v>4</v>
      </c>
      <c r="N14" s="19" t="s">
        <v>4</v>
      </c>
      <c r="O14" s="19" t="s">
        <v>4</v>
      </c>
      <c r="P14" s="19" t="s">
        <v>4</v>
      </c>
    </row>
    <row r="15" spans="2:16">
      <c r="B15" s="6" t="s">
        <v>86</v>
      </c>
      <c r="C15" s="15" t="s">
        <v>452</v>
      </c>
      <c r="D15" s="32" t="s">
        <v>620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39">
        <v>0</v>
      </c>
      <c r="K15" s="41" t="s">
        <v>4</v>
      </c>
      <c r="L15" s="18">
        <v>0</v>
      </c>
      <c r="M15" s="19" t="s">
        <v>4</v>
      </c>
      <c r="N15" s="19" t="s">
        <v>4</v>
      </c>
      <c r="O15" s="19" t="s">
        <v>4</v>
      </c>
      <c r="P15" s="19" t="s">
        <v>4</v>
      </c>
    </row>
    <row r="16" spans="2:16">
      <c r="B16" s="6" t="s">
        <v>87</v>
      </c>
      <c r="C16" s="15" t="s">
        <v>440</v>
      </c>
      <c r="D16" s="32" t="s">
        <v>620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39">
        <v>0</v>
      </c>
      <c r="K16" s="41" t="s">
        <v>4</v>
      </c>
      <c r="L16" s="18">
        <v>0</v>
      </c>
      <c r="M16" s="19" t="s">
        <v>4</v>
      </c>
      <c r="N16" s="19" t="s">
        <v>4</v>
      </c>
      <c r="O16" s="19" t="s">
        <v>4</v>
      </c>
      <c r="P16" s="19" t="s">
        <v>4</v>
      </c>
    </row>
    <row r="17" spans="2:16">
      <c r="B17" s="6" t="s">
        <v>88</v>
      </c>
      <c r="C17" s="15" t="s">
        <v>446</v>
      </c>
      <c r="D17" s="32" t="s">
        <v>620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39">
        <v>0</v>
      </c>
      <c r="K17" s="41" t="s">
        <v>4</v>
      </c>
      <c r="L17" s="18">
        <v>0</v>
      </c>
      <c r="M17" s="19" t="s">
        <v>4</v>
      </c>
      <c r="N17" s="19" t="s">
        <v>4</v>
      </c>
      <c r="O17" s="19" t="s">
        <v>4</v>
      </c>
      <c r="P17" s="19" t="s">
        <v>4</v>
      </c>
    </row>
    <row r="18" spans="2:16">
      <c r="B18" s="6" t="s">
        <v>89</v>
      </c>
      <c r="C18" s="15" t="s">
        <v>454</v>
      </c>
      <c r="D18" s="32" t="s">
        <v>620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39">
        <v>0</v>
      </c>
      <c r="K18" s="41" t="s">
        <v>4</v>
      </c>
      <c r="L18" s="18">
        <v>0</v>
      </c>
      <c r="M18" s="19" t="s">
        <v>4</v>
      </c>
      <c r="N18" s="19" t="s">
        <v>4</v>
      </c>
      <c r="O18" s="19" t="s">
        <v>4</v>
      </c>
      <c r="P18" s="19" t="s">
        <v>4</v>
      </c>
    </row>
    <row r="19" spans="2:16">
      <c r="B19" s="6" t="s">
        <v>90</v>
      </c>
      <c r="C19" s="15" t="s">
        <v>450</v>
      </c>
      <c r="D19" s="32" t="s">
        <v>620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39">
        <v>0</v>
      </c>
      <c r="K19" s="41" t="s">
        <v>4</v>
      </c>
      <c r="L19" s="18">
        <v>0</v>
      </c>
      <c r="M19" s="19" t="s">
        <v>4</v>
      </c>
      <c r="N19" s="19" t="s">
        <v>4</v>
      </c>
      <c r="O19" s="19" t="s">
        <v>4</v>
      </c>
      <c r="P19" s="19" t="s">
        <v>4</v>
      </c>
    </row>
    <row r="20" spans="2:16">
      <c r="B20" s="6" t="s">
        <v>91</v>
      </c>
      <c r="C20" s="15" t="s">
        <v>448</v>
      </c>
      <c r="D20" s="32" t="s">
        <v>620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39">
        <v>0</v>
      </c>
      <c r="K20" s="41" t="s">
        <v>4</v>
      </c>
      <c r="L20" s="18">
        <v>0</v>
      </c>
      <c r="M20" s="19" t="s">
        <v>4</v>
      </c>
      <c r="N20" s="19" t="s">
        <v>4</v>
      </c>
      <c r="O20" s="19" t="s">
        <v>4</v>
      </c>
      <c r="P20" s="19" t="s">
        <v>4</v>
      </c>
    </row>
    <row r="21" spans="2:16">
      <c r="B21" s="6" t="s">
        <v>92</v>
      </c>
      <c r="C21" s="15" t="s">
        <v>371</v>
      </c>
      <c r="D21" s="32" t="s">
        <v>620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39">
        <v>0</v>
      </c>
      <c r="K21" s="41" t="s">
        <v>4</v>
      </c>
      <c r="L21" s="18">
        <v>0</v>
      </c>
      <c r="M21" s="19" t="s">
        <v>4</v>
      </c>
      <c r="N21" s="19" t="s">
        <v>4</v>
      </c>
      <c r="O21" s="19" t="s">
        <v>4</v>
      </c>
      <c r="P21" s="19" t="s">
        <v>4</v>
      </c>
    </row>
    <row r="22" spans="2:16">
      <c r="B22" s="6" t="s">
        <v>93</v>
      </c>
      <c r="C22" s="15" t="s">
        <v>307</v>
      </c>
      <c r="D22" s="32" t="s">
        <v>620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39">
        <v>0</v>
      </c>
      <c r="K22" s="41" t="s">
        <v>4</v>
      </c>
      <c r="L22" s="18">
        <v>0</v>
      </c>
      <c r="M22" s="19" t="s">
        <v>4</v>
      </c>
      <c r="N22" s="19" t="s">
        <v>4</v>
      </c>
      <c r="O22" s="19" t="s">
        <v>4</v>
      </c>
      <c r="P22" s="19" t="s">
        <v>4</v>
      </c>
    </row>
    <row r="23" spans="2:16">
      <c r="B23" s="6" t="s">
        <v>94</v>
      </c>
      <c r="C23" s="15" t="s">
        <v>315</v>
      </c>
      <c r="D23" s="32" t="s">
        <v>620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39">
        <v>0</v>
      </c>
      <c r="K23" s="41" t="s">
        <v>4</v>
      </c>
      <c r="L23" s="18">
        <v>0</v>
      </c>
      <c r="M23" s="19" t="s">
        <v>4</v>
      </c>
      <c r="N23" s="19" t="s">
        <v>4</v>
      </c>
      <c r="O23" s="19" t="s">
        <v>4</v>
      </c>
      <c r="P23" s="19" t="s">
        <v>4</v>
      </c>
    </row>
    <row r="24" spans="2:16">
      <c r="B24" s="6" t="s">
        <v>95</v>
      </c>
      <c r="C24" s="15" t="s">
        <v>297</v>
      </c>
      <c r="D24" s="32" t="s">
        <v>620</v>
      </c>
      <c r="E24" s="18">
        <v>3.45</v>
      </c>
      <c r="F24" s="18">
        <v>0</v>
      </c>
      <c r="G24" s="18">
        <v>0</v>
      </c>
      <c r="H24" s="19">
        <v>0</v>
      </c>
      <c r="I24" s="19">
        <v>0</v>
      </c>
      <c r="J24" s="39">
        <v>0</v>
      </c>
      <c r="K24" s="41" t="s">
        <v>4</v>
      </c>
      <c r="L24" s="18">
        <v>0</v>
      </c>
      <c r="M24" s="19" t="s">
        <v>4</v>
      </c>
      <c r="N24" s="19" t="s">
        <v>4</v>
      </c>
      <c r="O24" s="19" t="s">
        <v>4</v>
      </c>
      <c r="P24" s="19" t="s">
        <v>4</v>
      </c>
    </row>
    <row r="25" spans="2:16">
      <c r="B25" s="6" t="s">
        <v>96</v>
      </c>
      <c r="C25" s="15" t="s">
        <v>309</v>
      </c>
      <c r="D25" s="32" t="s">
        <v>620</v>
      </c>
      <c r="E25" s="18">
        <v>0</v>
      </c>
      <c r="F25" s="18">
        <v>0</v>
      </c>
      <c r="G25" s="18">
        <v>0</v>
      </c>
      <c r="H25" s="19" t="s">
        <v>4</v>
      </c>
      <c r="I25" s="19" t="s">
        <v>4</v>
      </c>
      <c r="J25" s="39">
        <v>0</v>
      </c>
      <c r="K25" s="41" t="s">
        <v>4</v>
      </c>
      <c r="L25" s="18">
        <v>0</v>
      </c>
      <c r="M25" s="19" t="s">
        <v>4</v>
      </c>
      <c r="N25" s="19" t="s">
        <v>4</v>
      </c>
      <c r="O25" s="19" t="s">
        <v>4</v>
      </c>
      <c r="P25" s="19" t="s">
        <v>4</v>
      </c>
    </row>
    <row r="26" spans="2:16">
      <c r="B26" s="6" t="s">
        <v>97</v>
      </c>
      <c r="C26" s="15" t="s">
        <v>303</v>
      </c>
      <c r="D26" s="32" t="s">
        <v>620</v>
      </c>
      <c r="E26" s="18">
        <v>24.84</v>
      </c>
      <c r="F26" s="18">
        <v>0</v>
      </c>
      <c r="G26" s="18">
        <v>0</v>
      </c>
      <c r="H26" s="19">
        <v>0</v>
      </c>
      <c r="I26" s="19">
        <v>0</v>
      </c>
      <c r="J26" s="39">
        <v>0</v>
      </c>
      <c r="K26" s="41" t="s">
        <v>4</v>
      </c>
      <c r="L26" s="18">
        <v>0</v>
      </c>
      <c r="M26" s="19" t="s">
        <v>4</v>
      </c>
      <c r="N26" s="19" t="s">
        <v>4</v>
      </c>
      <c r="O26" s="19" t="s">
        <v>4</v>
      </c>
      <c r="P26" s="19" t="s">
        <v>4</v>
      </c>
    </row>
    <row r="27" spans="2:16">
      <c r="B27" s="6" t="s">
        <v>98</v>
      </c>
      <c r="C27" s="15" t="s">
        <v>305</v>
      </c>
      <c r="D27" s="32" t="s">
        <v>620</v>
      </c>
      <c r="E27" s="18">
        <v>0</v>
      </c>
      <c r="F27" s="18">
        <v>0</v>
      </c>
      <c r="G27" s="18">
        <v>0</v>
      </c>
      <c r="H27" s="19" t="s">
        <v>4</v>
      </c>
      <c r="I27" s="19" t="s">
        <v>4</v>
      </c>
      <c r="J27" s="39">
        <v>0</v>
      </c>
      <c r="K27" s="41" t="s">
        <v>4</v>
      </c>
      <c r="L27" s="18">
        <v>0</v>
      </c>
      <c r="M27" s="19" t="s">
        <v>4</v>
      </c>
      <c r="N27" s="19" t="s">
        <v>4</v>
      </c>
      <c r="O27" s="19" t="s">
        <v>4</v>
      </c>
      <c r="P27" s="19" t="s">
        <v>4</v>
      </c>
    </row>
    <row r="28" spans="2:16">
      <c r="B28" s="6" t="s">
        <v>99</v>
      </c>
      <c r="C28" s="15" t="s">
        <v>301</v>
      </c>
      <c r="D28" s="32" t="s">
        <v>620</v>
      </c>
      <c r="E28" s="19" t="s">
        <v>4</v>
      </c>
      <c r="F28" s="19" t="s">
        <v>4</v>
      </c>
      <c r="G28" s="19" t="s">
        <v>4</v>
      </c>
      <c r="H28" s="19" t="s">
        <v>4</v>
      </c>
      <c r="I28" s="18">
        <v>0</v>
      </c>
      <c r="J28" s="39">
        <v>0</v>
      </c>
      <c r="K28" s="41" t="s">
        <v>4</v>
      </c>
      <c r="L28" s="18">
        <v>0</v>
      </c>
      <c r="M28" s="19" t="s">
        <v>4</v>
      </c>
      <c r="N28" s="19" t="s">
        <v>4</v>
      </c>
      <c r="O28" s="19" t="s">
        <v>4</v>
      </c>
      <c r="P28" s="19" t="s">
        <v>4</v>
      </c>
    </row>
    <row r="29" spans="2:16">
      <c r="B29" s="6" t="s">
        <v>100</v>
      </c>
      <c r="C29" s="15" t="s">
        <v>321</v>
      </c>
      <c r="D29" s="32" t="s">
        <v>620</v>
      </c>
      <c r="E29" s="19" t="s">
        <v>4</v>
      </c>
      <c r="F29" s="18">
        <v>0</v>
      </c>
      <c r="G29" s="18">
        <v>0</v>
      </c>
      <c r="H29" s="19" t="s">
        <v>4</v>
      </c>
      <c r="I29" s="18">
        <v>0</v>
      </c>
      <c r="J29" s="39">
        <v>0</v>
      </c>
      <c r="K29" s="41" t="s">
        <v>4</v>
      </c>
      <c r="L29" s="18">
        <v>0</v>
      </c>
      <c r="M29" s="19" t="s">
        <v>4</v>
      </c>
      <c r="N29" s="19" t="s">
        <v>4</v>
      </c>
      <c r="O29" s="19" t="s">
        <v>4</v>
      </c>
      <c r="P29" s="19" t="s">
        <v>4</v>
      </c>
    </row>
    <row r="30" spans="2:16">
      <c r="B30" s="6" t="s">
        <v>101</v>
      </c>
      <c r="C30" s="15" t="s">
        <v>1047</v>
      </c>
      <c r="D30" s="32" t="s">
        <v>620</v>
      </c>
      <c r="E30" s="19" t="s">
        <v>4</v>
      </c>
      <c r="F30" s="19" t="s">
        <v>4</v>
      </c>
      <c r="G30" s="19" t="s">
        <v>4</v>
      </c>
      <c r="H30" s="19" t="s">
        <v>4</v>
      </c>
      <c r="I30" s="19" t="s">
        <v>4</v>
      </c>
      <c r="J30" s="40" t="s">
        <v>4</v>
      </c>
      <c r="K30" s="41">
        <v>734</v>
      </c>
      <c r="L30" s="19">
        <v>734</v>
      </c>
      <c r="M30" s="19">
        <v>734</v>
      </c>
      <c r="N30" s="19" t="s">
        <v>4</v>
      </c>
      <c r="O30" s="19" t="s">
        <v>4</v>
      </c>
      <c r="P30" s="19" t="s">
        <v>4</v>
      </c>
    </row>
    <row r="31" spans="2:16">
      <c r="B31" s="6" t="s">
        <v>77</v>
      </c>
      <c r="C31" s="15" t="s">
        <v>438</v>
      </c>
      <c r="D31" s="32" t="s">
        <v>620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39">
        <v>0</v>
      </c>
      <c r="K31" s="41" t="s">
        <v>4</v>
      </c>
      <c r="L31" s="18">
        <v>0</v>
      </c>
      <c r="M31" s="19" t="s">
        <v>4</v>
      </c>
      <c r="N31" s="19" t="s">
        <v>4</v>
      </c>
      <c r="O31" s="19" t="s">
        <v>4</v>
      </c>
      <c r="P31" s="19" t="s">
        <v>4</v>
      </c>
    </row>
  </sheetData>
  <pageMargins left="0.7" right="0.7" top="0.75" bottom="0.75" header="0.3" footer="0.3"/>
  <pageSetup scale="3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8"/>
  <sheetViews>
    <sheetView view="pageBreakPreview" zoomScale="60" zoomScaleNormal="100" workbookViewId="0">
      <selection activeCell="C41" sqref="C41"/>
    </sheetView>
  </sheetViews>
  <sheetFormatPr defaultRowHeight="12.75"/>
  <cols>
    <col min="2" max="2" width="86" bestFit="1" customWidth="1"/>
    <col min="3" max="3" width="7.5703125" bestFit="1" customWidth="1"/>
    <col min="4" max="4" width="5" bestFit="1" customWidth="1"/>
    <col min="5" max="10" width="11.7109375" bestFit="1" customWidth="1"/>
    <col min="11" max="16" width="12.5703125" bestFit="1" customWidth="1"/>
  </cols>
  <sheetData>
    <row r="1" spans="2:16" ht="26.25">
      <c r="B1" s="2" t="s">
        <v>1</v>
      </c>
      <c r="C1" s="2"/>
      <c r="D1" s="2"/>
      <c r="E1" s="3"/>
      <c r="G1" s="4"/>
    </row>
    <row r="2" spans="2:16" ht="23.25">
      <c r="B2" s="2" t="s">
        <v>2</v>
      </c>
      <c r="C2" s="2"/>
      <c r="D2" s="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23.25">
      <c r="B3" s="6" t="s">
        <v>3</v>
      </c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5">
      <c r="B4" s="6" t="s">
        <v>7</v>
      </c>
      <c r="C4" s="6"/>
      <c r="D4" s="6"/>
      <c r="E4" s="7"/>
      <c r="F4" s="7"/>
      <c r="G4" s="7"/>
      <c r="H4" s="7"/>
      <c r="I4" s="7"/>
      <c r="J4" s="8"/>
      <c r="K4" s="7"/>
      <c r="L4" s="7"/>
      <c r="M4" s="7"/>
      <c r="N4" s="7"/>
      <c r="O4" s="7"/>
      <c r="P4" s="7"/>
    </row>
    <row r="5" spans="2:16" ht="18">
      <c r="B5" s="9"/>
      <c r="C5" s="9"/>
      <c r="D5" s="9"/>
      <c r="F5" s="7"/>
    </row>
    <row r="6" spans="2:16">
      <c r="E6" s="2" t="s">
        <v>142</v>
      </c>
      <c r="F6" s="2" t="s">
        <v>142</v>
      </c>
      <c r="G6" s="2" t="s">
        <v>142</v>
      </c>
      <c r="H6" s="2" t="s">
        <v>142</v>
      </c>
      <c r="I6" s="2" t="s">
        <v>142</v>
      </c>
      <c r="J6" s="2" t="s">
        <v>142</v>
      </c>
      <c r="K6" s="2" t="s">
        <v>1044</v>
      </c>
      <c r="L6" s="35" t="s">
        <v>1044</v>
      </c>
      <c r="M6" s="35" t="s">
        <v>1044</v>
      </c>
      <c r="N6" s="35" t="s">
        <v>1045</v>
      </c>
      <c r="O6" s="35" t="s">
        <v>1045</v>
      </c>
      <c r="P6" s="35" t="s">
        <v>1045</v>
      </c>
    </row>
    <row r="7" spans="2:16">
      <c r="B7" s="11"/>
      <c r="C7" s="20" t="s">
        <v>43</v>
      </c>
      <c r="D7" s="20" t="s">
        <v>44</v>
      </c>
      <c r="E7" s="36" t="s">
        <v>12</v>
      </c>
      <c r="F7" s="36" t="s">
        <v>13</v>
      </c>
      <c r="G7" s="36" t="s">
        <v>14</v>
      </c>
      <c r="H7" s="36" t="s">
        <v>15</v>
      </c>
      <c r="I7" s="34" t="s">
        <v>16</v>
      </c>
      <c r="J7" s="34" t="s">
        <v>17</v>
      </c>
      <c r="K7" s="34" t="s">
        <v>18</v>
      </c>
      <c r="L7" s="36" t="s">
        <v>19</v>
      </c>
      <c r="M7" s="36" t="s">
        <v>20</v>
      </c>
      <c r="N7" s="36" t="s">
        <v>9</v>
      </c>
      <c r="O7" s="36" t="s">
        <v>10</v>
      </c>
      <c r="P7" s="36" t="s">
        <v>11</v>
      </c>
    </row>
    <row r="8" spans="2:16">
      <c r="B8" s="20" t="s">
        <v>81</v>
      </c>
      <c r="C8" s="15" t="s">
        <v>285</v>
      </c>
      <c r="D8" s="32" t="s">
        <v>620</v>
      </c>
      <c r="E8" s="24">
        <v>20899.080000000002</v>
      </c>
      <c r="F8" s="22">
        <v>20957.64</v>
      </c>
      <c r="G8" s="22">
        <v>31436.46</v>
      </c>
      <c r="H8" s="23">
        <v>21427.78</v>
      </c>
      <c r="I8" s="23">
        <v>20957.64</v>
      </c>
      <c r="J8" s="23">
        <v>20022.41</v>
      </c>
      <c r="K8" s="23">
        <v>20044</v>
      </c>
      <c r="L8" s="22">
        <v>21953</v>
      </c>
      <c r="M8" s="23">
        <v>20044</v>
      </c>
      <c r="N8" s="22" t="s">
        <v>4</v>
      </c>
      <c r="O8" s="22" t="s">
        <v>4</v>
      </c>
      <c r="P8" s="24" t="s">
        <v>4</v>
      </c>
    </row>
    <row r="9" spans="2:16">
      <c r="B9" s="20" t="s">
        <v>82</v>
      </c>
      <c r="C9" s="15" t="s">
        <v>279</v>
      </c>
      <c r="D9" s="32" t="s">
        <v>620</v>
      </c>
      <c r="E9" s="24">
        <v>1719.76</v>
      </c>
      <c r="F9" s="22">
        <v>35.130000000000003</v>
      </c>
      <c r="G9" s="22">
        <v>-7335.17</v>
      </c>
      <c r="H9" s="23">
        <v>117.54</v>
      </c>
      <c r="I9" s="23">
        <v>3026.11</v>
      </c>
      <c r="J9" s="23">
        <v>1628.15</v>
      </c>
      <c r="K9" s="23" t="s">
        <v>4</v>
      </c>
      <c r="L9" s="22" t="s">
        <v>4</v>
      </c>
      <c r="M9" s="23" t="s">
        <v>4</v>
      </c>
      <c r="N9" s="22" t="s">
        <v>4</v>
      </c>
      <c r="O9" s="22" t="s">
        <v>4</v>
      </c>
      <c r="P9" s="24" t="s">
        <v>4</v>
      </c>
    </row>
    <row r="10" spans="2:16">
      <c r="B10" s="20" t="s">
        <v>102</v>
      </c>
      <c r="C10" s="15" t="s">
        <v>967</v>
      </c>
      <c r="D10" s="32" t="s">
        <v>620</v>
      </c>
      <c r="E10" s="24" t="s">
        <v>4</v>
      </c>
      <c r="F10" s="22" t="s">
        <v>4</v>
      </c>
      <c r="G10" s="22" t="s">
        <v>4</v>
      </c>
      <c r="H10" s="23" t="s">
        <v>4</v>
      </c>
      <c r="I10" s="23" t="s">
        <v>4</v>
      </c>
      <c r="J10" s="23" t="s">
        <v>4</v>
      </c>
      <c r="K10" s="23">
        <v>7146</v>
      </c>
      <c r="L10" s="22">
        <v>7826</v>
      </c>
      <c r="M10" s="23">
        <v>7146</v>
      </c>
      <c r="N10" s="22" t="s">
        <v>4</v>
      </c>
      <c r="O10" s="22" t="s">
        <v>4</v>
      </c>
      <c r="P10" s="24" t="s">
        <v>4</v>
      </c>
    </row>
    <row r="11" spans="2:16">
      <c r="B11" s="20" t="s">
        <v>83</v>
      </c>
      <c r="C11" s="15" t="s">
        <v>444</v>
      </c>
      <c r="D11" s="32" t="s">
        <v>620</v>
      </c>
      <c r="E11" s="24">
        <v>1357.13</v>
      </c>
      <c r="F11" s="22">
        <v>1259.57</v>
      </c>
      <c r="G11" s="22">
        <v>1446.08</v>
      </c>
      <c r="H11" s="23">
        <v>1292.72</v>
      </c>
      <c r="I11" s="23">
        <v>1439.02</v>
      </c>
      <c r="J11" s="23">
        <v>1299.03</v>
      </c>
      <c r="K11" s="23" t="s">
        <v>4</v>
      </c>
      <c r="L11" s="22" t="s">
        <v>4</v>
      </c>
      <c r="M11" s="23" t="s">
        <v>4</v>
      </c>
      <c r="N11" s="22" t="s">
        <v>4</v>
      </c>
      <c r="O11" s="22" t="s">
        <v>4</v>
      </c>
      <c r="P11" s="24" t="s">
        <v>4</v>
      </c>
    </row>
    <row r="12" spans="2:16">
      <c r="B12" s="20" t="s">
        <v>84</v>
      </c>
      <c r="C12" s="15" t="s">
        <v>442</v>
      </c>
      <c r="D12" s="32" t="s">
        <v>620</v>
      </c>
      <c r="E12" s="24">
        <v>927.38</v>
      </c>
      <c r="F12" s="22">
        <v>860.71</v>
      </c>
      <c r="G12" s="22">
        <v>988.16</v>
      </c>
      <c r="H12" s="23">
        <v>883.36</v>
      </c>
      <c r="I12" s="23">
        <v>983.33</v>
      </c>
      <c r="J12" s="23">
        <v>887.67</v>
      </c>
      <c r="K12" s="23" t="s">
        <v>4</v>
      </c>
      <c r="L12" s="22" t="s">
        <v>4</v>
      </c>
      <c r="M12" s="23" t="s">
        <v>4</v>
      </c>
      <c r="N12" s="22" t="s">
        <v>4</v>
      </c>
      <c r="O12" s="22" t="s">
        <v>4</v>
      </c>
      <c r="P12" s="24" t="s">
        <v>4</v>
      </c>
    </row>
    <row r="13" spans="2:16">
      <c r="B13" s="20" t="s">
        <v>85</v>
      </c>
      <c r="C13" s="15" t="s">
        <v>810</v>
      </c>
      <c r="D13" s="32" t="s">
        <v>620</v>
      </c>
      <c r="E13" s="24">
        <v>45.24</v>
      </c>
      <c r="F13" s="22">
        <v>41.99</v>
      </c>
      <c r="G13" s="22">
        <v>48.2</v>
      </c>
      <c r="H13" s="23">
        <v>43.09</v>
      </c>
      <c r="I13" s="23">
        <v>47.97</v>
      </c>
      <c r="J13" s="23">
        <v>43.3</v>
      </c>
      <c r="K13" s="23" t="s">
        <v>4</v>
      </c>
      <c r="L13" s="22" t="s">
        <v>4</v>
      </c>
      <c r="M13" s="23" t="s">
        <v>4</v>
      </c>
      <c r="N13" s="22" t="s">
        <v>4</v>
      </c>
      <c r="O13" s="22" t="s">
        <v>4</v>
      </c>
      <c r="P13" s="24" t="s">
        <v>4</v>
      </c>
    </row>
    <row r="14" spans="2:16">
      <c r="B14" s="20" t="s">
        <v>86</v>
      </c>
      <c r="C14" s="15" t="s">
        <v>452</v>
      </c>
      <c r="D14" s="32" t="s">
        <v>620</v>
      </c>
      <c r="E14" s="24">
        <v>4094.01</v>
      </c>
      <c r="F14" s="22">
        <v>3799.69</v>
      </c>
      <c r="G14" s="22">
        <v>4362.34</v>
      </c>
      <c r="H14" s="23">
        <v>3899.71</v>
      </c>
      <c r="I14" s="23">
        <v>4341.0600000000004</v>
      </c>
      <c r="J14" s="23">
        <v>3918.75</v>
      </c>
      <c r="K14" s="23" t="s">
        <v>4</v>
      </c>
      <c r="L14" s="22" t="s">
        <v>4</v>
      </c>
      <c r="M14" s="23" t="s">
        <v>4</v>
      </c>
      <c r="N14" s="22" t="s">
        <v>4</v>
      </c>
      <c r="O14" s="22" t="s">
        <v>4</v>
      </c>
      <c r="P14" s="24" t="s">
        <v>4</v>
      </c>
    </row>
    <row r="15" spans="2:16">
      <c r="B15" s="20" t="s">
        <v>87</v>
      </c>
      <c r="C15" s="15" t="s">
        <v>440</v>
      </c>
      <c r="D15" s="32" t="s">
        <v>620</v>
      </c>
      <c r="E15" s="24">
        <v>814.28</v>
      </c>
      <c r="F15" s="22">
        <v>755.74</v>
      </c>
      <c r="G15" s="22">
        <v>867.64</v>
      </c>
      <c r="H15" s="23">
        <v>775.63</v>
      </c>
      <c r="I15" s="23">
        <v>863.41</v>
      </c>
      <c r="J15" s="23">
        <v>779.42</v>
      </c>
      <c r="K15" s="23" t="s">
        <v>4</v>
      </c>
      <c r="L15" s="22" t="s">
        <v>4</v>
      </c>
      <c r="M15" s="23" t="s">
        <v>4</v>
      </c>
      <c r="N15" s="22" t="s">
        <v>4</v>
      </c>
      <c r="O15" s="22" t="s">
        <v>4</v>
      </c>
      <c r="P15" s="24" t="s">
        <v>4</v>
      </c>
    </row>
    <row r="16" spans="2:16">
      <c r="B16" s="20" t="s">
        <v>88</v>
      </c>
      <c r="C16" s="15" t="s">
        <v>446</v>
      </c>
      <c r="D16" s="32" t="s">
        <v>620</v>
      </c>
      <c r="E16" s="24">
        <v>22.62</v>
      </c>
      <c r="F16" s="22">
        <v>20.99</v>
      </c>
      <c r="G16" s="22">
        <v>24.1</v>
      </c>
      <c r="H16" s="23">
        <v>21.55</v>
      </c>
      <c r="I16" s="23">
        <v>23.99</v>
      </c>
      <c r="J16" s="23">
        <v>21.65</v>
      </c>
      <c r="K16" s="23" t="s">
        <v>4</v>
      </c>
      <c r="L16" s="22" t="s">
        <v>4</v>
      </c>
      <c r="M16" s="23" t="s">
        <v>4</v>
      </c>
      <c r="N16" s="22" t="s">
        <v>4</v>
      </c>
      <c r="O16" s="22" t="s">
        <v>4</v>
      </c>
      <c r="P16" s="24" t="s">
        <v>4</v>
      </c>
    </row>
    <row r="17" spans="2:16">
      <c r="B17" s="20" t="s">
        <v>89</v>
      </c>
      <c r="C17" s="15" t="s">
        <v>454</v>
      </c>
      <c r="D17" s="32" t="s">
        <v>620</v>
      </c>
      <c r="E17" s="24">
        <v>226.19</v>
      </c>
      <c r="F17" s="22">
        <v>209.93</v>
      </c>
      <c r="G17" s="22">
        <v>241.01</v>
      </c>
      <c r="H17" s="23">
        <v>215.45</v>
      </c>
      <c r="I17" s="23">
        <v>239.84</v>
      </c>
      <c r="J17" s="23">
        <v>216.5</v>
      </c>
      <c r="K17" s="23" t="s">
        <v>4</v>
      </c>
      <c r="L17" s="22" t="s">
        <v>4</v>
      </c>
      <c r="M17" s="23" t="s">
        <v>4</v>
      </c>
      <c r="N17" s="22" t="s">
        <v>4</v>
      </c>
      <c r="O17" s="22" t="s">
        <v>4</v>
      </c>
      <c r="P17" s="24" t="s">
        <v>4</v>
      </c>
    </row>
    <row r="18" spans="2:16">
      <c r="B18" s="20" t="s">
        <v>90</v>
      </c>
      <c r="C18" s="15" t="s">
        <v>450</v>
      </c>
      <c r="D18" s="32" t="s">
        <v>620</v>
      </c>
      <c r="E18" s="24">
        <v>90.48</v>
      </c>
      <c r="F18" s="22">
        <v>83.97</v>
      </c>
      <c r="G18" s="22">
        <v>96.4</v>
      </c>
      <c r="H18" s="23">
        <v>86.19</v>
      </c>
      <c r="I18" s="23">
        <v>95.93</v>
      </c>
      <c r="J18" s="23">
        <v>86.6</v>
      </c>
      <c r="K18" s="23" t="s">
        <v>4</v>
      </c>
      <c r="L18" s="22" t="s">
        <v>4</v>
      </c>
      <c r="M18" s="23" t="s">
        <v>4</v>
      </c>
      <c r="N18" s="22" t="s">
        <v>4</v>
      </c>
      <c r="O18" s="22" t="s">
        <v>4</v>
      </c>
      <c r="P18" s="24" t="s">
        <v>4</v>
      </c>
    </row>
    <row r="19" spans="2:16">
      <c r="B19" s="20" t="s">
        <v>91</v>
      </c>
      <c r="C19" s="15" t="s">
        <v>448</v>
      </c>
      <c r="D19" s="32" t="s">
        <v>620</v>
      </c>
      <c r="E19" s="24">
        <v>113.1</v>
      </c>
      <c r="F19" s="22">
        <v>104.97</v>
      </c>
      <c r="G19" s="22">
        <v>120.5</v>
      </c>
      <c r="H19" s="23">
        <v>107.72</v>
      </c>
      <c r="I19" s="23">
        <v>119.92</v>
      </c>
      <c r="J19" s="23">
        <v>108.25</v>
      </c>
      <c r="K19" s="23" t="s">
        <v>4</v>
      </c>
      <c r="L19" s="22" t="s">
        <v>4</v>
      </c>
      <c r="M19" s="23" t="s">
        <v>4</v>
      </c>
      <c r="N19" s="22" t="s">
        <v>4</v>
      </c>
      <c r="O19" s="22" t="s">
        <v>4</v>
      </c>
      <c r="P19" s="24" t="s">
        <v>4</v>
      </c>
    </row>
    <row r="20" spans="2:16">
      <c r="B20" s="20" t="s">
        <v>92</v>
      </c>
      <c r="C20" s="15" t="s">
        <v>371</v>
      </c>
      <c r="D20" s="32" t="s">
        <v>620</v>
      </c>
      <c r="E20" s="24">
        <v>4715.07</v>
      </c>
      <c r="F20" s="22">
        <v>18248.509999999998</v>
      </c>
      <c r="G20" s="22">
        <v>6006.61</v>
      </c>
      <c r="H20" s="23">
        <v>6484.9</v>
      </c>
      <c r="I20" s="23">
        <v>5168.9799999999996</v>
      </c>
      <c r="J20" s="23">
        <v>5826.94</v>
      </c>
      <c r="K20" s="23">
        <v>3917</v>
      </c>
      <c r="L20" s="22">
        <v>3917</v>
      </c>
      <c r="M20" s="23">
        <v>3913</v>
      </c>
      <c r="N20" s="22" t="s">
        <v>4</v>
      </c>
      <c r="O20" s="22" t="s">
        <v>4</v>
      </c>
      <c r="P20" s="24" t="s">
        <v>4</v>
      </c>
    </row>
    <row r="21" spans="2:16">
      <c r="B21" s="20" t="s">
        <v>103</v>
      </c>
      <c r="C21" s="15" t="s">
        <v>299</v>
      </c>
      <c r="D21" s="32" t="s">
        <v>620</v>
      </c>
      <c r="E21" s="24">
        <v>380.27</v>
      </c>
      <c r="F21" s="22">
        <v>0.31</v>
      </c>
      <c r="G21" s="22">
        <v>0</v>
      </c>
      <c r="H21" s="23">
        <v>95.69</v>
      </c>
      <c r="I21" s="23">
        <v>0</v>
      </c>
      <c r="J21" s="23">
        <v>761.98</v>
      </c>
      <c r="K21" s="23">
        <v>167</v>
      </c>
      <c r="L21" s="22">
        <v>167</v>
      </c>
      <c r="M21" s="23">
        <v>163</v>
      </c>
      <c r="N21" s="22" t="s">
        <v>4</v>
      </c>
      <c r="O21" s="22" t="s">
        <v>4</v>
      </c>
      <c r="P21" s="24" t="s">
        <v>4</v>
      </c>
    </row>
    <row r="22" spans="2:16">
      <c r="B22" s="20" t="s">
        <v>93</v>
      </c>
      <c r="C22" s="15" t="s">
        <v>307</v>
      </c>
      <c r="D22" s="32" t="s">
        <v>620</v>
      </c>
      <c r="E22" s="24" t="s">
        <v>4</v>
      </c>
      <c r="F22" s="22">
        <v>100.89</v>
      </c>
      <c r="G22" s="22">
        <v>0</v>
      </c>
      <c r="H22" s="23">
        <v>43.67</v>
      </c>
      <c r="I22" s="23">
        <v>15.8</v>
      </c>
      <c r="J22" s="23">
        <v>15.05</v>
      </c>
      <c r="K22" s="23" t="s">
        <v>4</v>
      </c>
      <c r="L22" s="22" t="s">
        <v>4</v>
      </c>
      <c r="M22" s="23" t="s">
        <v>4</v>
      </c>
      <c r="N22" s="22" t="s">
        <v>4</v>
      </c>
      <c r="O22" s="22" t="s">
        <v>4</v>
      </c>
      <c r="P22" s="24" t="s">
        <v>4</v>
      </c>
    </row>
    <row r="23" spans="2:16">
      <c r="B23" s="20" t="s">
        <v>104</v>
      </c>
      <c r="C23" s="15" t="s">
        <v>403</v>
      </c>
      <c r="D23" s="32" t="s">
        <v>620</v>
      </c>
      <c r="E23" s="24" t="s">
        <v>4</v>
      </c>
      <c r="F23" s="22" t="s">
        <v>4</v>
      </c>
      <c r="G23" s="22" t="s">
        <v>4</v>
      </c>
      <c r="H23" s="23" t="s">
        <v>4</v>
      </c>
      <c r="I23" s="23" t="s">
        <v>4</v>
      </c>
      <c r="J23" s="23" t="s">
        <v>4</v>
      </c>
      <c r="K23" s="23" t="s">
        <v>4</v>
      </c>
      <c r="L23" s="22" t="s">
        <v>4</v>
      </c>
      <c r="M23" s="23" t="s">
        <v>4</v>
      </c>
      <c r="N23" s="22" t="s">
        <v>4</v>
      </c>
      <c r="O23" s="22" t="s">
        <v>4</v>
      </c>
      <c r="P23" s="24" t="s">
        <v>4</v>
      </c>
    </row>
    <row r="24" spans="2:16">
      <c r="B24" s="20" t="s">
        <v>105</v>
      </c>
      <c r="C24" s="15" t="s">
        <v>394</v>
      </c>
      <c r="D24" s="32" t="s">
        <v>620</v>
      </c>
      <c r="E24" s="24">
        <v>454.65</v>
      </c>
      <c r="F24" s="22">
        <v>0</v>
      </c>
      <c r="G24" s="22">
        <v>0</v>
      </c>
      <c r="H24" s="23">
        <v>0</v>
      </c>
      <c r="I24" s="23">
        <v>0</v>
      </c>
      <c r="J24" s="23">
        <v>0</v>
      </c>
      <c r="K24" s="23">
        <v>333</v>
      </c>
      <c r="L24" s="22">
        <v>333</v>
      </c>
      <c r="M24" s="23">
        <v>337</v>
      </c>
      <c r="N24" s="22" t="s">
        <v>4</v>
      </c>
      <c r="O24" s="22" t="s">
        <v>4</v>
      </c>
      <c r="P24" s="24" t="s">
        <v>4</v>
      </c>
    </row>
    <row r="25" spans="2:16">
      <c r="B25" s="20" t="s">
        <v>94</v>
      </c>
      <c r="C25" s="15" t="s">
        <v>315</v>
      </c>
      <c r="D25" s="32" t="s">
        <v>620</v>
      </c>
      <c r="E25" s="24" t="s">
        <v>4</v>
      </c>
      <c r="F25" s="22" t="s">
        <v>4</v>
      </c>
      <c r="G25" s="22" t="s">
        <v>4</v>
      </c>
      <c r="H25" s="23" t="s">
        <v>4</v>
      </c>
      <c r="I25" s="23" t="s">
        <v>4</v>
      </c>
      <c r="J25" s="23" t="s">
        <v>4</v>
      </c>
      <c r="K25" s="23">
        <v>333</v>
      </c>
      <c r="L25" s="22">
        <v>333</v>
      </c>
      <c r="M25" s="23">
        <v>337</v>
      </c>
      <c r="N25" s="22" t="s">
        <v>4</v>
      </c>
      <c r="O25" s="22" t="s">
        <v>4</v>
      </c>
      <c r="P25" s="24" t="s">
        <v>4</v>
      </c>
    </row>
    <row r="26" spans="2:16">
      <c r="B26" s="20" t="s">
        <v>95</v>
      </c>
      <c r="C26" s="15" t="s">
        <v>297</v>
      </c>
      <c r="D26" s="32" t="s">
        <v>620</v>
      </c>
      <c r="E26" s="24">
        <v>1785.67</v>
      </c>
      <c r="F26" s="22">
        <v>3453.24</v>
      </c>
      <c r="G26" s="22">
        <v>1860.93</v>
      </c>
      <c r="H26" s="23">
        <v>2292.0500000000002</v>
      </c>
      <c r="I26" s="23">
        <v>2242.58</v>
      </c>
      <c r="J26" s="23">
        <v>745.57</v>
      </c>
      <c r="K26" s="23">
        <v>1967</v>
      </c>
      <c r="L26" s="22">
        <v>1967</v>
      </c>
      <c r="M26" s="23">
        <v>1963</v>
      </c>
      <c r="N26" s="22" t="s">
        <v>4</v>
      </c>
      <c r="O26" s="22" t="s">
        <v>4</v>
      </c>
      <c r="P26" s="24" t="s">
        <v>4</v>
      </c>
    </row>
    <row r="27" spans="2:16">
      <c r="B27" s="20" t="s">
        <v>96</v>
      </c>
      <c r="C27" s="15" t="s">
        <v>309</v>
      </c>
      <c r="D27" s="32" t="s">
        <v>620</v>
      </c>
      <c r="E27" s="24">
        <v>785</v>
      </c>
      <c r="F27" s="22">
        <v>40.49</v>
      </c>
      <c r="G27" s="22">
        <v>0</v>
      </c>
      <c r="H27" s="23">
        <v>0</v>
      </c>
      <c r="I27" s="23">
        <v>87</v>
      </c>
      <c r="J27" s="23">
        <v>0</v>
      </c>
      <c r="K27" s="23" t="s">
        <v>4</v>
      </c>
      <c r="L27" s="22" t="s">
        <v>4</v>
      </c>
      <c r="M27" s="23" t="s">
        <v>4</v>
      </c>
      <c r="N27" s="22" t="s">
        <v>4</v>
      </c>
      <c r="O27" s="22" t="s">
        <v>4</v>
      </c>
      <c r="P27" s="24" t="s">
        <v>4</v>
      </c>
    </row>
    <row r="28" spans="2:16">
      <c r="B28" s="20" t="s">
        <v>97</v>
      </c>
      <c r="C28" s="15" t="s">
        <v>303</v>
      </c>
      <c r="D28" s="32" t="s">
        <v>620</v>
      </c>
      <c r="E28" s="24">
        <v>472.11</v>
      </c>
      <c r="F28" s="22">
        <v>1973.02</v>
      </c>
      <c r="G28" s="22">
        <v>2425.9299999999998</v>
      </c>
      <c r="H28" s="23">
        <v>1642.89</v>
      </c>
      <c r="I28" s="23">
        <v>2605.7800000000002</v>
      </c>
      <c r="J28" s="23">
        <v>4176.58</v>
      </c>
      <c r="K28" s="23">
        <v>1083</v>
      </c>
      <c r="L28" s="22">
        <v>1083</v>
      </c>
      <c r="M28" s="23">
        <v>1087</v>
      </c>
      <c r="N28" s="22" t="s">
        <v>4</v>
      </c>
      <c r="O28" s="22" t="s">
        <v>4</v>
      </c>
      <c r="P28" s="24" t="s">
        <v>4</v>
      </c>
    </row>
    <row r="29" spans="2:16">
      <c r="B29" s="20" t="s">
        <v>98</v>
      </c>
      <c r="C29" s="15" t="s">
        <v>305</v>
      </c>
      <c r="D29" s="32" t="s">
        <v>620</v>
      </c>
      <c r="E29" s="24">
        <v>155.6</v>
      </c>
      <c r="F29" s="22">
        <v>512.77</v>
      </c>
      <c r="G29" s="22">
        <v>1613.81</v>
      </c>
      <c r="H29" s="23">
        <v>2097.87</v>
      </c>
      <c r="I29" s="23">
        <v>1630.37</v>
      </c>
      <c r="J29" s="23">
        <v>1254.19</v>
      </c>
      <c r="K29" s="23">
        <v>1033</v>
      </c>
      <c r="L29" s="22">
        <v>1033</v>
      </c>
      <c r="M29" s="23">
        <v>1037</v>
      </c>
      <c r="N29" s="22" t="s">
        <v>4</v>
      </c>
      <c r="O29" s="22" t="s">
        <v>4</v>
      </c>
      <c r="P29" s="24" t="s">
        <v>4</v>
      </c>
    </row>
    <row r="30" spans="2:16">
      <c r="B30" s="20" t="s">
        <v>76</v>
      </c>
      <c r="C30" s="15" t="s">
        <v>397</v>
      </c>
      <c r="D30" s="32" t="s">
        <v>620</v>
      </c>
      <c r="E30" s="24" t="s">
        <v>4</v>
      </c>
      <c r="F30" s="22" t="s">
        <v>4</v>
      </c>
      <c r="G30" s="22" t="s">
        <v>4</v>
      </c>
      <c r="H30" s="23" t="s">
        <v>4</v>
      </c>
      <c r="I30" s="23" t="s">
        <v>4</v>
      </c>
      <c r="J30" s="23" t="s">
        <v>4</v>
      </c>
      <c r="K30" s="23" t="s">
        <v>4</v>
      </c>
      <c r="L30" s="22" t="s">
        <v>4</v>
      </c>
      <c r="M30" s="23" t="s">
        <v>4</v>
      </c>
      <c r="N30" s="22" t="s">
        <v>4</v>
      </c>
      <c r="O30" s="22" t="s">
        <v>4</v>
      </c>
      <c r="P30" s="24" t="s">
        <v>4</v>
      </c>
    </row>
    <row r="31" spans="2:16">
      <c r="B31" s="20" t="s">
        <v>106</v>
      </c>
      <c r="C31" s="15" t="s">
        <v>312</v>
      </c>
      <c r="D31" s="32" t="s">
        <v>620</v>
      </c>
      <c r="E31" s="24" t="s">
        <v>4</v>
      </c>
      <c r="F31" s="22" t="s">
        <v>4</v>
      </c>
      <c r="G31" s="22" t="s">
        <v>4</v>
      </c>
      <c r="H31" s="23" t="s">
        <v>4</v>
      </c>
      <c r="I31" s="23" t="s">
        <v>4</v>
      </c>
      <c r="J31" s="23" t="s">
        <v>4</v>
      </c>
      <c r="K31" s="23" t="s">
        <v>4</v>
      </c>
      <c r="L31" s="22" t="s">
        <v>4</v>
      </c>
      <c r="M31" s="23" t="s">
        <v>4</v>
      </c>
      <c r="N31" s="22" t="s">
        <v>4</v>
      </c>
      <c r="O31" s="22" t="s">
        <v>4</v>
      </c>
      <c r="P31" s="24" t="s">
        <v>4</v>
      </c>
    </row>
    <row r="32" spans="2:16">
      <c r="B32" s="20" t="s">
        <v>107</v>
      </c>
      <c r="C32" s="15" t="s">
        <v>399</v>
      </c>
      <c r="D32" s="32" t="s">
        <v>620</v>
      </c>
      <c r="E32" s="24">
        <v>1282.1600000000001</v>
      </c>
      <c r="F32" s="22">
        <v>1464.17</v>
      </c>
      <c r="G32" s="22">
        <v>666.54</v>
      </c>
      <c r="H32" s="23">
        <v>259.39</v>
      </c>
      <c r="I32" s="23">
        <v>1160.0899999999999</v>
      </c>
      <c r="J32" s="23">
        <v>0</v>
      </c>
      <c r="K32" s="23">
        <v>17</v>
      </c>
      <c r="L32" s="22">
        <v>17</v>
      </c>
      <c r="M32" s="23">
        <v>13</v>
      </c>
      <c r="N32" s="22" t="s">
        <v>4</v>
      </c>
      <c r="O32" s="22" t="s">
        <v>4</v>
      </c>
      <c r="P32" s="24" t="s">
        <v>4</v>
      </c>
    </row>
    <row r="33" spans="2:16">
      <c r="B33" s="20" t="s">
        <v>108</v>
      </c>
      <c r="C33" s="15" t="s">
        <v>480</v>
      </c>
      <c r="D33" s="32" t="s">
        <v>620</v>
      </c>
      <c r="E33" s="24" t="s">
        <v>4</v>
      </c>
      <c r="F33" s="22" t="s">
        <v>4</v>
      </c>
      <c r="G33" s="22" t="s">
        <v>4</v>
      </c>
      <c r="H33" s="23" t="s">
        <v>4</v>
      </c>
      <c r="I33" s="23" t="s">
        <v>4</v>
      </c>
      <c r="J33" s="23" t="s">
        <v>4</v>
      </c>
      <c r="K33" s="23" t="s">
        <v>4</v>
      </c>
      <c r="L33" s="22" t="s">
        <v>4</v>
      </c>
      <c r="M33" s="23" t="s">
        <v>4</v>
      </c>
      <c r="N33" s="22" t="s">
        <v>4</v>
      </c>
      <c r="O33" s="22" t="s">
        <v>4</v>
      </c>
      <c r="P33" s="24" t="s">
        <v>4</v>
      </c>
    </row>
    <row r="34" spans="2:16">
      <c r="B34" s="20" t="s">
        <v>109</v>
      </c>
      <c r="C34" s="15" t="s">
        <v>335</v>
      </c>
      <c r="D34" s="32" t="s">
        <v>620</v>
      </c>
      <c r="E34" s="24">
        <v>319.8</v>
      </c>
      <c r="F34" s="22">
        <v>159.9</v>
      </c>
      <c r="G34" s="22">
        <v>159.9</v>
      </c>
      <c r="H34" s="23">
        <v>213.2</v>
      </c>
      <c r="I34" s="23">
        <v>106.6</v>
      </c>
      <c r="J34" s="23">
        <v>159.9</v>
      </c>
      <c r="K34" s="23">
        <v>167</v>
      </c>
      <c r="L34" s="22">
        <v>167</v>
      </c>
      <c r="M34" s="23">
        <v>163</v>
      </c>
      <c r="N34" s="22" t="s">
        <v>4</v>
      </c>
      <c r="O34" s="22" t="s">
        <v>4</v>
      </c>
      <c r="P34" s="24" t="s">
        <v>4</v>
      </c>
    </row>
    <row r="35" spans="2:16">
      <c r="B35" s="20" t="s">
        <v>110</v>
      </c>
      <c r="C35" s="15" t="s">
        <v>798</v>
      </c>
      <c r="D35" s="32" t="s">
        <v>620</v>
      </c>
      <c r="E35" s="24" t="s">
        <v>4</v>
      </c>
      <c r="F35" s="22" t="s">
        <v>4</v>
      </c>
      <c r="G35" s="22" t="s">
        <v>4</v>
      </c>
      <c r="H35" s="23" t="s">
        <v>4</v>
      </c>
      <c r="I35" s="23" t="s">
        <v>4</v>
      </c>
      <c r="J35" s="23" t="s">
        <v>4</v>
      </c>
      <c r="K35" s="23" t="s">
        <v>4</v>
      </c>
      <c r="L35" s="22" t="s">
        <v>4</v>
      </c>
      <c r="M35" s="23" t="s">
        <v>4</v>
      </c>
      <c r="N35" s="22" t="s">
        <v>4</v>
      </c>
      <c r="O35" s="22" t="s">
        <v>4</v>
      </c>
      <c r="P35" s="24" t="s">
        <v>4</v>
      </c>
    </row>
    <row r="36" spans="2:16">
      <c r="B36" s="20" t="s">
        <v>77</v>
      </c>
      <c r="C36" s="15" t="s">
        <v>438</v>
      </c>
      <c r="D36" s="32" t="s">
        <v>620</v>
      </c>
      <c r="E36" s="24">
        <v>766.77</v>
      </c>
      <c r="F36" s="22">
        <v>692.57</v>
      </c>
      <c r="G36" s="22">
        <v>3544.04</v>
      </c>
      <c r="H36" s="23">
        <v>858.99</v>
      </c>
      <c r="I36" s="23">
        <v>3751.75</v>
      </c>
      <c r="J36" s="23">
        <v>-430.24</v>
      </c>
      <c r="K36" s="23">
        <v>2027</v>
      </c>
      <c r="L36" s="22">
        <v>2027</v>
      </c>
      <c r="M36" s="23">
        <v>2241</v>
      </c>
      <c r="N36" s="22" t="s">
        <v>4</v>
      </c>
      <c r="O36" s="22" t="s">
        <v>4</v>
      </c>
      <c r="P36" s="24" t="s">
        <v>4</v>
      </c>
    </row>
    <row r="37" spans="2:16">
      <c r="B37" s="20" t="s">
        <v>111</v>
      </c>
      <c r="C37" s="15" t="s">
        <v>460</v>
      </c>
      <c r="D37" s="32" t="s">
        <v>620</v>
      </c>
      <c r="E37" s="24">
        <v>921.49</v>
      </c>
      <c r="F37" s="22">
        <v>832.32</v>
      </c>
      <c r="G37" s="22">
        <v>921.49</v>
      </c>
      <c r="H37" s="23">
        <v>891.77</v>
      </c>
      <c r="I37" s="23">
        <v>1199.1500000000001</v>
      </c>
      <c r="J37" s="23">
        <v>894.79</v>
      </c>
      <c r="K37" s="23" t="s">
        <v>4</v>
      </c>
      <c r="L37" s="22" t="s">
        <v>4</v>
      </c>
      <c r="M37" s="23" t="s">
        <v>4</v>
      </c>
      <c r="N37" s="22" t="s">
        <v>4</v>
      </c>
      <c r="O37" s="22" t="s">
        <v>4</v>
      </c>
      <c r="P37" s="24" t="s">
        <v>4</v>
      </c>
    </row>
    <row r="38" spans="2:16">
      <c r="B38" s="20" t="s">
        <v>99</v>
      </c>
      <c r="C38" s="15" t="s">
        <v>301</v>
      </c>
      <c r="D38" s="32" t="s">
        <v>620</v>
      </c>
      <c r="E38" s="24" t="s">
        <v>4</v>
      </c>
      <c r="F38" s="22">
        <v>354.14</v>
      </c>
      <c r="G38" s="22">
        <v>0</v>
      </c>
      <c r="H38" s="23">
        <v>0</v>
      </c>
      <c r="I38" s="23">
        <v>63.82</v>
      </c>
      <c r="J38" s="23">
        <v>0</v>
      </c>
      <c r="K38" s="23" t="s">
        <v>4</v>
      </c>
      <c r="L38" s="22" t="s">
        <v>4</v>
      </c>
      <c r="M38" s="23" t="s">
        <v>4</v>
      </c>
      <c r="N38" s="22" t="s">
        <v>4</v>
      </c>
      <c r="O38" s="22" t="s">
        <v>4</v>
      </c>
      <c r="P38" s="24" t="s">
        <v>4</v>
      </c>
    </row>
    <row r="39" spans="2:16">
      <c r="B39" s="20" t="s">
        <v>100</v>
      </c>
      <c r="C39" s="15" t="s">
        <v>321</v>
      </c>
      <c r="D39" s="32" t="s">
        <v>620</v>
      </c>
      <c r="E39" s="24" t="s">
        <v>4</v>
      </c>
      <c r="F39" s="22">
        <v>10</v>
      </c>
      <c r="G39" s="22">
        <v>2844.83</v>
      </c>
      <c r="H39" s="23">
        <v>0</v>
      </c>
      <c r="I39" s="23">
        <v>0</v>
      </c>
      <c r="J39" s="23">
        <v>0</v>
      </c>
      <c r="K39" s="23" t="s">
        <v>4</v>
      </c>
      <c r="L39" s="22" t="s">
        <v>4</v>
      </c>
      <c r="M39" s="23" t="s">
        <v>4</v>
      </c>
      <c r="N39" s="22" t="s">
        <v>4</v>
      </c>
      <c r="O39" s="22" t="s">
        <v>4</v>
      </c>
      <c r="P39" s="24" t="s">
        <v>4</v>
      </c>
    </row>
    <row r="40" spans="2:16">
      <c r="B40" s="20" t="s">
        <v>78</v>
      </c>
      <c r="C40" s="15" t="s">
        <v>622</v>
      </c>
      <c r="D40" s="32" t="s">
        <v>620</v>
      </c>
      <c r="E40" s="24">
        <v>3082</v>
      </c>
      <c r="F40" s="22">
        <v>0</v>
      </c>
      <c r="G40" s="22">
        <v>3445.76</v>
      </c>
      <c r="H40" s="23">
        <v>33470.81</v>
      </c>
      <c r="I40" s="23">
        <v>6085.17</v>
      </c>
      <c r="J40" s="23">
        <v>42957.26</v>
      </c>
      <c r="K40" s="23">
        <v>6958</v>
      </c>
      <c r="L40" s="22">
        <v>6958</v>
      </c>
      <c r="M40" s="23">
        <v>6962</v>
      </c>
      <c r="N40" s="22" t="s">
        <v>4</v>
      </c>
      <c r="O40" s="22" t="s">
        <v>4</v>
      </c>
      <c r="P40" s="24" t="s">
        <v>4</v>
      </c>
    </row>
    <row r="41" spans="2:16">
      <c r="B41" s="20" t="s">
        <v>112</v>
      </c>
      <c r="C41" s="15" t="s">
        <v>873</v>
      </c>
      <c r="D41" s="32" t="s">
        <v>620</v>
      </c>
      <c r="E41" s="24">
        <v>-5303.83</v>
      </c>
      <c r="F41" s="22">
        <v>-6506.5</v>
      </c>
      <c r="G41" s="22">
        <v>-6138.66</v>
      </c>
      <c r="H41" s="23">
        <v>-7509.5</v>
      </c>
      <c r="I41" s="23">
        <v>-6241.25</v>
      </c>
      <c r="J41" s="23">
        <v>-7724.65</v>
      </c>
      <c r="K41" s="23" t="s">
        <v>4</v>
      </c>
      <c r="L41" s="22" t="s">
        <v>4</v>
      </c>
      <c r="M41" s="23" t="s">
        <v>4</v>
      </c>
      <c r="N41" s="22" t="s">
        <v>4</v>
      </c>
      <c r="O41" s="22" t="s">
        <v>4</v>
      </c>
      <c r="P41" s="24" t="s">
        <v>4</v>
      </c>
    </row>
    <row r="42" spans="2:16">
      <c r="B42" s="20" t="s">
        <v>113</v>
      </c>
      <c r="C42" s="15" t="s">
        <v>881</v>
      </c>
      <c r="D42" s="32" t="s">
        <v>620</v>
      </c>
      <c r="E42" s="24">
        <v>-339.35</v>
      </c>
      <c r="F42" s="22">
        <v>-479.4</v>
      </c>
      <c r="G42" s="22">
        <v>-711.61</v>
      </c>
      <c r="H42" s="23">
        <v>-2268.4899999999998</v>
      </c>
      <c r="I42" s="23">
        <v>-665.3</v>
      </c>
      <c r="J42" s="23">
        <v>-2459.17</v>
      </c>
      <c r="K42" s="23" t="s">
        <v>4</v>
      </c>
      <c r="L42" s="22" t="s">
        <v>4</v>
      </c>
      <c r="M42" s="23" t="s">
        <v>4</v>
      </c>
      <c r="N42" s="22" t="s">
        <v>4</v>
      </c>
      <c r="O42" s="22" t="s">
        <v>4</v>
      </c>
      <c r="P42" s="24" t="s">
        <v>4</v>
      </c>
    </row>
    <row r="43" spans="2:16">
      <c r="B43" s="20" t="s">
        <v>114</v>
      </c>
      <c r="C43" s="15" t="s">
        <v>877</v>
      </c>
      <c r="D43" s="32" t="s">
        <v>620</v>
      </c>
      <c r="E43" s="24">
        <v>-636.19000000000005</v>
      </c>
      <c r="F43" s="22">
        <v>-898.76</v>
      </c>
      <c r="G43" s="22">
        <v>-1334.07</v>
      </c>
      <c r="H43" s="23">
        <v>-4252.84</v>
      </c>
      <c r="I43" s="23">
        <v>-1247.26</v>
      </c>
      <c r="J43" s="23">
        <v>-4610.3</v>
      </c>
      <c r="K43" s="23" t="s">
        <v>4</v>
      </c>
      <c r="L43" s="22" t="s">
        <v>4</v>
      </c>
      <c r="M43" s="23" t="s">
        <v>4</v>
      </c>
      <c r="N43" s="22" t="s">
        <v>4</v>
      </c>
      <c r="O43" s="22" t="s">
        <v>4</v>
      </c>
      <c r="P43" s="24" t="s">
        <v>4</v>
      </c>
    </row>
    <row r="44" spans="2:16">
      <c r="B44" s="20" t="s">
        <v>115</v>
      </c>
      <c r="C44" s="15" t="s">
        <v>879</v>
      </c>
      <c r="D44" s="32" t="s">
        <v>620</v>
      </c>
      <c r="E44" s="24">
        <v>-668.94</v>
      </c>
      <c r="F44" s="22">
        <v>-945.03</v>
      </c>
      <c r="G44" s="22">
        <v>-1402.75</v>
      </c>
      <c r="H44" s="23">
        <v>-4471.7700000000004</v>
      </c>
      <c r="I44" s="23">
        <v>-1311.47</v>
      </c>
      <c r="J44" s="23">
        <v>-4847.6400000000003</v>
      </c>
      <c r="K44" s="23" t="s">
        <v>4</v>
      </c>
      <c r="L44" s="22" t="s">
        <v>4</v>
      </c>
      <c r="M44" s="23" t="s">
        <v>4</v>
      </c>
      <c r="N44" s="22" t="s">
        <v>4</v>
      </c>
      <c r="O44" s="22" t="s">
        <v>4</v>
      </c>
      <c r="P44" s="24" t="s">
        <v>4</v>
      </c>
    </row>
    <row r="45" spans="2:16">
      <c r="B45" s="20" t="s">
        <v>116</v>
      </c>
      <c r="C45" s="15" t="s">
        <v>875</v>
      </c>
      <c r="D45" s="32" t="s">
        <v>620</v>
      </c>
      <c r="E45" s="24">
        <v>-26423.919999999998</v>
      </c>
      <c r="F45" s="22">
        <v>-32473.57</v>
      </c>
      <c r="G45" s="22">
        <v>-30875.67</v>
      </c>
      <c r="H45" s="23">
        <v>-39053.81</v>
      </c>
      <c r="I45" s="23">
        <v>-31338.35</v>
      </c>
      <c r="J45" s="23">
        <v>-40288.15</v>
      </c>
      <c r="K45" s="23" t="s">
        <v>4</v>
      </c>
      <c r="L45" s="22" t="s">
        <v>4</v>
      </c>
      <c r="M45" s="23" t="s">
        <v>4</v>
      </c>
      <c r="N45" s="22" t="s">
        <v>4</v>
      </c>
      <c r="O45" s="22" t="s">
        <v>4</v>
      </c>
      <c r="P45" s="24" t="s">
        <v>4</v>
      </c>
    </row>
    <row r="46" spans="2:16">
      <c r="B46" s="20" t="s">
        <v>117</v>
      </c>
      <c r="C46" s="15" t="s">
        <v>871</v>
      </c>
      <c r="D46" s="32" t="s">
        <v>620</v>
      </c>
      <c r="E46" s="24">
        <v>-477.32</v>
      </c>
      <c r="F46" s="22">
        <v>-674.32</v>
      </c>
      <c r="G46" s="22">
        <v>-1000.92</v>
      </c>
      <c r="H46" s="23">
        <v>-3190.79</v>
      </c>
      <c r="I46" s="23">
        <v>-935.79</v>
      </c>
      <c r="J46" s="23">
        <v>-3458.99</v>
      </c>
      <c r="K46" s="23" t="s">
        <v>4</v>
      </c>
      <c r="L46" s="22" t="s">
        <v>4</v>
      </c>
      <c r="M46" s="23" t="s">
        <v>4</v>
      </c>
      <c r="N46" s="22" t="s">
        <v>4</v>
      </c>
      <c r="O46" s="22" t="s">
        <v>4</v>
      </c>
      <c r="P46" s="24" t="s">
        <v>4</v>
      </c>
    </row>
    <row r="47" spans="2:16">
      <c r="B47" s="20" t="s">
        <v>118</v>
      </c>
      <c r="C47" s="15" t="s">
        <v>883</v>
      </c>
      <c r="D47" s="32" t="s">
        <v>620</v>
      </c>
      <c r="E47" s="24">
        <v>-11780.31</v>
      </c>
      <c r="F47" s="22">
        <v>-14606.58</v>
      </c>
      <c r="G47" s="22">
        <v>-14417.88</v>
      </c>
      <c r="H47" s="23">
        <v>-21072.28</v>
      </c>
      <c r="I47" s="23">
        <v>-14515.88</v>
      </c>
      <c r="J47" s="23">
        <v>-21984.83</v>
      </c>
      <c r="K47" s="23" t="s">
        <v>4</v>
      </c>
      <c r="L47" s="22" t="s">
        <v>4</v>
      </c>
      <c r="M47" s="23" t="s">
        <v>4</v>
      </c>
      <c r="N47" s="22" t="s">
        <v>4</v>
      </c>
      <c r="O47" s="22" t="s">
        <v>4</v>
      </c>
      <c r="P47" s="24" t="s">
        <v>4</v>
      </c>
    </row>
    <row r="48" spans="2:16">
      <c r="B48" s="20" t="s">
        <v>101</v>
      </c>
      <c r="C48" s="15" t="s">
        <v>1047</v>
      </c>
      <c r="D48" s="32" t="s">
        <v>620</v>
      </c>
      <c r="E48" s="24" t="s">
        <v>4</v>
      </c>
      <c r="F48" s="22" t="s">
        <v>4</v>
      </c>
      <c r="G48" s="22" t="s">
        <v>4</v>
      </c>
      <c r="H48" s="23" t="s">
        <v>4</v>
      </c>
      <c r="I48" s="23" t="s">
        <v>4</v>
      </c>
      <c r="J48" s="23" t="s">
        <v>4</v>
      </c>
      <c r="K48" s="23">
        <v>-44442</v>
      </c>
      <c r="L48" s="22">
        <v>-47031</v>
      </c>
      <c r="M48" s="23">
        <v>-44656</v>
      </c>
      <c r="N48" s="22" t="s">
        <v>4</v>
      </c>
      <c r="O48" s="22" t="s">
        <v>4</v>
      </c>
      <c r="P48" s="24" t="s">
        <v>4</v>
      </c>
    </row>
  </sheetData>
  <pageMargins left="0.7" right="0.7" top="0.75" bottom="0.75" header="0.3" footer="0.3"/>
  <pageSetup scale="37" orientation="portrait" r:id="rId1"/>
  <colBreaks count="1" manualBreakCount="1">
    <brk id="1" max="4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8"/>
  <sheetViews>
    <sheetView view="pageBreakPreview" zoomScale="60" zoomScaleNormal="100" workbookViewId="0">
      <pane xSplit="1" topLeftCell="B1" activePane="topRight" state="frozen"/>
      <selection activeCell="A13" sqref="A13"/>
      <selection pane="topRight" activeCell="Z40" sqref="Z40"/>
    </sheetView>
  </sheetViews>
  <sheetFormatPr defaultRowHeight="15"/>
  <cols>
    <col min="1" max="1" width="59.85546875" style="86" customWidth="1"/>
    <col min="2" max="2" width="28.140625" style="86" customWidth="1"/>
    <col min="3" max="3" width="14.140625" style="86" customWidth="1"/>
    <col min="4" max="4" width="14.7109375" style="86" customWidth="1"/>
    <col min="5" max="5" width="14.5703125" style="86" customWidth="1"/>
    <col min="6" max="6" width="14.28515625" style="86" customWidth="1"/>
    <col min="7" max="8" width="14.5703125" style="86" customWidth="1"/>
    <col min="9" max="9" width="14.140625" style="86" customWidth="1"/>
    <col min="10" max="10" width="14.7109375" style="86" customWidth="1"/>
    <col min="11" max="11" width="14.42578125" style="86" customWidth="1"/>
    <col min="12" max="12" width="13.7109375" style="86" customWidth="1"/>
    <col min="13" max="14" width="14.5703125" style="86" customWidth="1"/>
    <col min="15" max="15" width="29.85546875" style="86" customWidth="1"/>
    <col min="16" max="16" width="14.140625" style="86" customWidth="1"/>
    <col min="17" max="17" width="14.7109375" style="86" customWidth="1"/>
    <col min="18" max="18" width="14.5703125" style="86" customWidth="1"/>
    <col min="19" max="19" width="14.28515625" style="86" customWidth="1"/>
    <col min="20" max="21" width="14.5703125" style="86" customWidth="1"/>
    <col min="22" max="22" width="14.140625" style="86" customWidth="1"/>
    <col min="23" max="23" width="14.7109375" style="86" customWidth="1"/>
    <col min="24" max="24" width="14.42578125" style="86" customWidth="1"/>
    <col min="25" max="25" width="13.7109375" style="86" customWidth="1"/>
    <col min="26" max="27" width="14.5703125" style="86" customWidth="1"/>
    <col min="28" max="28" width="36.5703125" style="86" customWidth="1"/>
    <col min="29" max="29" width="14.140625" style="86" customWidth="1"/>
    <col min="30" max="30" width="14.7109375" style="86" customWidth="1"/>
    <col min="31" max="31" width="14.5703125" style="86" customWidth="1"/>
    <col min="32" max="32" width="14.28515625" style="86" customWidth="1"/>
    <col min="33" max="34" width="14.5703125" style="86" customWidth="1"/>
    <col min="35" max="35" width="14.140625" style="86" customWidth="1"/>
    <col min="36" max="36" width="14.7109375" style="86" customWidth="1"/>
    <col min="37" max="37" width="14.42578125" style="86" customWidth="1"/>
    <col min="38" max="38" width="13.7109375" style="86" customWidth="1"/>
    <col min="39" max="40" width="14.5703125" style="86" customWidth="1"/>
    <col min="41" max="41" width="30" style="86" customWidth="1"/>
    <col min="42" max="42" width="14.140625" style="86" customWidth="1"/>
    <col min="43" max="43" width="14.7109375" style="86" customWidth="1"/>
    <col min="44" max="44" width="14.5703125" style="86" customWidth="1"/>
    <col min="45" max="45" width="14.28515625" style="86" customWidth="1"/>
    <col min="46" max="47" width="14.5703125" style="86" customWidth="1"/>
    <col min="48" max="48" width="14.140625" style="86" customWidth="1"/>
    <col min="49" max="49" width="14.7109375" style="86" customWidth="1"/>
    <col min="50" max="50" width="14.42578125" style="86" customWidth="1"/>
    <col min="51" max="51" width="13.7109375" style="86" customWidth="1"/>
    <col min="52" max="53" width="14.5703125" style="86" customWidth="1"/>
    <col min="54" max="16384" width="9.140625" style="86"/>
  </cols>
  <sheetData>
    <row r="1" spans="1:53" ht="11.85" customHeight="1">
      <c r="A1" s="85" t="s">
        <v>2</v>
      </c>
      <c r="B1" s="85" t="s">
        <v>1057</v>
      </c>
    </row>
    <row r="2" spans="1:53" ht="11.85" customHeight="1">
      <c r="A2" s="85" t="s">
        <v>1058</v>
      </c>
      <c r="B2" s="85" t="s">
        <v>1059</v>
      </c>
    </row>
    <row r="3" spans="1:53" ht="13.7" customHeight="1">
      <c r="B3" s="87" t="s">
        <v>1060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 t="s">
        <v>1061</v>
      </c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 t="s">
        <v>1062</v>
      </c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 t="s">
        <v>1063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</row>
    <row r="4" spans="1:53" ht="13.7" customHeight="1">
      <c r="B4" s="87" t="s">
        <v>1064</v>
      </c>
      <c r="C4" s="87" t="s">
        <v>1065</v>
      </c>
      <c r="D4" s="87" t="s">
        <v>1066</v>
      </c>
      <c r="E4" s="87" t="s">
        <v>1067</v>
      </c>
      <c r="F4" s="87" t="s">
        <v>1068</v>
      </c>
      <c r="G4" s="87" t="s">
        <v>1069</v>
      </c>
      <c r="H4" s="87" t="s">
        <v>1070</v>
      </c>
      <c r="I4" s="87" t="s">
        <v>1071</v>
      </c>
      <c r="J4" s="87" t="s">
        <v>1072</v>
      </c>
      <c r="K4" s="87" t="s">
        <v>1073</v>
      </c>
      <c r="L4" s="87" t="s">
        <v>1074</v>
      </c>
      <c r="M4" s="87" t="s">
        <v>1075</v>
      </c>
      <c r="N4" s="87" t="s">
        <v>1076</v>
      </c>
      <c r="O4" s="87" t="s">
        <v>1064</v>
      </c>
      <c r="P4" s="87" t="s">
        <v>1065</v>
      </c>
      <c r="Q4" s="87" t="s">
        <v>1066</v>
      </c>
      <c r="R4" s="87" t="s">
        <v>1067</v>
      </c>
      <c r="S4" s="87" t="s">
        <v>1068</v>
      </c>
      <c r="T4" s="87" t="s">
        <v>1069</v>
      </c>
      <c r="U4" s="87" t="s">
        <v>1070</v>
      </c>
      <c r="V4" s="87" t="s">
        <v>1071</v>
      </c>
      <c r="W4" s="87" t="s">
        <v>1072</v>
      </c>
      <c r="X4" s="87" t="s">
        <v>1073</v>
      </c>
      <c r="Y4" s="87" t="s">
        <v>1074</v>
      </c>
      <c r="Z4" s="87" t="s">
        <v>1075</v>
      </c>
      <c r="AA4" s="87" t="s">
        <v>1076</v>
      </c>
      <c r="AB4" s="87" t="s">
        <v>1064</v>
      </c>
      <c r="AC4" s="87" t="s">
        <v>1065</v>
      </c>
      <c r="AD4" s="87" t="s">
        <v>1066</v>
      </c>
      <c r="AE4" s="87" t="s">
        <v>1067</v>
      </c>
      <c r="AF4" s="87" t="s">
        <v>1068</v>
      </c>
      <c r="AG4" s="87" t="s">
        <v>1069</v>
      </c>
      <c r="AH4" s="87" t="s">
        <v>1070</v>
      </c>
      <c r="AI4" s="87" t="s">
        <v>1071</v>
      </c>
      <c r="AJ4" s="87" t="s">
        <v>1072</v>
      </c>
      <c r="AK4" s="87" t="s">
        <v>1073</v>
      </c>
      <c r="AL4" s="87" t="s">
        <v>1074</v>
      </c>
      <c r="AM4" s="87" t="s">
        <v>1075</v>
      </c>
      <c r="AN4" s="87" t="s">
        <v>1076</v>
      </c>
      <c r="AO4" s="87" t="s">
        <v>1064</v>
      </c>
      <c r="AP4" s="87" t="s">
        <v>1065</v>
      </c>
      <c r="AQ4" s="87" t="s">
        <v>1066</v>
      </c>
      <c r="AR4" s="87" t="s">
        <v>1067</v>
      </c>
      <c r="AS4" s="87" t="s">
        <v>1068</v>
      </c>
      <c r="AT4" s="87" t="s">
        <v>1069</v>
      </c>
      <c r="AU4" s="87" t="s">
        <v>1070</v>
      </c>
      <c r="AV4" s="87" t="s">
        <v>1071</v>
      </c>
      <c r="AW4" s="87" t="s">
        <v>1072</v>
      </c>
      <c r="AX4" s="87" t="s">
        <v>1073</v>
      </c>
      <c r="AY4" s="87" t="s">
        <v>1074</v>
      </c>
      <c r="AZ4" s="87" t="s">
        <v>1075</v>
      </c>
      <c r="BA4" s="87" t="s">
        <v>1076</v>
      </c>
    </row>
    <row r="5" spans="1:53" ht="12.75" customHeight="1">
      <c r="A5" s="88" t="s">
        <v>1077</v>
      </c>
      <c r="B5" s="89">
        <v>478730</v>
      </c>
      <c r="C5" s="89">
        <v>21327</v>
      </c>
      <c r="D5" s="89">
        <v>67746</v>
      </c>
      <c r="E5" s="89">
        <v>12088</v>
      </c>
      <c r="F5" s="89">
        <v>93200</v>
      </c>
      <c r="G5" s="89">
        <v>35737</v>
      </c>
      <c r="H5" s="89">
        <v>40475</v>
      </c>
      <c r="I5" s="89">
        <v>31797</v>
      </c>
      <c r="J5" s="89">
        <v>38003</v>
      </c>
      <c r="K5" s="89">
        <v>25907</v>
      </c>
      <c r="L5" s="89">
        <v>31675</v>
      </c>
      <c r="M5" s="89">
        <v>21065</v>
      </c>
      <c r="N5" s="89">
        <v>59710</v>
      </c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>
        <v>6858997</v>
      </c>
      <c r="AC5" s="89">
        <v>571583</v>
      </c>
      <c r="AD5" s="89">
        <v>571583</v>
      </c>
      <c r="AE5" s="89">
        <v>571583</v>
      </c>
      <c r="AF5" s="89">
        <v>571583</v>
      </c>
      <c r="AG5" s="89">
        <v>571583</v>
      </c>
      <c r="AH5" s="89">
        <v>571583</v>
      </c>
      <c r="AI5" s="89">
        <v>571583</v>
      </c>
      <c r="AJ5" s="89">
        <v>571583</v>
      </c>
      <c r="AK5" s="89">
        <v>571583</v>
      </c>
      <c r="AL5" s="89">
        <v>571583</v>
      </c>
      <c r="AM5" s="89">
        <v>571583</v>
      </c>
      <c r="AN5" s="89">
        <v>571584</v>
      </c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</row>
    <row r="6" spans="1:53" ht="12.75" customHeight="1">
      <c r="A6" s="90" t="s">
        <v>1078</v>
      </c>
      <c r="B6" s="91">
        <v>478730</v>
      </c>
      <c r="C6" s="91">
        <v>21327</v>
      </c>
      <c r="D6" s="91">
        <v>67746</v>
      </c>
      <c r="E6" s="91">
        <v>12088</v>
      </c>
      <c r="F6" s="91">
        <v>93200</v>
      </c>
      <c r="G6" s="91">
        <v>35737</v>
      </c>
      <c r="H6" s="91">
        <v>40475</v>
      </c>
      <c r="I6" s="91">
        <v>31797</v>
      </c>
      <c r="J6" s="91">
        <v>38003</v>
      </c>
      <c r="K6" s="91">
        <v>25907</v>
      </c>
      <c r="L6" s="91">
        <v>31675</v>
      </c>
      <c r="M6" s="91">
        <v>21065</v>
      </c>
      <c r="N6" s="91">
        <v>59710</v>
      </c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>
        <v>6858997</v>
      </c>
      <c r="AC6" s="91">
        <v>571583</v>
      </c>
      <c r="AD6" s="91">
        <v>571583</v>
      </c>
      <c r="AE6" s="91">
        <v>571583</v>
      </c>
      <c r="AF6" s="91">
        <v>571583</v>
      </c>
      <c r="AG6" s="91">
        <v>571583</v>
      </c>
      <c r="AH6" s="91">
        <v>571583</v>
      </c>
      <c r="AI6" s="91">
        <v>571583</v>
      </c>
      <c r="AJ6" s="91">
        <v>571583</v>
      </c>
      <c r="AK6" s="91">
        <v>571583</v>
      </c>
      <c r="AL6" s="91">
        <v>571583</v>
      </c>
      <c r="AM6" s="91">
        <v>571583</v>
      </c>
      <c r="AN6" s="91">
        <v>571584</v>
      </c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</row>
    <row r="7" spans="1:53" ht="12.75" customHeight="1">
      <c r="A7" s="88" t="s">
        <v>1079</v>
      </c>
      <c r="B7" s="89">
        <v>4930136</v>
      </c>
      <c r="C7" s="89">
        <v>410845</v>
      </c>
      <c r="D7" s="89">
        <v>410845</v>
      </c>
      <c r="E7" s="89">
        <v>410845</v>
      </c>
      <c r="F7" s="89">
        <v>410845</v>
      </c>
      <c r="G7" s="89">
        <v>410845</v>
      </c>
      <c r="H7" s="89">
        <v>410845</v>
      </c>
      <c r="I7" s="89">
        <v>410845</v>
      </c>
      <c r="J7" s="89">
        <v>410845</v>
      </c>
      <c r="K7" s="89">
        <v>410845</v>
      </c>
      <c r="L7" s="89">
        <v>410845</v>
      </c>
      <c r="M7" s="89">
        <v>410845</v>
      </c>
      <c r="N7" s="89">
        <v>410841</v>
      </c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>
        <v>1440300</v>
      </c>
      <c r="AC7" s="89">
        <v>113200</v>
      </c>
      <c r="AD7" s="89">
        <v>113200</v>
      </c>
      <c r="AE7" s="89">
        <v>113200</v>
      </c>
      <c r="AF7" s="89">
        <v>122300</v>
      </c>
      <c r="AG7" s="89">
        <v>122300</v>
      </c>
      <c r="AH7" s="89">
        <v>122300</v>
      </c>
      <c r="AI7" s="89">
        <v>122300</v>
      </c>
      <c r="AJ7" s="89">
        <v>122300</v>
      </c>
      <c r="AK7" s="89">
        <v>122300</v>
      </c>
      <c r="AL7" s="89">
        <v>122300</v>
      </c>
      <c r="AM7" s="89">
        <v>122300</v>
      </c>
      <c r="AN7" s="89">
        <v>122300</v>
      </c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</row>
    <row r="8" spans="1:53" ht="12.75" customHeight="1">
      <c r="A8" s="90" t="s">
        <v>1080</v>
      </c>
      <c r="B8" s="91">
        <v>4930136</v>
      </c>
      <c r="C8" s="91">
        <v>410845</v>
      </c>
      <c r="D8" s="91">
        <v>410845</v>
      </c>
      <c r="E8" s="91">
        <v>410845</v>
      </c>
      <c r="F8" s="91">
        <v>410845</v>
      </c>
      <c r="G8" s="91">
        <v>410845</v>
      </c>
      <c r="H8" s="91">
        <v>410845</v>
      </c>
      <c r="I8" s="91">
        <v>410845</v>
      </c>
      <c r="J8" s="91">
        <v>410845</v>
      </c>
      <c r="K8" s="91">
        <v>410845</v>
      </c>
      <c r="L8" s="91">
        <v>410845</v>
      </c>
      <c r="M8" s="91">
        <v>410845</v>
      </c>
      <c r="N8" s="91">
        <v>410841</v>
      </c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>
        <v>1440300</v>
      </c>
      <c r="AC8" s="91">
        <v>113200</v>
      </c>
      <c r="AD8" s="91">
        <v>113200</v>
      </c>
      <c r="AE8" s="91">
        <v>113200</v>
      </c>
      <c r="AF8" s="91">
        <v>122300</v>
      </c>
      <c r="AG8" s="91">
        <v>122300</v>
      </c>
      <c r="AH8" s="91">
        <v>122300</v>
      </c>
      <c r="AI8" s="91">
        <v>122300</v>
      </c>
      <c r="AJ8" s="91">
        <v>122300</v>
      </c>
      <c r="AK8" s="91">
        <v>122300</v>
      </c>
      <c r="AL8" s="91">
        <v>122300</v>
      </c>
      <c r="AM8" s="91">
        <v>122300</v>
      </c>
      <c r="AN8" s="91">
        <v>122300</v>
      </c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</row>
    <row r="9" spans="1:53" ht="12.75" customHeight="1">
      <c r="A9" s="88" t="s">
        <v>1081</v>
      </c>
      <c r="B9" s="89">
        <v>82481</v>
      </c>
      <c r="C9" s="89">
        <v>11536</v>
      </c>
      <c r="D9" s="89">
        <v>64</v>
      </c>
      <c r="E9" s="89">
        <v>873</v>
      </c>
      <c r="F9" s="89">
        <v>18506</v>
      </c>
      <c r="G9" s="89"/>
      <c r="H9" s="89">
        <v>159</v>
      </c>
      <c r="I9" s="89">
        <v>36423</v>
      </c>
      <c r="J9" s="89"/>
      <c r="K9" s="89"/>
      <c r="L9" s="89">
        <v>14643</v>
      </c>
      <c r="M9" s="89">
        <v>191</v>
      </c>
      <c r="N9" s="89">
        <v>86</v>
      </c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</row>
    <row r="10" spans="1:53" ht="12.75" customHeight="1">
      <c r="A10" s="90" t="s">
        <v>1082</v>
      </c>
      <c r="B10" s="91">
        <v>82481</v>
      </c>
      <c r="C10" s="91">
        <v>11536</v>
      </c>
      <c r="D10" s="91">
        <v>64</v>
      </c>
      <c r="E10" s="91">
        <v>873</v>
      </c>
      <c r="F10" s="91">
        <v>18506</v>
      </c>
      <c r="G10" s="91"/>
      <c r="H10" s="91">
        <v>159</v>
      </c>
      <c r="I10" s="91">
        <v>36423</v>
      </c>
      <c r="J10" s="91"/>
      <c r="K10" s="91"/>
      <c r="L10" s="91">
        <v>14643</v>
      </c>
      <c r="M10" s="91">
        <v>191</v>
      </c>
      <c r="N10" s="91">
        <v>86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</row>
    <row r="11" spans="1:53" ht="12.75" customHeight="1">
      <c r="A11" s="88" t="s">
        <v>1083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>
        <v>5000000</v>
      </c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>
        <v>5000000</v>
      </c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</row>
    <row r="12" spans="1:53" ht="12.75" customHeight="1">
      <c r="A12" s="88" t="s">
        <v>1084</v>
      </c>
      <c r="B12" s="89">
        <v>49521</v>
      </c>
      <c r="C12" s="89">
        <v>679</v>
      </c>
      <c r="D12" s="89"/>
      <c r="E12" s="89"/>
      <c r="F12" s="89">
        <v>575</v>
      </c>
      <c r="G12" s="89"/>
      <c r="H12" s="89"/>
      <c r="I12" s="89">
        <v>684</v>
      </c>
      <c r="J12" s="89"/>
      <c r="K12" s="89"/>
      <c r="L12" s="89">
        <v>389</v>
      </c>
      <c r="M12" s="89"/>
      <c r="N12" s="89">
        <v>47194</v>
      </c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>
        <v>0</v>
      </c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>
        <v>0</v>
      </c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</row>
    <row r="13" spans="1:53" ht="12.75" customHeight="1">
      <c r="A13" s="88" t="s">
        <v>1085</v>
      </c>
      <c r="B13" s="89">
        <v>298971</v>
      </c>
      <c r="C13" s="89">
        <v>24523</v>
      </c>
      <c r="D13" s="89">
        <v>24523</v>
      </c>
      <c r="E13" s="89">
        <v>24523</v>
      </c>
      <c r="F13" s="89">
        <v>24523</v>
      </c>
      <c r="G13" s="89">
        <v>24523</v>
      </c>
      <c r="H13" s="89">
        <v>24523</v>
      </c>
      <c r="I13" s="89">
        <v>24523</v>
      </c>
      <c r="J13" s="89">
        <v>24523</v>
      </c>
      <c r="K13" s="89">
        <v>24523</v>
      </c>
      <c r="L13" s="89">
        <v>26088</v>
      </c>
      <c r="M13" s="89">
        <v>26088</v>
      </c>
      <c r="N13" s="89">
        <v>26088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</row>
    <row r="14" spans="1:53" ht="12.75" customHeight="1">
      <c r="A14" s="88" t="s">
        <v>1086</v>
      </c>
      <c r="B14" s="89">
        <v>267456</v>
      </c>
      <c r="C14" s="89">
        <v>22288</v>
      </c>
      <c r="D14" s="89">
        <v>22288</v>
      </c>
      <c r="E14" s="89">
        <v>22288</v>
      </c>
      <c r="F14" s="89">
        <v>22288</v>
      </c>
      <c r="G14" s="89">
        <v>22288</v>
      </c>
      <c r="H14" s="89">
        <v>22288</v>
      </c>
      <c r="I14" s="89">
        <v>22288</v>
      </c>
      <c r="J14" s="89">
        <v>22288</v>
      </c>
      <c r="K14" s="89">
        <v>22288</v>
      </c>
      <c r="L14" s="89">
        <v>22288</v>
      </c>
      <c r="M14" s="89">
        <v>22288</v>
      </c>
      <c r="N14" s="89">
        <v>22288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>
        <v>-5134632</v>
      </c>
      <c r="AC14" s="89">
        <v>-427886</v>
      </c>
      <c r="AD14" s="89">
        <v>-427886</v>
      </c>
      <c r="AE14" s="89">
        <v>-427886</v>
      </c>
      <c r="AF14" s="89">
        <v>-427886</v>
      </c>
      <c r="AG14" s="89">
        <v>-427886</v>
      </c>
      <c r="AH14" s="89">
        <v>-427886</v>
      </c>
      <c r="AI14" s="89">
        <v>-427886</v>
      </c>
      <c r="AJ14" s="89">
        <v>-427886</v>
      </c>
      <c r="AK14" s="89">
        <v>-427886</v>
      </c>
      <c r="AL14" s="89">
        <v>-427886</v>
      </c>
      <c r="AM14" s="89">
        <v>-427886</v>
      </c>
      <c r="AN14" s="89">
        <v>-427886</v>
      </c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3" ht="12.75" customHeight="1">
      <c r="A15" s="88" t="s">
        <v>1087</v>
      </c>
      <c r="B15" s="89">
        <v>185868</v>
      </c>
      <c r="C15" s="89">
        <v>15489</v>
      </c>
      <c r="D15" s="89">
        <v>15489</v>
      </c>
      <c r="E15" s="89">
        <v>15489</v>
      </c>
      <c r="F15" s="89">
        <v>15489</v>
      </c>
      <c r="G15" s="89">
        <v>15489</v>
      </c>
      <c r="H15" s="89">
        <v>15489</v>
      </c>
      <c r="I15" s="89">
        <v>15489</v>
      </c>
      <c r="J15" s="89">
        <v>15489</v>
      </c>
      <c r="K15" s="89">
        <v>15489</v>
      </c>
      <c r="L15" s="89">
        <v>15489</v>
      </c>
      <c r="M15" s="89">
        <v>15489</v>
      </c>
      <c r="N15" s="89">
        <v>15489</v>
      </c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>
        <v>-3275904</v>
      </c>
      <c r="AC15" s="89">
        <v>-272992</v>
      </c>
      <c r="AD15" s="89">
        <v>-272992</v>
      </c>
      <c r="AE15" s="89">
        <v>-272992</v>
      </c>
      <c r="AF15" s="89">
        <v>-272992</v>
      </c>
      <c r="AG15" s="89">
        <v>-272992</v>
      </c>
      <c r="AH15" s="89">
        <v>-272992</v>
      </c>
      <c r="AI15" s="89">
        <v>-272992</v>
      </c>
      <c r="AJ15" s="89">
        <v>-272992</v>
      </c>
      <c r="AK15" s="89">
        <v>-272992</v>
      </c>
      <c r="AL15" s="89">
        <v>-272992</v>
      </c>
      <c r="AM15" s="89">
        <v>-272992</v>
      </c>
      <c r="AN15" s="89">
        <v>-272992</v>
      </c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</row>
    <row r="16" spans="1:53" ht="12.75" customHeight="1">
      <c r="A16" s="90" t="s">
        <v>1088</v>
      </c>
      <c r="B16" s="91">
        <v>801816</v>
      </c>
      <c r="C16" s="91">
        <v>62979</v>
      </c>
      <c r="D16" s="91">
        <v>62300</v>
      </c>
      <c r="E16" s="91">
        <v>62300</v>
      </c>
      <c r="F16" s="91">
        <v>62875</v>
      </c>
      <c r="G16" s="91">
        <v>62300</v>
      </c>
      <c r="H16" s="91">
        <v>62300</v>
      </c>
      <c r="I16" s="91">
        <v>62984</v>
      </c>
      <c r="J16" s="91">
        <v>62300</v>
      </c>
      <c r="K16" s="91">
        <v>62300</v>
      </c>
      <c r="L16" s="91">
        <v>64254</v>
      </c>
      <c r="M16" s="91">
        <v>63865</v>
      </c>
      <c r="N16" s="91">
        <v>111059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>
        <v>-3410536</v>
      </c>
      <c r="AC16" s="91">
        <v>-700878</v>
      </c>
      <c r="AD16" s="91">
        <v>-700878</v>
      </c>
      <c r="AE16" s="91">
        <v>-700878</v>
      </c>
      <c r="AF16" s="91">
        <v>-700878</v>
      </c>
      <c r="AG16" s="91">
        <v>-700878</v>
      </c>
      <c r="AH16" s="91">
        <v>-700878</v>
      </c>
      <c r="AI16" s="91">
        <v>-700878</v>
      </c>
      <c r="AJ16" s="91">
        <v>-700878</v>
      </c>
      <c r="AK16" s="91">
        <v>-700878</v>
      </c>
      <c r="AL16" s="91">
        <v>-700878</v>
      </c>
      <c r="AM16" s="91">
        <v>-700878</v>
      </c>
      <c r="AN16" s="91">
        <v>4299122</v>
      </c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</row>
    <row r="17" spans="1:53" ht="12.75" customHeight="1">
      <c r="A17" s="90" t="s">
        <v>1089</v>
      </c>
      <c r="B17" s="91">
        <v>6293163</v>
      </c>
      <c r="C17" s="91">
        <v>506687</v>
      </c>
      <c r="D17" s="91">
        <v>540955</v>
      </c>
      <c r="E17" s="91">
        <v>486106</v>
      </c>
      <c r="F17" s="91">
        <v>585426</v>
      </c>
      <c r="G17" s="91">
        <v>508882</v>
      </c>
      <c r="H17" s="91">
        <v>513779</v>
      </c>
      <c r="I17" s="91">
        <v>542049</v>
      </c>
      <c r="J17" s="91">
        <v>511148</v>
      </c>
      <c r="K17" s="91">
        <v>499052</v>
      </c>
      <c r="L17" s="91">
        <v>521417</v>
      </c>
      <c r="M17" s="91">
        <v>495966</v>
      </c>
      <c r="N17" s="91">
        <v>581696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>
        <v>4888761</v>
      </c>
      <c r="AC17" s="91">
        <v>-16095</v>
      </c>
      <c r="AD17" s="91">
        <v>-16095</v>
      </c>
      <c r="AE17" s="91">
        <v>-16095</v>
      </c>
      <c r="AF17" s="91">
        <v>-6995</v>
      </c>
      <c r="AG17" s="91">
        <v>-6995</v>
      </c>
      <c r="AH17" s="91">
        <v>-6995</v>
      </c>
      <c r="AI17" s="91">
        <v>-6995</v>
      </c>
      <c r="AJ17" s="91">
        <v>-6995</v>
      </c>
      <c r="AK17" s="91">
        <v>-6995</v>
      </c>
      <c r="AL17" s="91">
        <v>-6995</v>
      </c>
      <c r="AM17" s="91">
        <v>-6995</v>
      </c>
      <c r="AN17" s="91">
        <v>4993006</v>
      </c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</row>
    <row r="18" spans="1:53" ht="12.75" customHeight="1">
      <c r="A18" s="88" t="s">
        <v>1090</v>
      </c>
      <c r="B18" s="89">
        <v>147115</v>
      </c>
      <c r="C18" s="89">
        <v>10319</v>
      </c>
      <c r="D18" s="89">
        <v>9256</v>
      </c>
      <c r="E18" s="89">
        <v>12150</v>
      </c>
      <c r="F18" s="89">
        <v>12250</v>
      </c>
      <c r="G18" s="89">
        <v>12200</v>
      </c>
      <c r="H18" s="89">
        <v>6125</v>
      </c>
      <c r="I18" s="89">
        <v>16955</v>
      </c>
      <c r="J18" s="89">
        <v>25349</v>
      </c>
      <c r="K18" s="89">
        <v>16785</v>
      </c>
      <c r="L18" s="89">
        <v>6350</v>
      </c>
      <c r="M18" s="89">
        <v>15450</v>
      </c>
      <c r="N18" s="89">
        <v>3926</v>
      </c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>
        <v>550000</v>
      </c>
      <c r="AC18" s="89">
        <v>25000</v>
      </c>
      <c r="AD18" s="89">
        <v>25000</v>
      </c>
      <c r="AE18" s="89">
        <v>25000</v>
      </c>
      <c r="AF18" s="89">
        <v>25000</v>
      </c>
      <c r="AG18" s="89">
        <v>25000</v>
      </c>
      <c r="AH18" s="89">
        <v>25000</v>
      </c>
      <c r="AI18" s="89">
        <v>275000</v>
      </c>
      <c r="AJ18" s="89">
        <v>25000</v>
      </c>
      <c r="AK18" s="89">
        <v>25000</v>
      </c>
      <c r="AL18" s="89">
        <v>25000</v>
      </c>
      <c r="AM18" s="89">
        <v>25000</v>
      </c>
      <c r="AN18" s="89">
        <v>25000</v>
      </c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</row>
    <row r="19" spans="1:53" ht="12.75" customHeight="1">
      <c r="A19" s="88" t="s">
        <v>1091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>
        <v>2000</v>
      </c>
      <c r="AC19" s="89">
        <v>1000</v>
      </c>
      <c r="AD19" s="89"/>
      <c r="AE19" s="89"/>
      <c r="AF19" s="89"/>
      <c r="AG19" s="89"/>
      <c r="AH19" s="89">
        <v>500</v>
      </c>
      <c r="AI19" s="89"/>
      <c r="AJ19" s="89"/>
      <c r="AK19" s="89"/>
      <c r="AL19" s="89">
        <v>500</v>
      </c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</row>
    <row r="20" spans="1:53" ht="12.75" customHeight="1">
      <c r="A20" s="88" t="s">
        <v>1092</v>
      </c>
      <c r="B20" s="89">
        <v>178005</v>
      </c>
      <c r="C20" s="89"/>
      <c r="D20" s="89">
        <v>178005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</row>
    <row r="21" spans="1:53" ht="12.75" customHeight="1">
      <c r="A21" s="88" t="s">
        <v>1093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>
        <v>12500</v>
      </c>
      <c r="AC21" s="89">
        <v>500</v>
      </c>
      <c r="AD21" s="89">
        <v>500</v>
      </c>
      <c r="AE21" s="89">
        <v>500</v>
      </c>
      <c r="AF21" s="89">
        <v>500</v>
      </c>
      <c r="AG21" s="89">
        <v>500</v>
      </c>
      <c r="AH21" s="89">
        <v>5000</v>
      </c>
      <c r="AI21" s="89">
        <v>500</v>
      </c>
      <c r="AJ21" s="89">
        <v>500</v>
      </c>
      <c r="AK21" s="89">
        <v>500</v>
      </c>
      <c r="AL21" s="89">
        <v>500</v>
      </c>
      <c r="AM21" s="89">
        <v>500</v>
      </c>
      <c r="AN21" s="89">
        <v>2500</v>
      </c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</row>
    <row r="22" spans="1:53" ht="12.75" customHeight="1">
      <c r="A22" s="88" t="s">
        <v>1094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>
        <v>59340</v>
      </c>
      <c r="P22" s="89">
        <v>2690</v>
      </c>
      <c r="Q22" s="89">
        <v>2690</v>
      </c>
      <c r="R22" s="89">
        <v>2690</v>
      </c>
      <c r="S22" s="89">
        <v>2690</v>
      </c>
      <c r="T22" s="89">
        <v>2690</v>
      </c>
      <c r="U22" s="89">
        <v>3164</v>
      </c>
      <c r="V22" s="89">
        <v>29065</v>
      </c>
      <c r="W22" s="89">
        <v>2690</v>
      </c>
      <c r="X22" s="89">
        <v>2690</v>
      </c>
      <c r="Y22" s="89">
        <v>2690</v>
      </c>
      <c r="Z22" s="89">
        <v>2690</v>
      </c>
      <c r="AA22" s="89">
        <v>2901</v>
      </c>
      <c r="AB22" s="89">
        <v>-562500</v>
      </c>
      <c r="AC22" s="89">
        <v>-25500</v>
      </c>
      <c r="AD22" s="89">
        <v>-25500</v>
      </c>
      <c r="AE22" s="89">
        <v>-25500</v>
      </c>
      <c r="AF22" s="89">
        <v>-25500</v>
      </c>
      <c r="AG22" s="89">
        <v>-25500</v>
      </c>
      <c r="AH22" s="89">
        <v>-30000</v>
      </c>
      <c r="AI22" s="89">
        <v>-275500</v>
      </c>
      <c r="AJ22" s="89">
        <v>-25500</v>
      </c>
      <c r="AK22" s="89">
        <v>-25500</v>
      </c>
      <c r="AL22" s="89">
        <v>-25500</v>
      </c>
      <c r="AM22" s="89">
        <v>-25500</v>
      </c>
      <c r="AN22" s="89">
        <v>-27500</v>
      </c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</row>
    <row r="23" spans="1:53" ht="12.75" customHeight="1">
      <c r="A23" s="90" t="s">
        <v>264</v>
      </c>
      <c r="B23" s="91">
        <v>325120</v>
      </c>
      <c r="C23" s="91">
        <v>10319</v>
      </c>
      <c r="D23" s="91">
        <v>187261</v>
      </c>
      <c r="E23" s="91">
        <v>12150</v>
      </c>
      <c r="F23" s="91">
        <v>12250</v>
      </c>
      <c r="G23" s="91">
        <v>12200</v>
      </c>
      <c r="H23" s="91">
        <v>6125</v>
      </c>
      <c r="I23" s="91">
        <v>16955</v>
      </c>
      <c r="J23" s="91">
        <v>25349</v>
      </c>
      <c r="K23" s="91">
        <v>16785</v>
      </c>
      <c r="L23" s="91">
        <v>6350</v>
      </c>
      <c r="M23" s="91">
        <v>15450</v>
      </c>
      <c r="N23" s="91">
        <v>3926</v>
      </c>
      <c r="O23" s="91">
        <v>59340</v>
      </c>
      <c r="P23" s="91">
        <v>2690</v>
      </c>
      <c r="Q23" s="91">
        <v>2690</v>
      </c>
      <c r="R23" s="91">
        <v>2690</v>
      </c>
      <c r="S23" s="91">
        <v>2690</v>
      </c>
      <c r="T23" s="91">
        <v>2690</v>
      </c>
      <c r="U23" s="91">
        <v>3164</v>
      </c>
      <c r="V23" s="91">
        <v>29065</v>
      </c>
      <c r="W23" s="91">
        <v>2690</v>
      </c>
      <c r="X23" s="91">
        <v>2690</v>
      </c>
      <c r="Y23" s="91">
        <v>2690</v>
      </c>
      <c r="Z23" s="91">
        <v>2690</v>
      </c>
      <c r="AA23" s="91">
        <v>2901</v>
      </c>
      <c r="AB23" s="91">
        <v>2000</v>
      </c>
      <c r="AC23" s="91">
        <v>1000</v>
      </c>
      <c r="AD23" s="91">
        <v>0</v>
      </c>
      <c r="AE23" s="91">
        <v>0</v>
      </c>
      <c r="AF23" s="91">
        <v>0</v>
      </c>
      <c r="AG23" s="91">
        <v>0</v>
      </c>
      <c r="AH23" s="91">
        <v>500</v>
      </c>
      <c r="AI23" s="91">
        <v>0</v>
      </c>
      <c r="AJ23" s="91">
        <v>0</v>
      </c>
      <c r="AK23" s="91">
        <v>0</v>
      </c>
      <c r="AL23" s="91">
        <v>500</v>
      </c>
      <c r="AM23" s="91">
        <v>0</v>
      </c>
      <c r="AN23" s="91">
        <v>0</v>
      </c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</row>
    <row r="24" spans="1:53" ht="12.75" customHeight="1">
      <c r="A24" s="88" t="s">
        <v>1095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>
        <v>221264.92970000001</v>
      </c>
      <c r="AC24" s="89">
        <v>17871.3982</v>
      </c>
      <c r="AD24" s="89">
        <v>18722.417099999999</v>
      </c>
      <c r="AE24" s="89">
        <v>18722.417099999999</v>
      </c>
      <c r="AF24" s="89">
        <v>18722.417099999999</v>
      </c>
      <c r="AG24" s="89">
        <v>17020.379199999999</v>
      </c>
      <c r="AH24" s="89">
        <v>19573.436099999999</v>
      </c>
      <c r="AI24" s="89">
        <v>17020.379199999999</v>
      </c>
      <c r="AJ24" s="89">
        <v>19573.436099999999</v>
      </c>
      <c r="AK24" s="89">
        <v>18722.417099999999</v>
      </c>
      <c r="AL24" s="89">
        <v>17871.3982</v>
      </c>
      <c r="AM24" s="89">
        <v>19573.436099999999</v>
      </c>
      <c r="AN24" s="89">
        <v>17871.3982</v>
      </c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</row>
    <row r="25" spans="1:53" ht="12.75" customHeight="1">
      <c r="A25" s="88" t="s">
        <v>1096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>
        <v>72861.434399999998</v>
      </c>
      <c r="AC25" s="89">
        <v>5884.9620000000004</v>
      </c>
      <c r="AD25" s="89">
        <v>6165.1983</v>
      </c>
      <c r="AE25" s="89">
        <v>6165.1983</v>
      </c>
      <c r="AF25" s="89">
        <v>6165.1983</v>
      </c>
      <c r="AG25" s="89">
        <v>5604.7257</v>
      </c>
      <c r="AH25" s="89">
        <v>6445.4345999999996</v>
      </c>
      <c r="AI25" s="89">
        <v>5604.7257</v>
      </c>
      <c r="AJ25" s="89">
        <v>6445.4345999999996</v>
      </c>
      <c r="AK25" s="89">
        <v>6165.1983</v>
      </c>
      <c r="AL25" s="89">
        <v>5884.9620000000004</v>
      </c>
      <c r="AM25" s="89">
        <v>6445.4345999999996</v>
      </c>
      <c r="AN25" s="89">
        <v>5884.9620000000004</v>
      </c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</row>
    <row r="26" spans="1:53" ht="12.75" customHeight="1">
      <c r="A26" s="88" t="s">
        <v>1097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>
        <v>69000</v>
      </c>
      <c r="AC26" s="89">
        <v>5750</v>
      </c>
      <c r="AD26" s="89">
        <v>5750</v>
      </c>
      <c r="AE26" s="89">
        <v>5750</v>
      </c>
      <c r="AF26" s="89">
        <v>5750</v>
      </c>
      <c r="AG26" s="89">
        <v>5750</v>
      </c>
      <c r="AH26" s="89">
        <v>5750</v>
      </c>
      <c r="AI26" s="89">
        <v>5750</v>
      </c>
      <c r="AJ26" s="89">
        <v>5750</v>
      </c>
      <c r="AK26" s="89">
        <v>5750</v>
      </c>
      <c r="AL26" s="89">
        <v>5750</v>
      </c>
      <c r="AM26" s="89">
        <v>5750</v>
      </c>
      <c r="AN26" s="89">
        <v>5750</v>
      </c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</row>
    <row r="27" spans="1:53" ht="12.75" customHeight="1">
      <c r="A27" s="88" t="s">
        <v>1098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>
        <v>2000</v>
      </c>
      <c r="AC27" s="89">
        <v>167</v>
      </c>
      <c r="AD27" s="89">
        <v>167</v>
      </c>
      <c r="AE27" s="89">
        <v>167</v>
      </c>
      <c r="AF27" s="89">
        <v>167</v>
      </c>
      <c r="AG27" s="89">
        <v>167</v>
      </c>
      <c r="AH27" s="89">
        <v>167</v>
      </c>
      <c r="AI27" s="89">
        <v>167</v>
      </c>
      <c r="AJ27" s="89">
        <v>167</v>
      </c>
      <c r="AK27" s="89">
        <v>167</v>
      </c>
      <c r="AL27" s="89">
        <v>167</v>
      </c>
      <c r="AM27" s="89">
        <v>167</v>
      </c>
      <c r="AN27" s="89">
        <v>163</v>
      </c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12.75" customHeight="1">
      <c r="A28" s="88" t="s">
        <v>1099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>
        <v>5600</v>
      </c>
      <c r="AC28" s="89">
        <v>467</v>
      </c>
      <c r="AD28" s="89">
        <v>467</v>
      </c>
      <c r="AE28" s="89">
        <v>467</v>
      </c>
      <c r="AF28" s="89">
        <v>467</v>
      </c>
      <c r="AG28" s="89">
        <v>467</v>
      </c>
      <c r="AH28" s="89">
        <v>467</v>
      </c>
      <c r="AI28" s="89">
        <v>467</v>
      </c>
      <c r="AJ28" s="89">
        <v>467</v>
      </c>
      <c r="AK28" s="89">
        <v>467</v>
      </c>
      <c r="AL28" s="89">
        <v>467</v>
      </c>
      <c r="AM28" s="89">
        <v>467</v>
      </c>
      <c r="AN28" s="89">
        <v>463</v>
      </c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</row>
    <row r="29" spans="1:53" ht="12.75" customHeight="1">
      <c r="A29" s="88" t="s">
        <v>140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>
        <v>4000</v>
      </c>
      <c r="AC29" s="89">
        <v>333</v>
      </c>
      <c r="AD29" s="89">
        <v>333</v>
      </c>
      <c r="AE29" s="89">
        <v>333</v>
      </c>
      <c r="AF29" s="89">
        <v>333</v>
      </c>
      <c r="AG29" s="89">
        <v>333</v>
      </c>
      <c r="AH29" s="89">
        <v>333</v>
      </c>
      <c r="AI29" s="89">
        <v>333</v>
      </c>
      <c r="AJ29" s="89">
        <v>333</v>
      </c>
      <c r="AK29" s="89">
        <v>333</v>
      </c>
      <c r="AL29" s="89">
        <v>333</v>
      </c>
      <c r="AM29" s="89">
        <v>333</v>
      </c>
      <c r="AN29" s="89">
        <v>337</v>
      </c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</row>
    <row r="30" spans="1:53" ht="12.75" customHeight="1">
      <c r="A30" s="88" t="s">
        <v>1100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>
        <v>27200</v>
      </c>
      <c r="AC30" s="89">
        <v>2267</v>
      </c>
      <c r="AD30" s="89">
        <v>2267</v>
      </c>
      <c r="AE30" s="89">
        <v>2267</v>
      </c>
      <c r="AF30" s="89">
        <v>2267</v>
      </c>
      <c r="AG30" s="89">
        <v>2267</v>
      </c>
      <c r="AH30" s="89">
        <v>2267</v>
      </c>
      <c r="AI30" s="89">
        <v>2267</v>
      </c>
      <c r="AJ30" s="89">
        <v>2267</v>
      </c>
      <c r="AK30" s="89">
        <v>2267</v>
      </c>
      <c r="AL30" s="89">
        <v>2267</v>
      </c>
      <c r="AM30" s="89">
        <v>2267</v>
      </c>
      <c r="AN30" s="89">
        <v>2263</v>
      </c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</row>
    <row r="31" spans="1:53" ht="12.75" customHeight="1">
      <c r="A31" s="88" t="s">
        <v>1101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>
        <v>20200</v>
      </c>
      <c r="AC31" s="89">
        <v>1683</v>
      </c>
      <c r="AD31" s="89">
        <v>1683</v>
      </c>
      <c r="AE31" s="89">
        <v>1683</v>
      </c>
      <c r="AF31" s="89">
        <v>1683</v>
      </c>
      <c r="AG31" s="89">
        <v>1683</v>
      </c>
      <c r="AH31" s="89">
        <v>1683</v>
      </c>
      <c r="AI31" s="89">
        <v>1683</v>
      </c>
      <c r="AJ31" s="89">
        <v>1683</v>
      </c>
      <c r="AK31" s="89">
        <v>1683</v>
      </c>
      <c r="AL31" s="89">
        <v>1683</v>
      </c>
      <c r="AM31" s="89">
        <v>1683</v>
      </c>
      <c r="AN31" s="89">
        <v>1687</v>
      </c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</row>
    <row r="32" spans="1:53" ht="12.75" customHeight="1">
      <c r="A32" s="88" t="s">
        <v>1102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>
        <v>14200</v>
      </c>
      <c r="AC32" s="89">
        <v>1333</v>
      </c>
      <c r="AD32" s="89">
        <v>1033</v>
      </c>
      <c r="AE32" s="89">
        <v>1333</v>
      </c>
      <c r="AF32" s="89">
        <v>1033</v>
      </c>
      <c r="AG32" s="89">
        <v>1333</v>
      </c>
      <c r="AH32" s="89">
        <v>1033</v>
      </c>
      <c r="AI32" s="89">
        <v>1333</v>
      </c>
      <c r="AJ32" s="89">
        <v>1033</v>
      </c>
      <c r="AK32" s="89">
        <v>1333</v>
      </c>
      <c r="AL32" s="89">
        <v>1033</v>
      </c>
      <c r="AM32" s="89">
        <v>1333</v>
      </c>
      <c r="AN32" s="89">
        <v>1037</v>
      </c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</row>
    <row r="33" spans="1:53" ht="12.75" customHeight="1">
      <c r="A33" s="88" t="s">
        <v>1103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>
        <v>100</v>
      </c>
      <c r="AC33" s="89">
        <v>100</v>
      </c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</row>
    <row r="34" spans="1:53" ht="12.75" customHeight="1">
      <c r="A34" s="88" t="s">
        <v>1104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>
        <v>3000</v>
      </c>
      <c r="AC34" s="89">
        <v>250</v>
      </c>
      <c r="AD34" s="89">
        <v>250</v>
      </c>
      <c r="AE34" s="89">
        <v>250</v>
      </c>
      <c r="AF34" s="89">
        <v>250</v>
      </c>
      <c r="AG34" s="89">
        <v>250</v>
      </c>
      <c r="AH34" s="89">
        <v>250</v>
      </c>
      <c r="AI34" s="89">
        <v>250</v>
      </c>
      <c r="AJ34" s="89">
        <v>250</v>
      </c>
      <c r="AK34" s="89">
        <v>250</v>
      </c>
      <c r="AL34" s="89">
        <v>250</v>
      </c>
      <c r="AM34" s="89">
        <v>250</v>
      </c>
      <c r="AN34" s="89">
        <v>250</v>
      </c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</row>
    <row r="35" spans="1:53" ht="12.75" customHeight="1">
      <c r="A35" s="88" t="s">
        <v>1105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>
        <v>24803.264640000001</v>
      </c>
      <c r="AC35" s="89">
        <v>1717.64</v>
      </c>
      <c r="AD35" s="89">
        <v>1662.24</v>
      </c>
      <c r="AE35" s="89">
        <v>1717.64</v>
      </c>
      <c r="AF35" s="89">
        <v>1717.64</v>
      </c>
      <c r="AG35" s="89">
        <v>1551.42</v>
      </c>
      <c r="AH35" s="89">
        <v>1717.64</v>
      </c>
      <c r="AI35" s="89">
        <v>1662.24</v>
      </c>
      <c r="AJ35" s="89">
        <v>4530.1099999999997</v>
      </c>
      <c r="AK35" s="89">
        <v>2020.51</v>
      </c>
      <c r="AL35" s="89">
        <v>2087.86</v>
      </c>
      <c r="AM35" s="89">
        <v>2087.86</v>
      </c>
      <c r="AN35" s="89">
        <v>2330.4646400000001</v>
      </c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</row>
    <row r="36" spans="1:53" ht="12.75" customHeight="1">
      <c r="A36" s="88" t="s">
        <v>1106</v>
      </c>
      <c r="B36" s="89">
        <v>60000</v>
      </c>
      <c r="C36" s="89">
        <v>5000</v>
      </c>
      <c r="D36" s="89">
        <v>5000</v>
      </c>
      <c r="E36" s="89">
        <v>5000</v>
      </c>
      <c r="F36" s="89">
        <v>5000</v>
      </c>
      <c r="G36" s="89">
        <v>5000</v>
      </c>
      <c r="H36" s="89">
        <v>5000</v>
      </c>
      <c r="I36" s="89">
        <v>5000</v>
      </c>
      <c r="J36" s="89">
        <v>5000</v>
      </c>
      <c r="K36" s="89">
        <v>5000</v>
      </c>
      <c r="L36" s="89">
        <v>5000</v>
      </c>
      <c r="M36" s="89">
        <v>5000</v>
      </c>
      <c r="N36" s="89">
        <v>5000</v>
      </c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>
        <v>83500</v>
      </c>
      <c r="AC36" s="89">
        <v>6958</v>
      </c>
      <c r="AD36" s="89">
        <v>6958</v>
      </c>
      <c r="AE36" s="89">
        <v>6958</v>
      </c>
      <c r="AF36" s="89">
        <v>6958</v>
      </c>
      <c r="AG36" s="89">
        <v>6958</v>
      </c>
      <c r="AH36" s="89">
        <v>6958</v>
      </c>
      <c r="AI36" s="89">
        <v>6958</v>
      </c>
      <c r="AJ36" s="89">
        <v>6958</v>
      </c>
      <c r="AK36" s="89">
        <v>6958</v>
      </c>
      <c r="AL36" s="89">
        <v>6958</v>
      </c>
      <c r="AM36" s="89">
        <v>6958</v>
      </c>
      <c r="AN36" s="89">
        <v>6962</v>
      </c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</row>
    <row r="37" spans="1:53" ht="12.75" customHeight="1">
      <c r="A37" s="88" t="s">
        <v>1107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>
        <v>8808</v>
      </c>
      <c r="P37" s="89">
        <v>734</v>
      </c>
      <c r="Q37" s="89">
        <v>734</v>
      </c>
      <c r="R37" s="89">
        <v>734</v>
      </c>
      <c r="S37" s="89">
        <v>734</v>
      </c>
      <c r="T37" s="89">
        <v>734</v>
      </c>
      <c r="U37" s="89">
        <v>734</v>
      </c>
      <c r="V37" s="89">
        <v>734</v>
      </c>
      <c r="W37" s="89">
        <v>734</v>
      </c>
      <c r="X37" s="89">
        <v>734</v>
      </c>
      <c r="Y37" s="89">
        <v>734</v>
      </c>
      <c r="Z37" s="89">
        <v>734</v>
      </c>
      <c r="AA37" s="89">
        <v>734</v>
      </c>
      <c r="AB37" s="89">
        <v>-543655</v>
      </c>
      <c r="AC37" s="89">
        <v>-44210</v>
      </c>
      <c r="AD37" s="89">
        <v>-45308</v>
      </c>
      <c r="AE37" s="89">
        <v>-45361</v>
      </c>
      <c r="AF37" s="89">
        <v>-45361</v>
      </c>
      <c r="AG37" s="89">
        <v>-42612</v>
      </c>
      <c r="AH37" s="89">
        <v>-46656</v>
      </c>
      <c r="AI37" s="89">
        <v>-45744</v>
      </c>
      <c r="AJ37" s="89">
        <v>-46603</v>
      </c>
      <c r="AK37" s="89">
        <v>-45671</v>
      </c>
      <c r="AL37" s="89">
        <v>-44442</v>
      </c>
      <c r="AM37" s="89">
        <v>-47031</v>
      </c>
      <c r="AN37" s="89">
        <v>-44656</v>
      </c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</row>
    <row r="38" spans="1:53" ht="12.75" customHeight="1">
      <c r="A38" s="88" t="s">
        <v>1108</v>
      </c>
      <c r="B38" s="89">
        <v>183190</v>
      </c>
      <c r="C38" s="89">
        <v>11697</v>
      </c>
      <c r="D38" s="89">
        <v>12546</v>
      </c>
      <c r="E38" s="89">
        <v>22440</v>
      </c>
      <c r="F38" s="89">
        <v>14898</v>
      </c>
      <c r="G38" s="89">
        <v>6549</v>
      </c>
      <c r="H38" s="89">
        <v>14067</v>
      </c>
      <c r="I38" s="89">
        <v>9939</v>
      </c>
      <c r="J38" s="89">
        <v>10790</v>
      </c>
      <c r="K38" s="89">
        <v>21470</v>
      </c>
      <c r="L38" s="89">
        <v>4407</v>
      </c>
      <c r="M38" s="89">
        <v>38425</v>
      </c>
      <c r="N38" s="89">
        <v>15962</v>
      </c>
      <c r="O38" s="89">
        <v>177068</v>
      </c>
      <c r="P38" s="89">
        <v>12118</v>
      </c>
      <c r="Q38" s="89">
        <v>52457</v>
      </c>
      <c r="R38" s="89">
        <v>25300</v>
      </c>
      <c r="S38" s="89">
        <v>1468</v>
      </c>
      <c r="T38" s="89">
        <v>3008</v>
      </c>
      <c r="U38" s="89">
        <v>9412</v>
      </c>
      <c r="V38" s="89">
        <v>3161</v>
      </c>
      <c r="W38" s="89">
        <v>41121</v>
      </c>
      <c r="X38" s="89">
        <v>9582</v>
      </c>
      <c r="Y38" s="89">
        <v>5230</v>
      </c>
      <c r="Z38" s="89">
        <v>3602</v>
      </c>
      <c r="AA38" s="89">
        <v>10609</v>
      </c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</row>
    <row r="39" spans="1:53" ht="12.75" customHeight="1">
      <c r="A39" s="88" t="s">
        <v>1109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>
        <v>220000</v>
      </c>
      <c r="AC39" s="89">
        <v>18333</v>
      </c>
      <c r="AD39" s="89">
        <v>18333</v>
      </c>
      <c r="AE39" s="89">
        <v>18333</v>
      </c>
      <c r="AF39" s="89">
        <v>18333</v>
      </c>
      <c r="AG39" s="89">
        <v>18333</v>
      </c>
      <c r="AH39" s="89">
        <v>18333</v>
      </c>
      <c r="AI39" s="89">
        <v>18333</v>
      </c>
      <c r="AJ39" s="89">
        <v>18333</v>
      </c>
      <c r="AK39" s="89">
        <v>18333</v>
      </c>
      <c r="AL39" s="89">
        <v>18333</v>
      </c>
      <c r="AM39" s="89">
        <v>18333</v>
      </c>
      <c r="AN39" s="89">
        <v>18337</v>
      </c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</row>
    <row r="40" spans="1:53" ht="12.75" customHeight="1">
      <c r="A40" s="88" t="s">
        <v>1110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>
        <v>19455</v>
      </c>
      <c r="AC40" s="89">
        <v>1500</v>
      </c>
      <c r="AD40" s="89">
        <v>1707.5</v>
      </c>
      <c r="AE40" s="89">
        <v>2125</v>
      </c>
      <c r="AF40" s="89">
        <v>1500</v>
      </c>
      <c r="AG40" s="89">
        <v>1500</v>
      </c>
      <c r="AH40" s="89">
        <v>1707.5</v>
      </c>
      <c r="AI40" s="89">
        <v>1500</v>
      </c>
      <c r="AJ40" s="89">
        <v>1500</v>
      </c>
      <c r="AK40" s="89">
        <v>1707.5</v>
      </c>
      <c r="AL40" s="89">
        <v>1500</v>
      </c>
      <c r="AM40" s="89">
        <v>1500</v>
      </c>
      <c r="AN40" s="89">
        <v>1707.5</v>
      </c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</row>
    <row r="41" spans="1:53" ht="12.75" customHeight="1">
      <c r="A41" s="88" t="s">
        <v>1111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>
        <v>625</v>
      </c>
      <c r="AC41" s="89"/>
      <c r="AD41" s="89"/>
      <c r="AE41" s="89">
        <v>625</v>
      </c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</row>
    <row r="42" spans="1:53" ht="12.75" customHeight="1">
      <c r="A42" s="88" t="s">
        <v>1112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>
        <v>45000</v>
      </c>
      <c r="AC42" s="89">
        <v>45000</v>
      </c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</row>
    <row r="43" spans="1:53" ht="12.75" customHeight="1">
      <c r="A43" s="88" t="s">
        <v>1113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>
        <v>3600</v>
      </c>
      <c r="AC43" s="89">
        <v>300</v>
      </c>
      <c r="AD43" s="89">
        <v>300</v>
      </c>
      <c r="AE43" s="89">
        <v>300</v>
      </c>
      <c r="AF43" s="89">
        <v>300</v>
      </c>
      <c r="AG43" s="89">
        <v>300</v>
      </c>
      <c r="AH43" s="89">
        <v>300</v>
      </c>
      <c r="AI43" s="89">
        <v>300</v>
      </c>
      <c r="AJ43" s="89">
        <v>300</v>
      </c>
      <c r="AK43" s="89">
        <v>300</v>
      </c>
      <c r="AL43" s="89">
        <v>300</v>
      </c>
      <c r="AM43" s="89">
        <v>300</v>
      </c>
      <c r="AN43" s="89">
        <v>300</v>
      </c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</row>
    <row r="44" spans="1:53" ht="12.75" customHeight="1">
      <c r="A44" s="88" t="s">
        <v>1114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>
        <v>3600</v>
      </c>
      <c r="AC44" s="89">
        <v>300</v>
      </c>
      <c r="AD44" s="89">
        <v>300</v>
      </c>
      <c r="AE44" s="89">
        <v>300</v>
      </c>
      <c r="AF44" s="89">
        <v>300</v>
      </c>
      <c r="AG44" s="89">
        <v>300</v>
      </c>
      <c r="AH44" s="89">
        <v>300</v>
      </c>
      <c r="AI44" s="89">
        <v>300</v>
      </c>
      <c r="AJ44" s="89">
        <v>300</v>
      </c>
      <c r="AK44" s="89">
        <v>300</v>
      </c>
      <c r="AL44" s="89">
        <v>300</v>
      </c>
      <c r="AM44" s="89">
        <v>300</v>
      </c>
      <c r="AN44" s="89">
        <v>300</v>
      </c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</row>
    <row r="45" spans="1:53" ht="12.75" customHeight="1">
      <c r="A45" s="88" t="s">
        <v>1115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>
        <v>125</v>
      </c>
      <c r="AC45" s="89"/>
      <c r="AD45" s="89"/>
      <c r="AE45" s="89"/>
      <c r="AF45" s="89"/>
      <c r="AG45" s="89"/>
      <c r="AH45" s="89"/>
      <c r="AI45" s="89">
        <v>125</v>
      </c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</row>
    <row r="46" spans="1:53" ht="12.75" customHeight="1">
      <c r="A46" s="88" t="s">
        <v>1116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>
        <v>998748</v>
      </c>
      <c r="AC46" s="89">
        <v>83111</v>
      </c>
      <c r="AD46" s="89">
        <v>83111</v>
      </c>
      <c r="AE46" s="89">
        <v>84046</v>
      </c>
      <c r="AF46" s="89">
        <v>83111</v>
      </c>
      <c r="AG46" s="89">
        <v>83111</v>
      </c>
      <c r="AH46" s="89">
        <v>83111</v>
      </c>
      <c r="AI46" s="89">
        <v>83111</v>
      </c>
      <c r="AJ46" s="89">
        <v>83111</v>
      </c>
      <c r="AK46" s="89">
        <v>83111</v>
      </c>
      <c r="AL46" s="89">
        <v>83111</v>
      </c>
      <c r="AM46" s="89">
        <v>83592</v>
      </c>
      <c r="AN46" s="89">
        <v>83111</v>
      </c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</row>
    <row r="47" spans="1:53" ht="12.75" customHeight="1">
      <c r="A47" s="88" t="s">
        <v>1117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>
        <v>138945</v>
      </c>
      <c r="P47" s="89">
        <v>15622</v>
      </c>
      <c r="Q47" s="89">
        <v>11014</v>
      </c>
      <c r="R47" s="89">
        <v>12639</v>
      </c>
      <c r="S47" s="89">
        <v>11014</v>
      </c>
      <c r="T47" s="89">
        <v>11014</v>
      </c>
      <c r="U47" s="89">
        <v>11014</v>
      </c>
      <c r="V47" s="89">
        <v>11139</v>
      </c>
      <c r="W47" s="89">
        <v>11014</v>
      </c>
      <c r="X47" s="89">
        <v>11430</v>
      </c>
      <c r="Y47" s="89">
        <v>11014</v>
      </c>
      <c r="Z47" s="89">
        <v>11014</v>
      </c>
      <c r="AA47" s="89">
        <v>11017</v>
      </c>
      <c r="AB47" s="89">
        <v>-1300753</v>
      </c>
      <c r="AC47" s="89">
        <v>-149492</v>
      </c>
      <c r="AD47" s="89">
        <v>-104492</v>
      </c>
      <c r="AE47" s="89">
        <v>-106117</v>
      </c>
      <c r="AF47" s="89">
        <v>-104492</v>
      </c>
      <c r="AG47" s="89">
        <v>-104492</v>
      </c>
      <c r="AH47" s="89">
        <v>-104492</v>
      </c>
      <c r="AI47" s="89">
        <v>-104617</v>
      </c>
      <c r="AJ47" s="89">
        <v>-104492</v>
      </c>
      <c r="AK47" s="89">
        <v>-104908</v>
      </c>
      <c r="AL47" s="89">
        <v>-104492</v>
      </c>
      <c r="AM47" s="89">
        <v>-104495</v>
      </c>
      <c r="AN47" s="89">
        <v>-104172</v>
      </c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</row>
    <row r="48" spans="1:53" ht="12.75" customHeight="1">
      <c r="A48" s="90" t="s">
        <v>1118</v>
      </c>
      <c r="B48" s="91">
        <v>243190</v>
      </c>
      <c r="C48" s="91">
        <v>16697</v>
      </c>
      <c r="D48" s="91">
        <v>17546</v>
      </c>
      <c r="E48" s="91">
        <v>27440</v>
      </c>
      <c r="F48" s="91">
        <v>19898</v>
      </c>
      <c r="G48" s="91">
        <v>11549</v>
      </c>
      <c r="H48" s="91">
        <v>19067</v>
      </c>
      <c r="I48" s="91">
        <v>14939</v>
      </c>
      <c r="J48" s="91">
        <v>15790</v>
      </c>
      <c r="K48" s="91">
        <v>26470</v>
      </c>
      <c r="L48" s="91">
        <v>9407</v>
      </c>
      <c r="M48" s="91">
        <v>43425</v>
      </c>
      <c r="N48" s="91">
        <v>20962</v>
      </c>
      <c r="O48" s="91">
        <v>324821</v>
      </c>
      <c r="P48" s="91">
        <v>28474</v>
      </c>
      <c r="Q48" s="91">
        <v>64205</v>
      </c>
      <c r="R48" s="91">
        <v>38673</v>
      </c>
      <c r="S48" s="91">
        <v>13216</v>
      </c>
      <c r="T48" s="91">
        <v>14756</v>
      </c>
      <c r="U48" s="91">
        <v>21160</v>
      </c>
      <c r="V48" s="91">
        <v>15034</v>
      </c>
      <c r="W48" s="91">
        <v>52869</v>
      </c>
      <c r="X48" s="91">
        <v>21746</v>
      </c>
      <c r="Y48" s="91">
        <v>16978</v>
      </c>
      <c r="Z48" s="91">
        <v>15350</v>
      </c>
      <c r="AA48" s="91">
        <v>22360</v>
      </c>
      <c r="AB48" s="91">
        <v>474.62869999999998</v>
      </c>
      <c r="AC48" s="91">
        <v>124.00020000000001</v>
      </c>
      <c r="AD48" s="91">
        <v>-90.644599999999997</v>
      </c>
      <c r="AE48" s="91">
        <v>564.25540000000001</v>
      </c>
      <c r="AF48" s="91">
        <v>-295.74459999999999</v>
      </c>
      <c r="AG48" s="91">
        <v>324.5249</v>
      </c>
      <c r="AH48" s="91">
        <v>-251.98929999999999</v>
      </c>
      <c r="AI48" s="91">
        <v>-2696.6550999999999</v>
      </c>
      <c r="AJ48" s="91">
        <v>2405.9807000000001</v>
      </c>
      <c r="AK48" s="91">
        <v>-211.37459999999999</v>
      </c>
      <c r="AL48" s="91">
        <v>-137.77979999999999</v>
      </c>
      <c r="AM48" s="91">
        <v>313.73070000000001</v>
      </c>
      <c r="AN48" s="91">
        <v>426.32479999999998</v>
      </c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</row>
  </sheetData>
  <pageMargins left="0.75" right="0.75" top="0.75" bottom="0.5" header="0.5" footer="0.75"/>
  <pageSetup scale="63" orientation="portrait" r:id="rId1"/>
  <colBreaks count="3" manualBreakCount="3">
    <brk id="28" max="1048575" man="1"/>
    <brk id="35" max="47" man="1"/>
    <brk id="4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5"/>
  <sheetViews>
    <sheetView showGridLines="0" view="pageBreakPreview" topLeftCell="A7" zoomScale="60" zoomScaleNormal="88" workbookViewId="0">
      <selection activeCell="C23" sqref="C23"/>
    </sheetView>
  </sheetViews>
  <sheetFormatPr defaultRowHeight="12.75"/>
  <cols>
    <col min="1" max="1" width="4" customWidth="1"/>
    <col min="2" max="2" width="81.7109375" customWidth="1"/>
    <col min="3" max="4" width="12.5703125" customWidth="1"/>
    <col min="5" max="5" width="12" bestFit="1" customWidth="1"/>
    <col min="6" max="14" width="12.85546875" bestFit="1" customWidth="1"/>
  </cols>
  <sheetData>
    <row r="1" spans="2:17" ht="12" customHeight="1">
      <c r="B1" s="2" t="s">
        <v>0</v>
      </c>
      <c r="C1" s="2"/>
    </row>
    <row r="2" spans="2:17" ht="12" customHeight="1">
      <c r="B2" s="2" t="s">
        <v>1</v>
      </c>
      <c r="C2" s="2"/>
    </row>
    <row r="3" spans="2:17" ht="12.75" customHeight="1">
      <c r="B3" s="2" t="s">
        <v>2</v>
      </c>
      <c r="C3" s="2"/>
    </row>
    <row r="4" spans="2:17" s="5" customFormat="1" ht="12.75" customHeight="1">
      <c r="B4" s="2" t="s">
        <v>3</v>
      </c>
      <c r="C4" s="2"/>
    </row>
    <row r="5" spans="2:17" s="5" customFormat="1" ht="12.75" customHeight="1">
      <c r="B5" s="2" t="s">
        <v>5</v>
      </c>
      <c r="C5" s="2"/>
    </row>
    <row r="6" spans="2:17" s="7" customFormat="1" ht="12" customHeight="1">
      <c r="P6" s="26"/>
    </row>
    <row r="7" spans="2:17" s="10" customFormat="1" ht="15">
      <c r="B7"/>
      <c r="C7"/>
      <c r="D7"/>
      <c r="E7" s="44" t="s">
        <v>142</v>
      </c>
      <c r="F7" s="44" t="s">
        <v>142</v>
      </c>
      <c r="G7" s="44" t="s">
        <v>142</v>
      </c>
      <c r="H7" s="44" t="s">
        <v>142</v>
      </c>
      <c r="I7" s="44" t="s">
        <v>142</v>
      </c>
      <c r="J7" s="44" t="s">
        <v>142</v>
      </c>
      <c r="K7" s="35" t="s">
        <v>119</v>
      </c>
      <c r="L7" s="35" t="s">
        <v>75</v>
      </c>
      <c r="M7" s="35" t="s">
        <v>75</v>
      </c>
      <c r="N7" s="35" t="s">
        <v>75</v>
      </c>
      <c r="O7" s="35" t="s">
        <v>75</v>
      </c>
      <c r="P7" s="35" t="s">
        <v>75</v>
      </c>
      <c r="Q7" s="26"/>
    </row>
    <row r="8" spans="2:17" ht="12.75" customHeight="1">
      <c r="B8" s="11"/>
      <c r="C8" s="20" t="s">
        <v>43</v>
      </c>
      <c r="D8" s="20" t="s">
        <v>44</v>
      </c>
      <c r="E8" s="43" t="s">
        <v>12</v>
      </c>
      <c r="F8" s="43" t="s">
        <v>13</v>
      </c>
      <c r="G8" s="43" t="s">
        <v>14</v>
      </c>
      <c r="H8" s="43" t="s">
        <v>15</v>
      </c>
      <c r="I8" s="43" t="s">
        <v>16</v>
      </c>
      <c r="J8" s="43" t="s">
        <v>17</v>
      </c>
      <c r="K8" s="43" t="s">
        <v>18</v>
      </c>
      <c r="L8" s="43" t="s">
        <v>19</v>
      </c>
      <c r="M8" s="43" t="s">
        <v>20</v>
      </c>
      <c r="N8" s="43" t="s">
        <v>9</v>
      </c>
      <c r="O8" s="43" t="s">
        <v>10</v>
      </c>
      <c r="P8" s="43" t="s">
        <v>11</v>
      </c>
      <c r="Q8" s="26"/>
    </row>
    <row r="9" spans="2:17" ht="15">
      <c r="B9" s="32" t="s">
        <v>120</v>
      </c>
      <c r="C9" s="32" t="s">
        <v>45</v>
      </c>
      <c r="D9" s="32" t="s">
        <v>64</v>
      </c>
      <c r="E9" s="43">
        <v>0</v>
      </c>
      <c r="F9" s="43">
        <v>0</v>
      </c>
      <c r="G9" s="43">
        <v>284.89999999999998</v>
      </c>
      <c r="H9" s="43">
        <v>969.92</v>
      </c>
      <c r="I9" s="43">
        <v>0</v>
      </c>
      <c r="J9" s="43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26"/>
    </row>
    <row r="10" spans="2:17" ht="15">
      <c r="B10" s="32" t="s">
        <v>121</v>
      </c>
      <c r="C10" s="32" t="s">
        <v>45</v>
      </c>
      <c r="D10" s="32" t="s">
        <v>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6"/>
    </row>
    <row r="11" spans="2:17" ht="15">
      <c r="B11" s="44" t="s">
        <v>146</v>
      </c>
      <c r="C11" s="42" t="str">
        <f t="shared" ref="C11:C12" si="0">RIGHT(B11,5)</f>
        <v>04002</v>
      </c>
      <c r="D11" s="42"/>
      <c r="E11" s="43">
        <v>1481.12</v>
      </c>
      <c r="F11" s="43">
        <v>959.73</v>
      </c>
      <c r="G11" s="43">
        <v>0</v>
      </c>
      <c r="H11" s="43">
        <v>0</v>
      </c>
      <c r="I11" s="43">
        <v>0</v>
      </c>
      <c r="J11" s="43">
        <v>0</v>
      </c>
      <c r="K11" s="16"/>
      <c r="L11" s="16"/>
      <c r="M11" s="16"/>
      <c r="N11" s="16"/>
      <c r="O11" s="16"/>
      <c r="P11" s="16"/>
      <c r="Q11" s="26"/>
    </row>
    <row r="12" spans="2:17" ht="15">
      <c r="B12" s="44" t="s">
        <v>149</v>
      </c>
      <c r="C12" s="42" t="str">
        <f t="shared" si="0"/>
        <v>04018</v>
      </c>
      <c r="D12" s="42"/>
      <c r="E12" s="43">
        <v>150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16"/>
      <c r="L12" s="16"/>
      <c r="M12" s="16"/>
      <c r="N12" s="16"/>
      <c r="O12" s="16"/>
      <c r="P12" s="16"/>
      <c r="Q12" s="26"/>
    </row>
    <row r="13" spans="2:17" ht="15">
      <c r="B13" s="32" t="s">
        <v>122</v>
      </c>
      <c r="C13" s="32" t="s">
        <v>46</v>
      </c>
      <c r="D13" s="32" t="s">
        <v>66</v>
      </c>
      <c r="E13" s="43">
        <v>218.09</v>
      </c>
      <c r="F13" s="43">
        <v>31.34</v>
      </c>
      <c r="G13" s="43">
        <v>403.22</v>
      </c>
      <c r="H13" s="43">
        <v>0</v>
      </c>
      <c r="I13" s="43">
        <v>0</v>
      </c>
      <c r="J13" s="43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26"/>
    </row>
    <row r="14" spans="2:17" ht="15">
      <c r="B14" s="32" t="s">
        <v>123</v>
      </c>
      <c r="C14" s="32" t="s">
        <v>46</v>
      </c>
      <c r="D14" s="32" t="s">
        <v>65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26"/>
    </row>
    <row r="15" spans="2:17" ht="15">
      <c r="B15" s="32" t="s">
        <v>124</v>
      </c>
      <c r="C15" s="32" t="s">
        <v>46</v>
      </c>
      <c r="D15" s="32" t="s">
        <v>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6"/>
    </row>
    <row r="16" spans="2:17" ht="15">
      <c r="B16" s="32" t="s">
        <v>125</v>
      </c>
      <c r="C16" s="32" t="s">
        <v>47</v>
      </c>
      <c r="D16" s="32" t="s">
        <v>64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26"/>
    </row>
    <row r="17" spans="2:17" ht="15">
      <c r="B17" s="32" t="s">
        <v>126</v>
      </c>
      <c r="C17" s="32" t="s">
        <v>47</v>
      </c>
      <c r="D17" s="32" t="s">
        <v>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6"/>
    </row>
    <row r="18" spans="2:17" ht="15">
      <c r="B18" s="32" t="s">
        <v>127</v>
      </c>
      <c r="C18" s="32" t="s">
        <v>47</v>
      </c>
      <c r="D18" s="32" t="s">
        <v>54</v>
      </c>
      <c r="E18" s="43">
        <v>0</v>
      </c>
      <c r="F18" s="43">
        <v>0</v>
      </c>
      <c r="G18" s="43">
        <v>229.21</v>
      </c>
      <c r="H18" s="43">
        <v>175.78</v>
      </c>
      <c r="I18" s="43">
        <v>268.25</v>
      </c>
      <c r="J18" s="43">
        <v>330.01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26"/>
    </row>
    <row r="19" spans="2:17" ht="15">
      <c r="B19" s="32"/>
      <c r="C19" s="32"/>
      <c r="D19" s="32"/>
      <c r="E19" s="43"/>
      <c r="F19" s="43"/>
      <c r="G19" s="43"/>
      <c r="H19" s="43"/>
      <c r="I19" s="43"/>
      <c r="J19" s="43"/>
      <c r="K19" s="17"/>
      <c r="L19" s="16"/>
      <c r="M19" s="16"/>
      <c r="N19" s="16"/>
      <c r="O19" s="16"/>
      <c r="P19" s="16"/>
      <c r="Q19" s="26"/>
    </row>
    <row r="20" spans="2:17" ht="15">
      <c r="B20" s="32" t="s">
        <v>128</v>
      </c>
      <c r="C20" s="32" t="s">
        <v>48</v>
      </c>
      <c r="D20" s="32" t="s">
        <v>64</v>
      </c>
      <c r="E20" s="43">
        <v>0</v>
      </c>
      <c r="F20" s="43">
        <v>0</v>
      </c>
      <c r="G20" s="43">
        <v>0</v>
      </c>
      <c r="H20" s="43">
        <v>493.31</v>
      </c>
      <c r="I20" s="43">
        <v>17.07</v>
      </c>
      <c r="J20" s="43">
        <v>1109.45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26"/>
    </row>
    <row r="21" spans="2:17" ht="15">
      <c r="B21" s="44" t="s">
        <v>165</v>
      </c>
      <c r="C21" s="42" t="str">
        <f t="shared" ref="C21" si="1">RIGHT(B21,5)</f>
        <v>04021</v>
      </c>
      <c r="D21" s="42"/>
      <c r="E21" s="43">
        <v>0</v>
      </c>
      <c r="F21" s="43">
        <v>1000</v>
      </c>
      <c r="G21" s="43">
        <v>0</v>
      </c>
      <c r="H21" s="43">
        <v>0</v>
      </c>
      <c r="I21" s="43">
        <v>0</v>
      </c>
      <c r="J21" s="43">
        <v>0</v>
      </c>
      <c r="K21" s="16"/>
      <c r="L21" s="16"/>
      <c r="M21" s="16"/>
      <c r="N21" s="16"/>
      <c r="O21" s="16"/>
      <c r="P21" s="16"/>
      <c r="Q21" s="26"/>
    </row>
    <row r="22" spans="2:17" ht="15">
      <c r="B22" s="44" t="s">
        <v>153</v>
      </c>
      <c r="C22" s="42" t="str">
        <f t="shared" ref="C22" si="2">RIGHT(B22,5)</f>
        <v>04022</v>
      </c>
      <c r="D22" s="42"/>
      <c r="E22" s="43">
        <v>1652.7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16"/>
      <c r="L22" s="16"/>
      <c r="M22" s="16"/>
      <c r="N22" s="16"/>
      <c r="O22" s="16"/>
      <c r="P22" s="16"/>
      <c r="Q22" s="26"/>
    </row>
    <row r="23" spans="2:17" ht="15">
      <c r="B23" s="32" t="s">
        <v>129</v>
      </c>
      <c r="C23" s="32" t="s">
        <v>48</v>
      </c>
      <c r="D23" s="32" t="s">
        <v>69</v>
      </c>
      <c r="E23" s="43">
        <v>0</v>
      </c>
      <c r="F23" s="43">
        <v>117.66</v>
      </c>
      <c r="G23" s="43">
        <v>0</v>
      </c>
      <c r="H23" s="43">
        <v>0</v>
      </c>
      <c r="I23" s="43">
        <v>0</v>
      </c>
      <c r="J23" s="43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26"/>
    </row>
    <row r="24" spans="2:17" ht="15">
      <c r="B24" s="32" t="s">
        <v>130</v>
      </c>
      <c r="C24" s="32" t="s">
        <v>48</v>
      </c>
      <c r="D24" s="32" t="s">
        <v>54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26"/>
    </row>
    <row r="25" spans="2:17" ht="15">
      <c r="B25" s="32" t="s">
        <v>131</v>
      </c>
      <c r="C25" s="32" t="s">
        <v>48</v>
      </c>
      <c r="D25" s="32" t="s">
        <v>55</v>
      </c>
      <c r="E25" s="43">
        <v>0</v>
      </c>
      <c r="F25" s="43">
        <v>2000</v>
      </c>
      <c r="G25" s="43">
        <v>0</v>
      </c>
      <c r="H25" s="43">
        <v>1878.14</v>
      </c>
      <c r="I25" s="43">
        <v>961.84</v>
      </c>
      <c r="J25" s="43">
        <v>0</v>
      </c>
      <c r="K25" s="17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26"/>
    </row>
    <row r="26" spans="2:17" ht="15">
      <c r="B26" s="44" t="s">
        <v>164</v>
      </c>
      <c r="C26" s="42" t="str">
        <f t="shared" ref="C26" si="3">RIGHT(B26,5)</f>
        <v>04041</v>
      </c>
      <c r="D26" s="42"/>
      <c r="E26" s="43">
        <v>0</v>
      </c>
      <c r="F26" s="43">
        <v>0</v>
      </c>
      <c r="G26" s="43">
        <v>315.99</v>
      </c>
      <c r="H26" s="43">
        <v>0</v>
      </c>
      <c r="I26" s="43">
        <v>0</v>
      </c>
      <c r="J26" s="43">
        <v>0</v>
      </c>
      <c r="K26" s="17"/>
      <c r="L26" s="16"/>
      <c r="M26" s="16"/>
      <c r="N26" s="16"/>
      <c r="O26" s="16"/>
      <c r="P26" s="16"/>
      <c r="Q26" s="26"/>
    </row>
    <row r="27" spans="2:17" ht="15">
      <c r="B27" s="44" t="s">
        <v>158</v>
      </c>
      <c r="C27" s="42" t="str">
        <f t="shared" ref="C27" si="4">RIGHT(B27,5)</f>
        <v>04044</v>
      </c>
      <c r="D27" s="42"/>
      <c r="E27" s="43">
        <v>5748.69</v>
      </c>
      <c r="F27" s="43">
        <v>2672.5</v>
      </c>
      <c r="G27" s="43">
        <v>922.75</v>
      </c>
      <c r="H27" s="43">
        <v>1667.7</v>
      </c>
      <c r="I27" s="43">
        <v>1618.54</v>
      </c>
      <c r="J27" s="43">
        <v>2785.95</v>
      </c>
      <c r="K27" s="17"/>
      <c r="L27" s="16"/>
      <c r="M27" s="16"/>
      <c r="N27" s="16"/>
      <c r="O27" s="16"/>
      <c r="P27" s="16"/>
      <c r="Q27" s="26"/>
    </row>
    <row r="28" spans="2:17" ht="15">
      <c r="B28" s="32" t="s">
        <v>132</v>
      </c>
      <c r="C28" s="32" t="s">
        <v>50</v>
      </c>
      <c r="D28" s="32" t="s">
        <v>55</v>
      </c>
      <c r="E28" s="43">
        <v>718.96</v>
      </c>
      <c r="F28" s="43">
        <v>3655</v>
      </c>
      <c r="G28" s="43">
        <v>2050</v>
      </c>
      <c r="H28" s="43">
        <v>749</v>
      </c>
      <c r="I28" s="43">
        <v>2143</v>
      </c>
      <c r="J28" s="43">
        <v>3025</v>
      </c>
      <c r="K28" s="17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26"/>
    </row>
    <row r="29" spans="2:17" ht="15">
      <c r="B29" s="32"/>
      <c r="C29" s="32"/>
      <c r="D29" s="32"/>
      <c r="E29" s="43"/>
      <c r="F29" s="43"/>
      <c r="G29" s="43"/>
      <c r="H29" s="43"/>
      <c r="I29" s="43"/>
      <c r="J29" s="43"/>
      <c r="K29" s="17"/>
      <c r="L29" s="17"/>
      <c r="M29" s="17"/>
      <c r="N29" s="17"/>
      <c r="O29" s="17"/>
      <c r="P29" s="17"/>
      <c r="Q29" s="26"/>
    </row>
    <row r="30" spans="2:17" ht="15">
      <c r="B30" s="32" t="s">
        <v>34</v>
      </c>
      <c r="C30" s="32" t="s">
        <v>48</v>
      </c>
      <c r="D30" s="32" t="s">
        <v>68</v>
      </c>
      <c r="E30" s="43">
        <v>50</v>
      </c>
      <c r="F30" s="43">
        <v>0</v>
      </c>
      <c r="G30" s="43">
        <v>249.38</v>
      </c>
      <c r="H30" s="43">
        <v>2566.65</v>
      </c>
      <c r="I30" s="43">
        <v>897.7</v>
      </c>
      <c r="J30" s="43">
        <v>3602.9299999999994</v>
      </c>
      <c r="K30" s="17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31" t="s">
        <v>71</v>
      </c>
    </row>
    <row r="31" spans="2:17" ht="15">
      <c r="B31" s="32" t="s">
        <v>133</v>
      </c>
      <c r="C31" s="32" t="s">
        <v>49</v>
      </c>
      <c r="D31" s="32" t="s">
        <v>64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17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31" t="s">
        <v>74</v>
      </c>
    </row>
    <row r="32" spans="2:17" ht="15">
      <c r="B32" s="32" t="s">
        <v>134</v>
      </c>
      <c r="C32" s="32" t="s">
        <v>49</v>
      </c>
      <c r="D32" s="32" t="s">
        <v>67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17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31" t="s">
        <v>74</v>
      </c>
    </row>
    <row r="33" spans="2:17" ht="15">
      <c r="B33" s="32" t="s">
        <v>135</v>
      </c>
      <c r="C33" s="32" t="s">
        <v>49</v>
      </c>
      <c r="D33" s="32" t="s">
        <v>69</v>
      </c>
      <c r="E33" s="43">
        <v>0</v>
      </c>
      <c r="F33" s="43">
        <v>0</v>
      </c>
      <c r="G33" s="43">
        <v>21.19</v>
      </c>
      <c r="H33" s="43">
        <v>-137.4</v>
      </c>
      <c r="I33" s="43">
        <v>0</v>
      </c>
      <c r="J33" s="43">
        <v>0</v>
      </c>
      <c r="K33" s="17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31" t="s">
        <v>74</v>
      </c>
    </row>
    <row r="34" spans="2:17" ht="15">
      <c r="B34" s="32" t="s">
        <v>136</v>
      </c>
      <c r="C34" s="32" t="s">
        <v>49</v>
      </c>
      <c r="D34" s="32" t="s">
        <v>54</v>
      </c>
      <c r="E34" s="43">
        <v>4785.63</v>
      </c>
      <c r="F34" s="43">
        <v>5048.76</v>
      </c>
      <c r="G34" s="43">
        <v>10892.1</v>
      </c>
      <c r="H34" s="43">
        <v>7790.25</v>
      </c>
      <c r="I34" s="43">
        <v>4600.58</v>
      </c>
      <c r="J34" s="43">
        <v>2008.3</v>
      </c>
      <c r="K34" s="17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31" t="s">
        <v>74</v>
      </c>
    </row>
    <row r="35" spans="2:17" ht="15">
      <c r="B35" s="32" t="s">
        <v>137</v>
      </c>
      <c r="C35" s="32" t="s">
        <v>49</v>
      </c>
      <c r="D35" s="32" t="s">
        <v>55</v>
      </c>
      <c r="E35" s="43">
        <v>392.2</v>
      </c>
      <c r="F35" s="43">
        <v>429.3</v>
      </c>
      <c r="G35" s="43">
        <v>0</v>
      </c>
      <c r="H35" s="43">
        <v>0</v>
      </c>
      <c r="I35" s="43">
        <v>0</v>
      </c>
      <c r="J35" s="43">
        <v>0</v>
      </c>
      <c r="K35" s="17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7" ht="15">
      <c r="B36" s="44" t="s">
        <v>163</v>
      </c>
      <c r="C36" s="42"/>
      <c r="D36" s="42"/>
      <c r="E36" s="43">
        <v>0</v>
      </c>
      <c r="F36" s="43">
        <v>0</v>
      </c>
      <c r="G36" s="43">
        <v>395</v>
      </c>
      <c r="H36" s="43">
        <v>0</v>
      </c>
      <c r="I36" s="43">
        <v>395</v>
      </c>
      <c r="J36" s="43">
        <v>395</v>
      </c>
      <c r="K36" s="17"/>
      <c r="L36" s="16"/>
      <c r="M36" s="16"/>
      <c r="N36" s="16"/>
      <c r="O36" s="16"/>
      <c r="P36" s="16"/>
    </row>
    <row r="37" spans="2:17">
      <c r="B37" s="15"/>
      <c r="C37" s="15"/>
      <c r="D37" s="15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2:17">
      <c r="E38" s="17">
        <f>SUM(E9:E36)</f>
        <v>15197.39</v>
      </c>
      <c r="F38" s="17">
        <f t="shared" ref="F38:J38" si="5">SUM(F9:F36)</f>
        <v>15914.289999999999</v>
      </c>
      <c r="G38" s="17">
        <f t="shared" si="5"/>
        <v>15763.74</v>
      </c>
      <c r="H38" s="17">
        <f t="shared" si="5"/>
        <v>16153.35</v>
      </c>
      <c r="I38" s="17">
        <f t="shared" si="5"/>
        <v>10901.98</v>
      </c>
      <c r="J38" s="17">
        <f t="shared" si="5"/>
        <v>13256.64</v>
      </c>
      <c r="K38" s="17">
        <f t="shared" ref="K38:P38" si="6">SUM(K9:K35)</f>
        <v>0</v>
      </c>
      <c r="L38" s="17">
        <f t="shared" si="6"/>
        <v>0</v>
      </c>
      <c r="M38" s="17">
        <f t="shared" si="6"/>
        <v>0</v>
      </c>
      <c r="N38" s="17">
        <f t="shared" si="6"/>
        <v>0</v>
      </c>
      <c r="O38" s="17">
        <f t="shared" si="6"/>
        <v>0</v>
      </c>
      <c r="P38" s="17">
        <f t="shared" si="6"/>
        <v>0</v>
      </c>
    </row>
    <row r="42" spans="2:17" ht="15">
      <c r="D42" s="43" t="s">
        <v>143</v>
      </c>
      <c r="E42" s="43">
        <v>15147.39</v>
      </c>
      <c r="F42" s="43">
        <v>15914.29</v>
      </c>
      <c r="G42" s="43">
        <v>15746.36</v>
      </c>
      <c r="H42" s="43">
        <v>13600.880000000001</v>
      </c>
      <c r="I42" s="43">
        <v>11046.41</v>
      </c>
      <c r="J42" s="43">
        <v>9833.2799999999988</v>
      </c>
    </row>
    <row r="47" spans="2:17" ht="15">
      <c r="B47" s="44" t="s">
        <v>145</v>
      </c>
      <c r="C47" t="str">
        <f>RIGHT(B47,5)</f>
        <v>04002</v>
      </c>
      <c r="E47" s="43">
        <v>0</v>
      </c>
      <c r="F47" s="43">
        <v>0</v>
      </c>
      <c r="G47" s="43">
        <v>284.89999999999998</v>
      </c>
      <c r="H47" s="43">
        <v>969.92</v>
      </c>
      <c r="I47" s="43">
        <v>0</v>
      </c>
      <c r="J47" s="43">
        <v>0</v>
      </c>
    </row>
    <row r="48" spans="2:17" ht="15">
      <c r="B48" s="44" t="s">
        <v>146</v>
      </c>
      <c r="C48" t="str">
        <f t="shared" ref="C48:C75" si="7">RIGHT(B48,5)</f>
        <v>04002</v>
      </c>
      <c r="E48" s="43">
        <v>1481.12</v>
      </c>
      <c r="F48" s="43">
        <v>959.73</v>
      </c>
      <c r="G48" s="43">
        <v>0</v>
      </c>
      <c r="H48" s="43">
        <v>0</v>
      </c>
      <c r="I48" s="43">
        <v>0</v>
      </c>
      <c r="J48" s="43">
        <v>0</v>
      </c>
    </row>
    <row r="49" spans="2:10" ht="15">
      <c r="B49" s="44" t="s">
        <v>152</v>
      </c>
      <c r="C49" t="str">
        <f t="shared" si="7"/>
        <v>04017</v>
      </c>
      <c r="E49" s="43" t="s">
        <v>141</v>
      </c>
      <c r="F49" s="43" t="s">
        <v>141</v>
      </c>
      <c r="G49" s="43" t="s">
        <v>141</v>
      </c>
      <c r="H49" s="43" t="s">
        <v>141</v>
      </c>
      <c r="I49" s="43">
        <v>40.119999999999997</v>
      </c>
      <c r="J49" s="43">
        <v>0</v>
      </c>
    </row>
    <row r="50" spans="2:10" ht="15">
      <c r="B50" s="44" t="s">
        <v>147</v>
      </c>
      <c r="C50" t="str">
        <f t="shared" si="7"/>
        <v>04018</v>
      </c>
      <c r="E50" s="43" t="s">
        <v>141</v>
      </c>
      <c r="F50" s="43" t="s">
        <v>141</v>
      </c>
      <c r="G50" s="43" t="s">
        <v>141</v>
      </c>
      <c r="H50" s="43">
        <v>14.18</v>
      </c>
      <c r="I50" s="43">
        <v>0</v>
      </c>
      <c r="J50" s="43">
        <v>0</v>
      </c>
    </row>
    <row r="51" spans="2:10" ht="15">
      <c r="B51" s="44" t="s">
        <v>148</v>
      </c>
      <c r="C51" t="str">
        <f t="shared" si="7"/>
        <v>04018</v>
      </c>
      <c r="E51" s="43" t="s">
        <v>141</v>
      </c>
      <c r="F51" s="43" t="s">
        <v>141</v>
      </c>
      <c r="G51" s="43" t="s">
        <v>141</v>
      </c>
      <c r="H51" s="43" t="s">
        <v>141</v>
      </c>
      <c r="I51" s="43">
        <v>57.32</v>
      </c>
      <c r="J51" s="43">
        <v>179.57</v>
      </c>
    </row>
    <row r="52" spans="2:10" ht="15">
      <c r="B52" s="44" t="s">
        <v>149</v>
      </c>
      <c r="C52" t="str">
        <f t="shared" si="7"/>
        <v>04018</v>
      </c>
      <c r="E52" s="43">
        <v>150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</row>
    <row r="53" spans="2:10" ht="15">
      <c r="B53" s="44" t="s">
        <v>150</v>
      </c>
      <c r="C53" t="str">
        <f t="shared" si="7"/>
        <v>04018</v>
      </c>
      <c r="E53" s="43">
        <v>218.09</v>
      </c>
      <c r="F53" s="43">
        <v>31.34</v>
      </c>
      <c r="G53" s="43">
        <v>403.22</v>
      </c>
      <c r="H53" s="43">
        <v>0</v>
      </c>
      <c r="I53" s="43">
        <v>0</v>
      </c>
      <c r="J53" s="43">
        <v>0</v>
      </c>
    </row>
    <row r="54" spans="2:10" ht="15">
      <c r="B54" s="44" t="s">
        <v>151</v>
      </c>
      <c r="C54" t="str">
        <f t="shared" si="7"/>
        <v>04018</v>
      </c>
      <c r="E54" s="43" t="s">
        <v>141</v>
      </c>
      <c r="F54" s="43" t="s">
        <v>141</v>
      </c>
      <c r="G54" s="43" t="s">
        <v>141</v>
      </c>
      <c r="H54" s="43" t="s">
        <v>141</v>
      </c>
      <c r="I54" s="43">
        <v>944.69</v>
      </c>
      <c r="J54" s="43">
        <v>0</v>
      </c>
    </row>
    <row r="55" spans="2:10">
      <c r="C55" t="str">
        <f t="shared" si="7"/>
        <v/>
      </c>
    </row>
    <row r="56" spans="2:10" ht="15">
      <c r="B56" s="44" t="s">
        <v>144</v>
      </c>
      <c r="C56" t="str">
        <f t="shared" si="7"/>
        <v>04021</v>
      </c>
      <c r="E56" s="43">
        <v>0</v>
      </c>
      <c r="F56" s="43">
        <v>0</v>
      </c>
      <c r="G56" s="43">
        <v>229.21</v>
      </c>
      <c r="H56" s="43">
        <v>175.78</v>
      </c>
      <c r="I56" s="43">
        <v>268.25</v>
      </c>
      <c r="J56" s="43">
        <v>330.01</v>
      </c>
    </row>
    <row r="57" spans="2:10" ht="15">
      <c r="B57" s="44" t="s">
        <v>165</v>
      </c>
      <c r="C57" t="str">
        <f t="shared" si="7"/>
        <v>04021</v>
      </c>
      <c r="E57" s="43" t="s">
        <v>141</v>
      </c>
      <c r="F57" s="43">
        <v>1000</v>
      </c>
      <c r="G57" s="43">
        <v>0</v>
      </c>
      <c r="H57" s="43">
        <v>0</v>
      </c>
      <c r="I57" s="43">
        <v>0</v>
      </c>
      <c r="J57" s="43">
        <v>0</v>
      </c>
    </row>
    <row r="58" spans="2:10" ht="15">
      <c r="B58" s="44" t="s">
        <v>153</v>
      </c>
      <c r="C58" t="str">
        <f t="shared" si="7"/>
        <v>04022</v>
      </c>
      <c r="E58" s="43">
        <v>1652.7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</row>
    <row r="59" spans="2:10" ht="15">
      <c r="B59" s="44" t="s">
        <v>154</v>
      </c>
      <c r="C59" t="str">
        <f t="shared" si="7"/>
        <v>04040</v>
      </c>
      <c r="E59" s="43">
        <v>0</v>
      </c>
      <c r="F59" s="43">
        <v>0</v>
      </c>
      <c r="G59" s="43">
        <v>0</v>
      </c>
      <c r="H59" s="43">
        <v>493.31</v>
      </c>
      <c r="I59" s="43">
        <v>17.07</v>
      </c>
      <c r="J59" s="43">
        <v>1109.45</v>
      </c>
    </row>
    <row r="60" spans="2:10" ht="15">
      <c r="B60" s="44" t="s">
        <v>155</v>
      </c>
      <c r="C60" t="str">
        <f t="shared" si="7"/>
        <v>04040</v>
      </c>
      <c r="E60" s="43" t="s">
        <v>141</v>
      </c>
      <c r="F60" s="43">
        <v>117.66</v>
      </c>
      <c r="G60" s="43">
        <v>0</v>
      </c>
      <c r="H60" s="43">
        <v>0</v>
      </c>
      <c r="I60" s="43">
        <v>0</v>
      </c>
      <c r="J60" s="43">
        <v>0</v>
      </c>
    </row>
    <row r="61" spans="2:10" ht="15">
      <c r="B61" s="44" t="s">
        <v>156</v>
      </c>
      <c r="C61" t="str">
        <f t="shared" si="7"/>
        <v>04040</v>
      </c>
      <c r="E61" s="43">
        <v>0</v>
      </c>
      <c r="F61" s="43">
        <v>2000</v>
      </c>
      <c r="G61" s="43">
        <v>0</v>
      </c>
      <c r="H61" s="43">
        <v>1878.14</v>
      </c>
      <c r="I61" s="43">
        <v>961.84</v>
      </c>
      <c r="J61" s="43">
        <v>0</v>
      </c>
    </row>
    <row r="62" spans="2:10">
      <c r="C62" t="str">
        <f t="shared" si="7"/>
        <v/>
      </c>
    </row>
    <row r="63" spans="2:10">
      <c r="C63" t="str">
        <f t="shared" si="7"/>
        <v/>
      </c>
    </row>
    <row r="64" spans="2:10" ht="15">
      <c r="B64" s="44" t="s">
        <v>166</v>
      </c>
      <c r="C64" t="str">
        <f t="shared" si="7"/>
        <v>04023</v>
      </c>
      <c r="E64" s="43" t="s">
        <v>141</v>
      </c>
      <c r="F64" s="43" t="s">
        <v>141</v>
      </c>
      <c r="G64" s="43">
        <v>232</v>
      </c>
      <c r="H64" s="43">
        <v>0</v>
      </c>
      <c r="I64" s="43">
        <v>0</v>
      </c>
      <c r="J64" s="43">
        <v>0</v>
      </c>
    </row>
    <row r="65" spans="2:10">
      <c r="C65" t="str">
        <f t="shared" si="7"/>
        <v/>
      </c>
    </row>
    <row r="66" spans="2:10">
      <c r="C66" t="str">
        <f t="shared" si="7"/>
        <v/>
      </c>
    </row>
    <row r="67" spans="2:10" ht="15">
      <c r="B67" s="44" t="s">
        <v>164</v>
      </c>
      <c r="C67" t="str">
        <f t="shared" si="7"/>
        <v>04041</v>
      </c>
      <c r="E67" s="43" t="s">
        <v>141</v>
      </c>
      <c r="F67" s="43" t="s">
        <v>141</v>
      </c>
      <c r="G67" s="43">
        <v>315.99</v>
      </c>
      <c r="H67" s="43">
        <v>0</v>
      </c>
      <c r="I67" s="43">
        <v>0</v>
      </c>
      <c r="J67" s="43">
        <v>0</v>
      </c>
    </row>
    <row r="68" spans="2:10" ht="15">
      <c r="B68" s="44" t="s">
        <v>158</v>
      </c>
      <c r="C68" t="str">
        <f t="shared" si="7"/>
        <v>04044</v>
      </c>
      <c r="E68" s="43">
        <v>5748.69</v>
      </c>
      <c r="F68" s="43">
        <v>2672.5</v>
      </c>
      <c r="G68" s="43">
        <v>922.75</v>
      </c>
      <c r="H68" s="43">
        <v>1667.7</v>
      </c>
      <c r="I68" s="43">
        <v>1618.54</v>
      </c>
      <c r="J68" s="43">
        <v>2785.95</v>
      </c>
    </row>
    <row r="69" spans="2:10" ht="15">
      <c r="B69" s="44" t="s">
        <v>159</v>
      </c>
      <c r="C69" t="str">
        <f t="shared" si="7"/>
        <v>04044</v>
      </c>
      <c r="E69" s="43">
        <v>718.96</v>
      </c>
      <c r="F69" s="43">
        <v>3655</v>
      </c>
      <c r="G69" s="43">
        <v>2050</v>
      </c>
      <c r="H69" s="43">
        <v>749</v>
      </c>
      <c r="I69" s="43">
        <v>2143</v>
      </c>
      <c r="J69" s="43">
        <v>3025</v>
      </c>
    </row>
    <row r="70" spans="2:10">
      <c r="C70" t="str">
        <f t="shared" si="7"/>
        <v/>
      </c>
    </row>
    <row r="71" spans="2:10">
      <c r="C71" t="str">
        <f t="shared" si="7"/>
        <v/>
      </c>
    </row>
    <row r="72" spans="2:10">
      <c r="C72" t="str">
        <f t="shared" si="7"/>
        <v/>
      </c>
    </row>
    <row r="73" spans="2:10" ht="15">
      <c r="B73" s="44" t="s">
        <v>160</v>
      </c>
      <c r="C73" t="str">
        <f t="shared" si="7"/>
        <v>04046</v>
      </c>
      <c r="E73" s="43">
        <v>0</v>
      </c>
      <c r="F73" s="43">
        <v>0</v>
      </c>
      <c r="G73" s="43">
        <v>21.19</v>
      </c>
      <c r="H73" s="43">
        <v>-137.4</v>
      </c>
      <c r="I73" s="43">
        <v>0</v>
      </c>
      <c r="J73" s="43">
        <v>0</v>
      </c>
    </row>
    <row r="74" spans="2:10" ht="15">
      <c r="B74" s="44" t="s">
        <v>161</v>
      </c>
      <c r="C74" t="str">
        <f t="shared" si="7"/>
        <v>04046</v>
      </c>
      <c r="E74" s="43">
        <v>4785.63</v>
      </c>
      <c r="F74" s="43">
        <v>5048.76</v>
      </c>
      <c r="G74" s="43">
        <v>10892.1</v>
      </c>
      <c r="H74" s="43">
        <v>7790.25</v>
      </c>
      <c r="I74" s="43">
        <v>4600.58</v>
      </c>
      <c r="J74" s="43">
        <v>2008.3</v>
      </c>
    </row>
    <row r="75" spans="2:10" ht="15">
      <c r="B75" s="44" t="s">
        <v>162</v>
      </c>
      <c r="C75" t="str">
        <f t="shared" si="7"/>
        <v>04046</v>
      </c>
      <c r="E75" s="43">
        <v>392.2</v>
      </c>
      <c r="F75" s="43">
        <v>429.3</v>
      </c>
      <c r="G75" s="43">
        <v>0</v>
      </c>
      <c r="H75" s="43">
        <v>0</v>
      </c>
      <c r="I75" s="43">
        <v>0</v>
      </c>
      <c r="J75" s="43">
        <v>0</v>
      </c>
    </row>
  </sheetData>
  <sortState ref="B9:X538">
    <sortCondition ref="C9:C538"/>
  </sortState>
  <printOptions horizontalCentered="1"/>
  <pageMargins left="0.5" right="0.46" top="0.72" bottom="0.56000000000000005" header="0.25" footer="0.25"/>
  <pageSetup scale="38" orientation="portrait" r:id="rId1"/>
  <headerFooter alignWithMargins="0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  <customPr name="USER_FORMATTING" r:id="rId1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F1"/>
  <sheetViews>
    <sheetView workbookViewId="0"/>
  </sheetViews>
  <sheetFormatPr defaultRowHeight="12.75"/>
  <sheetData>
    <row r="1" spans="1:266">
      <c r="A1" s="2"/>
      <c r="B1" s="2"/>
      <c r="C1" s="2"/>
      <c r="D1" s="2"/>
      <c r="E1" s="2"/>
      <c r="F1" s="2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5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5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5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5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5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5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5"/>
      <c r="DG1" s="17"/>
      <c r="DH1" s="17"/>
      <c r="DI1" s="16"/>
      <c r="DJ1" s="16"/>
      <c r="DK1" s="17"/>
      <c r="DL1" s="17"/>
      <c r="DM1" s="17"/>
      <c r="DN1" s="16"/>
      <c r="DO1" s="16"/>
      <c r="DP1" s="16"/>
      <c r="DQ1" s="16"/>
      <c r="DR1" s="16"/>
      <c r="DS1" s="15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5"/>
      <c r="EG1" s="16"/>
      <c r="EH1" s="17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5"/>
      <c r="ET1" s="17"/>
      <c r="EU1" s="17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5"/>
      <c r="FG1" s="17"/>
      <c r="FH1" s="17"/>
      <c r="FI1" s="16"/>
      <c r="FJ1" s="17"/>
      <c r="FK1" s="17"/>
      <c r="FL1" s="17"/>
      <c r="FM1" s="17"/>
      <c r="FN1" s="16"/>
      <c r="FO1" s="16"/>
      <c r="FP1" s="16"/>
      <c r="FQ1" s="16"/>
      <c r="FR1" s="16"/>
      <c r="FS1" s="15"/>
      <c r="FT1" s="17"/>
      <c r="FU1" s="17"/>
      <c r="FV1" s="16"/>
      <c r="FW1" s="17"/>
      <c r="FX1" s="17"/>
      <c r="FY1" s="17"/>
      <c r="FZ1" s="17"/>
      <c r="GA1" s="16"/>
      <c r="GB1" s="16"/>
      <c r="GC1" s="16"/>
      <c r="GD1" s="16"/>
      <c r="GE1" s="16"/>
      <c r="GF1" s="15"/>
      <c r="GG1" s="17"/>
      <c r="GH1" s="17"/>
      <c r="GI1" s="16"/>
      <c r="GJ1" s="17"/>
      <c r="GK1" s="17"/>
      <c r="GL1" s="17"/>
      <c r="GM1" s="17"/>
      <c r="GN1" s="16"/>
      <c r="GO1" s="16"/>
      <c r="GP1" s="16"/>
      <c r="GQ1" s="16"/>
      <c r="GR1" s="16"/>
      <c r="GS1" s="15"/>
      <c r="GT1" s="17"/>
      <c r="GU1" s="17"/>
      <c r="GV1" s="16"/>
      <c r="GW1" s="17"/>
      <c r="GX1" s="17"/>
      <c r="GY1" s="17"/>
      <c r="GZ1" s="17"/>
      <c r="HA1" s="16"/>
      <c r="HB1" s="16"/>
      <c r="HC1" s="16"/>
      <c r="HD1" s="16"/>
      <c r="HE1" s="16"/>
      <c r="HF1" s="15"/>
      <c r="HG1" s="17"/>
      <c r="HH1" s="17"/>
      <c r="HI1" s="16"/>
      <c r="HJ1" s="17"/>
      <c r="HK1" s="17"/>
      <c r="HL1" s="17"/>
      <c r="HM1" s="17"/>
      <c r="HN1" s="16"/>
      <c r="HO1" s="16"/>
      <c r="HP1" s="16"/>
      <c r="HQ1" s="16"/>
      <c r="HR1" s="16"/>
      <c r="HS1" s="15"/>
      <c r="HT1" s="17"/>
      <c r="HU1" s="17"/>
      <c r="HV1" s="16"/>
      <c r="HW1" s="17"/>
      <c r="HX1" s="17"/>
      <c r="HY1" s="17"/>
      <c r="HZ1" s="17"/>
      <c r="IA1" s="16"/>
      <c r="IB1" s="16"/>
      <c r="IC1" s="16"/>
      <c r="ID1" s="16"/>
      <c r="IE1" s="16"/>
      <c r="IF1" s="15"/>
      <c r="IG1" s="17"/>
      <c r="IH1" s="17"/>
      <c r="II1" s="16"/>
      <c r="IJ1" s="17"/>
      <c r="IK1" s="17"/>
      <c r="IL1" s="17"/>
      <c r="IM1" s="17"/>
      <c r="IN1" s="16"/>
      <c r="IO1" s="16"/>
      <c r="IP1" s="16"/>
      <c r="IQ1" s="16"/>
      <c r="IR1" s="16"/>
      <c r="IS1" s="15"/>
      <c r="IT1" s="17"/>
      <c r="IU1" s="17"/>
      <c r="IV1" s="16"/>
      <c r="IW1" s="17"/>
      <c r="IX1" s="17"/>
      <c r="IY1" s="17"/>
      <c r="IZ1" s="17"/>
      <c r="JA1" s="16"/>
      <c r="JB1" s="16"/>
      <c r="JC1" s="16"/>
      <c r="JD1" s="16"/>
      <c r="JE1" s="16"/>
      <c r="JF1" s="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4"/>
  <sheetViews>
    <sheetView showGridLines="0" view="pageBreakPreview" zoomScale="60" zoomScaleNormal="88" workbookViewId="0">
      <selection activeCell="B14" sqref="B14"/>
    </sheetView>
  </sheetViews>
  <sheetFormatPr defaultRowHeight="12.75"/>
  <cols>
    <col min="1" max="1" width="4" customWidth="1"/>
    <col min="2" max="2" width="74.5703125" customWidth="1"/>
    <col min="3" max="3" width="11.7109375" customWidth="1"/>
    <col min="4" max="4" width="8.42578125" customWidth="1"/>
    <col min="5" max="5" width="13.5703125" customWidth="1"/>
    <col min="6" max="6" width="12" customWidth="1"/>
    <col min="7" max="7" width="12.42578125" customWidth="1"/>
    <col min="8" max="14" width="12.85546875" bestFit="1" customWidth="1"/>
  </cols>
  <sheetData>
    <row r="1" spans="2:16" ht="12" customHeight="1">
      <c r="B1" s="2" t="s">
        <v>0</v>
      </c>
      <c r="C1" s="2"/>
    </row>
    <row r="2" spans="2:16" ht="13.5" customHeight="1">
      <c r="B2" s="2" t="s">
        <v>1</v>
      </c>
      <c r="C2" s="2"/>
      <c r="E2" s="4"/>
    </row>
    <row r="3" spans="2:16" s="5" customFormat="1" ht="12.75" customHeight="1">
      <c r="B3" s="2" t="s">
        <v>2</v>
      </c>
      <c r="C3" s="2"/>
    </row>
    <row r="4" spans="2:16" s="5" customFormat="1" ht="12.75" customHeight="1">
      <c r="B4" s="6" t="s">
        <v>3</v>
      </c>
      <c r="C4" s="6"/>
    </row>
    <row r="5" spans="2:16" s="7" customFormat="1" ht="12" customHeight="1">
      <c r="B5" s="6" t="s">
        <v>6</v>
      </c>
      <c r="C5" s="6"/>
      <c r="H5" s="8"/>
    </row>
    <row r="6" spans="2:16" ht="12" customHeight="1">
      <c r="B6" s="9"/>
      <c r="C6" s="9"/>
      <c r="D6" s="7"/>
    </row>
    <row r="7" spans="2:16" s="10" customFormat="1" ht="15">
      <c r="B7"/>
      <c r="C7"/>
      <c r="D7"/>
      <c r="E7" s="44" t="s">
        <v>142</v>
      </c>
      <c r="F7" s="44" t="s">
        <v>142</v>
      </c>
      <c r="G7" s="44" t="s">
        <v>142</v>
      </c>
      <c r="H7" s="44" t="s">
        <v>142</v>
      </c>
      <c r="I7" s="44" t="s">
        <v>142</v>
      </c>
      <c r="J7" s="44" t="s">
        <v>142</v>
      </c>
      <c r="K7" s="35" t="s">
        <v>119</v>
      </c>
      <c r="L7" s="35" t="s">
        <v>75</v>
      </c>
      <c r="M7" s="35" t="s">
        <v>75</v>
      </c>
      <c r="N7" s="35" t="s">
        <v>75</v>
      </c>
      <c r="O7" s="35" t="s">
        <v>75</v>
      </c>
      <c r="P7" s="35" t="s">
        <v>75</v>
      </c>
    </row>
    <row r="8" spans="2:16" ht="12.75" customHeight="1">
      <c r="B8" s="11"/>
      <c r="C8" s="20" t="s">
        <v>43</v>
      </c>
      <c r="D8" s="20" t="s">
        <v>44</v>
      </c>
      <c r="E8" s="43" t="s">
        <v>12</v>
      </c>
      <c r="F8" s="43" t="s">
        <v>13</v>
      </c>
      <c r="G8" s="43" t="s">
        <v>14</v>
      </c>
      <c r="H8" s="43" t="s">
        <v>15</v>
      </c>
      <c r="I8" s="43" t="s">
        <v>16</v>
      </c>
      <c r="J8" s="43" t="s">
        <v>17</v>
      </c>
      <c r="K8" s="34" t="s">
        <v>20</v>
      </c>
      <c r="L8" s="34" t="s">
        <v>9</v>
      </c>
      <c r="M8" s="34" t="s">
        <v>10</v>
      </c>
      <c r="N8" s="34" t="s">
        <v>11</v>
      </c>
      <c r="O8" s="34" t="s">
        <v>12</v>
      </c>
      <c r="P8" s="34" t="s">
        <v>13</v>
      </c>
    </row>
    <row r="9" spans="2:16" ht="15">
      <c r="B9" s="15" t="s">
        <v>35</v>
      </c>
      <c r="C9" s="15" t="s">
        <v>45</v>
      </c>
      <c r="D9" s="15" t="s">
        <v>64</v>
      </c>
      <c r="E9" s="45">
        <v>61030.45</v>
      </c>
      <c r="F9" s="45">
        <v>190.6</v>
      </c>
      <c r="G9" s="45">
        <v>1324.93</v>
      </c>
      <c r="H9" s="45">
        <v>71281.440000000002</v>
      </c>
      <c r="I9" s="45">
        <v>2426.61</v>
      </c>
      <c r="J9" s="45">
        <v>3558.8100000000004</v>
      </c>
      <c r="K9" s="17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2:16" ht="15">
      <c r="B10" s="15" t="s">
        <v>59</v>
      </c>
      <c r="C10" s="15" t="s">
        <v>45</v>
      </c>
      <c r="D10" s="15" t="s">
        <v>66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</row>
    <row r="11" spans="2:16" ht="15">
      <c r="B11" s="15"/>
      <c r="C11" s="15"/>
      <c r="D11" s="15"/>
      <c r="E11" s="45"/>
      <c r="F11" s="45"/>
      <c r="G11" s="45"/>
      <c r="H11" s="45"/>
      <c r="I11" s="45"/>
      <c r="J11" s="45"/>
      <c r="K11" s="17"/>
      <c r="L11" s="17"/>
      <c r="M11" s="17"/>
      <c r="N11" s="17"/>
      <c r="O11" s="17"/>
      <c r="P11" s="17"/>
    </row>
    <row r="12" spans="2:16" ht="15">
      <c r="B12" s="15" t="s">
        <v>38</v>
      </c>
      <c r="C12" s="15" t="s">
        <v>47</v>
      </c>
      <c r="D12" s="15" t="s">
        <v>55</v>
      </c>
      <c r="E12" s="45">
        <v>0</v>
      </c>
      <c r="F12" s="45">
        <v>0</v>
      </c>
      <c r="G12" s="45">
        <v>0</v>
      </c>
      <c r="H12" s="45">
        <v>206.34</v>
      </c>
      <c r="I12" s="45">
        <v>0</v>
      </c>
      <c r="J12" s="45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2:16" ht="15">
      <c r="B13" s="15" t="s">
        <v>24</v>
      </c>
      <c r="C13" s="15" t="s">
        <v>48</v>
      </c>
      <c r="D13" s="15" t="s">
        <v>64</v>
      </c>
      <c r="E13" s="45">
        <v>1865</v>
      </c>
      <c r="F13" s="45">
        <v>369.84</v>
      </c>
      <c r="G13" s="45">
        <v>0</v>
      </c>
      <c r="H13" s="45">
        <v>0</v>
      </c>
      <c r="I13" s="45">
        <v>700</v>
      </c>
      <c r="J13" s="45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</row>
    <row r="14" spans="2:16" ht="15">
      <c r="B14" s="15"/>
      <c r="C14" s="15"/>
      <c r="D14" s="15"/>
      <c r="E14" s="45"/>
      <c r="F14" s="45"/>
      <c r="G14" s="45"/>
      <c r="H14" s="45"/>
      <c r="I14" s="45"/>
      <c r="J14" s="45"/>
      <c r="K14" s="16"/>
      <c r="L14" s="16"/>
      <c r="M14" s="16"/>
      <c r="N14" s="16"/>
      <c r="O14" s="16"/>
      <c r="P14" s="16"/>
    </row>
    <row r="15" spans="2:16" ht="15">
      <c r="B15" s="15" t="s">
        <v>32</v>
      </c>
      <c r="C15" s="15" t="s">
        <v>50</v>
      </c>
      <c r="D15" s="15" t="s">
        <v>55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2:16" ht="15">
      <c r="B16" s="32" t="s">
        <v>27</v>
      </c>
      <c r="C16" s="32" t="s">
        <v>49</v>
      </c>
      <c r="D16" s="32" t="s">
        <v>69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2:17" ht="15">
      <c r="B17" s="32" t="s">
        <v>30</v>
      </c>
      <c r="C17" s="32" t="s">
        <v>49</v>
      </c>
      <c r="D17" s="32" t="s">
        <v>54</v>
      </c>
      <c r="E17" s="45">
        <v>395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</row>
    <row r="18" spans="2:17" ht="15">
      <c r="B18" s="32" t="s">
        <v>39</v>
      </c>
      <c r="C18" s="32" t="s">
        <v>49</v>
      </c>
      <c r="D18" s="32" t="s">
        <v>55</v>
      </c>
      <c r="E18" s="45">
        <v>92.5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31"/>
    </row>
    <row r="19" spans="2:17" ht="15">
      <c r="B19" s="95" t="s">
        <v>157</v>
      </c>
      <c r="C19" s="32" t="s">
        <v>167</v>
      </c>
      <c r="D19" s="32" t="s">
        <v>69</v>
      </c>
      <c r="E19" s="45">
        <v>0</v>
      </c>
      <c r="F19" s="45">
        <v>500</v>
      </c>
      <c r="G19" s="45">
        <v>0</v>
      </c>
      <c r="H19" s="45">
        <v>0</v>
      </c>
      <c r="I19" s="45">
        <v>0</v>
      </c>
      <c r="J19" s="45">
        <v>0</v>
      </c>
      <c r="K19" s="17"/>
      <c r="L19" s="16"/>
      <c r="M19" s="16"/>
      <c r="N19" s="16"/>
      <c r="O19" s="16"/>
      <c r="P19" s="16"/>
    </row>
    <row r="20" spans="2:17" ht="15">
      <c r="B20" s="95" t="s">
        <v>163</v>
      </c>
      <c r="C20" s="32" t="s">
        <v>168</v>
      </c>
      <c r="D20" s="32" t="s">
        <v>70</v>
      </c>
      <c r="E20" s="45">
        <v>0</v>
      </c>
      <c r="F20" s="45">
        <v>395</v>
      </c>
      <c r="G20" s="45">
        <v>0</v>
      </c>
      <c r="H20" s="45">
        <v>0</v>
      </c>
      <c r="I20" s="45">
        <v>0</v>
      </c>
      <c r="J20" s="45">
        <v>0</v>
      </c>
      <c r="K20" s="17"/>
      <c r="L20" s="16"/>
      <c r="M20" s="16"/>
      <c r="N20" s="16"/>
      <c r="O20" s="16"/>
      <c r="P20" s="16"/>
    </row>
    <row r="21" spans="2:17" ht="15">
      <c r="B21" s="32" t="s">
        <v>37</v>
      </c>
      <c r="C21" s="32" t="s">
        <v>49</v>
      </c>
      <c r="D21" s="32" t="s">
        <v>72</v>
      </c>
      <c r="E21" s="45">
        <v>204.4</v>
      </c>
      <c r="F21" s="45">
        <v>150.75</v>
      </c>
      <c r="G21" s="45">
        <v>130.11000000000001</v>
      </c>
      <c r="H21" s="45">
        <v>108.7</v>
      </c>
      <c r="I21" s="45">
        <v>10.050000000000001</v>
      </c>
      <c r="J21" s="45">
        <v>0</v>
      </c>
      <c r="K21" s="17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2:17" ht="15">
      <c r="B22" s="32" t="s">
        <v>27</v>
      </c>
      <c r="C22" s="32" t="s">
        <v>49</v>
      </c>
      <c r="D22" s="32" t="s">
        <v>69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17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31" t="s">
        <v>73</v>
      </c>
    </row>
    <row r="23" spans="2:17">
      <c r="B23" s="42"/>
      <c r="C23" s="42"/>
      <c r="D23" s="42"/>
      <c r="E23" s="42"/>
      <c r="F23" s="42"/>
      <c r="G23" s="42"/>
      <c r="H23" s="42"/>
      <c r="I23" s="42"/>
      <c r="J23" s="42"/>
    </row>
    <row r="24" spans="2:17">
      <c r="B24" s="42"/>
      <c r="C24" s="42"/>
      <c r="D24" s="42"/>
      <c r="E24" s="96">
        <f t="shared" ref="E24:P24" si="0">SUM(E9:E22)</f>
        <v>63587.35</v>
      </c>
      <c r="F24" s="96">
        <f t="shared" si="0"/>
        <v>1606.19</v>
      </c>
      <c r="G24" s="96">
        <f t="shared" si="0"/>
        <v>1455.04</v>
      </c>
      <c r="H24" s="96">
        <f t="shared" si="0"/>
        <v>71596.479999999996</v>
      </c>
      <c r="I24" s="96">
        <f t="shared" si="0"/>
        <v>3136.6600000000003</v>
      </c>
      <c r="J24" s="96">
        <f t="shared" si="0"/>
        <v>3558.8100000000004</v>
      </c>
      <c r="K24" s="18">
        <f t="shared" si="0"/>
        <v>0</v>
      </c>
      <c r="L24" s="18">
        <f t="shared" si="0"/>
        <v>0</v>
      </c>
      <c r="M24" s="18">
        <f t="shared" si="0"/>
        <v>0</v>
      </c>
      <c r="N24" s="18">
        <f t="shared" si="0"/>
        <v>0</v>
      </c>
      <c r="O24" s="18">
        <f t="shared" si="0"/>
        <v>0</v>
      </c>
      <c r="P24" s="18">
        <f t="shared" si="0"/>
        <v>0</v>
      </c>
    </row>
    <row r="25" spans="2:17">
      <c r="B25" s="42"/>
      <c r="C25" s="42"/>
      <c r="D25" s="42"/>
      <c r="E25" s="42"/>
      <c r="F25" s="42"/>
      <c r="G25" s="42"/>
      <c r="H25" s="42"/>
      <c r="I25" s="42"/>
      <c r="J25" s="42"/>
    </row>
    <row r="26" spans="2:17">
      <c r="B26" s="42"/>
      <c r="C26" s="42"/>
      <c r="D26" s="42"/>
      <c r="E26" s="42"/>
      <c r="F26" s="42"/>
      <c r="G26" s="42"/>
      <c r="H26" s="42"/>
      <c r="I26" s="42"/>
      <c r="J26" s="42"/>
    </row>
    <row r="27" spans="2:17">
      <c r="B27" s="42"/>
      <c r="C27" s="42"/>
      <c r="D27" s="42"/>
      <c r="E27" s="42"/>
      <c r="F27" s="42"/>
      <c r="G27" s="42"/>
      <c r="H27" s="42"/>
      <c r="I27" s="42"/>
      <c r="J27" s="42"/>
    </row>
    <row r="28" spans="2:17">
      <c r="B28" s="42"/>
      <c r="C28" s="42"/>
      <c r="D28" s="42"/>
      <c r="E28" s="42"/>
      <c r="F28" s="42"/>
      <c r="G28" s="42"/>
      <c r="H28" s="42"/>
      <c r="I28" s="42"/>
      <c r="J28" s="42"/>
    </row>
    <row r="29" spans="2:17">
      <c r="B29" s="42"/>
      <c r="C29" s="42"/>
      <c r="D29" s="42"/>
      <c r="E29" s="42"/>
      <c r="F29" s="42"/>
      <c r="G29" s="42"/>
      <c r="H29" s="42"/>
      <c r="I29" s="42"/>
      <c r="J29" s="42"/>
    </row>
    <row r="30" spans="2:17" ht="15">
      <c r="B30" s="32" t="s">
        <v>35</v>
      </c>
      <c r="C30" s="32" t="s">
        <v>45</v>
      </c>
      <c r="D30" s="32" t="s">
        <v>64</v>
      </c>
      <c r="E30" s="45">
        <v>61030.45</v>
      </c>
      <c r="F30" s="45">
        <v>190.6</v>
      </c>
      <c r="G30" s="45">
        <v>1324.93</v>
      </c>
      <c r="H30" s="45">
        <v>71281.440000000002</v>
      </c>
      <c r="I30" s="45">
        <v>2426.61</v>
      </c>
      <c r="J30" s="45">
        <v>3558.8100000000004</v>
      </c>
      <c r="K30" s="17">
        <v>0</v>
      </c>
      <c r="L30" s="17">
        <v>0</v>
      </c>
      <c r="M30" s="16">
        <v>0</v>
      </c>
      <c r="N30" s="16">
        <v>0</v>
      </c>
      <c r="O30" s="16">
        <v>0</v>
      </c>
      <c r="P30" s="16">
        <v>0</v>
      </c>
    </row>
    <row r="31" spans="2:17" ht="15">
      <c r="B31" s="32" t="s">
        <v>59</v>
      </c>
      <c r="C31" s="32" t="s">
        <v>45</v>
      </c>
      <c r="D31" s="32" t="s">
        <v>66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2:17">
      <c r="B32" s="32"/>
      <c r="C32" s="32"/>
      <c r="D32" s="32"/>
      <c r="E32" s="97"/>
      <c r="F32" s="97"/>
      <c r="G32" s="98"/>
      <c r="H32" s="98"/>
      <c r="I32" s="98"/>
      <c r="J32" s="99"/>
      <c r="K32" s="16"/>
      <c r="L32" s="16"/>
      <c r="M32" s="16"/>
      <c r="N32" s="16"/>
      <c r="O32" s="16"/>
      <c r="P32" s="16"/>
    </row>
    <row r="33" spans="2:16" ht="15">
      <c r="B33" s="92" t="s">
        <v>38</v>
      </c>
      <c r="C33" s="32" t="s">
        <v>47</v>
      </c>
      <c r="D33" s="32" t="s">
        <v>55</v>
      </c>
      <c r="E33" s="45">
        <v>0</v>
      </c>
      <c r="F33" s="45">
        <v>0</v>
      </c>
      <c r="G33" s="45">
        <v>0</v>
      </c>
      <c r="H33" s="45">
        <v>206.34</v>
      </c>
      <c r="I33" s="45">
        <v>0</v>
      </c>
      <c r="J33" s="45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</row>
    <row r="34" spans="2:16" ht="15">
      <c r="B34" s="32" t="s">
        <v>24</v>
      </c>
      <c r="C34" s="32" t="s">
        <v>48</v>
      </c>
      <c r="D34" s="32" t="s">
        <v>64</v>
      </c>
      <c r="E34" s="45">
        <v>1865</v>
      </c>
      <c r="F34" s="45">
        <v>369.84</v>
      </c>
      <c r="G34" s="45">
        <v>0</v>
      </c>
      <c r="H34" s="45">
        <v>0</v>
      </c>
      <c r="I34" s="45">
        <v>700</v>
      </c>
      <c r="J34" s="45">
        <v>0</v>
      </c>
      <c r="K34" s="17">
        <v>0</v>
      </c>
      <c r="L34" s="17">
        <v>0</v>
      </c>
      <c r="M34" s="16">
        <v>0</v>
      </c>
      <c r="N34" s="16">
        <v>0</v>
      </c>
      <c r="O34" s="16">
        <v>0</v>
      </c>
      <c r="P34" s="16">
        <v>0</v>
      </c>
    </row>
    <row r="35" spans="2:16">
      <c r="B35" s="32" t="s">
        <v>32</v>
      </c>
      <c r="C35" s="32" t="s">
        <v>50</v>
      </c>
      <c r="D35" s="32" t="s">
        <v>55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9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5">
      <c r="B36" s="32" t="s">
        <v>37</v>
      </c>
      <c r="C36" s="32" t="s">
        <v>49</v>
      </c>
      <c r="D36" s="32" t="s">
        <v>72</v>
      </c>
      <c r="E36" s="45">
        <v>204.4</v>
      </c>
      <c r="F36" s="45">
        <v>150.75</v>
      </c>
      <c r="G36" s="45">
        <v>130.11000000000001</v>
      </c>
      <c r="H36" s="45">
        <v>108.7</v>
      </c>
      <c r="I36" s="45">
        <v>10.050000000000001</v>
      </c>
      <c r="J36" s="45">
        <v>0</v>
      </c>
      <c r="K36" s="17">
        <v>0</v>
      </c>
      <c r="L36" s="17">
        <v>0</v>
      </c>
      <c r="M36" s="16">
        <v>0</v>
      </c>
      <c r="N36" s="16">
        <v>0</v>
      </c>
      <c r="O36" s="16">
        <v>0</v>
      </c>
      <c r="P36" s="16">
        <v>0</v>
      </c>
    </row>
    <row r="37" spans="2:16">
      <c r="B37" s="32" t="s">
        <v>27</v>
      </c>
      <c r="C37" s="32" t="s">
        <v>49</v>
      </c>
      <c r="D37" s="32" t="s">
        <v>69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9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</row>
    <row r="38" spans="2:16" ht="15">
      <c r="B38" s="95" t="s">
        <v>157</v>
      </c>
      <c r="C38" s="32" t="s">
        <v>167</v>
      </c>
      <c r="D38" s="32" t="s">
        <v>69</v>
      </c>
      <c r="E38" s="45">
        <v>0</v>
      </c>
      <c r="F38" s="45">
        <v>500</v>
      </c>
      <c r="G38" s="45">
        <v>0</v>
      </c>
      <c r="H38" s="45">
        <v>0</v>
      </c>
      <c r="I38" s="45">
        <v>0</v>
      </c>
      <c r="J38" s="45">
        <v>0</v>
      </c>
      <c r="K38" s="16"/>
      <c r="L38" s="16"/>
      <c r="M38" s="16"/>
      <c r="N38" s="16"/>
      <c r="O38" s="16"/>
      <c r="P38" s="16"/>
    </row>
    <row r="39" spans="2:16" ht="15">
      <c r="B39" s="95" t="s">
        <v>163</v>
      </c>
      <c r="C39" s="32" t="s">
        <v>168</v>
      </c>
      <c r="D39" s="32" t="s">
        <v>70</v>
      </c>
      <c r="E39" s="45">
        <v>0</v>
      </c>
      <c r="F39" s="45">
        <v>395</v>
      </c>
      <c r="G39" s="45">
        <v>0</v>
      </c>
      <c r="H39" s="45">
        <v>0</v>
      </c>
      <c r="I39" s="45">
        <v>0</v>
      </c>
      <c r="J39" s="45">
        <v>0</v>
      </c>
      <c r="K39" s="16"/>
      <c r="L39" s="16"/>
      <c r="M39" s="16"/>
      <c r="N39" s="16"/>
      <c r="O39" s="16"/>
      <c r="P39" s="16"/>
    </row>
    <row r="40" spans="2:16" ht="15">
      <c r="B40" s="92" t="s">
        <v>30</v>
      </c>
      <c r="C40" s="32" t="s">
        <v>49</v>
      </c>
      <c r="D40" s="32" t="s">
        <v>54</v>
      </c>
      <c r="E40" s="45">
        <v>395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</row>
    <row r="41" spans="2:16" ht="15">
      <c r="B41" s="32" t="s">
        <v>39</v>
      </c>
      <c r="C41" s="32" t="s">
        <v>49</v>
      </c>
      <c r="D41" s="32" t="s">
        <v>55</v>
      </c>
      <c r="E41" s="45">
        <v>92.5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16">
        <v>0</v>
      </c>
      <c r="L41" s="17">
        <v>0</v>
      </c>
      <c r="M41" s="16">
        <v>0</v>
      </c>
      <c r="N41" s="16">
        <v>0</v>
      </c>
      <c r="O41" s="16">
        <v>0</v>
      </c>
      <c r="P41" s="16">
        <v>0</v>
      </c>
    </row>
    <row r="43" spans="2:16">
      <c r="E43" s="18">
        <f t="shared" ref="E43:P43" si="1">SUM(E30:E41)</f>
        <v>63587.35</v>
      </c>
      <c r="F43" s="18">
        <f t="shared" si="1"/>
        <v>1606.19</v>
      </c>
      <c r="G43" s="18">
        <f t="shared" si="1"/>
        <v>1455.04</v>
      </c>
      <c r="H43" s="18">
        <f t="shared" si="1"/>
        <v>71596.479999999996</v>
      </c>
      <c r="I43" s="18">
        <f t="shared" si="1"/>
        <v>3136.6600000000003</v>
      </c>
      <c r="J43" s="18">
        <f t="shared" si="1"/>
        <v>3558.8100000000004</v>
      </c>
      <c r="K43" s="18">
        <f t="shared" si="1"/>
        <v>0</v>
      </c>
      <c r="L43" s="18">
        <f t="shared" si="1"/>
        <v>0</v>
      </c>
      <c r="M43" s="18">
        <f t="shared" si="1"/>
        <v>0</v>
      </c>
      <c r="N43" s="18">
        <f t="shared" si="1"/>
        <v>0</v>
      </c>
      <c r="O43" s="18">
        <f t="shared" si="1"/>
        <v>0</v>
      </c>
      <c r="P43" s="18">
        <f t="shared" si="1"/>
        <v>0</v>
      </c>
    </row>
    <row r="44" spans="2:16">
      <c r="E44" s="18">
        <f t="shared" ref="E44:P44" si="2">E24-E43</f>
        <v>0</v>
      </c>
      <c r="F44" s="18">
        <f t="shared" si="2"/>
        <v>0</v>
      </c>
      <c r="G44" s="18">
        <f t="shared" si="2"/>
        <v>0</v>
      </c>
      <c r="H44" s="18">
        <f t="shared" si="2"/>
        <v>0</v>
      </c>
      <c r="I44" s="18">
        <f t="shared" si="2"/>
        <v>0</v>
      </c>
      <c r="J44" s="18">
        <f t="shared" si="2"/>
        <v>0</v>
      </c>
      <c r="K44" s="18">
        <f t="shared" si="2"/>
        <v>0</v>
      </c>
      <c r="L44" s="18">
        <f t="shared" si="2"/>
        <v>0</v>
      </c>
      <c r="M44" s="18">
        <f t="shared" si="2"/>
        <v>0</v>
      </c>
      <c r="N44" s="18">
        <f t="shared" si="2"/>
        <v>0</v>
      </c>
      <c r="O44" s="18">
        <f t="shared" si="2"/>
        <v>0</v>
      </c>
      <c r="P44" s="18">
        <f t="shared" si="2"/>
        <v>0</v>
      </c>
    </row>
  </sheetData>
  <sortState ref="B9:X336">
    <sortCondition ref="C9:C336"/>
  </sortState>
  <printOptions horizontalCentered="1"/>
  <pageMargins left="0.5" right="0.46" top="0.72" bottom="0.56000000000000005" header="0.25" footer="0.25"/>
  <pageSetup scale="40" orientation="portrait" r:id="rId1"/>
  <headerFooter alignWithMargins="0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8"/>
  <sheetViews>
    <sheetView showGridLines="0" view="pageBreakPreview" topLeftCell="A4" zoomScale="60" zoomScaleNormal="88" workbookViewId="0">
      <selection activeCell="B49" sqref="B49"/>
    </sheetView>
  </sheetViews>
  <sheetFormatPr defaultRowHeight="12.75"/>
  <cols>
    <col min="1" max="1" width="4" customWidth="1"/>
    <col min="2" max="2" width="68.85546875" customWidth="1"/>
    <col min="3" max="3" width="10.42578125" customWidth="1"/>
    <col min="4" max="4" width="7.7109375" customWidth="1"/>
    <col min="5" max="5" width="13.5703125" customWidth="1"/>
    <col min="6" max="6" width="12" customWidth="1"/>
    <col min="7" max="7" width="12.42578125" customWidth="1"/>
    <col min="8" max="14" width="12.85546875" bestFit="1" customWidth="1"/>
  </cols>
  <sheetData>
    <row r="1" spans="2:16" ht="12" customHeight="1">
      <c r="B1" s="2" t="s">
        <v>0</v>
      </c>
      <c r="C1" s="2"/>
    </row>
    <row r="2" spans="2:16" ht="13.5" customHeight="1">
      <c r="B2" s="2" t="s">
        <v>1</v>
      </c>
      <c r="C2" s="2"/>
      <c r="E2" s="4"/>
    </row>
    <row r="3" spans="2:16" s="5" customFormat="1" ht="12.75" customHeight="1">
      <c r="B3" s="2" t="s">
        <v>2</v>
      </c>
      <c r="C3" s="2"/>
    </row>
    <row r="4" spans="2:16" s="5" customFormat="1" ht="12.75" customHeight="1">
      <c r="B4" s="6" t="s">
        <v>3</v>
      </c>
      <c r="C4" s="6"/>
    </row>
    <row r="5" spans="2:16" s="7" customFormat="1" ht="12" customHeight="1">
      <c r="B5" s="6" t="s">
        <v>7</v>
      </c>
      <c r="C5" s="6"/>
      <c r="H5" s="8"/>
    </row>
    <row r="6" spans="2:16" ht="12" customHeight="1">
      <c r="B6" s="9"/>
      <c r="C6" s="9"/>
      <c r="D6" s="7"/>
    </row>
    <row r="7" spans="2:16" s="10" customFormat="1" ht="15">
      <c r="B7"/>
      <c r="C7"/>
      <c r="D7"/>
      <c r="E7" s="44" t="s">
        <v>142</v>
      </c>
      <c r="F7" s="44" t="s">
        <v>142</v>
      </c>
      <c r="G7" s="44" t="s">
        <v>142</v>
      </c>
      <c r="H7" s="44" t="s">
        <v>142</v>
      </c>
      <c r="I7" s="44" t="s">
        <v>142</v>
      </c>
      <c r="J7" s="44" t="s">
        <v>142</v>
      </c>
      <c r="K7" s="35" t="s">
        <v>119</v>
      </c>
      <c r="L7" s="35" t="s">
        <v>75</v>
      </c>
      <c r="M7" s="35" t="s">
        <v>75</v>
      </c>
      <c r="N7" s="35" t="s">
        <v>75</v>
      </c>
      <c r="O7" s="35" t="s">
        <v>75</v>
      </c>
      <c r="P7" s="35" t="s">
        <v>75</v>
      </c>
    </row>
    <row r="8" spans="2:16" ht="12.75" customHeight="1">
      <c r="B8" s="11"/>
      <c r="C8" s="20" t="s">
        <v>43</v>
      </c>
      <c r="D8" s="20" t="s">
        <v>44</v>
      </c>
      <c r="E8" s="43" t="s">
        <v>12</v>
      </c>
      <c r="F8" s="43" t="s">
        <v>13</v>
      </c>
      <c r="G8" s="43" t="s">
        <v>14</v>
      </c>
      <c r="H8" s="43" t="s">
        <v>15</v>
      </c>
      <c r="I8" s="43" t="s">
        <v>16</v>
      </c>
      <c r="J8" s="43" t="s">
        <v>17</v>
      </c>
      <c r="K8" s="34" t="s">
        <v>20</v>
      </c>
      <c r="L8" s="34" t="s">
        <v>9</v>
      </c>
      <c r="M8" s="34" t="s">
        <v>10</v>
      </c>
      <c r="N8" s="34" t="s">
        <v>11</v>
      </c>
      <c r="O8" s="34" t="s">
        <v>12</v>
      </c>
      <c r="P8" s="34" t="s">
        <v>13</v>
      </c>
    </row>
    <row r="9" spans="2:16" ht="15">
      <c r="B9" s="92" t="s">
        <v>33</v>
      </c>
      <c r="C9" s="15" t="s">
        <v>47</v>
      </c>
      <c r="D9" s="15" t="s">
        <v>70</v>
      </c>
      <c r="E9" s="47">
        <v>339.61</v>
      </c>
      <c r="F9" s="47">
        <v>-109.87</v>
      </c>
      <c r="G9" s="47">
        <v>830.31999999999994</v>
      </c>
      <c r="H9" s="47">
        <v>846.92</v>
      </c>
      <c r="I9" s="47">
        <v>1274.43</v>
      </c>
      <c r="J9" s="47">
        <v>1153.08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2:16" ht="15">
      <c r="B10" s="92" t="s">
        <v>40</v>
      </c>
      <c r="C10" s="15" t="s">
        <v>48</v>
      </c>
      <c r="D10" s="15" t="s">
        <v>70</v>
      </c>
      <c r="E10" s="47">
        <v>3836.96</v>
      </c>
      <c r="F10" s="47">
        <v>1977.8</v>
      </c>
      <c r="G10" s="47">
        <v>0</v>
      </c>
      <c r="H10" s="47">
        <v>3000</v>
      </c>
      <c r="I10" s="47">
        <v>2679.9</v>
      </c>
      <c r="J10" s="47">
        <v>0</v>
      </c>
      <c r="K10" s="17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</row>
    <row r="11" spans="2:16" ht="15">
      <c r="B11" s="93" t="s">
        <v>144</v>
      </c>
      <c r="C11" s="15"/>
      <c r="D11" s="15"/>
      <c r="E11" s="47" t="s">
        <v>141</v>
      </c>
      <c r="F11" s="47" t="s">
        <v>141</v>
      </c>
      <c r="G11" s="47">
        <v>703.63</v>
      </c>
      <c r="H11" s="47">
        <v>0</v>
      </c>
      <c r="I11" s="47">
        <v>0</v>
      </c>
      <c r="J11" s="47">
        <v>0</v>
      </c>
      <c r="K11" s="17"/>
      <c r="L11" s="16"/>
      <c r="M11" s="16"/>
      <c r="N11" s="16"/>
      <c r="O11" s="16"/>
      <c r="P11" s="16"/>
    </row>
    <row r="12" spans="2:16" ht="15">
      <c r="B12" s="92" t="s">
        <v>41</v>
      </c>
      <c r="C12" s="15" t="s">
        <v>50</v>
      </c>
      <c r="D12" s="15" t="s">
        <v>54</v>
      </c>
      <c r="E12" s="47">
        <v>3412.26</v>
      </c>
      <c r="F12" s="47">
        <v>10132</v>
      </c>
      <c r="G12" s="47">
        <v>8119.99</v>
      </c>
      <c r="H12" s="47">
        <v>294.67</v>
      </c>
      <c r="I12" s="47">
        <v>9566.91</v>
      </c>
      <c r="J12" s="47">
        <v>8288.11</v>
      </c>
      <c r="K12" s="17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2:16" ht="15">
      <c r="B13" s="93" t="s">
        <v>170</v>
      </c>
      <c r="C13" s="15"/>
      <c r="D13" s="15"/>
      <c r="E13" s="47">
        <v>-40000</v>
      </c>
      <c r="F13" s="47" t="s">
        <v>141</v>
      </c>
      <c r="G13" s="47" t="s">
        <v>141</v>
      </c>
      <c r="H13" s="47" t="s">
        <v>141</v>
      </c>
      <c r="I13" s="47" t="s">
        <v>141</v>
      </c>
      <c r="J13" s="47" t="s">
        <v>141</v>
      </c>
      <c r="K13" s="17"/>
      <c r="L13" s="16"/>
      <c r="M13" s="16"/>
      <c r="N13" s="16"/>
      <c r="O13" s="16"/>
      <c r="P13" s="16"/>
    </row>
    <row r="14" spans="2:16" ht="15">
      <c r="B14" s="92" t="s">
        <v>42</v>
      </c>
      <c r="C14" s="15" t="s">
        <v>50</v>
      </c>
      <c r="D14" s="15" t="s">
        <v>70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17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</row>
    <row r="15" spans="2:16" ht="15">
      <c r="B15" s="6" t="s">
        <v>30</v>
      </c>
      <c r="C15" s="15" t="s">
        <v>49</v>
      </c>
      <c r="D15" s="15" t="s">
        <v>54</v>
      </c>
      <c r="E15" s="47">
        <v>5638.12</v>
      </c>
      <c r="F15" s="47">
        <v>6362.66</v>
      </c>
      <c r="G15" s="47">
        <v>27968.170000000002</v>
      </c>
      <c r="H15" s="47">
        <v>13486.03</v>
      </c>
      <c r="I15" s="47">
        <v>8139.9000000000005</v>
      </c>
      <c r="J15" s="47">
        <v>7475.72</v>
      </c>
      <c r="K15" s="17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2:16">
      <c r="B16" s="6"/>
      <c r="C16" s="15"/>
      <c r="D16" s="15"/>
      <c r="E16" s="17"/>
      <c r="F16" s="17"/>
      <c r="G16" s="16"/>
      <c r="H16" s="16"/>
      <c r="I16" s="17"/>
      <c r="J16" s="38"/>
      <c r="K16" s="17"/>
      <c r="L16" s="16"/>
      <c r="M16" s="16"/>
      <c r="N16" s="16"/>
      <c r="O16" s="16"/>
      <c r="P16" s="16"/>
    </row>
    <row r="17" spans="2:16">
      <c r="B17" s="6"/>
      <c r="C17" s="6"/>
      <c r="D17" s="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2:16">
      <c r="E18" s="17">
        <f t="shared" ref="E18:P18" si="0">SUM(E9:E16)</f>
        <v>-26773.05</v>
      </c>
      <c r="F18" s="17">
        <f t="shared" si="0"/>
        <v>18362.59</v>
      </c>
      <c r="G18" s="17">
        <f t="shared" si="0"/>
        <v>37622.11</v>
      </c>
      <c r="H18" s="17">
        <f t="shared" si="0"/>
        <v>17627.620000000003</v>
      </c>
      <c r="I18" s="17">
        <f t="shared" si="0"/>
        <v>21661.14</v>
      </c>
      <c r="J18" s="17">
        <f t="shared" si="0"/>
        <v>16916.91</v>
      </c>
      <c r="K18" s="17">
        <f t="shared" si="0"/>
        <v>0</v>
      </c>
      <c r="L18" s="17">
        <f t="shared" si="0"/>
        <v>0</v>
      </c>
      <c r="M18" s="17">
        <f t="shared" si="0"/>
        <v>0</v>
      </c>
      <c r="N18" s="17">
        <f t="shared" si="0"/>
        <v>0</v>
      </c>
      <c r="O18" s="17">
        <f t="shared" si="0"/>
        <v>0</v>
      </c>
      <c r="P18" s="17">
        <f t="shared" si="0"/>
        <v>0</v>
      </c>
    </row>
  </sheetData>
  <sortState ref="B9:X469">
    <sortCondition ref="C9:C469"/>
  </sortState>
  <printOptions horizontalCentered="1"/>
  <pageMargins left="0.5" right="0.46" top="0.72" bottom="0.56000000000000005" header="0.25" footer="0.25"/>
  <pageSetup scale="56" orientation="landscape" r:id="rId1"/>
  <headerFooter alignWithMargins="0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8"/>
  <sheetViews>
    <sheetView showGridLines="0" view="pageBreakPreview" zoomScale="60" zoomScaleNormal="88" workbookViewId="0">
      <selection activeCell="E7" sqref="E7:J8"/>
    </sheetView>
  </sheetViews>
  <sheetFormatPr defaultRowHeight="12.75"/>
  <cols>
    <col min="1" max="1" width="4" customWidth="1"/>
    <col min="2" max="2" width="69.28515625" customWidth="1"/>
    <col min="3" max="3" width="11.28515625" customWidth="1"/>
    <col min="4" max="4" width="12.85546875" bestFit="1" customWidth="1"/>
    <col min="5" max="5" width="13.5703125" customWidth="1"/>
    <col min="6" max="6" width="12" customWidth="1"/>
    <col min="7" max="7" width="12.42578125" customWidth="1"/>
    <col min="8" max="14" width="11.85546875" customWidth="1"/>
  </cols>
  <sheetData>
    <row r="1" spans="2:17" ht="12" customHeight="1">
      <c r="B1" s="2" t="s">
        <v>0</v>
      </c>
      <c r="C1" s="2"/>
    </row>
    <row r="2" spans="2:17" ht="13.5" customHeight="1">
      <c r="B2" s="2" t="s">
        <v>1</v>
      </c>
      <c r="C2" s="2"/>
      <c r="E2" s="4"/>
    </row>
    <row r="3" spans="2:17" s="5" customFormat="1" ht="12.75" customHeight="1">
      <c r="B3" s="2" t="s">
        <v>2</v>
      </c>
      <c r="C3" s="2"/>
    </row>
    <row r="4" spans="2:17" s="5" customFormat="1" ht="12.75" customHeight="1">
      <c r="B4" s="6" t="s">
        <v>3</v>
      </c>
      <c r="C4" s="6"/>
    </row>
    <row r="5" spans="2:17" s="7" customFormat="1" ht="12" customHeight="1">
      <c r="B5" s="6" t="s">
        <v>8</v>
      </c>
      <c r="C5" s="6"/>
      <c r="H5" s="8"/>
    </row>
    <row r="6" spans="2:17" ht="12" customHeight="1">
      <c r="B6" s="9"/>
      <c r="C6" s="9"/>
      <c r="D6" s="7"/>
    </row>
    <row r="7" spans="2:17" s="10" customFormat="1" ht="15">
      <c r="B7"/>
      <c r="C7"/>
      <c r="D7"/>
      <c r="E7" s="44" t="s">
        <v>142</v>
      </c>
      <c r="F7" s="44" t="s">
        <v>142</v>
      </c>
      <c r="G7" s="44" t="s">
        <v>142</v>
      </c>
      <c r="H7" s="44" t="s">
        <v>142</v>
      </c>
      <c r="I7" s="44" t="s">
        <v>142</v>
      </c>
      <c r="J7" s="44" t="s">
        <v>142</v>
      </c>
      <c r="K7" s="35" t="s">
        <v>119</v>
      </c>
      <c r="L7" s="35" t="s">
        <v>75</v>
      </c>
      <c r="M7" s="35" t="s">
        <v>75</v>
      </c>
      <c r="N7" s="35" t="s">
        <v>75</v>
      </c>
      <c r="O7" s="35" t="s">
        <v>75</v>
      </c>
      <c r="P7" s="35" t="s">
        <v>75</v>
      </c>
    </row>
    <row r="8" spans="2:17" ht="12.75" customHeight="1">
      <c r="B8" s="11"/>
      <c r="C8" s="20" t="s">
        <v>43</v>
      </c>
      <c r="D8" s="20"/>
      <c r="E8" s="43" t="s">
        <v>12</v>
      </c>
      <c r="F8" s="43" t="s">
        <v>13</v>
      </c>
      <c r="G8" s="43" t="s">
        <v>14</v>
      </c>
      <c r="H8" s="43" t="s">
        <v>15</v>
      </c>
      <c r="I8" s="43" t="s">
        <v>16</v>
      </c>
      <c r="J8" s="43" t="s">
        <v>17</v>
      </c>
      <c r="K8" s="34" t="s">
        <v>20</v>
      </c>
      <c r="L8" s="34" t="s">
        <v>9</v>
      </c>
      <c r="M8" s="34" t="s">
        <v>10</v>
      </c>
      <c r="N8" s="34" t="s">
        <v>11</v>
      </c>
      <c r="O8" s="34" t="s">
        <v>12</v>
      </c>
      <c r="P8" s="34" t="s">
        <v>13</v>
      </c>
    </row>
    <row r="9" spans="2:17" ht="15">
      <c r="B9" s="15" t="s">
        <v>138</v>
      </c>
      <c r="C9" s="15" t="s">
        <v>48</v>
      </c>
      <c r="D9" s="15" t="s">
        <v>70</v>
      </c>
      <c r="E9" s="46">
        <v>0</v>
      </c>
      <c r="F9" s="46">
        <v>0</v>
      </c>
      <c r="G9" s="46">
        <v>0</v>
      </c>
      <c r="H9" s="46">
        <v>0</v>
      </c>
      <c r="I9" s="46">
        <v>606.78</v>
      </c>
      <c r="J9" s="4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2:17" ht="15">
      <c r="B10" s="15" t="s">
        <v>139</v>
      </c>
      <c r="C10" s="15" t="s">
        <v>48</v>
      </c>
      <c r="D10" s="15" t="s">
        <v>169</v>
      </c>
      <c r="E10" s="46">
        <v>0</v>
      </c>
      <c r="F10" s="46">
        <v>13.9</v>
      </c>
      <c r="G10" s="46">
        <v>0</v>
      </c>
      <c r="H10" s="46">
        <v>0</v>
      </c>
      <c r="I10" s="46">
        <v>191.66</v>
      </c>
      <c r="J10" s="46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</row>
    <row r="11" spans="2:17" ht="15">
      <c r="B11" s="15" t="s">
        <v>34</v>
      </c>
      <c r="C11" s="15" t="s">
        <v>48</v>
      </c>
      <c r="D11" s="15" t="s">
        <v>68</v>
      </c>
      <c r="E11" s="46">
        <v>0</v>
      </c>
      <c r="F11" s="46">
        <v>13.9</v>
      </c>
      <c r="G11" s="46">
        <v>0</v>
      </c>
      <c r="H11" s="46">
        <v>0</v>
      </c>
      <c r="I11" s="46">
        <v>798.43999999999994</v>
      </c>
      <c r="J11" s="4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31" t="s">
        <v>56</v>
      </c>
    </row>
    <row r="12" spans="2:17">
      <c r="B12" s="15"/>
      <c r="C12" s="1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8" spans="2:2">
      <c r="B18" s="6"/>
    </row>
  </sheetData>
  <sortState ref="B9:X155">
    <sortCondition ref="C9:C155"/>
  </sortState>
  <printOptions horizontalCentered="1"/>
  <pageMargins left="0.5" right="0.46" top="0.72" bottom="0.56000000000000005" header="0.25" footer="0.25"/>
  <pageSetup scale="42" orientation="portrait" r:id="rId1"/>
  <headerFooter alignWithMargins="0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F1"/>
  <sheetViews>
    <sheetView workbookViewId="0"/>
  </sheetViews>
  <sheetFormatPr defaultRowHeight="12.75"/>
  <sheetData>
    <row r="1" spans="1:578">
      <c r="A1" s="2"/>
      <c r="B1" s="2"/>
      <c r="C1" s="2"/>
      <c r="D1" s="2"/>
      <c r="E1" s="2"/>
      <c r="F1" s="2"/>
      <c r="G1" s="35"/>
      <c r="H1" s="2"/>
      <c r="I1" s="36"/>
      <c r="J1" s="36"/>
      <c r="K1" s="36"/>
      <c r="L1" s="36"/>
      <c r="M1" s="34"/>
      <c r="N1" s="34"/>
      <c r="O1" s="34"/>
      <c r="P1" s="36"/>
      <c r="Q1" s="36"/>
      <c r="R1" s="36"/>
      <c r="S1" s="36"/>
      <c r="T1" s="36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1"/>
  <sheetViews>
    <sheetView workbookViewId="0"/>
  </sheetViews>
  <sheetFormatPr defaultRowHeight="12.75"/>
  <sheetData>
    <row r="1" spans="1:179">
      <c r="A1" s="2"/>
      <c r="B1" s="2"/>
      <c r="C1" s="2"/>
      <c r="D1" s="6"/>
      <c r="E1" s="6"/>
      <c r="F1" s="2"/>
      <c r="G1" s="35"/>
      <c r="H1" s="2"/>
      <c r="I1" s="36"/>
      <c r="J1" s="36"/>
      <c r="K1" s="36"/>
      <c r="L1" s="36"/>
      <c r="M1" s="34"/>
      <c r="N1" s="34"/>
      <c r="O1" s="34"/>
      <c r="P1" s="36"/>
      <c r="Q1" s="36"/>
      <c r="R1" s="36"/>
      <c r="S1" s="36"/>
      <c r="T1" s="36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533"/>
  <sheetViews>
    <sheetView view="pageBreakPreview" zoomScale="60" zoomScaleNormal="80" workbookViewId="0">
      <selection activeCell="F1553" sqref="F1553"/>
    </sheetView>
  </sheetViews>
  <sheetFormatPr defaultColWidth="9.140625" defaultRowHeight="12.75"/>
  <cols>
    <col min="1" max="1" width="10.5703125" style="49" bestFit="1" customWidth="1"/>
    <col min="2" max="2" width="19.140625" style="49" bestFit="1" customWidth="1"/>
    <col min="3" max="3" width="13.140625" style="49" bestFit="1" customWidth="1"/>
    <col min="4" max="4" width="47.7109375" style="49" customWidth="1"/>
    <col min="5" max="5" width="13.140625" style="49" customWidth="1"/>
    <col min="6" max="6" width="33.85546875" style="49" customWidth="1"/>
    <col min="7" max="8" width="13" style="49" bestFit="1" customWidth="1"/>
    <col min="9" max="12" width="12" style="49" bestFit="1" customWidth="1"/>
    <col min="13" max="13" width="13" style="49" bestFit="1" customWidth="1"/>
    <col min="14" max="16384" width="9.140625" style="49"/>
  </cols>
  <sheetData>
    <row r="1" spans="1:13">
      <c r="A1" s="48" t="s">
        <v>171</v>
      </c>
    </row>
    <row r="2" spans="1:13">
      <c r="A2" s="48" t="s">
        <v>172</v>
      </c>
    </row>
    <row r="3" spans="1:13">
      <c r="A3" s="48" t="s">
        <v>173</v>
      </c>
    </row>
    <row r="5" spans="1:13">
      <c r="G5" s="50"/>
    </row>
    <row r="6" spans="1:13" ht="13.5" thickBot="1">
      <c r="A6" s="51" t="s">
        <v>174</v>
      </c>
      <c r="B6" s="51" t="s">
        <v>175</v>
      </c>
      <c r="C6" s="51" t="s">
        <v>176</v>
      </c>
      <c r="D6" s="51" t="s">
        <v>177</v>
      </c>
      <c r="E6" s="51" t="s">
        <v>178</v>
      </c>
      <c r="F6" s="51" t="s">
        <v>179</v>
      </c>
      <c r="G6" s="51" t="s">
        <v>180</v>
      </c>
      <c r="H6" s="51" t="s">
        <v>181</v>
      </c>
      <c r="I6" s="51" t="s">
        <v>182</v>
      </c>
      <c r="J6" s="51" t="s">
        <v>183</v>
      </c>
      <c r="K6" s="51" t="s">
        <v>184</v>
      </c>
      <c r="L6" s="51" t="s">
        <v>185</v>
      </c>
      <c r="M6" s="51" t="s">
        <v>186</v>
      </c>
    </row>
    <row r="7" spans="1:13" hidden="1">
      <c r="A7" s="52" t="s">
        <v>187</v>
      </c>
      <c r="B7" s="53" t="s">
        <v>188</v>
      </c>
      <c r="C7" s="54" t="s">
        <v>189</v>
      </c>
      <c r="D7" s="49" t="s">
        <v>190</v>
      </c>
      <c r="E7" s="54" t="s">
        <v>191</v>
      </c>
      <c r="F7" s="49" t="s">
        <v>192</v>
      </c>
      <c r="G7" s="55">
        <v>672134.52</v>
      </c>
      <c r="H7" s="55">
        <v>664048.25</v>
      </c>
      <c r="I7" s="55">
        <v>769253.16</v>
      </c>
      <c r="J7" s="55">
        <v>453327.3</v>
      </c>
      <c r="K7" s="55">
        <v>452238.11</v>
      </c>
      <c r="L7" s="55">
        <v>558552.21</v>
      </c>
      <c r="M7" s="55">
        <f>SUM(G7:L7)</f>
        <v>3569553.55</v>
      </c>
    </row>
    <row r="8" spans="1:13" hidden="1">
      <c r="A8" s="52" t="s">
        <v>187</v>
      </c>
      <c r="B8" s="53" t="s">
        <v>188</v>
      </c>
      <c r="C8" s="54" t="s">
        <v>193</v>
      </c>
      <c r="D8" s="49" t="s">
        <v>194</v>
      </c>
      <c r="E8" s="54" t="s">
        <v>191</v>
      </c>
      <c r="F8" s="49" t="s">
        <v>192</v>
      </c>
      <c r="G8" s="55">
        <v>-11327380.869999999</v>
      </c>
      <c r="H8" s="55">
        <v>-12335696.460000001</v>
      </c>
      <c r="I8" s="55">
        <v>-8878999.3000000007</v>
      </c>
      <c r="J8" s="55">
        <v>-7684524.04</v>
      </c>
      <c r="K8" s="55">
        <v>-4221491.87</v>
      </c>
      <c r="L8" s="55">
        <v>-3604184.26</v>
      </c>
      <c r="M8" s="55">
        <f t="shared" ref="M8:M71" si="0">SUM(G8:L8)</f>
        <v>-48052276.799999997</v>
      </c>
    </row>
    <row r="9" spans="1:13" hidden="1">
      <c r="A9" s="52" t="s">
        <v>187</v>
      </c>
      <c r="B9" s="53" t="s">
        <v>188</v>
      </c>
      <c r="C9" s="54" t="s">
        <v>195</v>
      </c>
      <c r="D9" s="49" t="s">
        <v>196</v>
      </c>
      <c r="E9" s="54" t="s">
        <v>197</v>
      </c>
      <c r="F9" s="49" t="s">
        <v>198</v>
      </c>
      <c r="G9" s="55">
        <v>1726118.53</v>
      </c>
      <c r="H9" s="55">
        <v>1726118.53</v>
      </c>
      <c r="I9" s="55">
        <v>1580766.46</v>
      </c>
      <c r="J9" s="55">
        <v>1726118.53</v>
      </c>
      <c r="K9" s="55">
        <v>1534184.44</v>
      </c>
      <c r="L9" s="55">
        <v>1238309.3500000001</v>
      </c>
      <c r="M9" s="55">
        <f t="shared" si="0"/>
        <v>9531615.8399999999</v>
      </c>
    </row>
    <row r="10" spans="1:13" hidden="1">
      <c r="A10" s="52" t="s">
        <v>187</v>
      </c>
      <c r="B10" s="53" t="s">
        <v>188</v>
      </c>
      <c r="C10" s="54" t="s">
        <v>195</v>
      </c>
      <c r="D10" s="49" t="s">
        <v>196</v>
      </c>
      <c r="E10" s="54" t="s">
        <v>199</v>
      </c>
      <c r="F10" s="49" t="s">
        <v>200</v>
      </c>
      <c r="G10" s="55">
        <v>656060.27</v>
      </c>
      <c r="H10" s="55">
        <v>665372.97</v>
      </c>
      <c r="I10" s="55">
        <v>637360.71</v>
      </c>
      <c r="J10" s="55">
        <v>654710.67000000004</v>
      </c>
      <c r="K10" s="55">
        <v>463838</v>
      </c>
      <c r="L10" s="55">
        <v>375073.05</v>
      </c>
      <c r="M10" s="55">
        <f t="shared" si="0"/>
        <v>3452415.67</v>
      </c>
    </row>
    <row r="11" spans="1:13" hidden="1">
      <c r="A11" s="52" t="s">
        <v>187</v>
      </c>
      <c r="B11" s="53" t="s">
        <v>188</v>
      </c>
      <c r="C11" s="54" t="s">
        <v>195</v>
      </c>
      <c r="D11" s="49" t="s">
        <v>196</v>
      </c>
      <c r="E11" s="54" t="s">
        <v>201</v>
      </c>
      <c r="F11" s="49" t="s">
        <v>202</v>
      </c>
      <c r="G11" s="55">
        <v>117406.06</v>
      </c>
      <c r="H11" s="55">
        <v>173262.27</v>
      </c>
      <c r="I11" s="55">
        <v>62495.45</v>
      </c>
      <c r="J11" s="55">
        <v>57421.35</v>
      </c>
      <c r="K11" s="55">
        <v>52617.13</v>
      </c>
      <c r="L11" s="55">
        <v>49244.66</v>
      </c>
      <c r="M11" s="55">
        <f t="shared" si="0"/>
        <v>512446.91999999993</v>
      </c>
    </row>
    <row r="12" spans="1:13" hidden="1">
      <c r="A12" s="52" t="s">
        <v>187</v>
      </c>
      <c r="B12" s="53" t="s">
        <v>188</v>
      </c>
      <c r="C12" s="54" t="s">
        <v>203</v>
      </c>
      <c r="D12" s="49" t="s">
        <v>204</v>
      </c>
      <c r="E12" s="54" t="s">
        <v>205</v>
      </c>
      <c r="F12" s="49" t="s">
        <v>206</v>
      </c>
      <c r="G12" s="55">
        <v>154108.84</v>
      </c>
      <c r="H12" s="55">
        <v>177092.36</v>
      </c>
      <c r="I12" s="55">
        <v>-199280.85</v>
      </c>
      <c r="J12" s="55">
        <v>-26713.55</v>
      </c>
      <c r="K12" s="55">
        <v>159479.39000000001</v>
      </c>
      <c r="L12" s="55">
        <v>-339162.64</v>
      </c>
      <c r="M12" s="55">
        <f t="shared" si="0"/>
        <v>-74476.45000000007</v>
      </c>
    </row>
    <row r="13" spans="1:13" hidden="1">
      <c r="A13" s="52" t="s">
        <v>187</v>
      </c>
      <c r="B13" s="53" t="s">
        <v>188</v>
      </c>
      <c r="C13" s="54" t="s">
        <v>203</v>
      </c>
      <c r="D13" s="49" t="s">
        <v>204</v>
      </c>
      <c r="E13" s="54" t="s">
        <v>207</v>
      </c>
      <c r="F13" s="49" t="s">
        <v>208</v>
      </c>
      <c r="G13" s="55">
        <v>46055</v>
      </c>
      <c r="H13" s="55">
        <v>-1161879</v>
      </c>
      <c r="I13" s="55">
        <v>-431567</v>
      </c>
      <c r="J13" s="55">
        <v>-718283</v>
      </c>
      <c r="K13" s="55">
        <v>-428451</v>
      </c>
      <c r="L13" s="55">
        <v>-107511</v>
      </c>
      <c r="M13" s="55">
        <f t="shared" si="0"/>
        <v>-2801636</v>
      </c>
    </row>
    <row r="14" spans="1:13" hidden="1">
      <c r="A14" s="52" t="s">
        <v>187</v>
      </c>
      <c r="B14" s="53" t="s">
        <v>188</v>
      </c>
      <c r="C14" s="54" t="s">
        <v>203</v>
      </c>
      <c r="D14" s="49" t="s">
        <v>204</v>
      </c>
      <c r="E14" s="54" t="s">
        <v>209</v>
      </c>
      <c r="F14" s="49" t="s">
        <v>210</v>
      </c>
      <c r="G14" s="55">
        <v>-168</v>
      </c>
      <c r="H14" s="55">
        <v>-98894</v>
      </c>
      <c r="I14" s="55">
        <v>-26775</v>
      </c>
      <c r="J14" s="55">
        <v>-66471</v>
      </c>
      <c r="K14" s="55">
        <v>-26080</v>
      </c>
      <c r="L14" s="55">
        <v>-9991</v>
      </c>
      <c r="M14" s="55">
        <f t="shared" si="0"/>
        <v>-228379</v>
      </c>
    </row>
    <row r="15" spans="1:13" hidden="1">
      <c r="A15" s="52" t="s">
        <v>187</v>
      </c>
      <c r="B15" s="53" t="s">
        <v>188</v>
      </c>
      <c r="C15" s="54" t="s">
        <v>203</v>
      </c>
      <c r="D15" s="49" t="s">
        <v>204</v>
      </c>
      <c r="E15" s="54" t="s">
        <v>211</v>
      </c>
      <c r="F15" s="49" t="s">
        <v>212</v>
      </c>
      <c r="G15" s="55">
        <v>123895</v>
      </c>
      <c r="H15" s="55">
        <v>-536302</v>
      </c>
      <c r="I15" s="55">
        <v>-175661</v>
      </c>
      <c r="J15" s="55">
        <v>-346540</v>
      </c>
      <c r="K15" s="55">
        <v>-95700</v>
      </c>
      <c r="L15" s="55">
        <v>-22255</v>
      </c>
      <c r="M15" s="55">
        <f t="shared" si="0"/>
        <v>-1052563</v>
      </c>
    </row>
    <row r="16" spans="1:13" hidden="1">
      <c r="A16" s="52" t="s">
        <v>187</v>
      </c>
      <c r="B16" s="53" t="s">
        <v>188</v>
      </c>
      <c r="C16" s="54" t="s">
        <v>213</v>
      </c>
      <c r="D16" s="49" t="s">
        <v>214</v>
      </c>
      <c r="E16" s="54" t="s">
        <v>215</v>
      </c>
      <c r="F16" s="49" t="s">
        <v>216</v>
      </c>
      <c r="G16" s="55">
        <v>194374.82</v>
      </c>
      <c r="H16" s="55">
        <v>169810.53</v>
      </c>
      <c r="I16" s="55">
        <v>197911.43</v>
      </c>
      <c r="J16" s="55">
        <v>172667.97</v>
      </c>
      <c r="K16" s="55">
        <v>199745.2</v>
      </c>
      <c r="L16" s="55">
        <v>185164.35</v>
      </c>
      <c r="M16" s="55">
        <f t="shared" si="0"/>
        <v>1119674.3</v>
      </c>
    </row>
    <row r="17" spans="1:13" hidden="1">
      <c r="A17" s="52" t="s">
        <v>187</v>
      </c>
      <c r="B17" s="53" t="s">
        <v>188</v>
      </c>
      <c r="C17" s="54" t="s">
        <v>213</v>
      </c>
      <c r="D17" s="49" t="s">
        <v>214</v>
      </c>
      <c r="E17" s="54" t="s">
        <v>217</v>
      </c>
      <c r="F17" s="49" t="s">
        <v>218</v>
      </c>
      <c r="G17" s="55">
        <v>417701.29</v>
      </c>
      <c r="H17" s="55">
        <v>348831.44</v>
      </c>
      <c r="I17" s="55">
        <v>239805.7</v>
      </c>
      <c r="J17" s="55">
        <v>356086.28</v>
      </c>
      <c r="K17" s="55">
        <v>354021.07</v>
      </c>
      <c r="L17" s="55">
        <v>242536.34</v>
      </c>
      <c r="M17" s="55">
        <f t="shared" si="0"/>
        <v>1958982.12</v>
      </c>
    </row>
    <row r="18" spans="1:13" hidden="1">
      <c r="A18" s="52" t="s">
        <v>187</v>
      </c>
      <c r="B18" s="53" t="s">
        <v>188</v>
      </c>
      <c r="C18" s="54" t="s">
        <v>213</v>
      </c>
      <c r="D18" s="49" t="s">
        <v>214</v>
      </c>
      <c r="E18" s="54" t="s">
        <v>219</v>
      </c>
      <c r="F18" s="49" t="s">
        <v>220</v>
      </c>
      <c r="G18" s="55">
        <v>552947.63</v>
      </c>
      <c r="H18" s="55">
        <v>576174.66</v>
      </c>
      <c r="I18" s="55">
        <v>509114.79</v>
      </c>
      <c r="J18" s="55">
        <v>497436.09</v>
      </c>
      <c r="K18" s="55">
        <v>645109.56999999995</v>
      </c>
      <c r="L18" s="55">
        <v>213201.64</v>
      </c>
      <c r="M18" s="55">
        <f t="shared" si="0"/>
        <v>2993984.38</v>
      </c>
    </row>
    <row r="19" spans="1:13" hidden="1">
      <c r="A19" s="52" t="s">
        <v>187</v>
      </c>
      <c r="B19" s="53" t="s">
        <v>188</v>
      </c>
      <c r="C19" s="54" t="s">
        <v>221</v>
      </c>
      <c r="D19" s="49" t="s">
        <v>222</v>
      </c>
      <c r="E19" s="54" t="s">
        <v>223</v>
      </c>
      <c r="F19" s="49" t="s">
        <v>224</v>
      </c>
      <c r="G19" s="55">
        <v>55870.77</v>
      </c>
      <c r="H19" s="55">
        <v>11950.04</v>
      </c>
      <c r="I19" s="55">
        <v>6562.43</v>
      </c>
      <c r="J19" s="55">
        <v>12969.21</v>
      </c>
      <c r="K19" s="55">
        <v>19059.84</v>
      </c>
      <c r="L19" s="55">
        <v>17434.490000000002</v>
      </c>
      <c r="M19" s="55">
        <f t="shared" si="0"/>
        <v>123846.77999999998</v>
      </c>
    </row>
    <row r="20" spans="1:13" hidden="1">
      <c r="A20" s="52" t="s">
        <v>187</v>
      </c>
      <c r="B20" s="53" t="s">
        <v>188</v>
      </c>
      <c r="C20" s="54" t="s">
        <v>221</v>
      </c>
      <c r="D20" s="49" t="s">
        <v>222</v>
      </c>
      <c r="E20" s="54" t="s">
        <v>225</v>
      </c>
      <c r="F20" s="49" t="s">
        <v>226</v>
      </c>
      <c r="G20" s="55">
        <v>26511.83</v>
      </c>
      <c r="H20" s="55">
        <v>25767.689999999995</v>
      </c>
      <c r="I20" s="55">
        <v>46726.42</v>
      </c>
      <c r="J20" s="55">
        <v>23076.730000000003</v>
      </c>
      <c r="K20" s="55">
        <v>19415.629999999997</v>
      </c>
      <c r="L20" s="55">
        <v>18523.600000000002</v>
      </c>
      <c r="M20" s="55">
        <f t="shared" si="0"/>
        <v>160021.90000000002</v>
      </c>
    </row>
    <row r="21" spans="1:13" hidden="1">
      <c r="A21" s="52" t="s">
        <v>187</v>
      </c>
      <c r="B21" s="53" t="s">
        <v>188</v>
      </c>
      <c r="C21" s="54" t="s">
        <v>221</v>
      </c>
      <c r="D21" s="49" t="s">
        <v>222</v>
      </c>
      <c r="E21" s="54" t="s">
        <v>227</v>
      </c>
      <c r="F21" s="49" t="s">
        <v>228</v>
      </c>
      <c r="G21" s="55">
        <v>2011.7400000000002</v>
      </c>
      <c r="H21" s="55">
        <v>1341.3000000000002</v>
      </c>
      <c r="I21" s="55">
        <v>-1284.06</v>
      </c>
      <c r="J21" s="55">
        <v>19.920000000000002</v>
      </c>
      <c r="K21" s="55">
        <v>14.840000000000002</v>
      </c>
      <c r="L21" s="55">
        <v>6.910000000000001</v>
      </c>
      <c r="M21" s="55">
        <f t="shared" si="0"/>
        <v>2110.6500000000005</v>
      </c>
    </row>
    <row r="22" spans="1:13" hidden="1">
      <c r="A22" s="52" t="s">
        <v>187</v>
      </c>
      <c r="B22" s="53" t="s">
        <v>188</v>
      </c>
      <c r="C22" s="54" t="s">
        <v>221</v>
      </c>
      <c r="D22" s="49" t="s">
        <v>222</v>
      </c>
      <c r="E22" s="54" t="s">
        <v>229</v>
      </c>
      <c r="F22" s="49" t="s">
        <v>230</v>
      </c>
      <c r="G22" s="55">
        <v>1969.5200000000002</v>
      </c>
      <c r="H22" s="55">
        <v>755.20999999999992</v>
      </c>
      <c r="I22" s="55">
        <v>109.27</v>
      </c>
      <c r="J22" s="55">
        <v>11.739999999999998</v>
      </c>
      <c r="K22" s="55">
        <v>21.459999999999997</v>
      </c>
      <c r="L22" s="55">
        <v>9.1700000000000017</v>
      </c>
      <c r="M22" s="55">
        <f t="shared" si="0"/>
        <v>2876.37</v>
      </c>
    </row>
    <row r="23" spans="1:13" hidden="1">
      <c r="A23" s="52" t="s">
        <v>187</v>
      </c>
      <c r="B23" s="53" t="s">
        <v>188</v>
      </c>
      <c r="C23" s="54" t="s">
        <v>221</v>
      </c>
      <c r="D23" s="49" t="s">
        <v>222</v>
      </c>
      <c r="E23" s="54" t="s">
        <v>231</v>
      </c>
      <c r="F23" s="49" t="s">
        <v>232</v>
      </c>
      <c r="G23" s="55">
        <v>1180.79</v>
      </c>
      <c r="H23" s="55">
        <v>-728.56</v>
      </c>
      <c r="I23" s="55">
        <v>-434.90000000000003</v>
      </c>
      <c r="J23" s="55">
        <v>-15.280000000000001</v>
      </c>
      <c r="K23" s="55">
        <v>5.6399999999999988</v>
      </c>
      <c r="L23" s="55">
        <v>-3.9400000000000004</v>
      </c>
      <c r="M23" s="55">
        <f t="shared" si="0"/>
        <v>3.7499999999999813</v>
      </c>
    </row>
    <row r="24" spans="1:13" hidden="1">
      <c r="A24" s="52" t="s">
        <v>187</v>
      </c>
      <c r="B24" s="53" t="s">
        <v>188</v>
      </c>
      <c r="C24" s="54" t="s">
        <v>221</v>
      </c>
      <c r="D24" s="49" t="s">
        <v>222</v>
      </c>
      <c r="E24" s="54" t="s">
        <v>233</v>
      </c>
      <c r="F24" s="49" t="s">
        <v>234</v>
      </c>
      <c r="G24" s="55">
        <v>6962.5100000000011</v>
      </c>
      <c r="H24" s="55">
        <v>-446.45999999999992</v>
      </c>
      <c r="I24" s="55">
        <v>-7672.88</v>
      </c>
      <c r="J24" s="55">
        <v>-2018.5400000000002</v>
      </c>
      <c r="K24" s="55">
        <v>1997.0500000000002</v>
      </c>
      <c r="L24" s="55">
        <v>1495.6200000000001</v>
      </c>
      <c r="M24" s="55">
        <f t="shared" si="0"/>
        <v>317.30000000000132</v>
      </c>
    </row>
    <row r="25" spans="1:13" hidden="1">
      <c r="A25" s="52" t="s">
        <v>187</v>
      </c>
      <c r="B25" s="53" t="s">
        <v>188</v>
      </c>
      <c r="C25" s="54" t="s">
        <v>221</v>
      </c>
      <c r="D25" s="49" t="s">
        <v>222</v>
      </c>
      <c r="E25" s="54" t="s">
        <v>235</v>
      </c>
      <c r="F25" s="49" t="s">
        <v>236</v>
      </c>
      <c r="G25" s="55">
        <v>1205.5400000000002</v>
      </c>
      <c r="H25" s="55">
        <v>-402.3</v>
      </c>
      <c r="I25" s="55">
        <v>-1018.81</v>
      </c>
      <c r="J25" s="55">
        <v>219.04000000000002</v>
      </c>
      <c r="K25" s="55">
        <v>0.94000000000000017</v>
      </c>
      <c r="L25" s="55">
        <v>-2.44</v>
      </c>
      <c r="M25" s="55">
        <f t="shared" si="0"/>
        <v>1.9700000000003119</v>
      </c>
    </row>
    <row r="26" spans="1:13" hidden="1">
      <c r="A26" s="52" t="s">
        <v>187</v>
      </c>
      <c r="B26" s="53" t="s">
        <v>188</v>
      </c>
      <c r="C26" s="54" t="s">
        <v>221</v>
      </c>
      <c r="D26" s="49" t="s">
        <v>222</v>
      </c>
      <c r="E26" s="54" t="s">
        <v>237</v>
      </c>
      <c r="F26" s="49" t="s">
        <v>238</v>
      </c>
      <c r="G26" s="55">
        <v>245588</v>
      </c>
      <c r="H26" s="55">
        <v>245588</v>
      </c>
      <c r="I26" s="55">
        <v>245588</v>
      </c>
      <c r="J26" s="55">
        <v>245588</v>
      </c>
      <c r="K26" s="55">
        <v>245588</v>
      </c>
      <c r="L26" s="55">
        <v>245588</v>
      </c>
      <c r="M26" s="55">
        <f t="shared" si="0"/>
        <v>1473528</v>
      </c>
    </row>
    <row r="27" spans="1:13" hidden="1">
      <c r="A27" s="52" t="s">
        <v>187</v>
      </c>
      <c r="B27" s="53" t="s">
        <v>188</v>
      </c>
      <c r="C27" s="54" t="s">
        <v>221</v>
      </c>
      <c r="D27" s="49" t="s">
        <v>222</v>
      </c>
      <c r="E27" s="54" t="s">
        <v>239</v>
      </c>
      <c r="F27" s="49" t="s">
        <v>240</v>
      </c>
      <c r="G27" s="55">
        <v>0</v>
      </c>
      <c r="H27" s="55">
        <v>12.75</v>
      </c>
      <c r="I27" s="55">
        <v>0</v>
      </c>
      <c r="J27" s="55">
        <v>46.75</v>
      </c>
      <c r="K27" s="55">
        <v>0</v>
      </c>
      <c r="L27" s="55">
        <v>12.75</v>
      </c>
      <c r="M27" s="55">
        <f t="shared" si="0"/>
        <v>72.25</v>
      </c>
    </row>
    <row r="28" spans="1:13" hidden="1">
      <c r="A28" s="52" t="s">
        <v>187</v>
      </c>
      <c r="B28" s="53" t="s">
        <v>188</v>
      </c>
      <c r="C28" s="54" t="s">
        <v>221</v>
      </c>
      <c r="D28" s="49" t="s">
        <v>222</v>
      </c>
      <c r="E28" s="54" t="s">
        <v>241</v>
      </c>
      <c r="F28" s="49" t="s">
        <v>242</v>
      </c>
      <c r="G28" s="55">
        <v>16598.849999999999</v>
      </c>
      <c r="H28" s="55">
        <v>15182.25</v>
      </c>
      <c r="I28" s="55">
        <v>12466.42</v>
      </c>
      <c r="J28" s="55">
        <v>10993.38</v>
      </c>
      <c r="K28" s="55">
        <v>15015.51</v>
      </c>
      <c r="L28" s="55">
        <v>10886.26</v>
      </c>
      <c r="M28" s="55">
        <f t="shared" si="0"/>
        <v>81142.669999999984</v>
      </c>
    </row>
    <row r="29" spans="1:13" hidden="1">
      <c r="A29" s="52" t="s">
        <v>187</v>
      </c>
      <c r="B29" s="53" t="s">
        <v>188</v>
      </c>
      <c r="C29" s="54" t="s">
        <v>221</v>
      </c>
      <c r="D29" s="49" t="s">
        <v>222</v>
      </c>
      <c r="E29" s="54" t="s">
        <v>243</v>
      </c>
      <c r="F29" s="49" t="s">
        <v>244</v>
      </c>
      <c r="G29" s="55">
        <v>26372.68</v>
      </c>
      <c r="H29" s="55">
        <v>20039.37</v>
      </c>
      <c r="I29" s="55">
        <v>15692.2</v>
      </c>
      <c r="J29" s="55">
        <v>-105354.85</v>
      </c>
      <c r="K29" s="55">
        <v>142730.79</v>
      </c>
      <c r="L29" s="55">
        <v>15677.17</v>
      </c>
      <c r="M29" s="55">
        <f t="shared" si="0"/>
        <v>115157.36</v>
      </c>
    </row>
    <row r="30" spans="1:13" hidden="1">
      <c r="A30" s="52" t="s">
        <v>187</v>
      </c>
      <c r="B30" s="53" t="s">
        <v>188</v>
      </c>
      <c r="C30" s="54" t="s">
        <v>221</v>
      </c>
      <c r="D30" s="49" t="s">
        <v>222</v>
      </c>
      <c r="E30" s="54" t="s">
        <v>245</v>
      </c>
      <c r="F30" s="49" t="s">
        <v>246</v>
      </c>
      <c r="G30" s="55">
        <v>27573.13</v>
      </c>
      <c r="H30" s="55">
        <v>27573.13</v>
      </c>
      <c r="I30" s="55">
        <v>27573.13</v>
      </c>
      <c r="J30" s="55">
        <v>27573.13</v>
      </c>
      <c r="K30" s="55">
        <v>27573.13</v>
      </c>
      <c r="L30" s="55">
        <v>27573.09</v>
      </c>
      <c r="M30" s="55">
        <f t="shared" si="0"/>
        <v>165438.74</v>
      </c>
    </row>
    <row r="31" spans="1:13" hidden="1">
      <c r="A31" s="52" t="s">
        <v>187</v>
      </c>
      <c r="B31" s="53" t="s">
        <v>188</v>
      </c>
      <c r="C31" s="54" t="s">
        <v>221</v>
      </c>
      <c r="D31" s="49" t="s">
        <v>222</v>
      </c>
      <c r="E31" s="54" t="s">
        <v>247</v>
      </c>
      <c r="F31" s="49" t="s">
        <v>248</v>
      </c>
      <c r="G31" s="55">
        <v>18505.740000000002</v>
      </c>
      <c r="H31" s="55">
        <v>0</v>
      </c>
      <c r="I31" s="55">
        <v>158.94999999999999</v>
      </c>
      <c r="J31" s="55">
        <v>36422.83</v>
      </c>
      <c r="K31" s="55">
        <v>42</v>
      </c>
      <c r="L31" s="55">
        <v>0</v>
      </c>
      <c r="M31" s="55">
        <f t="shared" si="0"/>
        <v>55129.520000000004</v>
      </c>
    </row>
    <row r="32" spans="1:13" hidden="1">
      <c r="A32" s="52" t="s">
        <v>187</v>
      </c>
      <c r="B32" s="53" t="s">
        <v>188</v>
      </c>
      <c r="C32" s="54" t="s">
        <v>221</v>
      </c>
      <c r="D32" s="49" t="s">
        <v>222</v>
      </c>
      <c r="E32" s="54" t="s">
        <v>249</v>
      </c>
      <c r="F32" s="49" t="s">
        <v>250</v>
      </c>
      <c r="G32" s="55">
        <v>0</v>
      </c>
      <c r="H32" s="55">
        <v>0</v>
      </c>
      <c r="I32" s="55">
        <v>30150.68</v>
      </c>
      <c r="J32" s="55">
        <v>0</v>
      </c>
      <c r="K32" s="55">
        <v>0</v>
      </c>
      <c r="L32" s="55">
        <v>52130.400000000001</v>
      </c>
      <c r="M32" s="55">
        <f t="shared" si="0"/>
        <v>82281.08</v>
      </c>
    </row>
    <row r="33" spans="1:13" hidden="1">
      <c r="A33" s="52" t="s">
        <v>187</v>
      </c>
      <c r="B33" s="53" t="s">
        <v>188</v>
      </c>
      <c r="C33" s="54" t="s">
        <v>221</v>
      </c>
      <c r="D33" s="49" t="s">
        <v>222</v>
      </c>
      <c r="E33" s="54" t="s">
        <v>251</v>
      </c>
      <c r="F33" s="49" t="s">
        <v>252</v>
      </c>
      <c r="G33" s="55">
        <v>575.20000000000005</v>
      </c>
      <c r="H33" s="55">
        <v>0</v>
      </c>
      <c r="I33" s="55">
        <v>0</v>
      </c>
      <c r="J33" s="55">
        <v>683.89</v>
      </c>
      <c r="K33" s="55">
        <v>0</v>
      </c>
      <c r="L33" s="55">
        <v>0</v>
      </c>
      <c r="M33" s="55">
        <f t="shared" si="0"/>
        <v>1259.0900000000001</v>
      </c>
    </row>
    <row r="34" spans="1:13" hidden="1">
      <c r="A34" s="52" t="s">
        <v>187</v>
      </c>
      <c r="B34" s="53" t="s">
        <v>188</v>
      </c>
      <c r="C34" s="54" t="s">
        <v>253</v>
      </c>
      <c r="D34" s="49" t="s">
        <v>254</v>
      </c>
      <c r="E34" s="54" t="s">
        <v>255</v>
      </c>
      <c r="F34" s="49" t="s">
        <v>256</v>
      </c>
      <c r="G34" s="55">
        <v>5960.53</v>
      </c>
      <c r="H34" s="55">
        <v>5960.53</v>
      </c>
      <c r="I34" s="55">
        <v>5960.53</v>
      </c>
      <c r="J34" s="55">
        <v>5960.53</v>
      </c>
      <c r="K34" s="55">
        <v>5960.53</v>
      </c>
      <c r="L34" s="55">
        <v>5960.53</v>
      </c>
      <c r="M34" s="55">
        <f t="shared" si="0"/>
        <v>35763.18</v>
      </c>
    </row>
    <row r="35" spans="1:13" hidden="1">
      <c r="A35" s="52" t="s">
        <v>187</v>
      </c>
      <c r="B35" s="53" t="s">
        <v>188</v>
      </c>
      <c r="C35" s="54" t="s">
        <v>257</v>
      </c>
      <c r="D35" s="49" t="s">
        <v>258</v>
      </c>
      <c r="E35" s="54" t="s">
        <v>255</v>
      </c>
      <c r="F35" s="49" t="s">
        <v>256</v>
      </c>
      <c r="G35" s="55">
        <v>338.75</v>
      </c>
      <c r="H35" s="55">
        <v>338.75</v>
      </c>
      <c r="I35" s="55">
        <v>338.75</v>
      </c>
      <c r="J35" s="55">
        <v>338.75</v>
      </c>
      <c r="K35" s="55">
        <v>338.75</v>
      </c>
      <c r="L35" s="55">
        <v>338.75</v>
      </c>
      <c r="M35" s="55">
        <f t="shared" si="0"/>
        <v>2032.5</v>
      </c>
    </row>
    <row r="36" spans="1:13" hidden="1">
      <c r="A36" s="52" t="s">
        <v>187</v>
      </c>
      <c r="B36" s="53" t="s">
        <v>188</v>
      </c>
      <c r="C36" s="54" t="s">
        <v>257</v>
      </c>
      <c r="D36" s="49" t="s">
        <v>258</v>
      </c>
      <c r="E36" s="54" t="s">
        <v>259</v>
      </c>
      <c r="F36" s="49" t="s">
        <v>260</v>
      </c>
      <c r="G36" s="55">
        <v>7008.19</v>
      </c>
      <c r="H36" s="55">
        <v>7008.19</v>
      </c>
      <c r="I36" s="55">
        <v>7008.19</v>
      </c>
      <c r="J36" s="55">
        <v>7008.19</v>
      </c>
      <c r="K36" s="55">
        <v>7008.19</v>
      </c>
      <c r="L36" s="55">
        <v>8354.7000000000007</v>
      </c>
      <c r="M36" s="55">
        <f t="shared" si="0"/>
        <v>43395.649999999994</v>
      </c>
    </row>
    <row r="37" spans="1:13" hidden="1">
      <c r="A37" s="52" t="s">
        <v>187</v>
      </c>
      <c r="B37" s="53" t="s">
        <v>188</v>
      </c>
      <c r="C37" s="54" t="s">
        <v>261</v>
      </c>
      <c r="D37" s="49" t="s">
        <v>262</v>
      </c>
      <c r="E37" s="54" t="s">
        <v>259</v>
      </c>
      <c r="F37" s="49" t="s">
        <v>260</v>
      </c>
      <c r="G37" s="55">
        <v>597742.48</v>
      </c>
      <c r="H37" s="55">
        <v>596954.62</v>
      </c>
      <c r="I37" s="55">
        <v>597981.28</v>
      </c>
      <c r="J37" s="55">
        <v>598645.39</v>
      </c>
      <c r="K37" s="55">
        <v>599039.32999999996</v>
      </c>
      <c r="L37" s="55">
        <v>646734.44999999995</v>
      </c>
      <c r="M37" s="55">
        <f t="shared" si="0"/>
        <v>3637097.55</v>
      </c>
    </row>
    <row r="38" spans="1:13" hidden="1">
      <c r="A38" s="52" t="s">
        <v>187</v>
      </c>
      <c r="B38" s="53" t="s">
        <v>188</v>
      </c>
      <c r="C38" s="54" t="s">
        <v>263</v>
      </c>
      <c r="D38" s="49" t="s">
        <v>264</v>
      </c>
      <c r="E38" s="54" t="s">
        <v>255</v>
      </c>
      <c r="F38" s="49" t="s">
        <v>256</v>
      </c>
      <c r="G38" s="55">
        <v>261.35000000000002</v>
      </c>
      <c r="H38" s="55">
        <v>0</v>
      </c>
      <c r="I38" s="55">
        <v>130.68</v>
      </c>
      <c r="J38" s="55">
        <v>784.05</v>
      </c>
      <c r="K38" s="55">
        <v>1215.28</v>
      </c>
      <c r="L38" s="55">
        <v>627.24</v>
      </c>
      <c r="M38" s="55">
        <f t="shared" si="0"/>
        <v>3018.5999999999995</v>
      </c>
    </row>
    <row r="39" spans="1:13" hidden="1">
      <c r="A39" s="52" t="s">
        <v>187</v>
      </c>
      <c r="B39" s="53" t="s">
        <v>188</v>
      </c>
      <c r="C39" s="54" t="s">
        <v>263</v>
      </c>
      <c r="D39" s="49" t="s">
        <v>264</v>
      </c>
      <c r="E39" s="54" t="s">
        <v>259</v>
      </c>
      <c r="F39" s="49" t="s">
        <v>260</v>
      </c>
      <c r="G39" s="55">
        <v>205.82</v>
      </c>
      <c r="H39" s="55">
        <v>17.07</v>
      </c>
      <c r="I39" s="55">
        <v>857.06</v>
      </c>
      <c r="J39" s="55">
        <v>8488.32</v>
      </c>
      <c r="K39" s="55">
        <v>183.71</v>
      </c>
      <c r="L39" s="55">
        <v>2008</v>
      </c>
      <c r="M39" s="55">
        <f t="shared" si="0"/>
        <v>11759.98</v>
      </c>
    </row>
    <row r="40" spans="1:13" hidden="1">
      <c r="A40" s="52" t="s">
        <v>187</v>
      </c>
      <c r="B40" s="53" t="s">
        <v>188</v>
      </c>
      <c r="C40" s="54" t="s">
        <v>263</v>
      </c>
      <c r="D40" s="49" t="s">
        <v>264</v>
      </c>
      <c r="E40" s="54" t="s">
        <v>265</v>
      </c>
      <c r="F40" s="49" t="s">
        <v>266</v>
      </c>
      <c r="G40" s="55">
        <v>11350</v>
      </c>
      <c r="H40" s="55">
        <v>6750</v>
      </c>
      <c r="I40" s="55">
        <v>3700</v>
      </c>
      <c r="J40" s="55">
        <v>6355</v>
      </c>
      <c r="K40" s="55">
        <v>2700</v>
      </c>
      <c r="L40" s="55">
        <v>4000</v>
      </c>
      <c r="M40" s="55">
        <f t="shared" si="0"/>
        <v>34855</v>
      </c>
    </row>
    <row r="41" spans="1:13" hidden="1">
      <c r="A41" s="52" t="s">
        <v>187</v>
      </c>
      <c r="B41" s="53" t="s">
        <v>188</v>
      </c>
      <c r="C41" s="54" t="s">
        <v>263</v>
      </c>
      <c r="D41" s="49" t="s">
        <v>264</v>
      </c>
      <c r="E41" s="54" t="s">
        <v>267</v>
      </c>
      <c r="F41" s="49" t="s">
        <v>268</v>
      </c>
      <c r="G41" s="55">
        <v>0</v>
      </c>
      <c r="H41" s="55">
        <v>2800</v>
      </c>
      <c r="I41" s="55">
        <v>200</v>
      </c>
      <c r="J41" s="55">
        <v>10100</v>
      </c>
      <c r="K41" s="55">
        <v>75</v>
      </c>
      <c r="L41" s="55">
        <v>535</v>
      </c>
      <c r="M41" s="55">
        <f t="shared" si="0"/>
        <v>13710</v>
      </c>
    </row>
    <row r="42" spans="1:13" hidden="1">
      <c r="A42" s="52" t="s">
        <v>187</v>
      </c>
      <c r="B42" s="53" t="s">
        <v>188</v>
      </c>
      <c r="C42" s="54" t="s">
        <v>263</v>
      </c>
      <c r="D42" s="49" t="s">
        <v>264</v>
      </c>
      <c r="E42" s="54" t="s">
        <v>269</v>
      </c>
      <c r="F42" s="49" t="s">
        <v>270</v>
      </c>
      <c r="G42" s="55">
        <v>700</v>
      </c>
      <c r="H42" s="55">
        <v>2650</v>
      </c>
      <c r="I42" s="55">
        <v>2225</v>
      </c>
      <c r="J42" s="55">
        <v>500</v>
      </c>
      <c r="K42" s="55">
        <v>1000</v>
      </c>
      <c r="L42" s="55">
        <v>1000</v>
      </c>
      <c r="M42" s="55">
        <f t="shared" si="0"/>
        <v>8075</v>
      </c>
    </row>
    <row r="43" spans="1:13" hidden="1">
      <c r="A43" s="52" t="s">
        <v>187</v>
      </c>
      <c r="B43" s="53" t="s">
        <v>188</v>
      </c>
      <c r="C43" s="54" t="s">
        <v>263</v>
      </c>
      <c r="D43" s="49" t="s">
        <v>264</v>
      </c>
      <c r="E43" s="54" t="s">
        <v>271</v>
      </c>
      <c r="F43" s="49" t="s">
        <v>272</v>
      </c>
      <c r="G43" s="55">
        <v>200</v>
      </c>
      <c r="H43" s="55">
        <v>0</v>
      </c>
      <c r="I43" s="55">
        <v>0</v>
      </c>
      <c r="J43" s="55">
        <v>0</v>
      </c>
      <c r="K43" s="55">
        <v>500</v>
      </c>
      <c r="L43" s="55">
        <v>2800</v>
      </c>
      <c r="M43" s="55">
        <f t="shared" si="0"/>
        <v>3500</v>
      </c>
    </row>
    <row r="44" spans="1:13" hidden="1">
      <c r="A44" s="52" t="s">
        <v>187</v>
      </c>
      <c r="B44" s="53" t="s">
        <v>188</v>
      </c>
      <c r="C44" s="54" t="s">
        <v>273</v>
      </c>
      <c r="D44" s="49" t="s">
        <v>274</v>
      </c>
      <c r="E44" s="54" t="s">
        <v>275</v>
      </c>
      <c r="F44" s="49" t="s">
        <v>276</v>
      </c>
      <c r="G44" s="55">
        <v>4131.76</v>
      </c>
      <c r="H44" s="55">
        <v>4131.76</v>
      </c>
      <c r="I44" s="55">
        <v>4131.76</v>
      </c>
      <c r="J44" s="55">
        <v>4131.76</v>
      </c>
      <c r="K44" s="55">
        <v>4131.76</v>
      </c>
      <c r="L44" s="55">
        <v>4131.76</v>
      </c>
      <c r="M44" s="55">
        <f t="shared" si="0"/>
        <v>24790.560000000005</v>
      </c>
    </row>
    <row r="45" spans="1:13" hidden="1">
      <c r="A45" s="52" t="s">
        <v>187</v>
      </c>
      <c r="B45" s="53" t="s">
        <v>188</v>
      </c>
      <c r="C45" s="54" t="s">
        <v>277</v>
      </c>
      <c r="D45" s="49" t="s">
        <v>278</v>
      </c>
      <c r="E45" s="54" t="s">
        <v>279</v>
      </c>
      <c r="F45" s="49" t="s">
        <v>280</v>
      </c>
      <c r="G45" s="55">
        <v>579.45000000000005</v>
      </c>
      <c r="H45" s="55">
        <v>-481.09</v>
      </c>
      <c r="I45" s="55">
        <v>-951.29</v>
      </c>
      <c r="J45" s="55">
        <v>243.18</v>
      </c>
      <c r="K45" s="55">
        <v>-321.60000000000002</v>
      </c>
      <c r="L45" s="55">
        <v>0</v>
      </c>
      <c r="M45" s="55">
        <f t="shared" si="0"/>
        <v>-931.3499999999998</v>
      </c>
    </row>
    <row r="46" spans="1:13" hidden="1">
      <c r="A46" s="52" t="s">
        <v>187</v>
      </c>
      <c r="B46" s="53" t="s">
        <v>188</v>
      </c>
      <c r="C46" s="54" t="s">
        <v>277</v>
      </c>
      <c r="D46" s="49" t="s">
        <v>278</v>
      </c>
      <c r="E46" s="54" t="s">
        <v>281</v>
      </c>
      <c r="F46" s="49" t="s">
        <v>282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f t="shared" si="0"/>
        <v>0</v>
      </c>
    </row>
    <row r="47" spans="1:13" hidden="1">
      <c r="A47" s="52" t="s">
        <v>187</v>
      </c>
      <c r="B47" s="53" t="s">
        <v>188</v>
      </c>
      <c r="C47" s="54" t="s">
        <v>277</v>
      </c>
      <c r="D47" s="49" t="s">
        <v>278</v>
      </c>
      <c r="E47" s="54" t="s">
        <v>283</v>
      </c>
      <c r="F47" s="49" t="s">
        <v>284</v>
      </c>
      <c r="G47" s="55">
        <v>-6.65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f t="shared" si="0"/>
        <v>-6.65</v>
      </c>
    </row>
    <row r="48" spans="1:13" hidden="1">
      <c r="A48" s="52" t="s">
        <v>187</v>
      </c>
      <c r="B48" s="53" t="s">
        <v>188</v>
      </c>
      <c r="C48" s="54" t="s">
        <v>277</v>
      </c>
      <c r="D48" s="49" t="s">
        <v>278</v>
      </c>
      <c r="E48" s="54" t="s">
        <v>285</v>
      </c>
      <c r="F48" s="49" t="s">
        <v>286</v>
      </c>
      <c r="G48" s="55">
        <v>2518</v>
      </c>
      <c r="H48" s="55">
        <v>1716.17</v>
      </c>
      <c r="I48" s="55">
        <v>470.54</v>
      </c>
      <c r="J48" s="55">
        <v>1286.3900000000001</v>
      </c>
      <c r="K48" s="55">
        <v>0</v>
      </c>
      <c r="L48" s="55">
        <v>0</v>
      </c>
      <c r="M48" s="55">
        <f t="shared" si="0"/>
        <v>5991.1</v>
      </c>
    </row>
    <row r="49" spans="1:13" hidden="1">
      <c r="A49" s="52" t="s">
        <v>187</v>
      </c>
      <c r="B49" s="53" t="s">
        <v>188</v>
      </c>
      <c r="C49" s="54" t="s">
        <v>277</v>
      </c>
      <c r="D49" s="49" t="s">
        <v>278</v>
      </c>
      <c r="E49" s="54" t="s">
        <v>287</v>
      </c>
      <c r="F49" s="49" t="s">
        <v>288</v>
      </c>
      <c r="G49" s="55">
        <v>283.52999999999997</v>
      </c>
      <c r="H49" s="55">
        <v>383.15</v>
      </c>
      <c r="I49" s="55">
        <v>220.39</v>
      </c>
      <c r="J49" s="55">
        <v>197.66</v>
      </c>
      <c r="K49" s="55">
        <v>159.85</v>
      </c>
      <c r="L49" s="55">
        <v>149.84</v>
      </c>
      <c r="M49" s="55">
        <f t="shared" si="0"/>
        <v>1394.4199999999998</v>
      </c>
    </row>
    <row r="50" spans="1:13" hidden="1">
      <c r="A50" s="52" t="s">
        <v>187</v>
      </c>
      <c r="B50" s="53" t="s">
        <v>188</v>
      </c>
      <c r="C50" s="54" t="s">
        <v>277</v>
      </c>
      <c r="D50" s="49" t="s">
        <v>278</v>
      </c>
      <c r="E50" s="54" t="s">
        <v>289</v>
      </c>
      <c r="F50" s="49" t="s">
        <v>290</v>
      </c>
      <c r="G50" s="55">
        <v>37.090000000000003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f t="shared" si="0"/>
        <v>37.090000000000003</v>
      </c>
    </row>
    <row r="51" spans="1:13" hidden="1">
      <c r="A51" s="52" t="s">
        <v>187</v>
      </c>
      <c r="B51" s="53" t="s">
        <v>188</v>
      </c>
      <c r="C51" s="54" t="s">
        <v>277</v>
      </c>
      <c r="D51" s="49" t="s">
        <v>278</v>
      </c>
      <c r="E51" s="54" t="s">
        <v>291</v>
      </c>
      <c r="F51" s="49" t="s">
        <v>292</v>
      </c>
      <c r="G51" s="55">
        <v>3501.54</v>
      </c>
      <c r="H51" s="55">
        <v>53.87</v>
      </c>
      <c r="I51" s="55">
        <v>1340.07</v>
      </c>
      <c r="J51" s="55">
        <v>0</v>
      </c>
      <c r="K51" s="55">
        <v>1575.41</v>
      </c>
      <c r="L51" s="55">
        <v>6.89</v>
      </c>
      <c r="M51" s="55">
        <f t="shared" si="0"/>
        <v>6477.78</v>
      </c>
    </row>
    <row r="52" spans="1:13" hidden="1">
      <c r="A52" s="52" t="s">
        <v>187</v>
      </c>
      <c r="B52" s="53" t="s">
        <v>188</v>
      </c>
      <c r="C52" s="54" t="s">
        <v>293</v>
      </c>
      <c r="D52" s="49" t="s">
        <v>294</v>
      </c>
      <c r="E52" s="54" t="s">
        <v>279</v>
      </c>
      <c r="F52" s="49" t="s">
        <v>280</v>
      </c>
      <c r="G52" s="55">
        <v>1965.8</v>
      </c>
      <c r="H52" s="55">
        <v>6711.5100000000011</v>
      </c>
      <c r="I52" s="55">
        <v>-11478.529999999999</v>
      </c>
      <c r="J52" s="55">
        <v>-91.769999999999982</v>
      </c>
      <c r="K52" s="55">
        <v>6003.670000000001</v>
      </c>
      <c r="L52" s="55">
        <v>2800.6400000000003</v>
      </c>
      <c r="M52" s="55">
        <f t="shared" si="0"/>
        <v>5911.3200000000033</v>
      </c>
    </row>
    <row r="53" spans="1:13" hidden="1">
      <c r="A53" s="52" t="s">
        <v>187</v>
      </c>
      <c r="B53" s="53" t="s">
        <v>188</v>
      </c>
      <c r="C53" s="54" t="s">
        <v>293</v>
      </c>
      <c r="D53" s="49" t="s">
        <v>294</v>
      </c>
      <c r="E53" s="54" t="s">
        <v>295</v>
      </c>
      <c r="F53" s="49" t="s">
        <v>296</v>
      </c>
      <c r="G53" s="55">
        <v>0</v>
      </c>
      <c r="H53" s="55">
        <v>0</v>
      </c>
      <c r="I53" s="55">
        <v>468223.41</v>
      </c>
      <c r="J53" s="55">
        <v>73260.14</v>
      </c>
      <c r="K53" s="55">
        <v>97610.49</v>
      </c>
      <c r="L53" s="55">
        <v>85108.5</v>
      </c>
      <c r="M53" s="55">
        <f t="shared" si="0"/>
        <v>724202.53999999992</v>
      </c>
    </row>
    <row r="54" spans="1:13" hidden="1">
      <c r="A54" s="52" t="s">
        <v>187</v>
      </c>
      <c r="B54" s="53" t="s">
        <v>188</v>
      </c>
      <c r="C54" s="54" t="s">
        <v>293</v>
      </c>
      <c r="D54" s="49" t="s">
        <v>294</v>
      </c>
      <c r="E54" s="54" t="s">
        <v>297</v>
      </c>
      <c r="F54" s="49" t="s">
        <v>298</v>
      </c>
      <c r="G54" s="55">
        <v>135.83000000000001</v>
      </c>
      <c r="H54" s="55">
        <v>1063.06</v>
      </c>
      <c r="I54" s="55">
        <v>0</v>
      </c>
      <c r="J54" s="55">
        <v>116.61</v>
      </c>
      <c r="K54" s="55">
        <v>534.62</v>
      </c>
      <c r="L54" s="55">
        <v>732.85</v>
      </c>
      <c r="M54" s="55">
        <f t="shared" si="0"/>
        <v>2582.9699999999998</v>
      </c>
    </row>
    <row r="55" spans="1:13" hidden="1">
      <c r="A55" s="52" t="s">
        <v>187</v>
      </c>
      <c r="B55" s="53" t="s">
        <v>188</v>
      </c>
      <c r="C55" s="54" t="s">
        <v>293</v>
      </c>
      <c r="D55" s="49" t="s">
        <v>294</v>
      </c>
      <c r="E55" s="54" t="s">
        <v>299</v>
      </c>
      <c r="F55" s="49" t="s">
        <v>300</v>
      </c>
      <c r="G55" s="55">
        <v>628.04</v>
      </c>
      <c r="H55" s="55">
        <v>126.47000000000001</v>
      </c>
      <c r="I55" s="55">
        <v>955.48</v>
      </c>
      <c r="J55" s="55">
        <v>213.54</v>
      </c>
      <c r="K55" s="55">
        <v>998.22</v>
      </c>
      <c r="L55" s="55">
        <v>1744.3500000000001</v>
      </c>
      <c r="M55" s="55">
        <f t="shared" si="0"/>
        <v>4666.1000000000004</v>
      </c>
    </row>
    <row r="56" spans="1:13" hidden="1">
      <c r="A56" s="52" t="s">
        <v>187</v>
      </c>
      <c r="B56" s="53" t="s">
        <v>188</v>
      </c>
      <c r="C56" s="54" t="s">
        <v>293</v>
      </c>
      <c r="D56" s="49" t="s">
        <v>294</v>
      </c>
      <c r="E56" s="54" t="s">
        <v>301</v>
      </c>
      <c r="F56" s="49" t="s">
        <v>302</v>
      </c>
      <c r="G56" s="55">
        <v>0</v>
      </c>
      <c r="H56" s="55">
        <v>0</v>
      </c>
      <c r="I56" s="55">
        <v>64</v>
      </c>
      <c r="J56" s="55">
        <v>0</v>
      </c>
      <c r="K56" s="55">
        <v>0</v>
      </c>
      <c r="L56" s="55">
        <v>0</v>
      </c>
      <c r="M56" s="55">
        <f t="shared" si="0"/>
        <v>64</v>
      </c>
    </row>
    <row r="57" spans="1:13" hidden="1">
      <c r="A57" s="52" t="s">
        <v>187</v>
      </c>
      <c r="B57" s="53" t="s">
        <v>188</v>
      </c>
      <c r="C57" s="54" t="s">
        <v>293</v>
      </c>
      <c r="D57" s="49" t="s">
        <v>294</v>
      </c>
      <c r="E57" s="54" t="s">
        <v>303</v>
      </c>
      <c r="F57" s="49" t="s">
        <v>304</v>
      </c>
      <c r="G57" s="55">
        <v>41.73</v>
      </c>
      <c r="H57" s="55">
        <v>90.96</v>
      </c>
      <c r="I57" s="55">
        <v>0</v>
      </c>
      <c r="J57" s="55">
        <v>93.63</v>
      </c>
      <c r="K57" s="55">
        <v>0</v>
      </c>
      <c r="L57" s="55">
        <v>199.56</v>
      </c>
      <c r="M57" s="55">
        <f t="shared" si="0"/>
        <v>425.88</v>
      </c>
    </row>
    <row r="58" spans="1:13" hidden="1">
      <c r="A58" s="52" t="s">
        <v>187</v>
      </c>
      <c r="B58" s="53" t="s">
        <v>188</v>
      </c>
      <c r="C58" s="54" t="s">
        <v>293</v>
      </c>
      <c r="D58" s="49" t="s">
        <v>294</v>
      </c>
      <c r="E58" s="54" t="s">
        <v>285</v>
      </c>
      <c r="F58" s="49" t="s">
        <v>286</v>
      </c>
      <c r="G58" s="55">
        <v>20204.530000000002</v>
      </c>
      <c r="H58" s="55">
        <v>31390.390000000003</v>
      </c>
      <c r="I58" s="55">
        <v>44134.04</v>
      </c>
      <c r="J58" s="55">
        <v>29055.579999999998</v>
      </c>
      <c r="K58" s="55">
        <v>33168.980000000003</v>
      </c>
      <c r="L58" s="55">
        <v>32136.400000000001</v>
      </c>
      <c r="M58" s="55">
        <f t="shared" si="0"/>
        <v>190089.92</v>
      </c>
    </row>
    <row r="59" spans="1:13" hidden="1">
      <c r="A59" s="52" t="s">
        <v>187</v>
      </c>
      <c r="B59" s="53" t="s">
        <v>188</v>
      </c>
      <c r="C59" s="54" t="s">
        <v>293</v>
      </c>
      <c r="D59" s="49" t="s">
        <v>294</v>
      </c>
      <c r="E59" s="54" t="s">
        <v>291</v>
      </c>
      <c r="F59" s="49" t="s">
        <v>292</v>
      </c>
      <c r="G59" s="55">
        <v>31.75</v>
      </c>
      <c r="H59" s="55">
        <v>1.91</v>
      </c>
      <c r="I59" s="55">
        <v>78.62</v>
      </c>
      <c r="J59" s="55">
        <v>0</v>
      </c>
      <c r="K59" s="55">
        <v>0</v>
      </c>
      <c r="L59" s="55">
        <v>33.659999999999997</v>
      </c>
      <c r="M59" s="55">
        <f t="shared" si="0"/>
        <v>145.94</v>
      </c>
    </row>
    <row r="60" spans="1:13" hidden="1">
      <c r="A60" s="52" t="s">
        <v>187</v>
      </c>
      <c r="B60" s="53" t="s">
        <v>188</v>
      </c>
      <c r="C60" s="54" t="s">
        <v>293</v>
      </c>
      <c r="D60" s="49" t="s">
        <v>294</v>
      </c>
      <c r="E60" s="54" t="s">
        <v>305</v>
      </c>
      <c r="F60" s="49" t="s">
        <v>306</v>
      </c>
      <c r="G60" s="55">
        <v>0</v>
      </c>
      <c r="H60" s="55">
        <v>365.06</v>
      </c>
      <c r="I60" s="55">
        <v>0</v>
      </c>
      <c r="J60" s="55">
        <v>0</v>
      </c>
      <c r="K60" s="55">
        <v>0</v>
      </c>
      <c r="L60" s="55">
        <v>0</v>
      </c>
      <c r="M60" s="55">
        <f t="shared" si="0"/>
        <v>365.06</v>
      </c>
    </row>
    <row r="61" spans="1:13" hidden="1">
      <c r="A61" s="52" t="s">
        <v>187</v>
      </c>
      <c r="B61" s="53" t="s">
        <v>188</v>
      </c>
      <c r="C61" s="54" t="s">
        <v>293</v>
      </c>
      <c r="D61" s="49" t="s">
        <v>294</v>
      </c>
      <c r="E61" s="54" t="s">
        <v>307</v>
      </c>
      <c r="F61" s="49" t="s">
        <v>308</v>
      </c>
      <c r="G61" s="55">
        <v>147.65</v>
      </c>
      <c r="H61" s="55">
        <v>0</v>
      </c>
      <c r="I61" s="55">
        <v>7.2</v>
      </c>
      <c r="J61" s="55">
        <v>24.28</v>
      </c>
      <c r="K61" s="55">
        <v>25.87</v>
      </c>
      <c r="L61" s="55">
        <v>0</v>
      </c>
      <c r="M61" s="55">
        <f t="shared" si="0"/>
        <v>205</v>
      </c>
    </row>
    <row r="62" spans="1:13" hidden="1">
      <c r="A62" s="52" t="s">
        <v>187</v>
      </c>
      <c r="B62" s="53" t="s">
        <v>188</v>
      </c>
      <c r="C62" s="54" t="s">
        <v>293</v>
      </c>
      <c r="D62" s="49" t="s">
        <v>294</v>
      </c>
      <c r="E62" s="54" t="s">
        <v>309</v>
      </c>
      <c r="F62" s="49" t="s">
        <v>310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224</v>
      </c>
      <c r="M62" s="55">
        <f t="shared" si="0"/>
        <v>224</v>
      </c>
    </row>
    <row r="63" spans="1:13" hidden="1">
      <c r="A63" s="52" t="s">
        <v>187</v>
      </c>
      <c r="B63" s="53" t="s">
        <v>188</v>
      </c>
      <c r="C63" s="54" t="s">
        <v>293</v>
      </c>
      <c r="D63" s="49" t="s">
        <v>294</v>
      </c>
      <c r="E63" s="54" t="s">
        <v>46</v>
      </c>
      <c r="F63" s="49" t="s">
        <v>311</v>
      </c>
      <c r="G63" s="55">
        <v>0</v>
      </c>
      <c r="H63" s="55">
        <v>0</v>
      </c>
      <c r="I63" s="55">
        <v>0</v>
      </c>
      <c r="J63" s="55">
        <v>14.18</v>
      </c>
      <c r="K63" s="55">
        <v>0</v>
      </c>
      <c r="L63" s="55">
        <v>0</v>
      </c>
      <c r="M63" s="55">
        <f t="shared" si="0"/>
        <v>14.18</v>
      </c>
    </row>
    <row r="64" spans="1:13" hidden="1">
      <c r="A64" s="52" t="s">
        <v>187</v>
      </c>
      <c r="B64" s="53" t="s">
        <v>188</v>
      </c>
      <c r="C64" s="54" t="s">
        <v>293</v>
      </c>
      <c r="D64" s="49" t="s">
        <v>294</v>
      </c>
      <c r="E64" s="54" t="s">
        <v>312</v>
      </c>
      <c r="F64" s="49" t="s">
        <v>313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75</v>
      </c>
      <c r="M64" s="55">
        <f t="shared" si="0"/>
        <v>75</v>
      </c>
    </row>
    <row r="65" spans="1:13" hidden="1">
      <c r="A65" s="52" t="s">
        <v>187</v>
      </c>
      <c r="B65" s="53" t="s">
        <v>188</v>
      </c>
      <c r="C65" s="54" t="s">
        <v>66</v>
      </c>
      <c r="D65" s="49" t="s">
        <v>314</v>
      </c>
      <c r="E65" s="54" t="s">
        <v>279</v>
      </c>
      <c r="F65" s="49" t="s">
        <v>280</v>
      </c>
      <c r="G65" s="55">
        <v>6447.1399999999994</v>
      </c>
      <c r="H65" s="55">
        <v>12227.410000000002</v>
      </c>
      <c r="I65" s="55">
        <v>-39505.520000000004</v>
      </c>
      <c r="J65" s="55">
        <v>-4749.29</v>
      </c>
      <c r="K65" s="55">
        <v>16744.11</v>
      </c>
      <c r="L65" s="55">
        <v>6237.88</v>
      </c>
      <c r="M65" s="55">
        <f t="shared" si="0"/>
        <v>-2598.2700000000013</v>
      </c>
    </row>
    <row r="66" spans="1:13" hidden="1">
      <c r="A66" s="52" t="s">
        <v>187</v>
      </c>
      <c r="B66" s="53" t="s">
        <v>188</v>
      </c>
      <c r="C66" s="54" t="s">
        <v>66</v>
      </c>
      <c r="D66" s="49" t="s">
        <v>314</v>
      </c>
      <c r="E66" s="54" t="s">
        <v>315</v>
      </c>
      <c r="F66" s="49" t="s">
        <v>316</v>
      </c>
      <c r="G66" s="55">
        <v>25.98</v>
      </c>
      <c r="H66" s="55">
        <v>113.6</v>
      </c>
      <c r="I66" s="55">
        <v>0</v>
      </c>
      <c r="J66" s="55">
        <v>0</v>
      </c>
      <c r="K66" s="55">
        <v>0</v>
      </c>
      <c r="L66" s="55">
        <v>0</v>
      </c>
      <c r="M66" s="55">
        <f t="shared" si="0"/>
        <v>139.57999999999998</v>
      </c>
    </row>
    <row r="67" spans="1:13" hidden="1">
      <c r="A67" s="52" t="s">
        <v>187</v>
      </c>
      <c r="B67" s="53" t="s">
        <v>188</v>
      </c>
      <c r="C67" s="54" t="s">
        <v>66</v>
      </c>
      <c r="D67" s="49" t="s">
        <v>314</v>
      </c>
      <c r="E67" s="54" t="s">
        <v>297</v>
      </c>
      <c r="F67" s="49" t="s">
        <v>298</v>
      </c>
      <c r="G67" s="55">
        <v>206.04999999999998</v>
      </c>
      <c r="H67" s="55">
        <v>472.37</v>
      </c>
      <c r="I67" s="55">
        <v>867</v>
      </c>
      <c r="J67" s="55">
        <v>152.82999999999998</v>
      </c>
      <c r="K67" s="55">
        <v>756.58999999999992</v>
      </c>
      <c r="L67" s="55">
        <v>524.38</v>
      </c>
      <c r="M67" s="55">
        <f t="shared" si="0"/>
        <v>2979.2200000000003</v>
      </c>
    </row>
    <row r="68" spans="1:13" hidden="1">
      <c r="A68" s="52" t="s">
        <v>187</v>
      </c>
      <c r="B68" s="53" t="s">
        <v>188</v>
      </c>
      <c r="C68" s="54" t="s">
        <v>66</v>
      </c>
      <c r="D68" s="49" t="s">
        <v>314</v>
      </c>
      <c r="E68" s="54" t="s">
        <v>317</v>
      </c>
      <c r="F68" s="49" t="s">
        <v>318</v>
      </c>
      <c r="G68" s="55">
        <v>0</v>
      </c>
      <c r="H68" s="55">
        <v>0</v>
      </c>
      <c r="I68" s="55">
        <v>0</v>
      </c>
      <c r="J68" s="55">
        <v>0</v>
      </c>
      <c r="K68" s="55">
        <v>150</v>
      </c>
      <c r="L68" s="55">
        <v>0</v>
      </c>
      <c r="M68" s="55">
        <f t="shared" si="0"/>
        <v>150</v>
      </c>
    </row>
    <row r="69" spans="1:13" hidden="1">
      <c r="A69" s="52" t="s">
        <v>187</v>
      </c>
      <c r="B69" s="53" t="s">
        <v>188</v>
      </c>
      <c r="C69" s="54" t="s">
        <v>66</v>
      </c>
      <c r="D69" s="49" t="s">
        <v>314</v>
      </c>
      <c r="E69" s="54" t="s">
        <v>299</v>
      </c>
      <c r="F69" s="49" t="s">
        <v>300</v>
      </c>
      <c r="G69" s="55">
        <v>1755.02</v>
      </c>
      <c r="H69" s="55">
        <v>208.9</v>
      </c>
      <c r="I69" s="55">
        <v>718.95999999999992</v>
      </c>
      <c r="J69" s="55">
        <v>1277.71</v>
      </c>
      <c r="K69" s="55">
        <v>720.73</v>
      </c>
      <c r="L69" s="55">
        <v>708.97</v>
      </c>
      <c r="M69" s="55">
        <f t="shared" si="0"/>
        <v>5390.29</v>
      </c>
    </row>
    <row r="70" spans="1:13" hidden="1">
      <c r="A70" s="52" t="s">
        <v>187</v>
      </c>
      <c r="B70" s="53" t="s">
        <v>188</v>
      </c>
      <c r="C70" s="54" t="s">
        <v>66</v>
      </c>
      <c r="D70" s="49" t="s">
        <v>314</v>
      </c>
      <c r="E70" s="54" t="s">
        <v>301</v>
      </c>
      <c r="F70" s="49" t="s">
        <v>302</v>
      </c>
      <c r="G70" s="55">
        <v>23.51</v>
      </c>
      <c r="H70" s="55">
        <v>0</v>
      </c>
      <c r="I70" s="55">
        <v>0</v>
      </c>
      <c r="J70" s="55">
        <v>0</v>
      </c>
      <c r="K70" s="55">
        <v>0</v>
      </c>
      <c r="L70" s="55">
        <v>65</v>
      </c>
      <c r="M70" s="55">
        <f t="shared" si="0"/>
        <v>88.51</v>
      </c>
    </row>
    <row r="71" spans="1:13" hidden="1">
      <c r="A71" s="52" t="s">
        <v>187</v>
      </c>
      <c r="B71" s="53" t="s">
        <v>188</v>
      </c>
      <c r="C71" s="54" t="s">
        <v>66</v>
      </c>
      <c r="D71" s="49" t="s">
        <v>314</v>
      </c>
      <c r="E71" s="54" t="s">
        <v>319</v>
      </c>
      <c r="F71" s="49" t="s">
        <v>320</v>
      </c>
      <c r="G71" s="55">
        <v>405.55</v>
      </c>
      <c r="H71" s="55">
        <v>25</v>
      </c>
      <c r="I71" s="55">
        <v>819.22</v>
      </c>
      <c r="J71" s="55">
        <v>3138.86</v>
      </c>
      <c r="K71" s="55">
        <v>11080</v>
      </c>
      <c r="L71" s="55">
        <v>4169.8999999999996</v>
      </c>
      <c r="M71" s="55">
        <f t="shared" si="0"/>
        <v>19638.53</v>
      </c>
    </row>
    <row r="72" spans="1:13" hidden="1">
      <c r="A72" s="52" t="s">
        <v>187</v>
      </c>
      <c r="B72" s="53" t="s">
        <v>188</v>
      </c>
      <c r="C72" s="54" t="s">
        <v>66</v>
      </c>
      <c r="D72" s="49" t="s">
        <v>314</v>
      </c>
      <c r="E72" s="54" t="s">
        <v>303</v>
      </c>
      <c r="F72" s="49" t="s">
        <v>304</v>
      </c>
      <c r="G72" s="55">
        <v>0</v>
      </c>
      <c r="H72" s="55">
        <v>128.16999999999999</v>
      </c>
      <c r="I72" s="55">
        <v>879.31</v>
      </c>
      <c r="J72" s="55">
        <v>0</v>
      </c>
      <c r="K72" s="55">
        <v>0</v>
      </c>
      <c r="L72" s="55">
        <v>466.2</v>
      </c>
      <c r="M72" s="55">
        <f t="shared" ref="M72:M135" si="1">SUM(G72:L72)</f>
        <v>1473.6799999999998</v>
      </c>
    </row>
    <row r="73" spans="1:13" hidden="1">
      <c r="A73" s="52" t="s">
        <v>187</v>
      </c>
      <c r="B73" s="53" t="s">
        <v>188</v>
      </c>
      <c r="C73" s="54" t="s">
        <v>66</v>
      </c>
      <c r="D73" s="49" t="s">
        <v>314</v>
      </c>
      <c r="E73" s="54" t="s">
        <v>321</v>
      </c>
      <c r="F73" s="49" t="s">
        <v>322</v>
      </c>
      <c r="G73" s="55">
        <v>403</v>
      </c>
      <c r="H73" s="55">
        <v>116.49</v>
      </c>
      <c r="I73" s="55">
        <v>-471.24</v>
      </c>
      <c r="J73" s="55">
        <v>60</v>
      </c>
      <c r="K73" s="55">
        <v>0</v>
      </c>
      <c r="L73" s="55">
        <v>-218.79</v>
      </c>
      <c r="M73" s="55">
        <f t="shared" si="1"/>
        <v>-110.53999999999999</v>
      </c>
    </row>
    <row r="74" spans="1:13" hidden="1">
      <c r="A74" s="52" t="s">
        <v>187</v>
      </c>
      <c r="B74" s="53" t="s">
        <v>188</v>
      </c>
      <c r="C74" s="54" t="s">
        <v>66</v>
      </c>
      <c r="D74" s="49" t="s">
        <v>314</v>
      </c>
      <c r="E74" s="54" t="s">
        <v>281</v>
      </c>
      <c r="F74" s="49" t="s">
        <v>282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f t="shared" si="1"/>
        <v>0</v>
      </c>
    </row>
    <row r="75" spans="1:13" hidden="1">
      <c r="A75" s="52" t="s">
        <v>187</v>
      </c>
      <c r="B75" s="53" t="s">
        <v>188</v>
      </c>
      <c r="C75" s="54" t="s">
        <v>66</v>
      </c>
      <c r="D75" s="49" t="s">
        <v>314</v>
      </c>
      <c r="E75" s="54" t="s">
        <v>323</v>
      </c>
      <c r="F75" s="49" t="s">
        <v>324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f t="shared" si="1"/>
        <v>0</v>
      </c>
    </row>
    <row r="76" spans="1:13" hidden="1">
      <c r="A76" s="52" t="s">
        <v>187</v>
      </c>
      <c r="B76" s="53" t="s">
        <v>188</v>
      </c>
      <c r="C76" s="54" t="s">
        <v>66</v>
      </c>
      <c r="D76" s="49" t="s">
        <v>314</v>
      </c>
      <c r="E76" s="54" t="s">
        <v>325</v>
      </c>
      <c r="F76" s="49" t="s">
        <v>326</v>
      </c>
      <c r="G76" s="55">
        <v>-73.83</v>
      </c>
      <c r="H76" s="55">
        <v>-114.38</v>
      </c>
      <c r="I76" s="55">
        <v>-234.71</v>
      </c>
      <c r="J76" s="55">
        <v>-79.13</v>
      </c>
      <c r="K76" s="55">
        <v>0</v>
      </c>
      <c r="L76" s="55">
        <v>-16.47</v>
      </c>
      <c r="M76" s="55">
        <f t="shared" si="1"/>
        <v>-518.52</v>
      </c>
    </row>
    <row r="77" spans="1:13" hidden="1">
      <c r="A77" s="52" t="s">
        <v>187</v>
      </c>
      <c r="B77" s="53" t="s">
        <v>188</v>
      </c>
      <c r="C77" s="54" t="s">
        <v>66</v>
      </c>
      <c r="D77" s="49" t="s">
        <v>314</v>
      </c>
      <c r="E77" s="54" t="s">
        <v>327</v>
      </c>
      <c r="F77" s="49" t="s">
        <v>328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f t="shared" si="1"/>
        <v>0</v>
      </c>
    </row>
    <row r="78" spans="1:13" hidden="1">
      <c r="A78" s="52" t="s">
        <v>187</v>
      </c>
      <c r="B78" s="53" t="s">
        <v>188</v>
      </c>
      <c r="C78" s="54" t="s">
        <v>66</v>
      </c>
      <c r="D78" s="49" t="s">
        <v>314</v>
      </c>
      <c r="E78" s="54" t="s">
        <v>283</v>
      </c>
      <c r="F78" s="49" t="s">
        <v>284</v>
      </c>
      <c r="G78" s="55">
        <v>-111882.6</v>
      </c>
      <c r="H78" s="55">
        <v>-102057.07</v>
      </c>
      <c r="I78" s="55">
        <v>-92767.590000000011</v>
      </c>
      <c r="J78" s="55">
        <v>-87172.859999999986</v>
      </c>
      <c r="K78" s="55">
        <v>-116877.82999999999</v>
      </c>
      <c r="L78" s="55">
        <v>-92331.140000000014</v>
      </c>
      <c r="M78" s="55">
        <f t="shared" si="1"/>
        <v>-603089.09</v>
      </c>
    </row>
    <row r="79" spans="1:13" hidden="1">
      <c r="A79" s="52" t="s">
        <v>187</v>
      </c>
      <c r="B79" s="53" t="s">
        <v>188</v>
      </c>
      <c r="C79" s="54" t="s">
        <v>66</v>
      </c>
      <c r="D79" s="49" t="s">
        <v>314</v>
      </c>
      <c r="E79" s="54" t="s">
        <v>329</v>
      </c>
      <c r="F79" s="49" t="s">
        <v>330</v>
      </c>
      <c r="G79" s="55">
        <v>-58591.409999999996</v>
      </c>
      <c r="H79" s="55">
        <v>-58254.94</v>
      </c>
      <c r="I79" s="55">
        <v>-53919.32</v>
      </c>
      <c r="J79" s="55">
        <v>-66978.180000000008</v>
      </c>
      <c r="K79" s="55">
        <v>-57160.6</v>
      </c>
      <c r="L79" s="55">
        <v>-60210.04</v>
      </c>
      <c r="M79" s="55">
        <f t="shared" si="1"/>
        <v>-355114.49</v>
      </c>
    </row>
    <row r="80" spans="1:13" hidden="1">
      <c r="A80" s="52" t="s">
        <v>187</v>
      </c>
      <c r="B80" s="53" t="s">
        <v>188</v>
      </c>
      <c r="C80" s="54" t="s">
        <v>66</v>
      </c>
      <c r="D80" s="49" t="s">
        <v>314</v>
      </c>
      <c r="E80" s="54" t="s">
        <v>331</v>
      </c>
      <c r="F80" s="49" t="s">
        <v>332</v>
      </c>
      <c r="G80" s="55">
        <v>-1537.54</v>
      </c>
      <c r="H80" s="55">
        <v>-308.95</v>
      </c>
      <c r="I80" s="55">
        <v>-641.21</v>
      </c>
      <c r="J80" s="55">
        <v>-393.54</v>
      </c>
      <c r="K80" s="55">
        <v>-49.87</v>
      </c>
      <c r="L80" s="55">
        <v>-175.76999999999998</v>
      </c>
      <c r="M80" s="55">
        <f t="shared" si="1"/>
        <v>-3106.8799999999997</v>
      </c>
    </row>
    <row r="81" spans="1:13" hidden="1">
      <c r="A81" s="52" t="s">
        <v>187</v>
      </c>
      <c r="B81" s="53" t="s">
        <v>188</v>
      </c>
      <c r="C81" s="54" t="s">
        <v>66</v>
      </c>
      <c r="D81" s="49" t="s">
        <v>314</v>
      </c>
      <c r="E81" s="54" t="s">
        <v>333</v>
      </c>
      <c r="F81" s="49" t="s">
        <v>334</v>
      </c>
      <c r="G81" s="55">
        <v>704.65</v>
      </c>
      <c r="H81" s="55">
        <v>662.86</v>
      </c>
      <c r="I81" s="55">
        <v>1399.0500000000002</v>
      </c>
      <c r="J81" s="55">
        <v>947.41000000000008</v>
      </c>
      <c r="K81" s="55">
        <v>1603.9699999999998</v>
      </c>
      <c r="L81" s="55">
        <v>1178.58</v>
      </c>
      <c r="M81" s="55">
        <f t="shared" si="1"/>
        <v>6496.52</v>
      </c>
    </row>
    <row r="82" spans="1:13" hidden="1">
      <c r="A82" s="52" t="s">
        <v>187</v>
      </c>
      <c r="B82" s="53" t="s">
        <v>188</v>
      </c>
      <c r="C82" s="54" t="s">
        <v>66</v>
      </c>
      <c r="D82" s="49" t="s">
        <v>314</v>
      </c>
      <c r="E82" s="54" t="s">
        <v>285</v>
      </c>
      <c r="F82" s="49" t="s">
        <v>286</v>
      </c>
      <c r="G82" s="55">
        <v>92460.189999999988</v>
      </c>
      <c r="H82" s="55">
        <v>112839.22</v>
      </c>
      <c r="I82" s="55">
        <v>169187.91999999998</v>
      </c>
      <c r="J82" s="55">
        <v>93794.84</v>
      </c>
      <c r="K82" s="55">
        <v>100482.04000000001</v>
      </c>
      <c r="L82" s="55">
        <v>92861.34</v>
      </c>
      <c r="M82" s="55">
        <f t="shared" si="1"/>
        <v>661625.54999999993</v>
      </c>
    </row>
    <row r="83" spans="1:13" hidden="1">
      <c r="A83" s="52" t="s">
        <v>187</v>
      </c>
      <c r="B83" s="53" t="s">
        <v>188</v>
      </c>
      <c r="C83" s="54" t="s">
        <v>66</v>
      </c>
      <c r="D83" s="49" t="s">
        <v>314</v>
      </c>
      <c r="E83" s="54" t="s">
        <v>287</v>
      </c>
      <c r="F83" s="49" t="s">
        <v>288</v>
      </c>
      <c r="G83" s="55">
        <v>4289.3100000000004</v>
      </c>
      <c r="H83" s="55">
        <v>3927.39</v>
      </c>
      <c r="I83" s="55">
        <v>3728.0799999999995</v>
      </c>
      <c r="J83" s="55">
        <v>3057.6900000000005</v>
      </c>
      <c r="K83" s="55">
        <v>5012.1500000000005</v>
      </c>
      <c r="L83" s="55">
        <v>4033.9900000000002</v>
      </c>
      <c r="M83" s="55">
        <f t="shared" si="1"/>
        <v>24048.610000000004</v>
      </c>
    </row>
    <row r="84" spans="1:13" hidden="1">
      <c r="A84" s="52" t="s">
        <v>187</v>
      </c>
      <c r="B84" s="53" t="s">
        <v>188</v>
      </c>
      <c r="C84" s="54" t="s">
        <v>66</v>
      </c>
      <c r="D84" s="49" t="s">
        <v>314</v>
      </c>
      <c r="E84" s="54" t="s">
        <v>335</v>
      </c>
      <c r="F84" s="49" t="s">
        <v>336</v>
      </c>
      <c r="G84" s="55">
        <v>-3585.3999999999996</v>
      </c>
      <c r="H84" s="55">
        <v>104749.04000000001</v>
      </c>
      <c r="I84" s="55">
        <v>87379.239999999991</v>
      </c>
      <c r="J84" s="55">
        <v>51843.100000000006</v>
      </c>
      <c r="K84" s="55">
        <v>53732.639999999999</v>
      </c>
      <c r="L84" s="55">
        <v>22504.299999999996</v>
      </c>
      <c r="M84" s="55">
        <f t="shared" si="1"/>
        <v>316622.92</v>
      </c>
    </row>
    <row r="85" spans="1:13" hidden="1">
      <c r="A85" s="52" t="s">
        <v>187</v>
      </c>
      <c r="B85" s="53" t="s">
        <v>188</v>
      </c>
      <c r="C85" s="54" t="s">
        <v>66</v>
      </c>
      <c r="D85" s="49" t="s">
        <v>314</v>
      </c>
      <c r="E85" s="54" t="s">
        <v>289</v>
      </c>
      <c r="F85" s="49" t="s">
        <v>290</v>
      </c>
      <c r="G85" s="55">
        <v>89842.02</v>
      </c>
      <c r="H85" s="55">
        <v>72827.14</v>
      </c>
      <c r="I85" s="55">
        <v>96622.280000000013</v>
      </c>
      <c r="J85" s="55">
        <v>140701.64999999997</v>
      </c>
      <c r="K85" s="55">
        <v>87486.77999999997</v>
      </c>
      <c r="L85" s="55">
        <v>64803.76</v>
      </c>
      <c r="M85" s="55">
        <f t="shared" si="1"/>
        <v>552283.62999999989</v>
      </c>
    </row>
    <row r="86" spans="1:13" hidden="1">
      <c r="A86" s="52" t="s">
        <v>187</v>
      </c>
      <c r="B86" s="53" t="s">
        <v>188</v>
      </c>
      <c r="C86" s="54" t="s">
        <v>66</v>
      </c>
      <c r="D86" s="49" t="s">
        <v>314</v>
      </c>
      <c r="E86" s="54" t="s">
        <v>291</v>
      </c>
      <c r="F86" s="49" t="s">
        <v>292</v>
      </c>
      <c r="G86" s="55">
        <v>20849.48</v>
      </c>
      <c r="H86" s="55">
        <v>34268.870000000003</v>
      </c>
      <c r="I86" s="55">
        <v>21977.409999999996</v>
      </c>
      <c r="J86" s="55">
        <v>12592.079999999996</v>
      </c>
      <c r="K86" s="55">
        <v>16630.310000000001</v>
      </c>
      <c r="L86" s="55">
        <v>8249.44</v>
      </c>
      <c r="M86" s="55">
        <f t="shared" si="1"/>
        <v>114567.59000000001</v>
      </c>
    </row>
    <row r="87" spans="1:13" hidden="1">
      <c r="A87" s="52" t="s">
        <v>187</v>
      </c>
      <c r="B87" s="53" t="s">
        <v>188</v>
      </c>
      <c r="C87" s="54" t="s">
        <v>66</v>
      </c>
      <c r="D87" s="49" t="s">
        <v>314</v>
      </c>
      <c r="E87" s="54" t="s">
        <v>305</v>
      </c>
      <c r="F87" s="49" t="s">
        <v>306</v>
      </c>
      <c r="G87" s="55">
        <v>224.58</v>
      </c>
      <c r="H87" s="55">
        <v>449.11</v>
      </c>
      <c r="I87" s="55">
        <v>1259.71</v>
      </c>
      <c r="J87" s="55">
        <v>3168</v>
      </c>
      <c r="K87" s="55">
        <v>868.47</v>
      </c>
      <c r="L87" s="55">
        <v>2954.01</v>
      </c>
      <c r="M87" s="55">
        <f t="shared" si="1"/>
        <v>8923.880000000001</v>
      </c>
    </row>
    <row r="88" spans="1:13" hidden="1">
      <c r="A88" s="52" t="s">
        <v>187</v>
      </c>
      <c r="B88" s="53" t="s">
        <v>188</v>
      </c>
      <c r="C88" s="54" t="s">
        <v>66</v>
      </c>
      <c r="D88" s="49" t="s">
        <v>314</v>
      </c>
      <c r="E88" s="54" t="s">
        <v>337</v>
      </c>
      <c r="F88" s="49" t="s">
        <v>338</v>
      </c>
      <c r="G88" s="55">
        <v>10066.160000000002</v>
      </c>
      <c r="H88" s="55">
        <v>9469.59</v>
      </c>
      <c r="I88" s="55">
        <v>15545.029999999999</v>
      </c>
      <c r="J88" s="55">
        <v>10526.740000000002</v>
      </c>
      <c r="K88" s="55">
        <v>17821.969999999998</v>
      </c>
      <c r="L88" s="55">
        <v>13095.46</v>
      </c>
      <c r="M88" s="55">
        <f t="shared" si="1"/>
        <v>76524.950000000012</v>
      </c>
    </row>
    <row r="89" spans="1:13" hidden="1">
      <c r="A89" s="52" t="s">
        <v>187</v>
      </c>
      <c r="B89" s="53" t="s">
        <v>188</v>
      </c>
      <c r="C89" s="54" t="s">
        <v>66</v>
      </c>
      <c r="D89" s="49" t="s">
        <v>314</v>
      </c>
      <c r="E89" s="54" t="s">
        <v>339</v>
      </c>
      <c r="F89" s="49" t="s">
        <v>340</v>
      </c>
      <c r="G89" s="55">
        <v>0</v>
      </c>
      <c r="H89" s="55">
        <v>0</v>
      </c>
      <c r="I89" s="55">
        <v>55</v>
      </c>
      <c r="J89" s="55">
        <v>0</v>
      </c>
      <c r="K89" s="55">
        <v>0</v>
      </c>
      <c r="L89" s="55">
        <v>0</v>
      </c>
      <c r="M89" s="55">
        <f t="shared" si="1"/>
        <v>55</v>
      </c>
    </row>
    <row r="90" spans="1:13" hidden="1">
      <c r="A90" s="52" t="s">
        <v>187</v>
      </c>
      <c r="B90" s="53" t="s">
        <v>188</v>
      </c>
      <c r="C90" s="54" t="s">
        <v>66</v>
      </c>
      <c r="D90" s="49" t="s">
        <v>314</v>
      </c>
      <c r="E90" s="54" t="s">
        <v>341</v>
      </c>
      <c r="F90" s="49" t="s">
        <v>342</v>
      </c>
      <c r="G90" s="55">
        <v>2834.6800000000003</v>
      </c>
      <c r="H90" s="55">
        <v>516.44000000000005</v>
      </c>
      <c r="I90" s="55">
        <v>915.28</v>
      </c>
      <c r="J90" s="55">
        <v>573.21</v>
      </c>
      <c r="K90" s="55">
        <v>82.19</v>
      </c>
      <c r="L90" s="55">
        <v>293.09000000000003</v>
      </c>
      <c r="M90" s="55">
        <f t="shared" si="1"/>
        <v>5214.8900000000003</v>
      </c>
    </row>
    <row r="91" spans="1:13" hidden="1">
      <c r="A91" s="52" t="s">
        <v>187</v>
      </c>
      <c r="B91" s="53" t="s">
        <v>188</v>
      </c>
      <c r="C91" s="54" t="s">
        <v>66</v>
      </c>
      <c r="D91" s="49" t="s">
        <v>314</v>
      </c>
      <c r="E91" s="54" t="s">
        <v>343</v>
      </c>
      <c r="F91" s="49" t="s">
        <v>344</v>
      </c>
      <c r="G91" s="55">
        <v>17764.82</v>
      </c>
      <c r="H91" s="55">
        <v>19080.5</v>
      </c>
      <c r="I91" s="55">
        <v>22735.360000000001</v>
      </c>
      <c r="J91" s="55">
        <v>20298.34</v>
      </c>
      <c r="K91" s="55">
        <v>10637.650000000001</v>
      </c>
      <c r="L91" s="55">
        <v>19703.349999999999</v>
      </c>
      <c r="M91" s="55">
        <f t="shared" si="1"/>
        <v>110220.02000000002</v>
      </c>
    </row>
    <row r="92" spans="1:13" hidden="1">
      <c r="A92" s="52" t="s">
        <v>187</v>
      </c>
      <c r="B92" s="53" t="s">
        <v>188</v>
      </c>
      <c r="C92" s="54" t="s">
        <v>66</v>
      </c>
      <c r="D92" s="49" t="s">
        <v>314</v>
      </c>
      <c r="E92" s="54" t="s">
        <v>45</v>
      </c>
      <c r="F92" s="49" t="s">
        <v>345</v>
      </c>
      <c r="G92" s="55">
        <v>1481.12</v>
      </c>
      <c r="H92" s="55">
        <v>959.73</v>
      </c>
      <c r="I92" s="55">
        <v>0</v>
      </c>
      <c r="J92" s="55">
        <v>0</v>
      </c>
      <c r="K92" s="55">
        <v>0</v>
      </c>
      <c r="L92" s="55">
        <v>0</v>
      </c>
      <c r="M92" s="55">
        <f t="shared" si="1"/>
        <v>2440.85</v>
      </c>
    </row>
    <row r="93" spans="1:13" hidden="1">
      <c r="A93" s="52" t="s">
        <v>187</v>
      </c>
      <c r="B93" s="53" t="s">
        <v>188</v>
      </c>
      <c r="C93" s="54" t="s">
        <v>66</v>
      </c>
      <c r="D93" s="49" t="s">
        <v>314</v>
      </c>
      <c r="E93" s="54" t="s">
        <v>307</v>
      </c>
      <c r="F93" s="49" t="s">
        <v>308</v>
      </c>
      <c r="G93" s="55">
        <v>271.28999999999996</v>
      </c>
      <c r="H93" s="55">
        <v>201.18</v>
      </c>
      <c r="I93" s="55">
        <v>100.3</v>
      </c>
      <c r="J93" s="55">
        <v>208.94</v>
      </c>
      <c r="K93" s="55">
        <v>74.929999999999993</v>
      </c>
      <c r="L93" s="55">
        <v>111.30000000000001</v>
      </c>
      <c r="M93" s="55">
        <f t="shared" si="1"/>
        <v>967.94</v>
      </c>
    </row>
    <row r="94" spans="1:13" hidden="1">
      <c r="A94" s="52" t="s">
        <v>187</v>
      </c>
      <c r="B94" s="53" t="s">
        <v>188</v>
      </c>
      <c r="C94" s="54" t="s">
        <v>66</v>
      </c>
      <c r="D94" s="49" t="s">
        <v>314</v>
      </c>
      <c r="E94" s="54" t="s">
        <v>346</v>
      </c>
      <c r="F94" s="49" t="s">
        <v>347</v>
      </c>
      <c r="G94" s="55">
        <v>42022.340000000004</v>
      </c>
      <c r="H94" s="55">
        <v>40363.31</v>
      </c>
      <c r="I94" s="55">
        <v>32284.360000000004</v>
      </c>
      <c r="J94" s="55">
        <v>48046.74</v>
      </c>
      <c r="K94" s="55">
        <v>47689.48</v>
      </c>
      <c r="L94" s="55">
        <v>41735.450000000004</v>
      </c>
      <c r="M94" s="55">
        <f t="shared" si="1"/>
        <v>252141.68000000002</v>
      </c>
    </row>
    <row r="95" spans="1:13" hidden="1">
      <c r="A95" s="52" t="s">
        <v>187</v>
      </c>
      <c r="B95" s="53" t="s">
        <v>188</v>
      </c>
      <c r="C95" s="54" t="s">
        <v>66</v>
      </c>
      <c r="D95" s="49" t="s">
        <v>314</v>
      </c>
      <c r="E95" s="54" t="s">
        <v>46</v>
      </c>
      <c r="F95" s="49" t="s">
        <v>311</v>
      </c>
      <c r="G95" s="55">
        <v>218.09</v>
      </c>
      <c r="H95" s="55">
        <v>31.34</v>
      </c>
      <c r="I95" s="55">
        <v>403.22</v>
      </c>
      <c r="J95" s="55">
        <v>0</v>
      </c>
      <c r="K95" s="55">
        <v>0</v>
      </c>
      <c r="L95" s="55">
        <v>0</v>
      </c>
      <c r="M95" s="55">
        <f t="shared" si="1"/>
        <v>652.65000000000009</v>
      </c>
    </row>
    <row r="96" spans="1:13" hidden="1">
      <c r="A96" s="52" t="s">
        <v>187</v>
      </c>
      <c r="B96" s="53" t="s">
        <v>188</v>
      </c>
      <c r="C96" s="54" t="s">
        <v>66</v>
      </c>
      <c r="D96" s="49" t="s">
        <v>314</v>
      </c>
      <c r="E96" s="54" t="s">
        <v>348</v>
      </c>
      <c r="F96" s="49" t="s">
        <v>349</v>
      </c>
      <c r="G96" s="55">
        <v>1652.7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f t="shared" si="1"/>
        <v>1652.7</v>
      </c>
    </row>
    <row r="97" spans="1:13" hidden="1">
      <c r="A97" s="52" t="s">
        <v>187</v>
      </c>
      <c r="B97" s="53" t="s">
        <v>188</v>
      </c>
      <c r="C97" s="54" t="s">
        <v>66</v>
      </c>
      <c r="D97" s="49" t="s">
        <v>314</v>
      </c>
      <c r="E97" s="54" t="s">
        <v>350</v>
      </c>
      <c r="F97" s="49" t="s">
        <v>351</v>
      </c>
      <c r="G97" s="55">
        <v>105.97</v>
      </c>
      <c r="H97" s="55">
        <v>88.76</v>
      </c>
      <c r="I97" s="55">
        <v>413.35</v>
      </c>
      <c r="J97" s="55">
        <v>140.41999999999999</v>
      </c>
      <c r="K97" s="55">
        <v>0</v>
      </c>
      <c r="L97" s="55">
        <v>28.61</v>
      </c>
      <c r="M97" s="55">
        <f t="shared" si="1"/>
        <v>777.11</v>
      </c>
    </row>
    <row r="98" spans="1:13" hidden="1">
      <c r="A98" s="52" t="s">
        <v>187</v>
      </c>
      <c r="B98" s="53" t="s">
        <v>188</v>
      </c>
      <c r="C98" s="54" t="s">
        <v>66</v>
      </c>
      <c r="D98" s="49" t="s">
        <v>314</v>
      </c>
      <c r="E98" s="54" t="s">
        <v>352</v>
      </c>
      <c r="F98" s="49" t="s">
        <v>353</v>
      </c>
      <c r="G98" s="55">
        <v>106421.51</v>
      </c>
      <c r="H98" s="55">
        <v>102121.64000000003</v>
      </c>
      <c r="I98" s="55">
        <v>61476.30000000001</v>
      </c>
      <c r="J98" s="55">
        <v>16346.129999999997</v>
      </c>
      <c r="K98" s="55">
        <v>110403.01999999999</v>
      </c>
      <c r="L98" s="55">
        <v>89294.24</v>
      </c>
      <c r="M98" s="55">
        <f t="shared" si="1"/>
        <v>486062.83999999997</v>
      </c>
    </row>
    <row r="99" spans="1:13" hidden="1">
      <c r="A99" s="52" t="s">
        <v>187</v>
      </c>
      <c r="B99" s="53" t="s">
        <v>188</v>
      </c>
      <c r="C99" s="54" t="s">
        <v>66</v>
      </c>
      <c r="D99" s="49" t="s">
        <v>314</v>
      </c>
      <c r="E99" s="54" t="s">
        <v>354</v>
      </c>
      <c r="F99" s="49" t="s">
        <v>355</v>
      </c>
      <c r="G99" s="55">
        <v>46.92</v>
      </c>
      <c r="H99" s="55">
        <v>456.6</v>
      </c>
      <c r="I99" s="55">
        <v>0</v>
      </c>
      <c r="J99" s="55">
        <v>0</v>
      </c>
      <c r="K99" s="55">
        <v>0</v>
      </c>
      <c r="L99" s="55">
        <v>0</v>
      </c>
      <c r="M99" s="55">
        <f t="shared" si="1"/>
        <v>503.52000000000004</v>
      </c>
    </row>
    <row r="100" spans="1:13" hidden="1">
      <c r="A100" s="52" t="s">
        <v>187</v>
      </c>
      <c r="B100" s="53" t="s">
        <v>188</v>
      </c>
      <c r="C100" s="54" t="s">
        <v>66</v>
      </c>
      <c r="D100" s="49" t="s">
        <v>314</v>
      </c>
      <c r="E100" s="54" t="s">
        <v>312</v>
      </c>
      <c r="F100" s="49" t="s">
        <v>313</v>
      </c>
      <c r="G100" s="55">
        <v>98</v>
      </c>
      <c r="H100" s="55">
        <v>510</v>
      </c>
      <c r="I100" s="55">
        <v>0</v>
      </c>
      <c r="J100" s="55">
        <v>0</v>
      </c>
      <c r="K100" s="55">
        <v>0</v>
      </c>
      <c r="L100" s="55">
        <v>50</v>
      </c>
      <c r="M100" s="55">
        <f t="shared" si="1"/>
        <v>658</v>
      </c>
    </row>
    <row r="101" spans="1:13" hidden="1">
      <c r="A101" s="52" t="s">
        <v>187</v>
      </c>
      <c r="B101" s="53" t="s">
        <v>188</v>
      </c>
      <c r="C101" s="54" t="s">
        <v>66</v>
      </c>
      <c r="D101" s="49" t="s">
        <v>314</v>
      </c>
      <c r="E101" s="54" t="s">
        <v>356</v>
      </c>
      <c r="F101" s="49" t="s">
        <v>357</v>
      </c>
      <c r="G101" s="55">
        <v>1610</v>
      </c>
      <c r="H101" s="55">
        <v>277</v>
      </c>
      <c r="I101" s="55">
        <v>0</v>
      </c>
      <c r="J101" s="55">
        <v>150</v>
      </c>
      <c r="K101" s="55">
        <v>0</v>
      </c>
      <c r="L101" s="55">
        <v>0</v>
      </c>
      <c r="M101" s="55">
        <f t="shared" si="1"/>
        <v>2037</v>
      </c>
    </row>
    <row r="102" spans="1:13" hidden="1">
      <c r="A102" s="52" t="s">
        <v>187</v>
      </c>
      <c r="B102" s="53" t="s">
        <v>188</v>
      </c>
      <c r="C102" s="54" t="s">
        <v>66</v>
      </c>
      <c r="D102" s="49" t="s">
        <v>314</v>
      </c>
      <c r="E102" s="54" t="s">
        <v>358</v>
      </c>
      <c r="F102" s="49" t="s">
        <v>359</v>
      </c>
      <c r="G102" s="55">
        <v>0</v>
      </c>
      <c r="H102" s="55">
        <v>0</v>
      </c>
      <c r="I102" s="55">
        <v>0</v>
      </c>
      <c r="J102" s="55">
        <v>449.23</v>
      </c>
      <c r="K102" s="55">
        <v>0</v>
      </c>
      <c r="L102" s="55">
        <v>0</v>
      </c>
      <c r="M102" s="55">
        <f t="shared" si="1"/>
        <v>449.23</v>
      </c>
    </row>
    <row r="103" spans="1:13" hidden="1">
      <c r="A103" s="52" t="s">
        <v>187</v>
      </c>
      <c r="B103" s="53" t="s">
        <v>188</v>
      </c>
      <c r="C103" s="54" t="s">
        <v>66</v>
      </c>
      <c r="D103" s="49" t="s">
        <v>314</v>
      </c>
      <c r="E103" s="54" t="s">
        <v>360</v>
      </c>
      <c r="F103" s="49" t="s">
        <v>361</v>
      </c>
      <c r="G103" s="55">
        <v>0</v>
      </c>
      <c r="H103" s="55">
        <v>0</v>
      </c>
      <c r="I103" s="55">
        <v>0</v>
      </c>
      <c r="J103" s="55">
        <v>0</v>
      </c>
      <c r="K103" s="55">
        <v>87</v>
      </c>
      <c r="L103" s="55">
        <v>40</v>
      </c>
      <c r="M103" s="55">
        <f t="shared" si="1"/>
        <v>127</v>
      </c>
    </row>
    <row r="104" spans="1:13" hidden="1">
      <c r="A104" s="52" t="s">
        <v>187</v>
      </c>
      <c r="B104" s="53" t="s">
        <v>188</v>
      </c>
      <c r="C104" s="54" t="s">
        <v>64</v>
      </c>
      <c r="D104" s="49" t="s">
        <v>362</v>
      </c>
      <c r="E104" s="54" t="s">
        <v>279</v>
      </c>
      <c r="F104" s="49" t="s">
        <v>280</v>
      </c>
      <c r="G104" s="55">
        <v>9796.9800000000014</v>
      </c>
      <c r="H104" s="55">
        <v>-15067.529999999999</v>
      </c>
      <c r="I104" s="55">
        <v>-12050.029999999999</v>
      </c>
      <c r="J104" s="55">
        <v>409.02000000000004</v>
      </c>
      <c r="K104" s="55">
        <v>2902.2</v>
      </c>
      <c r="L104" s="55">
        <v>4904.8900000000012</v>
      </c>
      <c r="M104" s="55">
        <f t="shared" si="1"/>
        <v>-9104.4699999999921</v>
      </c>
    </row>
    <row r="105" spans="1:13" hidden="1">
      <c r="A105" s="52" t="s">
        <v>187</v>
      </c>
      <c r="B105" s="53" t="s">
        <v>188</v>
      </c>
      <c r="C105" s="54" t="s">
        <v>64</v>
      </c>
      <c r="D105" s="49" t="s">
        <v>362</v>
      </c>
      <c r="E105" s="54" t="s">
        <v>363</v>
      </c>
      <c r="F105" s="49" t="s">
        <v>364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f t="shared" si="1"/>
        <v>0</v>
      </c>
    </row>
    <row r="106" spans="1:13" hidden="1">
      <c r="A106" s="52" t="s">
        <v>187</v>
      </c>
      <c r="B106" s="53" t="s">
        <v>188</v>
      </c>
      <c r="C106" s="54" t="s">
        <v>64</v>
      </c>
      <c r="D106" s="49" t="s">
        <v>362</v>
      </c>
      <c r="E106" s="54" t="s">
        <v>365</v>
      </c>
      <c r="F106" s="49" t="s">
        <v>366</v>
      </c>
      <c r="G106" s="55">
        <v>-547046.89</v>
      </c>
      <c r="H106" s="55">
        <v>-541186.62</v>
      </c>
      <c r="I106" s="55">
        <v>-822237.9500000003</v>
      </c>
      <c r="J106" s="55">
        <v>-554559.43000000005</v>
      </c>
      <c r="K106" s="55">
        <v>-542088.82000000007</v>
      </c>
      <c r="L106" s="55">
        <v>-540020.92999999993</v>
      </c>
      <c r="M106" s="55">
        <f t="shared" si="1"/>
        <v>-3547140.6400000006</v>
      </c>
    </row>
    <row r="107" spans="1:13" hidden="1">
      <c r="A107" s="52" t="s">
        <v>187</v>
      </c>
      <c r="B107" s="53" t="s">
        <v>188</v>
      </c>
      <c r="C107" s="54" t="s">
        <v>64</v>
      </c>
      <c r="D107" s="49" t="s">
        <v>362</v>
      </c>
      <c r="E107" s="54" t="s">
        <v>367</v>
      </c>
      <c r="F107" s="49" t="s">
        <v>368</v>
      </c>
      <c r="G107" s="55">
        <v>-359365.86000000004</v>
      </c>
      <c r="H107" s="55">
        <v>-320989.63999999996</v>
      </c>
      <c r="I107" s="55">
        <v>-479667.27000000008</v>
      </c>
      <c r="J107" s="55">
        <v>-330962.17000000004</v>
      </c>
      <c r="K107" s="55">
        <v>-310767.17000000004</v>
      </c>
      <c r="L107" s="55">
        <v>-339374.31000000006</v>
      </c>
      <c r="M107" s="55">
        <f t="shared" si="1"/>
        <v>-2141126.42</v>
      </c>
    </row>
    <row r="108" spans="1:13" hidden="1">
      <c r="A108" s="52" t="s">
        <v>187</v>
      </c>
      <c r="B108" s="53" t="s">
        <v>188</v>
      </c>
      <c r="C108" s="54" t="s">
        <v>64</v>
      </c>
      <c r="D108" s="49" t="s">
        <v>362</v>
      </c>
      <c r="E108" s="54" t="s">
        <v>369</v>
      </c>
      <c r="F108" s="49" t="s">
        <v>370</v>
      </c>
      <c r="G108" s="55">
        <v>355860.84</v>
      </c>
      <c r="H108" s="55">
        <v>313846.32999999996</v>
      </c>
      <c r="I108" s="55">
        <v>474136.59</v>
      </c>
      <c r="J108" s="55">
        <v>323804.01</v>
      </c>
      <c r="K108" s="55">
        <v>309115.87999999995</v>
      </c>
      <c r="L108" s="55">
        <v>328668.07</v>
      </c>
      <c r="M108" s="55">
        <f t="shared" si="1"/>
        <v>2105431.7199999997</v>
      </c>
    </row>
    <row r="109" spans="1:13" hidden="1">
      <c r="A109" s="52" t="s">
        <v>187</v>
      </c>
      <c r="B109" s="53" t="s">
        <v>188</v>
      </c>
      <c r="C109" s="54" t="s">
        <v>64</v>
      </c>
      <c r="D109" s="49" t="s">
        <v>362</v>
      </c>
      <c r="E109" s="54" t="s">
        <v>371</v>
      </c>
      <c r="F109" s="49" t="s">
        <v>372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360.27</v>
      </c>
      <c r="M109" s="55">
        <f t="shared" si="1"/>
        <v>360.27</v>
      </c>
    </row>
    <row r="110" spans="1:13" hidden="1">
      <c r="A110" s="52" t="s">
        <v>187</v>
      </c>
      <c r="B110" s="53" t="s">
        <v>188</v>
      </c>
      <c r="C110" s="54" t="s">
        <v>64</v>
      </c>
      <c r="D110" s="49" t="s">
        <v>362</v>
      </c>
      <c r="E110" s="54" t="s">
        <v>315</v>
      </c>
      <c r="F110" s="49" t="s">
        <v>316</v>
      </c>
      <c r="G110" s="55">
        <v>23398.82</v>
      </c>
      <c r="H110" s="55">
        <v>54.65</v>
      </c>
      <c r="I110" s="55">
        <v>6676.66</v>
      </c>
      <c r="J110" s="55">
        <v>11109.38</v>
      </c>
      <c r="K110" s="55">
        <v>10344.339999999998</v>
      </c>
      <c r="L110" s="55">
        <v>6178.38</v>
      </c>
      <c r="M110" s="55">
        <f t="shared" si="1"/>
        <v>57762.229999999996</v>
      </c>
    </row>
    <row r="111" spans="1:13" hidden="1">
      <c r="A111" s="52" t="s">
        <v>187</v>
      </c>
      <c r="B111" s="53" t="s">
        <v>188</v>
      </c>
      <c r="C111" s="54" t="s">
        <v>64</v>
      </c>
      <c r="D111" s="49" t="s">
        <v>362</v>
      </c>
      <c r="E111" s="54" t="s">
        <v>373</v>
      </c>
      <c r="F111" s="49" t="s">
        <v>374</v>
      </c>
      <c r="G111" s="55">
        <v>0</v>
      </c>
      <c r="H111" s="55">
        <v>0</v>
      </c>
      <c r="I111" s="55">
        <v>0</v>
      </c>
      <c r="J111" s="55">
        <v>62.92</v>
      </c>
      <c r="K111" s="55">
        <v>0</v>
      </c>
      <c r="L111" s="55">
        <v>0</v>
      </c>
      <c r="M111" s="55">
        <f t="shared" si="1"/>
        <v>62.92</v>
      </c>
    </row>
    <row r="112" spans="1:13" hidden="1">
      <c r="A112" s="52" t="s">
        <v>187</v>
      </c>
      <c r="B112" s="53" t="s">
        <v>188</v>
      </c>
      <c r="C112" s="54" t="s">
        <v>64</v>
      </c>
      <c r="D112" s="49" t="s">
        <v>362</v>
      </c>
      <c r="E112" s="54" t="s">
        <v>297</v>
      </c>
      <c r="F112" s="49" t="s">
        <v>298</v>
      </c>
      <c r="G112" s="55">
        <v>6587.7800000000007</v>
      </c>
      <c r="H112" s="55">
        <v>10645.22</v>
      </c>
      <c r="I112" s="55">
        <v>9955.92</v>
      </c>
      <c r="J112" s="55">
        <v>3942.89</v>
      </c>
      <c r="K112" s="55">
        <v>8200.6299999999974</v>
      </c>
      <c r="L112" s="55">
        <v>8857.9699999999993</v>
      </c>
      <c r="M112" s="55">
        <f t="shared" si="1"/>
        <v>48190.409999999996</v>
      </c>
    </row>
    <row r="113" spans="1:13" hidden="1">
      <c r="A113" s="52" t="s">
        <v>187</v>
      </c>
      <c r="B113" s="53" t="s">
        <v>188</v>
      </c>
      <c r="C113" s="54" t="s">
        <v>64</v>
      </c>
      <c r="D113" s="49" t="s">
        <v>362</v>
      </c>
      <c r="E113" s="54" t="s">
        <v>375</v>
      </c>
      <c r="F113" s="49" t="s">
        <v>376</v>
      </c>
      <c r="G113" s="55">
        <v>11146.47</v>
      </c>
      <c r="H113" s="55">
        <v>6257.0300000000007</v>
      </c>
      <c r="I113" s="55">
        <v>8739.86</v>
      </c>
      <c r="J113" s="55">
        <v>7714.54</v>
      </c>
      <c r="K113" s="55">
        <v>10732.2</v>
      </c>
      <c r="L113" s="55">
        <v>8735.2099999999991</v>
      </c>
      <c r="M113" s="55">
        <f t="shared" si="1"/>
        <v>53325.310000000005</v>
      </c>
    </row>
    <row r="114" spans="1:13" hidden="1">
      <c r="A114" s="52" t="s">
        <v>187</v>
      </c>
      <c r="B114" s="53" t="s">
        <v>188</v>
      </c>
      <c r="C114" s="54" t="s">
        <v>64</v>
      </c>
      <c r="D114" s="49" t="s">
        <v>362</v>
      </c>
      <c r="E114" s="54" t="s">
        <v>299</v>
      </c>
      <c r="F114" s="49" t="s">
        <v>300</v>
      </c>
      <c r="G114" s="55">
        <v>5871.61</v>
      </c>
      <c r="H114" s="55">
        <v>2953</v>
      </c>
      <c r="I114" s="55">
        <v>1900.82</v>
      </c>
      <c r="J114" s="55">
        <v>20803.32</v>
      </c>
      <c r="K114" s="55">
        <v>1566.1299999999999</v>
      </c>
      <c r="L114" s="55">
        <v>1425.32</v>
      </c>
      <c r="M114" s="55">
        <f t="shared" si="1"/>
        <v>34520.199999999997</v>
      </c>
    </row>
    <row r="115" spans="1:13" hidden="1">
      <c r="A115" s="52" t="s">
        <v>187</v>
      </c>
      <c r="B115" s="53" t="s">
        <v>188</v>
      </c>
      <c r="C115" s="54" t="s">
        <v>64</v>
      </c>
      <c r="D115" s="49" t="s">
        <v>362</v>
      </c>
      <c r="E115" s="54" t="s">
        <v>377</v>
      </c>
      <c r="F115" s="49" t="s">
        <v>378</v>
      </c>
      <c r="G115" s="55">
        <v>8558.68</v>
      </c>
      <c r="H115" s="55">
        <v>233.14</v>
      </c>
      <c r="I115" s="55">
        <v>1049.07</v>
      </c>
      <c r="J115" s="55">
        <v>4717.01</v>
      </c>
      <c r="K115" s="55">
        <v>6717.06</v>
      </c>
      <c r="L115" s="55">
        <v>1057.1200000000001</v>
      </c>
      <c r="M115" s="55">
        <f t="shared" si="1"/>
        <v>22332.079999999998</v>
      </c>
    </row>
    <row r="116" spans="1:13" hidden="1">
      <c r="A116" s="52" t="s">
        <v>187</v>
      </c>
      <c r="B116" s="53" t="s">
        <v>188</v>
      </c>
      <c r="C116" s="54" t="s">
        <v>64</v>
      </c>
      <c r="D116" s="49" t="s">
        <v>362</v>
      </c>
      <c r="E116" s="54" t="s">
        <v>301</v>
      </c>
      <c r="F116" s="49" t="s">
        <v>302</v>
      </c>
      <c r="G116" s="55">
        <v>614.79999999999995</v>
      </c>
      <c r="H116" s="55">
        <v>230.44</v>
      </c>
      <c r="I116" s="55">
        <v>358.07</v>
      </c>
      <c r="J116" s="55">
        <v>126.19</v>
      </c>
      <c r="K116" s="55">
        <v>122.93</v>
      </c>
      <c r="L116" s="55">
        <v>719.9</v>
      </c>
      <c r="M116" s="55">
        <f t="shared" si="1"/>
        <v>2172.33</v>
      </c>
    </row>
    <row r="117" spans="1:13" hidden="1">
      <c r="A117" s="52" t="s">
        <v>187</v>
      </c>
      <c r="B117" s="53" t="s">
        <v>188</v>
      </c>
      <c r="C117" s="54" t="s">
        <v>64</v>
      </c>
      <c r="D117" s="49" t="s">
        <v>362</v>
      </c>
      <c r="E117" s="54" t="s">
        <v>319</v>
      </c>
      <c r="F117" s="49" t="s">
        <v>320</v>
      </c>
      <c r="G117" s="55">
        <v>3382.3</v>
      </c>
      <c r="H117" s="55">
        <v>14560</v>
      </c>
      <c r="I117" s="55">
        <v>8190</v>
      </c>
      <c r="J117" s="55">
        <v>725</v>
      </c>
      <c r="K117" s="55">
        <v>3428.79</v>
      </c>
      <c r="L117" s="55">
        <v>11787.62</v>
      </c>
      <c r="M117" s="55">
        <f t="shared" si="1"/>
        <v>42073.71</v>
      </c>
    </row>
    <row r="118" spans="1:13" hidden="1">
      <c r="A118" s="52" t="s">
        <v>187</v>
      </c>
      <c r="B118" s="53" t="s">
        <v>188</v>
      </c>
      <c r="C118" s="54" t="s">
        <v>64</v>
      </c>
      <c r="D118" s="49" t="s">
        <v>362</v>
      </c>
      <c r="E118" s="54" t="s">
        <v>303</v>
      </c>
      <c r="F118" s="49" t="s">
        <v>304</v>
      </c>
      <c r="G118" s="55">
        <v>965.23</v>
      </c>
      <c r="H118" s="55">
        <v>1758.21</v>
      </c>
      <c r="I118" s="55">
        <v>3098.34</v>
      </c>
      <c r="J118" s="55">
        <v>2047.8000000000002</v>
      </c>
      <c r="K118" s="55">
        <v>3249.2799999999997</v>
      </c>
      <c r="L118" s="55">
        <v>4733.1399999999994</v>
      </c>
      <c r="M118" s="55">
        <f t="shared" si="1"/>
        <v>15852</v>
      </c>
    </row>
    <row r="119" spans="1:13" hidden="1">
      <c r="A119" s="52" t="s">
        <v>187</v>
      </c>
      <c r="B119" s="53" t="s">
        <v>188</v>
      </c>
      <c r="C119" s="54" t="s">
        <v>64</v>
      </c>
      <c r="D119" s="49" t="s">
        <v>362</v>
      </c>
      <c r="E119" s="54" t="s">
        <v>379</v>
      </c>
      <c r="F119" s="49" t="s">
        <v>264</v>
      </c>
      <c r="G119" s="55">
        <v>0</v>
      </c>
      <c r="H119" s="55">
        <v>0</v>
      </c>
      <c r="I119" s="55">
        <v>74.569999999999993</v>
      </c>
      <c r="J119" s="55">
        <v>0</v>
      </c>
      <c r="K119" s="55">
        <v>0</v>
      </c>
      <c r="L119" s="55">
        <v>0</v>
      </c>
      <c r="M119" s="55">
        <f t="shared" si="1"/>
        <v>74.569999999999993</v>
      </c>
    </row>
    <row r="120" spans="1:13" hidden="1">
      <c r="A120" s="52" t="s">
        <v>187</v>
      </c>
      <c r="B120" s="53" t="s">
        <v>188</v>
      </c>
      <c r="C120" s="54" t="s">
        <v>64</v>
      </c>
      <c r="D120" s="49" t="s">
        <v>362</v>
      </c>
      <c r="E120" s="54" t="s">
        <v>321</v>
      </c>
      <c r="F120" s="49" t="s">
        <v>322</v>
      </c>
      <c r="G120" s="55">
        <v>157.27000000000001</v>
      </c>
      <c r="H120" s="55">
        <v>0</v>
      </c>
      <c r="I120" s="55">
        <v>-1457.5800000000002</v>
      </c>
      <c r="J120" s="55">
        <v>0</v>
      </c>
      <c r="K120" s="55">
        <v>12686.280000000002</v>
      </c>
      <c r="L120" s="55">
        <v>340.02</v>
      </c>
      <c r="M120" s="55">
        <f t="shared" si="1"/>
        <v>11725.990000000003</v>
      </c>
    </row>
    <row r="121" spans="1:13" hidden="1">
      <c r="A121" s="52" t="s">
        <v>187</v>
      </c>
      <c r="B121" s="53" t="s">
        <v>188</v>
      </c>
      <c r="C121" s="54" t="s">
        <v>64</v>
      </c>
      <c r="D121" s="49" t="s">
        <v>362</v>
      </c>
      <c r="E121" s="54" t="s">
        <v>281</v>
      </c>
      <c r="F121" s="49" t="s">
        <v>282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f t="shared" si="1"/>
        <v>0</v>
      </c>
    </row>
    <row r="122" spans="1:13" hidden="1">
      <c r="A122" s="52" t="s">
        <v>187</v>
      </c>
      <c r="B122" s="53" t="s">
        <v>188</v>
      </c>
      <c r="C122" s="54" t="s">
        <v>64</v>
      </c>
      <c r="D122" s="49" t="s">
        <v>362</v>
      </c>
      <c r="E122" s="54" t="s">
        <v>380</v>
      </c>
      <c r="F122" s="49" t="s">
        <v>381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f t="shared" si="1"/>
        <v>0</v>
      </c>
    </row>
    <row r="123" spans="1:13" hidden="1">
      <c r="A123" s="52" t="s">
        <v>187</v>
      </c>
      <c r="B123" s="53" t="s">
        <v>188</v>
      </c>
      <c r="C123" s="54" t="s">
        <v>64</v>
      </c>
      <c r="D123" s="49" t="s">
        <v>362</v>
      </c>
      <c r="E123" s="54" t="s">
        <v>323</v>
      </c>
      <c r="F123" s="49" t="s">
        <v>324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f t="shared" si="1"/>
        <v>0</v>
      </c>
    </row>
    <row r="124" spans="1:13" hidden="1">
      <c r="A124" s="52" t="s">
        <v>187</v>
      </c>
      <c r="B124" s="53" t="s">
        <v>188</v>
      </c>
      <c r="C124" s="54" t="s">
        <v>64</v>
      </c>
      <c r="D124" s="49" t="s">
        <v>362</v>
      </c>
      <c r="E124" s="54" t="s">
        <v>325</v>
      </c>
      <c r="F124" s="49" t="s">
        <v>326</v>
      </c>
      <c r="G124" s="55">
        <v>-26591.7</v>
      </c>
      <c r="H124" s="55">
        <v>-6082.7699999999995</v>
      </c>
      <c r="I124" s="55">
        <v>-13285.51</v>
      </c>
      <c r="J124" s="55">
        <v>-14694.900000000001</v>
      </c>
      <c r="K124" s="55">
        <v>-19353.93</v>
      </c>
      <c r="L124" s="55">
        <v>-11485.98</v>
      </c>
      <c r="M124" s="55">
        <f t="shared" si="1"/>
        <v>-91494.79</v>
      </c>
    </row>
    <row r="125" spans="1:13" hidden="1">
      <c r="A125" s="52" t="s">
        <v>187</v>
      </c>
      <c r="B125" s="53" t="s">
        <v>188</v>
      </c>
      <c r="C125" s="54" t="s">
        <v>64</v>
      </c>
      <c r="D125" s="49" t="s">
        <v>362</v>
      </c>
      <c r="E125" s="54" t="s">
        <v>382</v>
      </c>
      <c r="F125" s="49" t="s">
        <v>383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f t="shared" si="1"/>
        <v>0</v>
      </c>
    </row>
    <row r="126" spans="1:13" hidden="1">
      <c r="A126" s="52" t="s">
        <v>187</v>
      </c>
      <c r="B126" s="53" t="s">
        <v>188</v>
      </c>
      <c r="C126" s="54" t="s">
        <v>64</v>
      </c>
      <c r="D126" s="49" t="s">
        <v>362</v>
      </c>
      <c r="E126" s="54" t="s">
        <v>327</v>
      </c>
      <c r="F126" s="49" t="s">
        <v>328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f t="shared" si="1"/>
        <v>0</v>
      </c>
    </row>
    <row r="127" spans="1:13" hidden="1">
      <c r="A127" s="52" t="s">
        <v>187</v>
      </c>
      <c r="B127" s="53" t="s">
        <v>188</v>
      </c>
      <c r="C127" s="54" t="s">
        <v>64</v>
      </c>
      <c r="D127" s="49" t="s">
        <v>362</v>
      </c>
      <c r="E127" s="54" t="s">
        <v>283</v>
      </c>
      <c r="F127" s="49" t="s">
        <v>284</v>
      </c>
      <c r="G127" s="55">
        <v>-136.97</v>
      </c>
      <c r="H127" s="55">
        <v>-519.97</v>
      </c>
      <c r="I127" s="55">
        <v>-328.82</v>
      </c>
      <c r="J127" s="55">
        <v>-574.71999999999991</v>
      </c>
      <c r="K127" s="55">
        <v>-391.13</v>
      </c>
      <c r="L127" s="55">
        <v>-305.58999999999997</v>
      </c>
      <c r="M127" s="55">
        <f t="shared" si="1"/>
        <v>-2257.2000000000003</v>
      </c>
    </row>
    <row r="128" spans="1:13" hidden="1">
      <c r="A128" s="52" t="s">
        <v>187</v>
      </c>
      <c r="B128" s="53" t="s">
        <v>188</v>
      </c>
      <c r="C128" s="54" t="s">
        <v>64</v>
      </c>
      <c r="D128" s="49" t="s">
        <v>362</v>
      </c>
      <c r="E128" s="54" t="s">
        <v>384</v>
      </c>
      <c r="F128" s="49" t="s">
        <v>385</v>
      </c>
      <c r="G128" s="55">
        <v>-4841.3599999999997</v>
      </c>
      <c r="H128" s="55">
        <v>-13545.960000000001</v>
      </c>
      <c r="I128" s="55">
        <v>-10368.150000000001</v>
      </c>
      <c r="J128" s="55">
        <v>-4427.47</v>
      </c>
      <c r="K128" s="55">
        <v>-6909.98</v>
      </c>
      <c r="L128" s="55">
        <v>-12044.960000000003</v>
      </c>
      <c r="M128" s="55">
        <f t="shared" si="1"/>
        <v>-52137.880000000005</v>
      </c>
    </row>
    <row r="129" spans="1:13" hidden="1">
      <c r="A129" s="52" t="s">
        <v>187</v>
      </c>
      <c r="B129" s="53" t="s">
        <v>188</v>
      </c>
      <c r="C129" s="54" t="s">
        <v>64</v>
      </c>
      <c r="D129" s="49" t="s">
        <v>362</v>
      </c>
      <c r="E129" s="54" t="s">
        <v>386</v>
      </c>
      <c r="F129" s="49" t="s">
        <v>387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-216.18</v>
      </c>
      <c r="M129" s="55">
        <f t="shared" si="1"/>
        <v>-216.18</v>
      </c>
    </row>
    <row r="130" spans="1:13" hidden="1">
      <c r="A130" s="52" t="s">
        <v>187</v>
      </c>
      <c r="B130" s="53" t="s">
        <v>188</v>
      </c>
      <c r="C130" s="54" t="s">
        <v>64</v>
      </c>
      <c r="D130" s="49" t="s">
        <v>362</v>
      </c>
      <c r="E130" s="54" t="s">
        <v>331</v>
      </c>
      <c r="F130" s="49" t="s">
        <v>332</v>
      </c>
      <c r="G130" s="55">
        <v>-78.14</v>
      </c>
      <c r="H130" s="55">
        <v>-184.24</v>
      </c>
      <c r="I130" s="55">
        <v>0</v>
      </c>
      <c r="J130" s="55">
        <v>0</v>
      </c>
      <c r="K130" s="55">
        <v>0</v>
      </c>
      <c r="L130" s="55">
        <v>0</v>
      </c>
      <c r="M130" s="55">
        <f t="shared" si="1"/>
        <v>-262.38</v>
      </c>
    </row>
    <row r="131" spans="1:13" hidden="1">
      <c r="A131" s="52" t="s">
        <v>187</v>
      </c>
      <c r="B131" s="53" t="s">
        <v>188</v>
      </c>
      <c r="C131" s="54" t="s">
        <v>64</v>
      </c>
      <c r="D131" s="49" t="s">
        <v>362</v>
      </c>
      <c r="E131" s="54" t="s">
        <v>388</v>
      </c>
      <c r="F131" s="49" t="s">
        <v>389</v>
      </c>
      <c r="G131" s="55">
        <v>0</v>
      </c>
      <c r="H131" s="55">
        <v>159.36000000000001</v>
      </c>
      <c r="I131" s="55">
        <v>0</v>
      </c>
      <c r="J131" s="55">
        <v>584.32000000000005</v>
      </c>
      <c r="K131" s="55">
        <v>0</v>
      </c>
      <c r="L131" s="55">
        <v>159.36000000000001</v>
      </c>
      <c r="M131" s="55">
        <f t="shared" si="1"/>
        <v>903.04000000000008</v>
      </c>
    </row>
    <row r="132" spans="1:13" hidden="1">
      <c r="A132" s="52" t="s">
        <v>187</v>
      </c>
      <c r="B132" s="53" t="s">
        <v>188</v>
      </c>
      <c r="C132" s="54" t="s">
        <v>64</v>
      </c>
      <c r="D132" s="49" t="s">
        <v>362</v>
      </c>
      <c r="E132" s="54" t="s">
        <v>390</v>
      </c>
      <c r="F132" s="49" t="s">
        <v>391</v>
      </c>
      <c r="G132" s="55">
        <v>550551.91</v>
      </c>
      <c r="H132" s="55">
        <v>548329.92999999993</v>
      </c>
      <c r="I132" s="55">
        <v>827693.13000000012</v>
      </c>
      <c r="J132" s="55">
        <v>561717.59</v>
      </c>
      <c r="K132" s="55">
        <v>543740.11</v>
      </c>
      <c r="L132" s="55">
        <v>550727.17000000004</v>
      </c>
      <c r="M132" s="55">
        <f t="shared" si="1"/>
        <v>3582759.84</v>
      </c>
    </row>
    <row r="133" spans="1:13" hidden="1">
      <c r="A133" s="52" t="s">
        <v>187</v>
      </c>
      <c r="B133" s="53" t="s">
        <v>188</v>
      </c>
      <c r="C133" s="54" t="s">
        <v>64</v>
      </c>
      <c r="D133" s="49" t="s">
        <v>362</v>
      </c>
      <c r="E133" s="54" t="s">
        <v>285</v>
      </c>
      <c r="F133" s="49" t="s">
        <v>286</v>
      </c>
      <c r="G133" s="55">
        <v>61012.55</v>
      </c>
      <c r="H133" s="55">
        <v>35740.600000000006</v>
      </c>
      <c r="I133" s="55">
        <v>56939.69</v>
      </c>
      <c r="J133" s="55">
        <v>39011.61</v>
      </c>
      <c r="K133" s="55">
        <v>32002.989999999994</v>
      </c>
      <c r="L133" s="55">
        <v>35252.74</v>
      </c>
      <c r="M133" s="55">
        <f t="shared" si="1"/>
        <v>259960.18</v>
      </c>
    </row>
    <row r="134" spans="1:13" hidden="1">
      <c r="A134" s="52" t="s">
        <v>187</v>
      </c>
      <c r="B134" s="53" t="s">
        <v>188</v>
      </c>
      <c r="C134" s="54" t="s">
        <v>64</v>
      </c>
      <c r="D134" s="49" t="s">
        <v>362</v>
      </c>
      <c r="E134" s="54" t="s">
        <v>392</v>
      </c>
      <c r="F134" s="49" t="s">
        <v>393</v>
      </c>
      <c r="G134" s="55">
        <v>247.5</v>
      </c>
      <c r="H134" s="55"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f t="shared" si="1"/>
        <v>247.5</v>
      </c>
    </row>
    <row r="135" spans="1:13" hidden="1">
      <c r="A135" s="52" t="s">
        <v>187</v>
      </c>
      <c r="B135" s="53" t="s">
        <v>188</v>
      </c>
      <c r="C135" s="54" t="s">
        <v>64</v>
      </c>
      <c r="D135" s="49" t="s">
        <v>362</v>
      </c>
      <c r="E135" s="54" t="s">
        <v>287</v>
      </c>
      <c r="F135" s="49" t="s">
        <v>288</v>
      </c>
      <c r="G135" s="55">
        <v>4352.42</v>
      </c>
      <c r="H135" s="55">
        <v>8170.0499999999993</v>
      </c>
      <c r="I135" s="55">
        <v>8775.4499999999989</v>
      </c>
      <c r="J135" s="55">
        <v>6319.71</v>
      </c>
      <c r="K135" s="55">
        <v>7619.55</v>
      </c>
      <c r="L135" s="55">
        <v>6717.0099999999993</v>
      </c>
      <c r="M135" s="55">
        <f t="shared" si="1"/>
        <v>41954.19</v>
      </c>
    </row>
    <row r="136" spans="1:13" hidden="1">
      <c r="A136" s="52" t="s">
        <v>187</v>
      </c>
      <c r="B136" s="53" t="s">
        <v>188</v>
      </c>
      <c r="C136" s="54" t="s">
        <v>64</v>
      </c>
      <c r="D136" s="49" t="s">
        <v>362</v>
      </c>
      <c r="E136" s="54" t="s">
        <v>335</v>
      </c>
      <c r="F136" s="49" t="s">
        <v>336</v>
      </c>
      <c r="G136" s="55">
        <v>0</v>
      </c>
      <c r="H136" s="55">
        <v>0</v>
      </c>
      <c r="I136" s="55">
        <v>-1641.25</v>
      </c>
      <c r="J136" s="55">
        <v>0</v>
      </c>
      <c r="K136" s="55">
        <v>14409.75</v>
      </c>
      <c r="L136" s="55">
        <v>2287.5</v>
      </c>
      <c r="M136" s="55">
        <f t="shared" ref="M136:M199" si="2">SUM(G136:L136)</f>
        <v>15056</v>
      </c>
    </row>
    <row r="137" spans="1:13" hidden="1">
      <c r="A137" s="52" t="s">
        <v>187</v>
      </c>
      <c r="B137" s="53" t="s">
        <v>188</v>
      </c>
      <c r="C137" s="54" t="s">
        <v>64</v>
      </c>
      <c r="D137" s="49" t="s">
        <v>362</v>
      </c>
      <c r="E137" s="54" t="s">
        <v>394</v>
      </c>
      <c r="F137" s="49" t="s">
        <v>395</v>
      </c>
      <c r="G137" s="55">
        <v>3957.93</v>
      </c>
      <c r="H137" s="55">
        <v>4137.51</v>
      </c>
      <c r="I137" s="55">
        <v>5697.16</v>
      </c>
      <c r="J137" s="55">
        <v>2573.34</v>
      </c>
      <c r="K137" s="55">
        <v>6957.63</v>
      </c>
      <c r="L137" s="55">
        <v>3545.79</v>
      </c>
      <c r="M137" s="55">
        <f t="shared" si="2"/>
        <v>26869.360000000001</v>
      </c>
    </row>
    <row r="138" spans="1:13" hidden="1">
      <c r="A138" s="52" t="s">
        <v>187</v>
      </c>
      <c r="B138" s="53" t="s">
        <v>188</v>
      </c>
      <c r="C138" s="54" t="s">
        <v>64</v>
      </c>
      <c r="D138" s="49" t="s">
        <v>362</v>
      </c>
      <c r="E138" s="54" t="s">
        <v>289</v>
      </c>
      <c r="F138" s="49" t="s">
        <v>290</v>
      </c>
      <c r="G138" s="55">
        <v>215.58</v>
      </c>
      <c r="H138" s="55">
        <v>868.93</v>
      </c>
      <c r="I138" s="55">
        <v>502.85</v>
      </c>
      <c r="J138" s="55">
        <v>857.97</v>
      </c>
      <c r="K138" s="55">
        <v>673.47</v>
      </c>
      <c r="L138" s="55">
        <v>511.56999999999994</v>
      </c>
      <c r="M138" s="55">
        <f t="shared" si="2"/>
        <v>3630.37</v>
      </c>
    </row>
    <row r="139" spans="1:13" hidden="1">
      <c r="A139" s="52" t="s">
        <v>187</v>
      </c>
      <c r="B139" s="53" t="s">
        <v>188</v>
      </c>
      <c r="C139" s="54" t="s">
        <v>64</v>
      </c>
      <c r="D139" s="49" t="s">
        <v>362</v>
      </c>
      <c r="E139" s="54" t="s">
        <v>291</v>
      </c>
      <c r="F139" s="49" t="s">
        <v>292</v>
      </c>
      <c r="G139" s="55">
        <v>975.15</v>
      </c>
      <c r="H139" s="55">
        <v>2326.3000000000002</v>
      </c>
      <c r="I139" s="55">
        <v>2944.8099999999995</v>
      </c>
      <c r="J139" s="55">
        <v>490.21999999999997</v>
      </c>
      <c r="K139" s="55">
        <v>540.04</v>
      </c>
      <c r="L139" s="55">
        <v>435.86</v>
      </c>
      <c r="M139" s="55">
        <f t="shared" si="2"/>
        <v>7712.38</v>
      </c>
    </row>
    <row r="140" spans="1:13" hidden="1">
      <c r="A140" s="52" t="s">
        <v>187</v>
      </c>
      <c r="B140" s="53" t="s">
        <v>188</v>
      </c>
      <c r="C140" s="54" t="s">
        <v>64</v>
      </c>
      <c r="D140" s="49" t="s">
        <v>362</v>
      </c>
      <c r="E140" s="54" t="s">
        <v>305</v>
      </c>
      <c r="F140" s="49" t="s">
        <v>306</v>
      </c>
      <c r="G140" s="55">
        <v>1678.7299999999998</v>
      </c>
      <c r="H140" s="55">
        <v>3152.37</v>
      </c>
      <c r="I140" s="55">
        <v>9867.5400000000009</v>
      </c>
      <c r="J140" s="55">
        <v>5682.72</v>
      </c>
      <c r="K140" s="55">
        <v>4487.4799999999996</v>
      </c>
      <c r="L140" s="55">
        <v>11873.06</v>
      </c>
      <c r="M140" s="55">
        <f t="shared" si="2"/>
        <v>36741.9</v>
      </c>
    </row>
    <row r="141" spans="1:13" hidden="1">
      <c r="A141" s="52" t="s">
        <v>187</v>
      </c>
      <c r="B141" s="53" t="s">
        <v>188</v>
      </c>
      <c r="C141" s="54" t="s">
        <v>64</v>
      </c>
      <c r="D141" s="49" t="s">
        <v>362</v>
      </c>
      <c r="E141" s="54" t="s">
        <v>48</v>
      </c>
      <c r="F141" s="49" t="s">
        <v>396</v>
      </c>
      <c r="G141" s="55">
        <v>0</v>
      </c>
      <c r="H141" s="55">
        <v>0</v>
      </c>
      <c r="I141" s="55">
        <v>0</v>
      </c>
      <c r="J141" s="55">
        <v>493.31</v>
      </c>
      <c r="K141" s="55">
        <v>17.07</v>
      </c>
      <c r="L141" s="55">
        <v>1109.45</v>
      </c>
      <c r="M141" s="55">
        <f t="shared" si="2"/>
        <v>1619.83</v>
      </c>
    </row>
    <row r="142" spans="1:13" hidden="1">
      <c r="A142" s="52" t="s">
        <v>187</v>
      </c>
      <c r="B142" s="53" t="s">
        <v>188</v>
      </c>
      <c r="C142" s="54" t="s">
        <v>64</v>
      </c>
      <c r="D142" s="49" t="s">
        <v>362</v>
      </c>
      <c r="E142" s="54" t="s">
        <v>339</v>
      </c>
      <c r="F142" s="49" t="s">
        <v>340</v>
      </c>
      <c r="G142" s="55">
        <v>-1644.24</v>
      </c>
      <c r="H142" s="55">
        <v>0</v>
      </c>
      <c r="I142" s="55">
        <v>0</v>
      </c>
      <c r="J142" s="55">
        <v>-2845.74</v>
      </c>
      <c r="K142" s="55">
        <v>0</v>
      </c>
      <c r="L142" s="55">
        <v>0</v>
      </c>
      <c r="M142" s="55">
        <f t="shared" si="2"/>
        <v>-4489.9799999999996</v>
      </c>
    </row>
    <row r="143" spans="1:13" hidden="1">
      <c r="A143" s="52" t="s">
        <v>187</v>
      </c>
      <c r="B143" s="53" t="s">
        <v>188</v>
      </c>
      <c r="C143" s="54" t="s">
        <v>64</v>
      </c>
      <c r="D143" s="49" t="s">
        <v>362</v>
      </c>
      <c r="E143" s="54" t="s">
        <v>341</v>
      </c>
      <c r="F143" s="49" t="s">
        <v>342</v>
      </c>
      <c r="G143" s="55">
        <v>150</v>
      </c>
      <c r="H143" s="55">
        <v>330.84</v>
      </c>
      <c r="I143" s="55">
        <v>0</v>
      </c>
      <c r="J143" s="55">
        <v>0</v>
      </c>
      <c r="K143" s="55">
        <v>0</v>
      </c>
      <c r="L143" s="55">
        <v>0</v>
      </c>
      <c r="M143" s="55">
        <f t="shared" si="2"/>
        <v>480.84</v>
      </c>
    </row>
    <row r="144" spans="1:13" hidden="1">
      <c r="A144" s="52" t="s">
        <v>187</v>
      </c>
      <c r="B144" s="53" t="s">
        <v>188</v>
      </c>
      <c r="C144" s="54" t="s">
        <v>64</v>
      </c>
      <c r="D144" s="49" t="s">
        <v>362</v>
      </c>
      <c r="E144" s="54" t="s">
        <v>397</v>
      </c>
      <c r="F144" s="49" t="s">
        <v>398</v>
      </c>
      <c r="G144" s="55">
        <v>50</v>
      </c>
      <c r="H144" s="55">
        <v>0</v>
      </c>
      <c r="I144" s="55">
        <v>175</v>
      </c>
      <c r="J144" s="55">
        <v>0</v>
      </c>
      <c r="K144" s="55">
        <v>0</v>
      </c>
      <c r="L144" s="55">
        <v>3000</v>
      </c>
      <c r="M144" s="55">
        <f t="shared" si="2"/>
        <v>3225</v>
      </c>
    </row>
    <row r="145" spans="1:13" hidden="1">
      <c r="A145" s="52" t="s">
        <v>187</v>
      </c>
      <c r="B145" s="53" t="s">
        <v>188</v>
      </c>
      <c r="C145" s="54" t="s">
        <v>64</v>
      </c>
      <c r="D145" s="49" t="s">
        <v>362</v>
      </c>
      <c r="E145" s="54" t="s">
        <v>45</v>
      </c>
      <c r="F145" s="49" t="s">
        <v>345</v>
      </c>
      <c r="G145" s="55">
        <v>0</v>
      </c>
      <c r="H145" s="55">
        <v>0</v>
      </c>
      <c r="I145" s="55">
        <v>284.89999999999998</v>
      </c>
      <c r="J145" s="55">
        <v>969.92</v>
      </c>
      <c r="K145" s="55">
        <v>0</v>
      </c>
      <c r="L145" s="55">
        <v>0</v>
      </c>
      <c r="M145" s="55">
        <f t="shared" si="2"/>
        <v>1254.82</v>
      </c>
    </row>
    <row r="146" spans="1:13" hidden="1">
      <c r="A146" s="52" t="s">
        <v>187</v>
      </c>
      <c r="B146" s="53" t="s">
        <v>188</v>
      </c>
      <c r="C146" s="54" t="s">
        <v>64</v>
      </c>
      <c r="D146" s="49" t="s">
        <v>362</v>
      </c>
      <c r="E146" s="54" t="s">
        <v>307</v>
      </c>
      <c r="F146" s="49" t="s">
        <v>308</v>
      </c>
      <c r="G146" s="55">
        <v>972.17</v>
      </c>
      <c r="H146" s="55">
        <v>439.73999999999995</v>
      </c>
      <c r="I146" s="55">
        <v>921.29000000000019</v>
      </c>
      <c r="J146" s="55">
        <v>307.83</v>
      </c>
      <c r="K146" s="55">
        <v>105.81</v>
      </c>
      <c r="L146" s="55">
        <v>577.75</v>
      </c>
      <c r="M146" s="55">
        <f t="shared" si="2"/>
        <v>3324.5899999999997</v>
      </c>
    </row>
    <row r="147" spans="1:13" hidden="1">
      <c r="A147" s="52" t="s">
        <v>187</v>
      </c>
      <c r="B147" s="53" t="s">
        <v>188</v>
      </c>
      <c r="C147" s="54" t="s">
        <v>64</v>
      </c>
      <c r="D147" s="49" t="s">
        <v>362</v>
      </c>
      <c r="E147" s="54" t="s">
        <v>309</v>
      </c>
      <c r="F147" s="49" t="s">
        <v>310</v>
      </c>
      <c r="G147" s="55">
        <v>35.979999999999997</v>
      </c>
      <c r="H147" s="55">
        <v>0</v>
      </c>
      <c r="I147" s="55">
        <v>0</v>
      </c>
      <c r="J147" s="55">
        <v>0</v>
      </c>
      <c r="K147" s="55">
        <v>820.11</v>
      </c>
      <c r="L147" s="55">
        <v>12.08</v>
      </c>
      <c r="M147" s="55">
        <f t="shared" si="2"/>
        <v>868.17000000000007</v>
      </c>
    </row>
    <row r="148" spans="1:13" hidden="1">
      <c r="A148" s="52" t="s">
        <v>187</v>
      </c>
      <c r="B148" s="53" t="s">
        <v>188</v>
      </c>
      <c r="C148" s="54" t="s">
        <v>64</v>
      </c>
      <c r="D148" s="49" t="s">
        <v>362</v>
      </c>
      <c r="E148" s="54" t="s">
        <v>46</v>
      </c>
      <c r="F148" s="49" t="s">
        <v>311</v>
      </c>
      <c r="G148" s="55">
        <v>150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f t="shared" si="2"/>
        <v>150</v>
      </c>
    </row>
    <row r="149" spans="1:13" hidden="1">
      <c r="A149" s="52" t="s">
        <v>187</v>
      </c>
      <c r="B149" s="53" t="s">
        <v>188</v>
      </c>
      <c r="C149" s="54" t="s">
        <v>64</v>
      </c>
      <c r="D149" s="49" t="s">
        <v>362</v>
      </c>
      <c r="E149" s="54" t="s">
        <v>350</v>
      </c>
      <c r="F149" s="49" t="s">
        <v>351</v>
      </c>
      <c r="G149" s="55">
        <v>1339.72</v>
      </c>
      <c r="H149" s="55">
        <v>217.49</v>
      </c>
      <c r="I149" s="55">
        <v>1381</v>
      </c>
      <c r="J149" s="55">
        <v>359.75</v>
      </c>
      <c r="K149" s="55">
        <v>315.76</v>
      </c>
      <c r="L149" s="55">
        <v>588.13</v>
      </c>
      <c r="M149" s="55">
        <f t="shared" si="2"/>
        <v>4201.8500000000004</v>
      </c>
    </row>
    <row r="150" spans="1:13" hidden="1">
      <c r="A150" s="52" t="s">
        <v>187</v>
      </c>
      <c r="B150" s="53" t="s">
        <v>188</v>
      </c>
      <c r="C150" s="54" t="s">
        <v>64</v>
      </c>
      <c r="D150" s="49" t="s">
        <v>362</v>
      </c>
      <c r="E150" s="54" t="s">
        <v>399</v>
      </c>
      <c r="F150" s="49" t="s">
        <v>400</v>
      </c>
      <c r="G150" s="55">
        <v>0</v>
      </c>
      <c r="H150" s="55">
        <v>34.9</v>
      </c>
      <c r="I150" s="55">
        <v>0</v>
      </c>
      <c r="J150" s="55">
        <v>0</v>
      </c>
      <c r="K150" s="55">
        <v>0</v>
      </c>
      <c r="L150" s="55">
        <v>0</v>
      </c>
      <c r="M150" s="55">
        <f t="shared" si="2"/>
        <v>34.9</v>
      </c>
    </row>
    <row r="151" spans="1:13" hidden="1">
      <c r="A151" s="52" t="s">
        <v>187</v>
      </c>
      <c r="B151" s="53" t="s">
        <v>188</v>
      </c>
      <c r="C151" s="54" t="s">
        <v>64</v>
      </c>
      <c r="D151" s="49" t="s">
        <v>362</v>
      </c>
      <c r="E151" s="54" t="s">
        <v>312</v>
      </c>
      <c r="F151" s="49" t="s">
        <v>313</v>
      </c>
      <c r="G151" s="55">
        <v>745</v>
      </c>
      <c r="H151" s="55">
        <v>38.67</v>
      </c>
      <c r="I151" s="55">
        <v>401</v>
      </c>
      <c r="J151" s="55">
        <v>0</v>
      </c>
      <c r="K151" s="55">
        <v>0</v>
      </c>
      <c r="L151" s="55">
        <v>0</v>
      </c>
      <c r="M151" s="55">
        <f t="shared" si="2"/>
        <v>1184.67</v>
      </c>
    </row>
    <row r="152" spans="1:13" hidden="1">
      <c r="A152" s="52" t="s">
        <v>187</v>
      </c>
      <c r="B152" s="53" t="s">
        <v>188</v>
      </c>
      <c r="C152" s="54" t="s">
        <v>64</v>
      </c>
      <c r="D152" s="49" t="s">
        <v>362</v>
      </c>
      <c r="E152" s="54" t="s">
        <v>401</v>
      </c>
      <c r="F152" s="49" t="s">
        <v>402</v>
      </c>
      <c r="G152" s="55">
        <v>195.45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f t="shared" si="2"/>
        <v>195.45</v>
      </c>
    </row>
    <row r="153" spans="1:13" hidden="1">
      <c r="A153" s="52" t="s">
        <v>187</v>
      </c>
      <c r="B153" s="53" t="s">
        <v>188</v>
      </c>
      <c r="C153" s="54" t="s">
        <v>64</v>
      </c>
      <c r="D153" s="49" t="s">
        <v>362</v>
      </c>
      <c r="E153" s="54" t="s">
        <v>403</v>
      </c>
      <c r="F153" s="49" t="s">
        <v>404</v>
      </c>
      <c r="G153" s="55">
        <v>496.64</v>
      </c>
      <c r="H153" s="55">
        <v>935.66</v>
      </c>
      <c r="I153" s="55">
        <v>839.56</v>
      </c>
      <c r="J153" s="55">
        <v>708.05</v>
      </c>
      <c r="K153" s="55">
        <v>304.99</v>
      </c>
      <c r="L153" s="55">
        <v>381.41</v>
      </c>
      <c r="M153" s="55">
        <f t="shared" si="2"/>
        <v>3666.3099999999995</v>
      </c>
    </row>
    <row r="154" spans="1:13" hidden="1">
      <c r="A154" s="52" t="s">
        <v>187</v>
      </c>
      <c r="B154" s="53" t="s">
        <v>188</v>
      </c>
      <c r="C154" s="54" t="s">
        <v>64</v>
      </c>
      <c r="D154" s="49" t="s">
        <v>362</v>
      </c>
      <c r="E154" s="54" t="s">
        <v>405</v>
      </c>
      <c r="F154" s="49" t="s">
        <v>406</v>
      </c>
      <c r="G154" s="55">
        <v>5887</v>
      </c>
      <c r="H154" s="55">
        <v>5664.23</v>
      </c>
      <c r="I154" s="55">
        <v>5796.36</v>
      </c>
      <c r="J154" s="55">
        <v>6674.03</v>
      </c>
      <c r="K154" s="55">
        <v>5156.2700000000004</v>
      </c>
      <c r="L154" s="55">
        <v>5841.92</v>
      </c>
      <c r="M154" s="55">
        <f t="shared" si="2"/>
        <v>35019.81</v>
      </c>
    </row>
    <row r="155" spans="1:13" hidden="1">
      <c r="A155" s="52" t="s">
        <v>187</v>
      </c>
      <c r="B155" s="53" t="s">
        <v>188</v>
      </c>
      <c r="C155" s="54" t="s">
        <v>64</v>
      </c>
      <c r="D155" s="49" t="s">
        <v>362</v>
      </c>
      <c r="E155" s="54" t="s">
        <v>356</v>
      </c>
      <c r="F155" s="49" t="s">
        <v>357</v>
      </c>
      <c r="G155" s="55">
        <v>805</v>
      </c>
      <c r="H155" s="55">
        <v>419.36</v>
      </c>
      <c r="I155" s="55">
        <v>0</v>
      </c>
      <c r="J155" s="55">
        <v>975</v>
      </c>
      <c r="K155" s="55">
        <v>0</v>
      </c>
      <c r="L155" s="55">
        <v>0</v>
      </c>
      <c r="M155" s="55">
        <f t="shared" si="2"/>
        <v>2199.36</v>
      </c>
    </row>
    <row r="156" spans="1:13" hidden="1">
      <c r="A156" s="52" t="s">
        <v>187</v>
      </c>
      <c r="B156" s="53" t="s">
        <v>188</v>
      </c>
      <c r="C156" s="54" t="s">
        <v>64</v>
      </c>
      <c r="D156" s="49" t="s">
        <v>362</v>
      </c>
      <c r="E156" s="54" t="s">
        <v>358</v>
      </c>
      <c r="F156" s="49" t="s">
        <v>359</v>
      </c>
      <c r="G156" s="55">
        <v>21.2</v>
      </c>
      <c r="H156" s="55">
        <v>0</v>
      </c>
      <c r="I156" s="55">
        <v>333.77</v>
      </c>
      <c r="J156" s="55">
        <v>0</v>
      </c>
      <c r="K156" s="55">
        <v>700</v>
      </c>
      <c r="L156" s="55">
        <v>0</v>
      </c>
      <c r="M156" s="55">
        <f t="shared" si="2"/>
        <v>1054.97</v>
      </c>
    </row>
    <row r="157" spans="1:13" hidden="1">
      <c r="A157" s="52" t="s">
        <v>187</v>
      </c>
      <c r="B157" s="53" t="s">
        <v>188</v>
      </c>
      <c r="C157" s="54" t="s">
        <v>64</v>
      </c>
      <c r="D157" s="49" t="s">
        <v>362</v>
      </c>
      <c r="E157" s="54" t="s">
        <v>407</v>
      </c>
      <c r="F157" s="49" t="s">
        <v>408</v>
      </c>
      <c r="G157" s="55">
        <v>977.79</v>
      </c>
      <c r="H157" s="55">
        <v>2834.72</v>
      </c>
      <c r="I157" s="55">
        <v>745.35</v>
      </c>
      <c r="J157" s="55">
        <v>0</v>
      </c>
      <c r="K157" s="55">
        <v>0</v>
      </c>
      <c r="L157" s="55">
        <v>0</v>
      </c>
      <c r="M157" s="55">
        <f t="shared" si="2"/>
        <v>4557.8599999999997</v>
      </c>
    </row>
    <row r="158" spans="1:13" hidden="1">
      <c r="A158" s="52" t="s">
        <v>187</v>
      </c>
      <c r="B158" s="53" t="s">
        <v>188</v>
      </c>
      <c r="C158" s="54" t="s">
        <v>64</v>
      </c>
      <c r="D158" s="49" t="s">
        <v>362</v>
      </c>
      <c r="E158" s="54" t="s">
        <v>409</v>
      </c>
      <c r="F158" s="49" t="s">
        <v>410</v>
      </c>
      <c r="G158" s="55">
        <v>0</v>
      </c>
      <c r="H158" s="55">
        <v>0</v>
      </c>
      <c r="I158" s="55">
        <v>41.34</v>
      </c>
      <c r="J158" s="55">
        <v>0</v>
      </c>
      <c r="K158" s="55">
        <v>0</v>
      </c>
      <c r="L158" s="55">
        <v>242.49</v>
      </c>
      <c r="M158" s="55">
        <f t="shared" si="2"/>
        <v>283.83000000000004</v>
      </c>
    </row>
    <row r="159" spans="1:13" hidden="1">
      <c r="A159" s="52" t="s">
        <v>187</v>
      </c>
      <c r="B159" s="53" t="s">
        <v>188</v>
      </c>
      <c r="C159" s="54" t="s">
        <v>64</v>
      </c>
      <c r="D159" s="49" t="s">
        <v>362</v>
      </c>
      <c r="E159" s="54" t="s">
        <v>411</v>
      </c>
      <c r="F159" s="49" t="s">
        <v>412</v>
      </c>
      <c r="G159" s="55">
        <v>35</v>
      </c>
      <c r="H159" s="55">
        <v>0</v>
      </c>
      <c r="I159" s="55">
        <v>23</v>
      </c>
      <c r="J159" s="55">
        <v>0</v>
      </c>
      <c r="K159" s="55">
        <v>0</v>
      </c>
      <c r="L159" s="55">
        <v>30</v>
      </c>
      <c r="M159" s="55">
        <f t="shared" si="2"/>
        <v>88</v>
      </c>
    </row>
    <row r="160" spans="1:13" hidden="1">
      <c r="A160" s="52" t="s">
        <v>187</v>
      </c>
      <c r="B160" s="53" t="s">
        <v>188</v>
      </c>
      <c r="C160" s="54" t="s">
        <v>413</v>
      </c>
      <c r="D160" s="49" t="s">
        <v>414</v>
      </c>
      <c r="E160" s="54" t="s">
        <v>279</v>
      </c>
      <c r="F160" s="49" t="s">
        <v>280</v>
      </c>
      <c r="G160" s="55">
        <v>-1778.17</v>
      </c>
      <c r="H160" s="55">
        <v>3220.1400000000003</v>
      </c>
      <c r="I160" s="55">
        <v>-12282.5</v>
      </c>
      <c r="J160" s="55">
        <v>84.980000000000203</v>
      </c>
      <c r="K160" s="55">
        <v>5677.11</v>
      </c>
      <c r="L160" s="55">
        <v>3685.93</v>
      </c>
      <c r="M160" s="55">
        <f t="shared" si="2"/>
        <v>-1392.5099999999998</v>
      </c>
    </row>
    <row r="161" spans="1:13" hidden="1">
      <c r="A161" s="52" t="s">
        <v>187</v>
      </c>
      <c r="B161" s="53" t="s">
        <v>188</v>
      </c>
      <c r="C161" s="54" t="s">
        <v>413</v>
      </c>
      <c r="D161" s="49" t="s">
        <v>414</v>
      </c>
      <c r="E161" s="54" t="s">
        <v>297</v>
      </c>
      <c r="F161" s="49" t="s">
        <v>298</v>
      </c>
      <c r="G161" s="55">
        <v>0</v>
      </c>
      <c r="H161" s="55">
        <v>0</v>
      </c>
      <c r="I161" s="55">
        <v>649.89</v>
      </c>
      <c r="J161" s="55">
        <v>0</v>
      </c>
      <c r="K161" s="55">
        <v>17.149999999999999</v>
      </c>
      <c r="L161" s="55">
        <v>0</v>
      </c>
      <c r="M161" s="55">
        <f t="shared" si="2"/>
        <v>667.04</v>
      </c>
    </row>
    <row r="162" spans="1:13" hidden="1">
      <c r="A162" s="52" t="s">
        <v>187</v>
      </c>
      <c r="B162" s="53" t="s">
        <v>188</v>
      </c>
      <c r="C162" s="54" t="s">
        <v>413</v>
      </c>
      <c r="D162" s="49" t="s">
        <v>414</v>
      </c>
      <c r="E162" s="54" t="s">
        <v>299</v>
      </c>
      <c r="F162" s="49" t="s">
        <v>300</v>
      </c>
      <c r="G162" s="55">
        <v>0</v>
      </c>
      <c r="H162" s="55">
        <v>0</v>
      </c>
      <c r="I162" s="55">
        <v>48.25</v>
      </c>
      <c r="J162" s="55">
        <v>0</v>
      </c>
      <c r="K162" s="55">
        <v>0</v>
      </c>
      <c r="L162" s="55">
        <v>0</v>
      </c>
      <c r="M162" s="55">
        <f t="shared" si="2"/>
        <v>48.25</v>
      </c>
    </row>
    <row r="163" spans="1:13" hidden="1">
      <c r="A163" s="52" t="s">
        <v>187</v>
      </c>
      <c r="B163" s="53" t="s">
        <v>188</v>
      </c>
      <c r="C163" s="54" t="s">
        <v>413</v>
      </c>
      <c r="D163" s="49" t="s">
        <v>414</v>
      </c>
      <c r="E163" s="54" t="s">
        <v>303</v>
      </c>
      <c r="F163" s="49" t="s">
        <v>304</v>
      </c>
      <c r="G163" s="55">
        <v>0</v>
      </c>
      <c r="H163" s="55">
        <v>0</v>
      </c>
      <c r="I163" s="55">
        <v>859.4</v>
      </c>
      <c r="J163" s="55">
        <v>0</v>
      </c>
      <c r="K163" s="55">
        <v>0</v>
      </c>
      <c r="L163" s="55">
        <v>0</v>
      </c>
      <c r="M163" s="55">
        <f t="shared" si="2"/>
        <v>859.4</v>
      </c>
    </row>
    <row r="164" spans="1:13" hidden="1">
      <c r="A164" s="52" t="s">
        <v>187</v>
      </c>
      <c r="B164" s="53" t="s">
        <v>188</v>
      </c>
      <c r="C164" s="54" t="s">
        <v>413</v>
      </c>
      <c r="D164" s="49" t="s">
        <v>414</v>
      </c>
      <c r="E164" s="54" t="s">
        <v>281</v>
      </c>
      <c r="F164" s="49" t="s">
        <v>282</v>
      </c>
      <c r="G164" s="55">
        <v>0</v>
      </c>
      <c r="H164" s="55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f t="shared" si="2"/>
        <v>0</v>
      </c>
    </row>
    <row r="165" spans="1:13" hidden="1">
      <c r="A165" s="52" t="s">
        <v>187</v>
      </c>
      <c r="B165" s="53" t="s">
        <v>188</v>
      </c>
      <c r="C165" s="54" t="s">
        <v>413</v>
      </c>
      <c r="D165" s="49" t="s">
        <v>414</v>
      </c>
      <c r="E165" s="54" t="s">
        <v>327</v>
      </c>
      <c r="F165" s="49" t="s">
        <v>328</v>
      </c>
      <c r="G165" s="55">
        <v>0</v>
      </c>
      <c r="H165" s="55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f t="shared" si="2"/>
        <v>0</v>
      </c>
    </row>
    <row r="166" spans="1:13" hidden="1">
      <c r="A166" s="52" t="s">
        <v>187</v>
      </c>
      <c r="B166" s="53" t="s">
        <v>188</v>
      </c>
      <c r="C166" s="54" t="s">
        <v>413</v>
      </c>
      <c r="D166" s="49" t="s">
        <v>414</v>
      </c>
      <c r="E166" s="54" t="s">
        <v>283</v>
      </c>
      <c r="F166" s="49" t="s">
        <v>284</v>
      </c>
      <c r="G166" s="55">
        <v>0</v>
      </c>
      <c r="H166" s="55">
        <v>-281.68</v>
      </c>
      <c r="I166" s="55">
        <v>0</v>
      </c>
      <c r="J166" s="55">
        <v>0</v>
      </c>
      <c r="K166" s="55">
        <v>0</v>
      </c>
      <c r="L166" s="55">
        <v>-31.79</v>
      </c>
      <c r="M166" s="55">
        <f t="shared" si="2"/>
        <v>-313.47000000000003</v>
      </c>
    </row>
    <row r="167" spans="1:13" hidden="1">
      <c r="A167" s="52" t="s">
        <v>187</v>
      </c>
      <c r="B167" s="53" t="s">
        <v>188</v>
      </c>
      <c r="C167" s="54" t="s">
        <v>413</v>
      </c>
      <c r="D167" s="49" t="s">
        <v>414</v>
      </c>
      <c r="E167" s="54" t="s">
        <v>331</v>
      </c>
      <c r="F167" s="49" t="s">
        <v>332</v>
      </c>
      <c r="G167" s="55">
        <v>-414.06</v>
      </c>
      <c r="H167" s="55">
        <v>0</v>
      </c>
      <c r="I167" s="55">
        <v>-200.75</v>
      </c>
      <c r="J167" s="55">
        <v>-116.62</v>
      </c>
      <c r="K167" s="55">
        <v>-470.38</v>
      </c>
      <c r="L167" s="55">
        <v>0</v>
      </c>
      <c r="M167" s="55">
        <f t="shared" si="2"/>
        <v>-1201.81</v>
      </c>
    </row>
    <row r="168" spans="1:13" hidden="1">
      <c r="A168" s="52" t="s">
        <v>187</v>
      </c>
      <c r="B168" s="53" t="s">
        <v>188</v>
      </c>
      <c r="C168" s="54" t="s">
        <v>413</v>
      </c>
      <c r="D168" s="49" t="s">
        <v>414</v>
      </c>
      <c r="E168" s="54" t="s">
        <v>285</v>
      </c>
      <c r="F168" s="49" t="s">
        <v>286</v>
      </c>
      <c r="G168" s="55">
        <v>27434.79</v>
      </c>
      <c r="H168" s="55">
        <v>32801.689999999995</v>
      </c>
      <c r="I168" s="55">
        <v>44391.010000000009</v>
      </c>
      <c r="J168" s="55">
        <v>29933.949999999997</v>
      </c>
      <c r="K168" s="55">
        <v>32901.53</v>
      </c>
      <c r="L168" s="55">
        <v>33693</v>
      </c>
      <c r="M168" s="55">
        <f t="shared" si="2"/>
        <v>201155.97</v>
      </c>
    </row>
    <row r="169" spans="1:13" hidden="1">
      <c r="A169" s="52" t="s">
        <v>187</v>
      </c>
      <c r="B169" s="53" t="s">
        <v>188</v>
      </c>
      <c r="C169" s="54" t="s">
        <v>413</v>
      </c>
      <c r="D169" s="49" t="s">
        <v>414</v>
      </c>
      <c r="E169" s="54" t="s">
        <v>287</v>
      </c>
      <c r="F169" s="49" t="s">
        <v>288</v>
      </c>
      <c r="G169" s="55">
        <v>173.51</v>
      </c>
      <c r="H169" s="55">
        <v>149.69999999999999</v>
      </c>
      <c r="I169" s="55">
        <v>320.09000000000003</v>
      </c>
      <c r="J169" s="55">
        <v>41.8</v>
      </c>
      <c r="K169" s="55">
        <v>258.38</v>
      </c>
      <c r="L169" s="55">
        <v>369.96</v>
      </c>
      <c r="M169" s="55">
        <f t="shared" si="2"/>
        <v>1313.4399999999998</v>
      </c>
    </row>
    <row r="170" spans="1:13" hidden="1">
      <c r="A170" s="52" t="s">
        <v>187</v>
      </c>
      <c r="B170" s="53" t="s">
        <v>188</v>
      </c>
      <c r="C170" s="54" t="s">
        <v>413</v>
      </c>
      <c r="D170" s="49" t="s">
        <v>414</v>
      </c>
      <c r="E170" s="54" t="s">
        <v>335</v>
      </c>
      <c r="F170" s="49" t="s">
        <v>336</v>
      </c>
      <c r="G170" s="55">
        <v>80133.430000000008</v>
      </c>
      <c r="H170" s="55">
        <v>64162.419999999991</v>
      </c>
      <c r="I170" s="55">
        <v>87494.01</v>
      </c>
      <c r="J170" s="55">
        <v>58006.320000000007</v>
      </c>
      <c r="K170" s="55">
        <v>60909.83</v>
      </c>
      <c r="L170" s="55">
        <v>58478.61</v>
      </c>
      <c r="M170" s="55">
        <f t="shared" si="2"/>
        <v>409184.62</v>
      </c>
    </row>
    <row r="171" spans="1:13" hidden="1">
      <c r="A171" s="52" t="s">
        <v>187</v>
      </c>
      <c r="B171" s="53" t="s">
        <v>188</v>
      </c>
      <c r="C171" s="54" t="s">
        <v>413</v>
      </c>
      <c r="D171" s="49" t="s">
        <v>414</v>
      </c>
      <c r="E171" s="54" t="s">
        <v>289</v>
      </c>
      <c r="F171" s="49" t="s">
        <v>290</v>
      </c>
      <c r="G171" s="55">
        <v>0</v>
      </c>
      <c r="H171" s="55">
        <v>504.48</v>
      </c>
      <c r="I171" s="55">
        <v>0</v>
      </c>
      <c r="J171" s="55">
        <v>0</v>
      </c>
      <c r="K171" s="55">
        <v>0</v>
      </c>
      <c r="L171" s="55">
        <v>52.98</v>
      </c>
      <c r="M171" s="55">
        <f t="shared" si="2"/>
        <v>557.46</v>
      </c>
    </row>
    <row r="172" spans="1:13" hidden="1">
      <c r="A172" s="52" t="s">
        <v>187</v>
      </c>
      <c r="B172" s="53" t="s">
        <v>188</v>
      </c>
      <c r="C172" s="54" t="s">
        <v>413</v>
      </c>
      <c r="D172" s="49" t="s">
        <v>414</v>
      </c>
      <c r="E172" s="54" t="s">
        <v>291</v>
      </c>
      <c r="F172" s="49" t="s">
        <v>292</v>
      </c>
      <c r="G172" s="55">
        <v>40</v>
      </c>
      <c r="H172" s="55">
        <v>0</v>
      </c>
      <c r="I172" s="55">
        <v>3.56</v>
      </c>
      <c r="J172" s="55">
        <v>38.74</v>
      </c>
      <c r="K172" s="55">
        <v>128.5</v>
      </c>
      <c r="L172" s="55">
        <v>670.68</v>
      </c>
      <c r="M172" s="55">
        <f t="shared" si="2"/>
        <v>881.48</v>
      </c>
    </row>
    <row r="173" spans="1:13" hidden="1">
      <c r="A173" s="52" t="s">
        <v>187</v>
      </c>
      <c r="B173" s="53" t="s">
        <v>188</v>
      </c>
      <c r="C173" s="54" t="s">
        <v>413</v>
      </c>
      <c r="D173" s="49" t="s">
        <v>414</v>
      </c>
      <c r="E173" s="54" t="s">
        <v>305</v>
      </c>
      <c r="F173" s="49" t="s">
        <v>306</v>
      </c>
      <c r="G173" s="55">
        <v>0</v>
      </c>
      <c r="H173" s="55">
        <v>0</v>
      </c>
      <c r="I173" s="55">
        <v>0</v>
      </c>
      <c r="J173" s="55">
        <v>2011.78</v>
      </c>
      <c r="K173" s="55">
        <v>1065.06</v>
      </c>
      <c r="L173" s="55">
        <v>0</v>
      </c>
      <c r="M173" s="55">
        <f t="shared" si="2"/>
        <v>3076.84</v>
      </c>
    </row>
    <row r="174" spans="1:13" hidden="1">
      <c r="A174" s="52" t="s">
        <v>187</v>
      </c>
      <c r="B174" s="53" t="s">
        <v>188</v>
      </c>
      <c r="C174" s="54" t="s">
        <v>413</v>
      </c>
      <c r="D174" s="49" t="s">
        <v>414</v>
      </c>
      <c r="E174" s="54" t="s">
        <v>341</v>
      </c>
      <c r="F174" s="49" t="s">
        <v>342</v>
      </c>
      <c r="G174" s="55">
        <v>644.69000000000005</v>
      </c>
      <c r="H174" s="55">
        <v>0</v>
      </c>
      <c r="I174" s="55">
        <v>267.90000000000003</v>
      </c>
      <c r="J174" s="55">
        <v>166.72</v>
      </c>
      <c r="K174" s="55">
        <v>775.28</v>
      </c>
      <c r="L174" s="55">
        <v>0</v>
      </c>
      <c r="M174" s="55">
        <f t="shared" si="2"/>
        <v>1854.5900000000001</v>
      </c>
    </row>
    <row r="175" spans="1:13" hidden="1">
      <c r="A175" s="52" t="s">
        <v>187</v>
      </c>
      <c r="B175" s="53" t="s">
        <v>188</v>
      </c>
      <c r="C175" s="54" t="s">
        <v>413</v>
      </c>
      <c r="D175" s="49" t="s">
        <v>414</v>
      </c>
      <c r="E175" s="54" t="s">
        <v>307</v>
      </c>
      <c r="F175" s="49" t="s">
        <v>308</v>
      </c>
      <c r="G175" s="55">
        <v>13.08</v>
      </c>
      <c r="H175" s="55">
        <v>0</v>
      </c>
      <c r="I175" s="55">
        <v>0</v>
      </c>
      <c r="J175" s="55">
        <v>0</v>
      </c>
      <c r="K175" s="55">
        <v>26.89</v>
      </c>
      <c r="L175" s="55">
        <v>0</v>
      </c>
      <c r="M175" s="55">
        <f t="shared" si="2"/>
        <v>39.97</v>
      </c>
    </row>
    <row r="176" spans="1:13" hidden="1">
      <c r="A176" s="52" t="s">
        <v>187</v>
      </c>
      <c r="B176" s="53" t="s">
        <v>188</v>
      </c>
      <c r="C176" s="54" t="s">
        <v>413</v>
      </c>
      <c r="D176" s="49" t="s">
        <v>414</v>
      </c>
      <c r="E176" s="54" t="s">
        <v>415</v>
      </c>
      <c r="F176" s="49" t="s">
        <v>416</v>
      </c>
      <c r="G176" s="55">
        <v>4506.84</v>
      </c>
      <c r="H176" s="55">
        <v>4506.84</v>
      </c>
      <c r="I176" s="55">
        <v>5081.84</v>
      </c>
      <c r="J176" s="55">
        <v>6829.76</v>
      </c>
      <c r="K176" s="55">
        <v>7433.58</v>
      </c>
      <c r="L176" s="55">
        <v>7462.4000000000005</v>
      </c>
      <c r="M176" s="55">
        <f t="shared" si="2"/>
        <v>35821.26</v>
      </c>
    </row>
    <row r="177" spans="1:13" hidden="1">
      <c r="A177" s="52" t="s">
        <v>187</v>
      </c>
      <c r="B177" s="53" t="s">
        <v>188</v>
      </c>
      <c r="C177" s="54" t="s">
        <v>413</v>
      </c>
      <c r="D177" s="49" t="s">
        <v>414</v>
      </c>
      <c r="E177" s="54" t="s">
        <v>417</v>
      </c>
      <c r="F177" s="49" t="s">
        <v>418</v>
      </c>
      <c r="G177" s="55">
        <v>30.8</v>
      </c>
      <c r="H177" s="55">
        <v>25.73</v>
      </c>
      <c r="I177" s="55">
        <v>31.38</v>
      </c>
      <c r="J177" s="55">
        <v>28.95</v>
      </c>
      <c r="K177" s="55">
        <v>36.15</v>
      </c>
      <c r="L177" s="55">
        <v>39.71</v>
      </c>
      <c r="M177" s="55">
        <f t="shared" si="2"/>
        <v>192.72</v>
      </c>
    </row>
    <row r="178" spans="1:13" hidden="1">
      <c r="A178" s="52" t="s">
        <v>187</v>
      </c>
      <c r="B178" s="53" t="s">
        <v>188</v>
      </c>
      <c r="C178" s="54" t="s">
        <v>419</v>
      </c>
      <c r="D178" s="49" t="s">
        <v>420</v>
      </c>
      <c r="E178" s="54" t="s">
        <v>279</v>
      </c>
      <c r="F178" s="49" t="s">
        <v>280</v>
      </c>
      <c r="G178" s="55">
        <v>899.43000000000006</v>
      </c>
      <c r="H178" s="55">
        <v>913.4799999999999</v>
      </c>
      <c r="I178" s="55">
        <v>-2104.44</v>
      </c>
      <c r="J178" s="55">
        <v>-187.72</v>
      </c>
      <c r="K178" s="55">
        <v>281.85000000000002</v>
      </c>
      <c r="L178" s="55">
        <v>-122.56</v>
      </c>
      <c r="M178" s="55">
        <f t="shared" si="2"/>
        <v>-319.96000000000021</v>
      </c>
    </row>
    <row r="179" spans="1:13" hidden="1">
      <c r="A179" s="52" t="s">
        <v>187</v>
      </c>
      <c r="B179" s="53" t="s">
        <v>188</v>
      </c>
      <c r="C179" s="54" t="s">
        <v>419</v>
      </c>
      <c r="D179" s="49" t="s">
        <v>420</v>
      </c>
      <c r="E179" s="54" t="s">
        <v>281</v>
      </c>
      <c r="F179" s="49" t="s">
        <v>282</v>
      </c>
      <c r="G179" s="55">
        <v>0</v>
      </c>
      <c r="H179" s="55">
        <v>0</v>
      </c>
      <c r="I179" s="55">
        <v>0</v>
      </c>
      <c r="J179" s="55">
        <v>0</v>
      </c>
      <c r="K179" s="55">
        <v>0</v>
      </c>
      <c r="L179" s="55">
        <v>0</v>
      </c>
      <c r="M179" s="55">
        <f t="shared" si="2"/>
        <v>0</v>
      </c>
    </row>
    <row r="180" spans="1:13" hidden="1">
      <c r="A180" s="52" t="s">
        <v>187</v>
      </c>
      <c r="B180" s="53" t="s">
        <v>188</v>
      </c>
      <c r="C180" s="54" t="s">
        <v>419</v>
      </c>
      <c r="D180" s="49" t="s">
        <v>420</v>
      </c>
      <c r="E180" s="54" t="s">
        <v>283</v>
      </c>
      <c r="F180" s="49" t="s">
        <v>284</v>
      </c>
      <c r="G180" s="55">
        <v>0</v>
      </c>
      <c r="H180" s="55">
        <v>0</v>
      </c>
      <c r="I180" s="55">
        <v>0</v>
      </c>
      <c r="J180" s="55">
        <v>0</v>
      </c>
      <c r="K180" s="55">
        <v>-28.61</v>
      </c>
      <c r="L180" s="55">
        <v>0</v>
      </c>
      <c r="M180" s="55">
        <f t="shared" si="2"/>
        <v>-28.61</v>
      </c>
    </row>
    <row r="181" spans="1:13" hidden="1">
      <c r="A181" s="52" t="s">
        <v>187</v>
      </c>
      <c r="B181" s="53" t="s">
        <v>188</v>
      </c>
      <c r="C181" s="54" t="s">
        <v>419</v>
      </c>
      <c r="D181" s="49" t="s">
        <v>420</v>
      </c>
      <c r="E181" s="54" t="s">
        <v>285</v>
      </c>
      <c r="F181" s="49" t="s">
        <v>286</v>
      </c>
      <c r="G181" s="55">
        <v>3399.95</v>
      </c>
      <c r="H181" s="55">
        <v>4922.41</v>
      </c>
      <c r="I181" s="55">
        <v>5094.0600000000004</v>
      </c>
      <c r="J181" s="55">
        <v>2645.15</v>
      </c>
      <c r="K181" s="55">
        <v>2357.85</v>
      </c>
      <c r="L181" s="55">
        <v>1641.15</v>
      </c>
      <c r="M181" s="55">
        <f t="shared" si="2"/>
        <v>20060.570000000003</v>
      </c>
    </row>
    <row r="182" spans="1:13" hidden="1">
      <c r="A182" s="52" t="s">
        <v>187</v>
      </c>
      <c r="B182" s="53" t="s">
        <v>188</v>
      </c>
      <c r="C182" s="54" t="s">
        <v>419</v>
      </c>
      <c r="D182" s="49" t="s">
        <v>420</v>
      </c>
      <c r="E182" s="54" t="s">
        <v>335</v>
      </c>
      <c r="F182" s="49" t="s">
        <v>336</v>
      </c>
      <c r="G182" s="55">
        <v>16169.65</v>
      </c>
      <c r="H182" s="55">
        <v>21237.5</v>
      </c>
      <c r="I182" s="55">
        <v>3703.85</v>
      </c>
      <c r="J182" s="55">
        <v>7032.5</v>
      </c>
      <c r="K182" s="55">
        <v>0</v>
      </c>
      <c r="L182" s="55">
        <v>0</v>
      </c>
      <c r="M182" s="55">
        <f t="shared" si="2"/>
        <v>48143.5</v>
      </c>
    </row>
    <row r="183" spans="1:13" hidden="1">
      <c r="A183" s="52" t="s">
        <v>187</v>
      </c>
      <c r="B183" s="53" t="s">
        <v>188</v>
      </c>
      <c r="C183" s="54" t="s">
        <v>419</v>
      </c>
      <c r="D183" s="49" t="s">
        <v>420</v>
      </c>
      <c r="E183" s="54" t="s">
        <v>289</v>
      </c>
      <c r="F183" s="49" t="s">
        <v>290</v>
      </c>
      <c r="G183" s="55">
        <v>0</v>
      </c>
      <c r="H183" s="55">
        <v>0</v>
      </c>
      <c r="I183" s="55">
        <v>0</v>
      </c>
      <c r="J183" s="55">
        <v>0</v>
      </c>
      <c r="K183" s="55">
        <v>70</v>
      </c>
      <c r="L183" s="55">
        <v>0</v>
      </c>
      <c r="M183" s="55">
        <f t="shared" si="2"/>
        <v>70</v>
      </c>
    </row>
    <row r="184" spans="1:13" hidden="1">
      <c r="A184" s="52" t="s">
        <v>187</v>
      </c>
      <c r="B184" s="53" t="s">
        <v>188</v>
      </c>
      <c r="C184" s="54" t="s">
        <v>419</v>
      </c>
      <c r="D184" s="49" t="s">
        <v>420</v>
      </c>
      <c r="E184" s="54" t="s">
        <v>291</v>
      </c>
      <c r="F184" s="49" t="s">
        <v>292</v>
      </c>
      <c r="G184" s="55">
        <v>159</v>
      </c>
      <c r="H184" s="55">
        <v>2978.38</v>
      </c>
      <c r="I184" s="55">
        <v>8.9600000000000009</v>
      </c>
      <c r="J184" s="55">
        <v>0</v>
      </c>
      <c r="K184" s="55">
        <v>48.27</v>
      </c>
      <c r="L184" s="55">
        <v>0</v>
      </c>
      <c r="M184" s="55">
        <f t="shared" si="2"/>
        <v>3194.61</v>
      </c>
    </row>
    <row r="185" spans="1:13" hidden="1">
      <c r="A185" s="52" t="s">
        <v>187</v>
      </c>
      <c r="B185" s="53" t="s">
        <v>188</v>
      </c>
      <c r="C185" s="54" t="s">
        <v>65</v>
      </c>
      <c r="D185" s="49" t="s">
        <v>421</v>
      </c>
      <c r="E185" s="54" t="s">
        <v>279</v>
      </c>
      <c r="F185" s="49" t="s">
        <v>280</v>
      </c>
      <c r="G185" s="55">
        <v>1556.2499999999995</v>
      </c>
      <c r="H185" s="55">
        <v>-17727.710000000003</v>
      </c>
      <c r="I185" s="55">
        <v>-21841.87</v>
      </c>
      <c r="J185" s="55">
        <v>1412.8799999999997</v>
      </c>
      <c r="K185" s="55">
        <v>11195.49</v>
      </c>
      <c r="L185" s="55">
        <v>6750.1200000000008</v>
      </c>
      <c r="M185" s="55">
        <f t="shared" si="2"/>
        <v>-18654.840000000004</v>
      </c>
    </row>
    <row r="186" spans="1:13" hidden="1">
      <c r="A186" s="52" t="s">
        <v>187</v>
      </c>
      <c r="B186" s="53" t="s">
        <v>188</v>
      </c>
      <c r="C186" s="54" t="s">
        <v>65</v>
      </c>
      <c r="D186" s="49" t="s">
        <v>421</v>
      </c>
      <c r="E186" s="54" t="s">
        <v>297</v>
      </c>
      <c r="F186" s="49" t="s">
        <v>298</v>
      </c>
      <c r="G186" s="55">
        <v>211.43</v>
      </c>
      <c r="H186" s="55">
        <v>330.15999999999997</v>
      </c>
      <c r="I186" s="55">
        <v>134.07999999999998</v>
      </c>
      <c r="J186" s="55">
        <v>597.49</v>
      </c>
      <c r="K186" s="55">
        <v>149.41</v>
      </c>
      <c r="L186" s="55">
        <v>474.82000000000005</v>
      </c>
      <c r="M186" s="55">
        <f t="shared" si="2"/>
        <v>1897.3899999999999</v>
      </c>
    </row>
    <row r="187" spans="1:13" hidden="1">
      <c r="A187" s="52" t="s">
        <v>187</v>
      </c>
      <c r="B187" s="53" t="s">
        <v>188</v>
      </c>
      <c r="C187" s="54" t="s">
        <v>65</v>
      </c>
      <c r="D187" s="49" t="s">
        <v>421</v>
      </c>
      <c r="E187" s="54" t="s">
        <v>299</v>
      </c>
      <c r="F187" s="49" t="s">
        <v>300</v>
      </c>
      <c r="G187" s="55">
        <v>879.25</v>
      </c>
      <c r="H187" s="55">
        <v>992.21</v>
      </c>
      <c r="I187" s="55">
        <v>102.03</v>
      </c>
      <c r="J187" s="55">
        <v>530.46</v>
      </c>
      <c r="K187" s="55">
        <v>3078.0699999999997</v>
      </c>
      <c r="L187" s="55">
        <v>724.83999999999992</v>
      </c>
      <c r="M187" s="55">
        <f t="shared" si="2"/>
        <v>6306.86</v>
      </c>
    </row>
    <row r="188" spans="1:13" hidden="1">
      <c r="A188" s="52" t="s">
        <v>187</v>
      </c>
      <c r="B188" s="53" t="s">
        <v>188</v>
      </c>
      <c r="C188" s="54" t="s">
        <v>65</v>
      </c>
      <c r="D188" s="49" t="s">
        <v>421</v>
      </c>
      <c r="E188" s="54" t="s">
        <v>319</v>
      </c>
      <c r="F188" s="49" t="s">
        <v>320</v>
      </c>
      <c r="G188" s="55">
        <v>0</v>
      </c>
      <c r="H188" s="55">
        <v>0</v>
      </c>
      <c r="I188" s="55">
        <v>0</v>
      </c>
      <c r="J188" s="55">
        <v>0</v>
      </c>
      <c r="K188" s="55">
        <v>0</v>
      </c>
      <c r="L188" s="55">
        <v>54.02</v>
      </c>
      <c r="M188" s="55">
        <f t="shared" si="2"/>
        <v>54.02</v>
      </c>
    </row>
    <row r="189" spans="1:13" hidden="1">
      <c r="A189" s="52" t="s">
        <v>187</v>
      </c>
      <c r="B189" s="53" t="s">
        <v>188</v>
      </c>
      <c r="C189" s="54" t="s">
        <v>65</v>
      </c>
      <c r="D189" s="49" t="s">
        <v>421</v>
      </c>
      <c r="E189" s="54" t="s">
        <v>303</v>
      </c>
      <c r="F189" s="49" t="s">
        <v>304</v>
      </c>
      <c r="G189" s="55">
        <v>0</v>
      </c>
      <c r="H189" s="55">
        <v>0</v>
      </c>
      <c r="I189" s="55">
        <v>731.88</v>
      </c>
      <c r="J189" s="55">
        <v>48</v>
      </c>
      <c r="K189" s="55">
        <v>0</v>
      </c>
      <c r="L189" s="55">
        <v>0</v>
      </c>
      <c r="M189" s="55">
        <f t="shared" si="2"/>
        <v>779.88</v>
      </c>
    </row>
    <row r="190" spans="1:13" hidden="1">
      <c r="A190" s="52" t="s">
        <v>187</v>
      </c>
      <c r="B190" s="53" t="s">
        <v>188</v>
      </c>
      <c r="C190" s="54" t="s">
        <v>65</v>
      </c>
      <c r="D190" s="49" t="s">
        <v>421</v>
      </c>
      <c r="E190" s="54" t="s">
        <v>281</v>
      </c>
      <c r="F190" s="49" t="s">
        <v>282</v>
      </c>
      <c r="G190" s="55">
        <v>0</v>
      </c>
      <c r="H190" s="55">
        <v>0</v>
      </c>
      <c r="I190" s="55">
        <v>0</v>
      </c>
      <c r="J190" s="55">
        <v>0</v>
      </c>
      <c r="K190" s="55">
        <v>0</v>
      </c>
      <c r="L190" s="55">
        <v>0</v>
      </c>
      <c r="M190" s="55">
        <f t="shared" si="2"/>
        <v>0</v>
      </c>
    </row>
    <row r="191" spans="1:13" hidden="1">
      <c r="A191" s="52" t="s">
        <v>187</v>
      </c>
      <c r="B191" s="53" t="s">
        <v>188</v>
      </c>
      <c r="C191" s="54" t="s">
        <v>65</v>
      </c>
      <c r="D191" s="49" t="s">
        <v>421</v>
      </c>
      <c r="E191" s="54" t="s">
        <v>323</v>
      </c>
      <c r="F191" s="49" t="s">
        <v>324</v>
      </c>
      <c r="G191" s="55">
        <v>0</v>
      </c>
      <c r="H191" s="55">
        <v>0</v>
      </c>
      <c r="I191" s="55">
        <v>0</v>
      </c>
      <c r="J191" s="55">
        <v>0</v>
      </c>
      <c r="K191" s="55">
        <v>0</v>
      </c>
      <c r="L191" s="55">
        <v>0</v>
      </c>
      <c r="M191" s="55">
        <f t="shared" si="2"/>
        <v>0</v>
      </c>
    </row>
    <row r="192" spans="1:13" hidden="1">
      <c r="A192" s="52" t="s">
        <v>187</v>
      </c>
      <c r="B192" s="53" t="s">
        <v>188</v>
      </c>
      <c r="C192" s="54" t="s">
        <v>65</v>
      </c>
      <c r="D192" s="49" t="s">
        <v>421</v>
      </c>
      <c r="E192" s="54" t="s">
        <v>325</v>
      </c>
      <c r="F192" s="49" t="s">
        <v>326</v>
      </c>
      <c r="G192" s="55">
        <v>-29.65</v>
      </c>
      <c r="H192" s="55">
        <v>-17.97</v>
      </c>
      <c r="I192" s="55">
        <v>-24.07</v>
      </c>
      <c r="J192" s="55">
        <v>0</v>
      </c>
      <c r="K192" s="55">
        <v>0</v>
      </c>
      <c r="L192" s="55">
        <v>0</v>
      </c>
      <c r="M192" s="55">
        <f t="shared" si="2"/>
        <v>-71.69</v>
      </c>
    </row>
    <row r="193" spans="1:13" hidden="1">
      <c r="A193" s="52" t="s">
        <v>187</v>
      </c>
      <c r="B193" s="53" t="s">
        <v>188</v>
      </c>
      <c r="C193" s="54" t="s">
        <v>65</v>
      </c>
      <c r="D193" s="49" t="s">
        <v>421</v>
      </c>
      <c r="E193" s="54" t="s">
        <v>327</v>
      </c>
      <c r="F193" s="49" t="s">
        <v>328</v>
      </c>
      <c r="G193" s="55">
        <v>0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f t="shared" si="2"/>
        <v>0</v>
      </c>
    </row>
    <row r="194" spans="1:13" hidden="1">
      <c r="A194" s="52" t="s">
        <v>187</v>
      </c>
      <c r="B194" s="53" t="s">
        <v>188</v>
      </c>
      <c r="C194" s="54" t="s">
        <v>65</v>
      </c>
      <c r="D194" s="49" t="s">
        <v>421</v>
      </c>
      <c r="E194" s="54" t="s">
        <v>283</v>
      </c>
      <c r="F194" s="49" t="s">
        <v>284</v>
      </c>
      <c r="G194" s="55">
        <v>-301.65000000000003</v>
      </c>
      <c r="H194" s="55">
        <v>-678.42000000000007</v>
      </c>
      <c r="I194" s="55">
        <v>-135.5</v>
      </c>
      <c r="J194" s="55">
        <v>-877.62</v>
      </c>
      <c r="K194" s="55">
        <v>-323.19</v>
      </c>
      <c r="L194" s="55">
        <v>-16.649999999999999</v>
      </c>
      <c r="M194" s="55">
        <f t="shared" si="2"/>
        <v>-2333.0300000000002</v>
      </c>
    </row>
    <row r="195" spans="1:13" hidden="1">
      <c r="A195" s="52" t="s">
        <v>187</v>
      </c>
      <c r="B195" s="53" t="s">
        <v>188</v>
      </c>
      <c r="C195" s="54" t="s">
        <v>65</v>
      </c>
      <c r="D195" s="49" t="s">
        <v>421</v>
      </c>
      <c r="E195" s="54" t="s">
        <v>329</v>
      </c>
      <c r="F195" s="49" t="s">
        <v>330</v>
      </c>
      <c r="G195" s="55">
        <v>-137.37</v>
      </c>
      <c r="H195" s="55">
        <v>0</v>
      </c>
      <c r="I195" s="55">
        <v>-135.5</v>
      </c>
      <c r="J195" s="55">
        <v>0</v>
      </c>
      <c r="K195" s="55">
        <v>-220.94</v>
      </c>
      <c r="L195" s="55">
        <v>0</v>
      </c>
      <c r="M195" s="55">
        <f t="shared" si="2"/>
        <v>-493.81</v>
      </c>
    </row>
    <row r="196" spans="1:13" hidden="1">
      <c r="A196" s="52" t="s">
        <v>187</v>
      </c>
      <c r="B196" s="53" t="s">
        <v>188</v>
      </c>
      <c r="C196" s="54" t="s">
        <v>65</v>
      </c>
      <c r="D196" s="49" t="s">
        <v>421</v>
      </c>
      <c r="E196" s="54" t="s">
        <v>331</v>
      </c>
      <c r="F196" s="49" t="s">
        <v>332</v>
      </c>
      <c r="G196" s="55">
        <v>-41.61</v>
      </c>
      <c r="H196" s="55">
        <v>-362.41999999999996</v>
      </c>
      <c r="I196" s="55">
        <v>0</v>
      </c>
      <c r="J196" s="55">
        <v>234.63</v>
      </c>
      <c r="K196" s="55">
        <v>-331.39</v>
      </c>
      <c r="L196" s="55">
        <v>0</v>
      </c>
      <c r="M196" s="55">
        <f t="shared" si="2"/>
        <v>-500.78999999999996</v>
      </c>
    </row>
    <row r="197" spans="1:13" hidden="1">
      <c r="A197" s="52" t="s">
        <v>187</v>
      </c>
      <c r="B197" s="53" t="s">
        <v>188</v>
      </c>
      <c r="C197" s="54" t="s">
        <v>65</v>
      </c>
      <c r="D197" s="49" t="s">
        <v>421</v>
      </c>
      <c r="E197" s="54" t="s">
        <v>285</v>
      </c>
      <c r="F197" s="49" t="s">
        <v>286</v>
      </c>
      <c r="G197" s="55">
        <v>92893.63</v>
      </c>
      <c r="H197" s="55">
        <v>63347.439999999995</v>
      </c>
      <c r="I197" s="55">
        <v>96999.41</v>
      </c>
      <c r="J197" s="55">
        <v>70317.890000000014</v>
      </c>
      <c r="K197" s="55">
        <v>71937.459999999992</v>
      </c>
      <c r="L197" s="55">
        <v>71050.080000000002</v>
      </c>
      <c r="M197" s="55">
        <f t="shared" si="2"/>
        <v>466545.91</v>
      </c>
    </row>
    <row r="198" spans="1:13" hidden="1">
      <c r="A198" s="52" t="s">
        <v>187</v>
      </c>
      <c r="B198" s="53" t="s">
        <v>188</v>
      </c>
      <c r="C198" s="54" t="s">
        <v>65</v>
      </c>
      <c r="D198" s="49" t="s">
        <v>421</v>
      </c>
      <c r="E198" s="54" t="s">
        <v>287</v>
      </c>
      <c r="F198" s="49" t="s">
        <v>288</v>
      </c>
      <c r="G198" s="55">
        <v>917.65000000000009</v>
      </c>
      <c r="H198" s="55">
        <v>1013.27</v>
      </c>
      <c r="I198" s="55">
        <v>1402.7299999999998</v>
      </c>
      <c r="J198" s="55">
        <v>1276.4499999999998</v>
      </c>
      <c r="K198" s="55">
        <v>917.03</v>
      </c>
      <c r="L198" s="55">
        <v>993.76</v>
      </c>
      <c r="M198" s="55">
        <f t="shared" si="2"/>
        <v>6520.8899999999994</v>
      </c>
    </row>
    <row r="199" spans="1:13" hidden="1">
      <c r="A199" s="52" t="s">
        <v>187</v>
      </c>
      <c r="B199" s="53" t="s">
        <v>188</v>
      </c>
      <c r="C199" s="54" t="s">
        <v>65</v>
      </c>
      <c r="D199" s="49" t="s">
        <v>421</v>
      </c>
      <c r="E199" s="54" t="s">
        <v>289</v>
      </c>
      <c r="F199" s="49" t="s">
        <v>290</v>
      </c>
      <c r="G199" s="55">
        <v>475.94</v>
      </c>
      <c r="H199" s="55">
        <v>1054.53</v>
      </c>
      <c r="I199" s="55">
        <v>223.5</v>
      </c>
      <c r="J199" s="55">
        <v>1304.27</v>
      </c>
      <c r="K199" s="55">
        <v>509.08</v>
      </c>
      <c r="L199" s="55">
        <v>32.879999999999995</v>
      </c>
      <c r="M199" s="55">
        <f t="shared" si="2"/>
        <v>3600.2</v>
      </c>
    </row>
    <row r="200" spans="1:13" hidden="1">
      <c r="A200" s="52" t="s">
        <v>187</v>
      </c>
      <c r="B200" s="53" t="s">
        <v>188</v>
      </c>
      <c r="C200" s="54" t="s">
        <v>65</v>
      </c>
      <c r="D200" s="49" t="s">
        <v>421</v>
      </c>
      <c r="E200" s="54" t="s">
        <v>291</v>
      </c>
      <c r="F200" s="49" t="s">
        <v>292</v>
      </c>
      <c r="G200" s="55">
        <v>1997.65</v>
      </c>
      <c r="H200" s="55">
        <v>1629.0700000000002</v>
      </c>
      <c r="I200" s="55">
        <v>348.11</v>
      </c>
      <c r="J200" s="55">
        <v>513.55999999999995</v>
      </c>
      <c r="K200" s="55">
        <v>368.39</v>
      </c>
      <c r="L200" s="55">
        <v>558.27</v>
      </c>
      <c r="M200" s="55">
        <f t="shared" ref="M200:M263" si="3">SUM(G200:L200)</f>
        <v>5415.0500000000011</v>
      </c>
    </row>
    <row r="201" spans="1:13" hidden="1">
      <c r="A201" s="52" t="s">
        <v>187</v>
      </c>
      <c r="B201" s="53" t="s">
        <v>188</v>
      </c>
      <c r="C201" s="54" t="s">
        <v>65</v>
      </c>
      <c r="D201" s="49" t="s">
        <v>421</v>
      </c>
      <c r="E201" s="54" t="s">
        <v>305</v>
      </c>
      <c r="F201" s="49" t="s">
        <v>306</v>
      </c>
      <c r="G201" s="55">
        <v>0</v>
      </c>
      <c r="H201" s="55">
        <v>0</v>
      </c>
      <c r="I201" s="55">
        <v>596.95000000000005</v>
      </c>
      <c r="J201" s="55">
        <v>583.07999999999993</v>
      </c>
      <c r="K201" s="55">
        <v>0</v>
      </c>
      <c r="L201" s="55">
        <v>0</v>
      </c>
      <c r="M201" s="55">
        <f t="shared" si="3"/>
        <v>1180.03</v>
      </c>
    </row>
    <row r="202" spans="1:13" hidden="1">
      <c r="A202" s="52" t="s">
        <v>187</v>
      </c>
      <c r="B202" s="53" t="s">
        <v>188</v>
      </c>
      <c r="C202" s="54" t="s">
        <v>65</v>
      </c>
      <c r="D202" s="49" t="s">
        <v>421</v>
      </c>
      <c r="E202" s="54" t="s">
        <v>341</v>
      </c>
      <c r="F202" s="49" t="s">
        <v>342</v>
      </c>
      <c r="G202" s="55">
        <v>2.8300000000000125</v>
      </c>
      <c r="H202" s="55">
        <v>613.24</v>
      </c>
      <c r="I202" s="55">
        <v>0</v>
      </c>
      <c r="J202" s="55">
        <v>-449.44</v>
      </c>
      <c r="K202" s="55">
        <v>608.29999999999995</v>
      </c>
      <c r="L202" s="55">
        <v>0</v>
      </c>
      <c r="M202" s="55">
        <f t="shared" si="3"/>
        <v>774.93000000000006</v>
      </c>
    </row>
    <row r="203" spans="1:13" hidden="1">
      <c r="A203" s="52" t="s">
        <v>187</v>
      </c>
      <c r="B203" s="53" t="s">
        <v>188</v>
      </c>
      <c r="C203" s="54" t="s">
        <v>65</v>
      </c>
      <c r="D203" s="49" t="s">
        <v>421</v>
      </c>
      <c r="E203" s="54" t="s">
        <v>343</v>
      </c>
      <c r="F203" s="49" t="s">
        <v>344</v>
      </c>
      <c r="G203" s="55">
        <v>140.16999999999999</v>
      </c>
      <c r="H203" s="55">
        <v>0</v>
      </c>
      <c r="I203" s="55">
        <v>138.27000000000001</v>
      </c>
      <c r="J203" s="55">
        <v>0</v>
      </c>
      <c r="K203" s="55">
        <v>225.43999999999997</v>
      </c>
      <c r="L203" s="55">
        <v>0</v>
      </c>
      <c r="M203" s="55">
        <f t="shared" si="3"/>
        <v>503.88</v>
      </c>
    </row>
    <row r="204" spans="1:13" hidden="1">
      <c r="A204" s="52" t="s">
        <v>187</v>
      </c>
      <c r="B204" s="53" t="s">
        <v>188</v>
      </c>
      <c r="C204" s="54" t="s">
        <v>65</v>
      </c>
      <c r="D204" s="49" t="s">
        <v>421</v>
      </c>
      <c r="E204" s="54" t="s">
        <v>309</v>
      </c>
      <c r="F204" s="49" t="s">
        <v>310</v>
      </c>
      <c r="G204" s="55">
        <v>0</v>
      </c>
      <c r="H204" s="55">
        <v>0</v>
      </c>
      <c r="I204" s="55">
        <v>0</v>
      </c>
      <c r="J204" s="55">
        <v>131.35</v>
      </c>
      <c r="K204" s="55">
        <v>0</v>
      </c>
      <c r="L204" s="55">
        <v>0</v>
      </c>
      <c r="M204" s="55">
        <f t="shared" si="3"/>
        <v>131.35</v>
      </c>
    </row>
    <row r="205" spans="1:13" hidden="1">
      <c r="A205" s="52" t="s">
        <v>187</v>
      </c>
      <c r="B205" s="53" t="s">
        <v>188</v>
      </c>
      <c r="C205" s="54" t="s">
        <v>65</v>
      </c>
      <c r="D205" s="49" t="s">
        <v>421</v>
      </c>
      <c r="E205" s="54" t="s">
        <v>350</v>
      </c>
      <c r="F205" s="49" t="s">
        <v>351</v>
      </c>
      <c r="G205" s="55">
        <v>52.99</v>
      </c>
      <c r="H205" s="55">
        <v>31.8</v>
      </c>
      <c r="I205" s="55">
        <v>42.39</v>
      </c>
      <c r="J205" s="55">
        <v>0</v>
      </c>
      <c r="K205" s="55">
        <v>0</v>
      </c>
      <c r="L205" s="55">
        <v>0</v>
      </c>
      <c r="M205" s="55">
        <f t="shared" si="3"/>
        <v>127.18</v>
      </c>
    </row>
    <row r="206" spans="1:13" hidden="1">
      <c r="A206" s="52" t="s">
        <v>187</v>
      </c>
      <c r="B206" s="53" t="s">
        <v>188</v>
      </c>
      <c r="C206" s="54" t="s">
        <v>65</v>
      </c>
      <c r="D206" s="49" t="s">
        <v>421</v>
      </c>
      <c r="E206" s="54" t="s">
        <v>422</v>
      </c>
      <c r="F206" s="49" t="s">
        <v>423</v>
      </c>
      <c r="G206" s="55">
        <v>0</v>
      </c>
      <c r="H206" s="55">
        <v>0</v>
      </c>
      <c r="I206" s="55">
        <v>0</v>
      </c>
      <c r="J206" s="55">
        <v>13.77</v>
      </c>
      <c r="K206" s="55">
        <v>0</v>
      </c>
      <c r="L206" s="55">
        <v>0</v>
      </c>
      <c r="M206" s="55">
        <f t="shared" si="3"/>
        <v>13.77</v>
      </c>
    </row>
    <row r="207" spans="1:13" hidden="1">
      <c r="A207" s="52" t="s">
        <v>187</v>
      </c>
      <c r="B207" s="53" t="s">
        <v>188</v>
      </c>
      <c r="C207" s="54" t="s">
        <v>424</v>
      </c>
      <c r="D207" s="49" t="s">
        <v>425</v>
      </c>
      <c r="E207" s="54" t="s">
        <v>279</v>
      </c>
      <c r="F207" s="49" t="s">
        <v>280</v>
      </c>
      <c r="G207" s="55">
        <v>1663.5500000000002</v>
      </c>
      <c r="H207" s="55">
        <v>-612.88</v>
      </c>
      <c r="I207" s="55">
        <v>-3539.24</v>
      </c>
      <c r="J207" s="55">
        <v>-172.83</v>
      </c>
      <c r="K207" s="55">
        <v>1590.88</v>
      </c>
      <c r="L207" s="55">
        <v>1305.73</v>
      </c>
      <c r="M207" s="55">
        <f t="shared" si="3"/>
        <v>235.21000000000049</v>
      </c>
    </row>
    <row r="208" spans="1:13" hidden="1">
      <c r="A208" s="52" t="s">
        <v>187</v>
      </c>
      <c r="B208" s="53" t="s">
        <v>188</v>
      </c>
      <c r="C208" s="54" t="s">
        <v>424</v>
      </c>
      <c r="D208" s="49" t="s">
        <v>425</v>
      </c>
      <c r="E208" s="54" t="s">
        <v>285</v>
      </c>
      <c r="F208" s="49" t="s">
        <v>286</v>
      </c>
      <c r="G208" s="55">
        <v>11627.39</v>
      </c>
      <c r="H208" s="55">
        <v>10605.91</v>
      </c>
      <c r="I208" s="55">
        <v>16945.88</v>
      </c>
      <c r="J208" s="55">
        <v>10605.9</v>
      </c>
      <c r="K208" s="55">
        <v>10605.9</v>
      </c>
      <c r="L208" s="55">
        <v>11096.18</v>
      </c>
      <c r="M208" s="55">
        <f t="shared" si="3"/>
        <v>71487.16</v>
      </c>
    </row>
    <row r="209" spans="1:13" hidden="1">
      <c r="A209" s="52" t="s">
        <v>187</v>
      </c>
      <c r="B209" s="53" t="s">
        <v>188</v>
      </c>
      <c r="C209" s="54" t="s">
        <v>426</v>
      </c>
      <c r="D209" s="49" t="s">
        <v>427</v>
      </c>
      <c r="E209" s="54" t="s">
        <v>279</v>
      </c>
      <c r="F209" s="49" t="s">
        <v>280</v>
      </c>
      <c r="G209" s="55">
        <v>-1005.77</v>
      </c>
      <c r="H209" s="55">
        <v>1218.0700000000002</v>
      </c>
      <c r="I209" s="55">
        <v>57.720000000000255</v>
      </c>
      <c r="J209" s="55">
        <v>-1739.1399999999999</v>
      </c>
      <c r="K209" s="55">
        <v>1946.6299999999999</v>
      </c>
      <c r="L209" s="55">
        <v>1003.5899999999999</v>
      </c>
      <c r="M209" s="55">
        <f t="shared" si="3"/>
        <v>1481.1000000000004</v>
      </c>
    </row>
    <row r="210" spans="1:13" hidden="1">
      <c r="A210" s="52" t="s">
        <v>187</v>
      </c>
      <c r="B210" s="53" t="s">
        <v>188</v>
      </c>
      <c r="C210" s="54" t="s">
        <v>426</v>
      </c>
      <c r="D210" s="49" t="s">
        <v>427</v>
      </c>
      <c r="E210" s="54" t="s">
        <v>297</v>
      </c>
      <c r="F210" s="49" t="s">
        <v>298</v>
      </c>
      <c r="G210" s="55">
        <v>0</v>
      </c>
      <c r="H210" s="55">
        <v>0</v>
      </c>
      <c r="I210" s="55">
        <v>0</v>
      </c>
      <c r="J210" s="55">
        <v>0</v>
      </c>
      <c r="K210" s="55">
        <v>26.62</v>
      </c>
      <c r="L210" s="55">
        <v>0</v>
      </c>
      <c r="M210" s="55">
        <f t="shared" si="3"/>
        <v>26.62</v>
      </c>
    </row>
    <row r="211" spans="1:13" hidden="1">
      <c r="A211" s="52" t="s">
        <v>187</v>
      </c>
      <c r="B211" s="53" t="s">
        <v>188</v>
      </c>
      <c r="C211" s="54" t="s">
        <v>426</v>
      </c>
      <c r="D211" s="49" t="s">
        <v>427</v>
      </c>
      <c r="E211" s="54" t="s">
        <v>299</v>
      </c>
      <c r="F211" s="49" t="s">
        <v>300</v>
      </c>
      <c r="G211" s="55">
        <v>0</v>
      </c>
      <c r="H211" s="55">
        <v>0</v>
      </c>
      <c r="I211" s="55">
        <v>0</v>
      </c>
      <c r="J211" s="55">
        <v>0</v>
      </c>
      <c r="K211" s="55">
        <v>0</v>
      </c>
      <c r="L211" s="55">
        <v>0</v>
      </c>
      <c r="M211" s="55">
        <f t="shared" si="3"/>
        <v>0</v>
      </c>
    </row>
    <row r="212" spans="1:13" hidden="1">
      <c r="A212" s="52" t="s">
        <v>187</v>
      </c>
      <c r="B212" s="53" t="s">
        <v>188</v>
      </c>
      <c r="C212" s="54" t="s">
        <v>426</v>
      </c>
      <c r="D212" s="49" t="s">
        <v>427</v>
      </c>
      <c r="E212" s="54" t="s">
        <v>301</v>
      </c>
      <c r="F212" s="49" t="s">
        <v>302</v>
      </c>
      <c r="G212" s="55">
        <v>0</v>
      </c>
      <c r="H212" s="55">
        <v>0</v>
      </c>
      <c r="I212" s="55">
        <v>450</v>
      </c>
      <c r="J212" s="55">
        <v>0</v>
      </c>
      <c r="K212" s="55">
        <v>0</v>
      </c>
      <c r="L212" s="55">
        <v>0</v>
      </c>
      <c r="M212" s="55">
        <f t="shared" si="3"/>
        <v>450</v>
      </c>
    </row>
    <row r="213" spans="1:13" hidden="1">
      <c r="A213" s="52" t="s">
        <v>187</v>
      </c>
      <c r="B213" s="53" t="s">
        <v>188</v>
      </c>
      <c r="C213" s="54" t="s">
        <v>426</v>
      </c>
      <c r="D213" s="49" t="s">
        <v>427</v>
      </c>
      <c r="E213" s="54" t="s">
        <v>319</v>
      </c>
      <c r="F213" s="49" t="s">
        <v>320</v>
      </c>
      <c r="G213" s="55">
        <v>0</v>
      </c>
      <c r="H213" s="55">
        <v>0</v>
      </c>
      <c r="I213" s="55">
        <v>55.05</v>
      </c>
      <c r="J213" s="55">
        <v>0</v>
      </c>
      <c r="K213" s="55">
        <v>0</v>
      </c>
      <c r="L213" s="55">
        <v>0</v>
      </c>
      <c r="M213" s="55">
        <f t="shared" si="3"/>
        <v>55.05</v>
      </c>
    </row>
    <row r="214" spans="1:13" hidden="1">
      <c r="A214" s="52" t="s">
        <v>187</v>
      </c>
      <c r="B214" s="53" t="s">
        <v>188</v>
      </c>
      <c r="C214" s="54" t="s">
        <v>426</v>
      </c>
      <c r="D214" s="49" t="s">
        <v>427</v>
      </c>
      <c r="E214" s="54" t="s">
        <v>321</v>
      </c>
      <c r="F214" s="49" t="s">
        <v>322</v>
      </c>
      <c r="G214" s="55">
        <v>0</v>
      </c>
      <c r="H214" s="55">
        <v>750</v>
      </c>
      <c r="I214" s="55">
        <v>0</v>
      </c>
      <c r="J214" s="55">
        <v>0</v>
      </c>
      <c r="K214" s="55">
        <v>0</v>
      </c>
      <c r="L214" s="55">
        <v>0</v>
      </c>
      <c r="M214" s="55">
        <f t="shared" si="3"/>
        <v>750</v>
      </c>
    </row>
    <row r="215" spans="1:13" hidden="1">
      <c r="A215" s="52" t="s">
        <v>187</v>
      </c>
      <c r="B215" s="53" t="s">
        <v>188</v>
      </c>
      <c r="C215" s="54" t="s">
        <v>426</v>
      </c>
      <c r="D215" s="49" t="s">
        <v>427</v>
      </c>
      <c r="E215" s="54" t="s">
        <v>281</v>
      </c>
      <c r="F215" s="49" t="s">
        <v>282</v>
      </c>
      <c r="G215" s="55">
        <v>0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f t="shared" si="3"/>
        <v>0</v>
      </c>
    </row>
    <row r="216" spans="1:13" hidden="1">
      <c r="A216" s="52" t="s">
        <v>187</v>
      </c>
      <c r="B216" s="53" t="s">
        <v>188</v>
      </c>
      <c r="C216" s="54" t="s">
        <v>426</v>
      </c>
      <c r="D216" s="49" t="s">
        <v>427</v>
      </c>
      <c r="E216" s="54" t="s">
        <v>380</v>
      </c>
      <c r="F216" s="49" t="s">
        <v>381</v>
      </c>
      <c r="G216" s="55">
        <v>0</v>
      </c>
      <c r="H216" s="55">
        <v>0</v>
      </c>
      <c r="I216" s="55">
        <v>0</v>
      </c>
      <c r="J216" s="55">
        <v>0</v>
      </c>
      <c r="K216" s="55">
        <v>0</v>
      </c>
      <c r="L216" s="55">
        <v>0</v>
      </c>
      <c r="M216" s="55">
        <f t="shared" si="3"/>
        <v>0</v>
      </c>
    </row>
    <row r="217" spans="1:13" hidden="1">
      <c r="A217" s="52" t="s">
        <v>187</v>
      </c>
      <c r="B217" s="53" t="s">
        <v>188</v>
      </c>
      <c r="C217" s="54" t="s">
        <v>426</v>
      </c>
      <c r="D217" s="49" t="s">
        <v>427</v>
      </c>
      <c r="E217" s="54" t="s">
        <v>283</v>
      </c>
      <c r="F217" s="49" t="s">
        <v>284</v>
      </c>
      <c r="G217" s="55">
        <v>0</v>
      </c>
      <c r="H217" s="55">
        <v>-111.46</v>
      </c>
      <c r="I217" s="55">
        <v>0</v>
      </c>
      <c r="J217" s="55">
        <v>0</v>
      </c>
      <c r="K217" s="55">
        <v>0</v>
      </c>
      <c r="L217" s="55">
        <v>-10.8</v>
      </c>
      <c r="M217" s="55">
        <f t="shared" si="3"/>
        <v>-122.25999999999999</v>
      </c>
    </row>
    <row r="218" spans="1:13" hidden="1">
      <c r="A218" s="52" t="s">
        <v>187</v>
      </c>
      <c r="B218" s="53" t="s">
        <v>188</v>
      </c>
      <c r="C218" s="54" t="s">
        <v>426</v>
      </c>
      <c r="D218" s="49" t="s">
        <v>427</v>
      </c>
      <c r="E218" s="54" t="s">
        <v>384</v>
      </c>
      <c r="F218" s="49" t="s">
        <v>385</v>
      </c>
      <c r="G218" s="55">
        <v>0</v>
      </c>
      <c r="H218" s="55">
        <v>0</v>
      </c>
      <c r="I218" s="55">
        <v>-39.03</v>
      </c>
      <c r="J218" s="55">
        <v>0</v>
      </c>
      <c r="K218" s="55">
        <v>0</v>
      </c>
      <c r="L218" s="55">
        <v>0</v>
      </c>
      <c r="M218" s="55">
        <f t="shared" si="3"/>
        <v>-39.03</v>
      </c>
    </row>
    <row r="219" spans="1:13" hidden="1">
      <c r="A219" s="52" t="s">
        <v>187</v>
      </c>
      <c r="B219" s="53" t="s">
        <v>188</v>
      </c>
      <c r="C219" s="54" t="s">
        <v>426</v>
      </c>
      <c r="D219" s="49" t="s">
        <v>427</v>
      </c>
      <c r="E219" s="54" t="s">
        <v>285</v>
      </c>
      <c r="F219" s="49" t="s">
        <v>286</v>
      </c>
      <c r="G219" s="55">
        <v>4769.92</v>
      </c>
      <c r="H219" s="55">
        <v>6800.05</v>
      </c>
      <c r="I219" s="55">
        <v>24826.26</v>
      </c>
      <c r="J219" s="55">
        <v>9594.2800000000007</v>
      </c>
      <c r="K219" s="55">
        <v>10863.04</v>
      </c>
      <c r="L219" s="55">
        <v>10697.57</v>
      </c>
      <c r="M219" s="55">
        <f t="shared" si="3"/>
        <v>67551.12</v>
      </c>
    </row>
    <row r="220" spans="1:13" hidden="1">
      <c r="A220" s="52" t="s">
        <v>187</v>
      </c>
      <c r="B220" s="53" t="s">
        <v>188</v>
      </c>
      <c r="C220" s="54" t="s">
        <v>426</v>
      </c>
      <c r="D220" s="49" t="s">
        <v>427</v>
      </c>
      <c r="E220" s="54" t="s">
        <v>289</v>
      </c>
      <c r="F220" s="49" t="s">
        <v>290</v>
      </c>
      <c r="G220" s="55">
        <v>0</v>
      </c>
      <c r="H220" s="55">
        <v>161.11000000000001</v>
      </c>
      <c r="I220" s="55">
        <v>0</v>
      </c>
      <c r="J220" s="55">
        <v>0</v>
      </c>
      <c r="K220" s="55">
        <v>0</v>
      </c>
      <c r="L220" s="55">
        <v>18</v>
      </c>
      <c r="M220" s="55">
        <f t="shared" si="3"/>
        <v>179.11</v>
      </c>
    </row>
    <row r="221" spans="1:13" hidden="1">
      <c r="A221" s="52" t="s">
        <v>187</v>
      </c>
      <c r="B221" s="53" t="s">
        <v>188</v>
      </c>
      <c r="C221" s="54" t="s">
        <v>426</v>
      </c>
      <c r="D221" s="49" t="s">
        <v>427</v>
      </c>
      <c r="E221" s="54" t="s">
        <v>291</v>
      </c>
      <c r="F221" s="49" t="s">
        <v>292</v>
      </c>
      <c r="G221" s="55">
        <v>470.02</v>
      </c>
      <c r="H221" s="55">
        <v>852.7</v>
      </c>
      <c r="I221" s="55">
        <v>23.31</v>
      </c>
      <c r="J221" s="55">
        <v>178.35</v>
      </c>
      <c r="K221" s="55">
        <v>60.96</v>
      </c>
      <c r="L221" s="55">
        <v>131.29</v>
      </c>
      <c r="M221" s="55">
        <f t="shared" si="3"/>
        <v>1716.6299999999999</v>
      </c>
    </row>
    <row r="222" spans="1:13" hidden="1">
      <c r="A222" s="52" t="s">
        <v>187</v>
      </c>
      <c r="B222" s="53" t="s">
        <v>188</v>
      </c>
      <c r="C222" s="54" t="s">
        <v>426</v>
      </c>
      <c r="D222" s="49" t="s">
        <v>427</v>
      </c>
      <c r="E222" s="54" t="s">
        <v>305</v>
      </c>
      <c r="F222" s="49" t="s">
        <v>306</v>
      </c>
      <c r="G222" s="55">
        <v>0</v>
      </c>
      <c r="H222" s="55">
        <v>0</v>
      </c>
      <c r="I222" s="55">
        <v>201.67</v>
      </c>
      <c r="J222" s="55">
        <v>0</v>
      </c>
      <c r="K222" s="55">
        <v>0</v>
      </c>
      <c r="L222" s="55">
        <v>0</v>
      </c>
      <c r="M222" s="55">
        <f t="shared" si="3"/>
        <v>201.67</v>
      </c>
    </row>
    <row r="223" spans="1:13" hidden="1">
      <c r="A223" s="52" t="s">
        <v>187</v>
      </c>
      <c r="B223" s="53" t="s">
        <v>188</v>
      </c>
      <c r="C223" s="54" t="s">
        <v>426</v>
      </c>
      <c r="D223" s="49" t="s">
        <v>427</v>
      </c>
      <c r="E223" s="54" t="s">
        <v>428</v>
      </c>
      <c r="F223" s="49" t="s">
        <v>429</v>
      </c>
      <c r="G223" s="55">
        <v>175</v>
      </c>
      <c r="H223" s="55">
        <v>0</v>
      </c>
      <c r="I223" s="55">
        <v>0</v>
      </c>
      <c r="J223" s="55">
        <v>0</v>
      </c>
      <c r="K223" s="55">
        <v>0</v>
      </c>
      <c r="L223" s="55">
        <v>0</v>
      </c>
      <c r="M223" s="55">
        <f t="shared" si="3"/>
        <v>175</v>
      </c>
    </row>
    <row r="224" spans="1:13" hidden="1">
      <c r="A224" s="52" t="s">
        <v>187</v>
      </c>
      <c r="B224" s="53" t="s">
        <v>188</v>
      </c>
      <c r="C224" s="54" t="s">
        <v>426</v>
      </c>
      <c r="D224" s="49" t="s">
        <v>427</v>
      </c>
      <c r="E224" s="54" t="s">
        <v>358</v>
      </c>
      <c r="F224" s="49" t="s">
        <v>359</v>
      </c>
      <c r="G224" s="55">
        <v>0</v>
      </c>
      <c r="H224" s="55">
        <v>98.95</v>
      </c>
      <c r="I224" s="55">
        <v>0</v>
      </c>
      <c r="J224" s="55">
        <v>1185</v>
      </c>
      <c r="K224" s="55">
        <v>0</v>
      </c>
      <c r="L224" s="55">
        <v>0</v>
      </c>
      <c r="M224" s="55">
        <f t="shared" si="3"/>
        <v>1283.95</v>
      </c>
    </row>
    <row r="225" spans="1:13" hidden="1">
      <c r="A225" s="52" t="s">
        <v>187</v>
      </c>
      <c r="B225" s="53" t="s">
        <v>188</v>
      </c>
      <c r="C225" s="54" t="s">
        <v>426</v>
      </c>
      <c r="D225" s="49" t="s">
        <v>427</v>
      </c>
      <c r="E225" s="54" t="s">
        <v>430</v>
      </c>
      <c r="F225" s="49" t="s">
        <v>431</v>
      </c>
      <c r="G225" s="55">
        <v>150</v>
      </c>
      <c r="H225" s="55">
        <v>0</v>
      </c>
      <c r="I225" s="55">
        <v>0</v>
      </c>
      <c r="J225" s="55">
        <v>0</v>
      </c>
      <c r="K225" s="55">
        <v>0</v>
      </c>
      <c r="L225" s="55">
        <v>0</v>
      </c>
      <c r="M225" s="55">
        <f t="shared" si="3"/>
        <v>150</v>
      </c>
    </row>
    <row r="226" spans="1:13" hidden="1">
      <c r="A226" s="52" t="s">
        <v>187</v>
      </c>
      <c r="B226" s="53" t="s">
        <v>188</v>
      </c>
      <c r="C226" s="54" t="s">
        <v>426</v>
      </c>
      <c r="D226" s="49" t="s">
        <v>427</v>
      </c>
      <c r="E226" s="54" t="s">
        <v>432</v>
      </c>
      <c r="F226" s="49" t="s">
        <v>433</v>
      </c>
      <c r="G226" s="55">
        <v>0</v>
      </c>
      <c r="H226" s="55">
        <v>0</v>
      </c>
      <c r="I226" s="55">
        <v>232</v>
      </c>
      <c r="J226" s="55">
        <v>0</v>
      </c>
      <c r="K226" s="55">
        <v>0</v>
      </c>
      <c r="L226" s="55">
        <v>0</v>
      </c>
      <c r="M226" s="55">
        <f t="shared" si="3"/>
        <v>232</v>
      </c>
    </row>
    <row r="227" spans="1:13" hidden="1">
      <c r="A227" s="52" t="s">
        <v>187</v>
      </c>
      <c r="B227" s="53" t="s">
        <v>188</v>
      </c>
      <c r="C227" s="54" t="s">
        <v>434</v>
      </c>
      <c r="D227" s="49" t="s">
        <v>435</v>
      </c>
      <c r="E227" s="54" t="s">
        <v>279</v>
      </c>
      <c r="F227" s="49" t="s">
        <v>280</v>
      </c>
      <c r="G227" s="55">
        <v>-138.02000000000001</v>
      </c>
      <c r="H227" s="55">
        <v>25.46</v>
      </c>
      <c r="I227" s="55">
        <v>-35.67</v>
      </c>
      <c r="J227" s="55">
        <v>-40.729999999999997</v>
      </c>
      <c r="K227" s="55">
        <v>313.73</v>
      </c>
      <c r="L227" s="55">
        <v>-117.30000000000003</v>
      </c>
      <c r="M227" s="55">
        <f t="shared" si="3"/>
        <v>7.4699999999999847</v>
      </c>
    </row>
    <row r="228" spans="1:13" hidden="1">
      <c r="A228" s="52" t="s">
        <v>187</v>
      </c>
      <c r="B228" s="53" t="s">
        <v>188</v>
      </c>
      <c r="C228" s="54" t="s">
        <v>434</v>
      </c>
      <c r="D228" s="49" t="s">
        <v>435</v>
      </c>
      <c r="E228" s="54" t="s">
        <v>285</v>
      </c>
      <c r="F228" s="49" t="s">
        <v>286</v>
      </c>
      <c r="G228" s="55">
        <v>84.9</v>
      </c>
      <c r="H228" s="55">
        <v>127.34</v>
      </c>
      <c r="I228" s="55">
        <v>244.36</v>
      </c>
      <c r="J228" s="55">
        <v>0</v>
      </c>
      <c r="K228" s="55">
        <v>784.32999999999993</v>
      </c>
      <c r="L228" s="55">
        <v>392.85</v>
      </c>
      <c r="M228" s="55">
        <f t="shared" si="3"/>
        <v>1633.7799999999997</v>
      </c>
    </row>
    <row r="229" spans="1:13" hidden="1">
      <c r="A229" s="52" t="s">
        <v>187</v>
      </c>
      <c r="B229" s="53" t="s">
        <v>188</v>
      </c>
      <c r="C229" s="54" t="s">
        <v>434</v>
      </c>
      <c r="D229" s="49" t="s">
        <v>435</v>
      </c>
      <c r="E229" s="54" t="s">
        <v>287</v>
      </c>
      <c r="F229" s="49" t="s">
        <v>288</v>
      </c>
      <c r="G229" s="55">
        <v>618.93000000000006</v>
      </c>
      <c r="H229" s="55">
        <v>519.35</v>
      </c>
      <c r="I229" s="55">
        <v>659.01</v>
      </c>
      <c r="J229" s="55">
        <v>400.5</v>
      </c>
      <c r="K229" s="55">
        <v>593.98</v>
      </c>
      <c r="L229" s="55">
        <v>523.26</v>
      </c>
      <c r="M229" s="55">
        <f t="shared" si="3"/>
        <v>3315.0299999999997</v>
      </c>
    </row>
    <row r="230" spans="1:13" hidden="1">
      <c r="A230" s="52" t="s">
        <v>187</v>
      </c>
      <c r="B230" s="53" t="s">
        <v>188</v>
      </c>
      <c r="C230" s="54" t="s">
        <v>434</v>
      </c>
      <c r="D230" s="49" t="s">
        <v>435</v>
      </c>
      <c r="E230" s="54" t="s">
        <v>291</v>
      </c>
      <c r="F230" s="49" t="s">
        <v>292</v>
      </c>
      <c r="G230" s="55">
        <v>276.29000000000002</v>
      </c>
      <c r="H230" s="55">
        <v>34.97</v>
      </c>
      <c r="I230" s="55">
        <v>0</v>
      </c>
      <c r="J230" s="55">
        <v>572.11</v>
      </c>
      <c r="K230" s="55">
        <v>123.2</v>
      </c>
      <c r="L230" s="55">
        <v>116.6</v>
      </c>
      <c r="M230" s="55">
        <f t="shared" si="3"/>
        <v>1123.17</v>
      </c>
    </row>
    <row r="231" spans="1:13" hidden="1">
      <c r="A231" s="52" t="s">
        <v>187</v>
      </c>
      <c r="B231" s="53" t="s">
        <v>188</v>
      </c>
      <c r="C231" s="54" t="s">
        <v>436</v>
      </c>
      <c r="D231" s="49" t="s">
        <v>437</v>
      </c>
      <c r="E231" s="54" t="s">
        <v>438</v>
      </c>
      <c r="F231" s="49" t="s">
        <v>439</v>
      </c>
      <c r="G231" s="55">
        <v>766.77</v>
      </c>
      <c r="H231" s="55">
        <v>692.57</v>
      </c>
      <c r="I231" s="55">
        <v>3544.04</v>
      </c>
      <c r="J231" s="55">
        <v>858.99</v>
      </c>
      <c r="K231" s="55">
        <v>3751.75</v>
      </c>
      <c r="L231" s="55">
        <v>-430.24</v>
      </c>
      <c r="M231" s="55">
        <f t="shared" si="3"/>
        <v>9183.8799999999992</v>
      </c>
    </row>
    <row r="232" spans="1:13" hidden="1">
      <c r="A232" s="52" t="s">
        <v>187</v>
      </c>
      <c r="B232" s="53" t="s">
        <v>188</v>
      </c>
      <c r="C232" s="54" t="s">
        <v>436</v>
      </c>
      <c r="D232" s="49" t="s">
        <v>437</v>
      </c>
      <c r="E232" s="54" t="s">
        <v>440</v>
      </c>
      <c r="F232" s="49" t="s">
        <v>441</v>
      </c>
      <c r="G232" s="55">
        <v>18307.919999999998</v>
      </c>
      <c r="H232" s="55">
        <v>15550.67</v>
      </c>
      <c r="I232" s="55">
        <v>18588.02</v>
      </c>
      <c r="J232" s="55">
        <v>15397.62</v>
      </c>
      <c r="K232" s="55">
        <v>18122.690000000002</v>
      </c>
      <c r="L232" s="55">
        <v>16965.290000000005</v>
      </c>
      <c r="M232" s="55">
        <f t="shared" si="3"/>
        <v>102932.21</v>
      </c>
    </row>
    <row r="233" spans="1:13" hidden="1">
      <c r="A233" s="52" t="s">
        <v>187</v>
      </c>
      <c r="B233" s="53" t="s">
        <v>188</v>
      </c>
      <c r="C233" s="54" t="s">
        <v>436</v>
      </c>
      <c r="D233" s="49" t="s">
        <v>437</v>
      </c>
      <c r="E233" s="54" t="s">
        <v>442</v>
      </c>
      <c r="F233" s="49" t="s">
        <v>443</v>
      </c>
      <c r="G233" s="55">
        <v>22292.899999999998</v>
      </c>
      <c r="H233" s="55">
        <v>18933.480000000003</v>
      </c>
      <c r="I233" s="55">
        <v>22632.92</v>
      </c>
      <c r="J233" s="55">
        <v>18746.789999999994</v>
      </c>
      <c r="K233" s="55">
        <v>22065.49</v>
      </c>
      <c r="L233" s="55">
        <v>20655.410000000003</v>
      </c>
      <c r="M233" s="55">
        <f t="shared" si="3"/>
        <v>125326.99</v>
      </c>
    </row>
    <row r="234" spans="1:13" hidden="1">
      <c r="A234" s="52" t="s">
        <v>187</v>
      </c>
      <c r="B234" s="53" t="s">
        <v>188</v>
      </c>
      <c r="C234" s="54" t="s">
        <v>436</v>
      </c>
      <c r="D234" s="49" t="s">
        <v>437</v>
      </c>
      <c r="E234" s="54" t="s">
        <v>444</v>
      </c>
      <c r="F234" s="49" t="s">
        <v>445</v>
      </c>
      <c r="G234" s="55">
        <v>33858.15</v>
      </c>
      <c r="H234" s="55">
        <v>28754.300000000003</v>
      </c>
      <c r="I234" s="55">
        <v>34373.719999999994</v>
      </c>
      <c r="J234" s="55">
        <v>28470.49</v>
      </c>
      <c r="K234" s="55">
        <v>33511.239999999991</v>
      </c>
      <c r="L234" s="55">
        <v>31369.14</v>
      </c>
      <c r="M234" s="55">
        <f t="shared" si="3"/>
        <v>190337.03999999998</v>
      </c>
    </row>
    <row r="235" spans="1:13" hidden="1">
      <c r="A235" s="52" t="s">
        <v>187</v>
      </c>
      <c r="B235" s="53" t="s">
        <v>188</v>
      </c>
      <c r="C235" s="54" t="s">
        <v>436</v>
      </c>
      <c r="D235" s="49" t="s">
        <v>437</v>
      </c>
      <c r="E235" s="54" t="s">
        <v>446</v>
      </c>
      <c r="F235" s="49" t="s">
        <v>447</v>
      </c>
      <c r="G235" s="55">
        <v>447.94999999999993</v>
      </c>
      <c r="H235" s="55">
        <v>380.58</v>
      </c>
      <c r="I235" s="55">
        <v>454.84</v>
      </c>
      <c r="J235" s="55">
        <v>376.84000000000003</v>
      </c>
      <c r="K235" s="55">
        <v>443.51</v>
      </c>
      <c r="L235" s="55">
        <v>415.19</v>
      </c>
      <c r="M235" s="55">
        <f t="shared" si="3"/>
        <v>2518.9100000000003</v>
      </c>
    </row>
    <row r="236" spans="1:13" hidden="1">
      <c r="A236" s="52" t="s">
        <v>187</v>
      </c>
      <c r="B236" s="53" t="s">
        <v>188</v>
      </c>
      <c r="C236" s="54" t="s">
        <v>436</v>
      </c>
      <c r="D236" s="49" t="s">
        <v>437</v>
      </c>
      <c r="E236" s="54" t="s">
        <v>448</v>
      </c>
      <c r="F236" s="49" t="s">
        <v>449</v>
      </c>
      <c r="G236" s="55">
        <v>2239.8000000000002</v>
      </c>
      <c r="H236" s="55">
        <v>1902.8900000000003</v>
      </c>
      <c r="I236" s="55">
        <v>2274.2700000000004</v>
      </c>
      <c r="J236" s="55">
        <v>1884.22</v>
      </c>
      <c r="K236" s="55">
        <v>2217.5199999999995</v>
      </c>
      <c r="L236" s="55">
        <v>2076.0400000000004</v>
      </c>
      <c r="M236" s="55">
        <f t="shared" si="3"/>
        <v>12594.740000000002</v>
      </c>
    </row>
    <row r="237" spans="1:13" hidden="1">
      <c r="A237" s="52" t="s">
        <v>187</v>
      </c>
      <c r="B237" s="53" t="s">
        <v>188</v>
      </c>
      <c r="C237" s="54" t="s">
        <v>436</v>
      </c>
      <c r="D237" s="49" t="s">
        <v>437</v>
      </c>
      <c r="E237" s="54" t="s">
        <v>450</v>
      </c>
      <c r="F237" s="49" t="s">
        <v>451</v>
      </c>
      <c r="G237" s="55">
        <v>1791.83</v>
      </c>
      <c r="H237" s="55">
        <v>1522.3100000000004</v>
      </c>
      <c r="I237" s="55">
        <v>1819.4399999999998</v>
      </c>
      <c r="J237" s="55">
        <v>1507.3600000000004</v>
      </c>
      <c r="K237" s="55">
        <v>1774.02</v>
      </c>
      <c r="L237" s="55">
        <v>1660.86</v>
      </c>
      <c r="M237" s="55">
        <f t="shared" si="3"/>
        <v>10075.820000000002</v>
      </c>
    </row>
    <row r="238" spans="1:13" hidden="1">
      <c r="A238" s="52" t="s">
        <v>187</v>
      </c>
      <c r="B238" s="53" t="s">
        <v>188</v>
      </c>
      <c r="C238" s="54" t="s">
        <v>436</v>
      </c>
      <c r="D238" s="49" t="s">
        <v>437</v>
      </c>
      <c r="E238" s="54" t="s">
        <v>452</v>
      </c>
      <c r="F238" s="49" t="s">
        <v>453</v>
      </c>
      <c r="G238" s="55">
        <v>85879.510000000009</v>
      </c>
      <c r="H238" s="55">
        <v>72954.410000000018</v>
      </c>
      <c r="I238" s="55">
        <v>87197.790000000008</v>
      </c>
      <c r="J238" s="55">
        <v>72237.53</v>
      </c>
      <c r="K238" s="55">
        <v>85018.8</v>
      </c>
      <c r="L238" s="55">
        <v>79592.22</v>
      </c>
      <c r="M238" s="55">
        <f t="shared" si="3"/>
        <v>482880.26</v>
      </c>
    </row>
    <row r="239" spans="1:13" hidden="1">
      <c r="A239" s="52" t="s">
        <v>187</v>
      </c>
      <c r="B239" s="53" t="s">
        <v>188</v>
      </c>
      <c r="C239" s="54" t="s">
        <v>436</v>
      </c>
      <c r="D239" s="49" t="s">
        <v>437</v>
      </c>
      <c r="E239" s="54" t="s">
        <v>454</v>
      </c>
      <c r="F239" s="49" t="s">
        <v>455</v>
      </c>
      <c r="G239" s="55">
        <v>2734.3800000000006</v>
      </c>
      <c r="H239" s="55">
        <v>2325.86</v>
      </c>
      <c r="I239" s="55">
        <v>2777.89</v>
      </c>
      <c r="J239" s="55">
        <v>2303.5</v>
      </c>
      <c r="K239" s="55">
        <v>2709.8099999999995</v>
      </c>
      <c r="L239" s="55">
        <v>2538.0400000000004</v>
      </c>
      <c r="M239" s="55">
        <f t="shared" si="3"/>
        <v>15389.480000000001</v>
      </c>
    </row>
    <row r="240" spans="1:13" hidden="1">
      <c r="A240" s="52" t="s">
        <v>187</v>
      </c>
      <c r="B240" s="53" t="s">
        <v>188</v>
      </c>
      <c r="C240" s="54" t="s">
        <v>436</v>
      </c>
      <c r="D240" s="49" t="s">
        <v>437</v>
      </c>
      <c r="E240" s="54" t="s">
        <v>297</v>
      </c>
      <c r="F240" s="49" t="s">
        <v>298</v>
      </c>
      <c r="G240" s="55">
        <v>0</v>
      </c>
      <c r="H240" s="55">
        <v>0</v>
      </c>
      <c r="I240" s="55">
        <v>968.1</v>
      </c>
      <c r="J240" s="55">
        <v>0</v>
      </c>
      <c r="K240" s="55">
        <v>303.61</v>
      </c>
      <c r="L240" s="55">
        <v>0</v>
      </c>
      <c r="M240" s="55">
        <f t="shared" si="3"/>
        <v>1271.71</v>
      </c>
    </row>
    <row r="241" spans="1:13" hidden="1">
      <c r="A241" s="52" t="s">
        <v>187</v>
      </c>
      <c r="B241" s="53" t="s">
        <v>188</v>
      </c>
      <c r="C241" s="54" t="s">
        <v>436</v>
      </c>
      <c r="D241" s="49" t="s">
        <v>437</v>
      </c>
      <c r="E241" s="54" t="s">
        <v>301</v>
      </c>
      <c r="F241" s="49" t="s">
        <v>302</v>
      </c>
      <c r="G241" s="55">
        <v>3793.32</v>
      </c>
      <c r="H241" s="55">
        <v>6008.37</v>
      </c>
      <c r="I241" s="55">
        <v>7544.84</v>
      </c>
      <c r="J241" s="55">
        <v>3890.78</v>
      </c>
      <c r="K241" s="55">
        <v>6041.25</v>
      </c>
      <c r="L241" s="55">
        <v>5769.82</v>
      </c>
      <c r="M241" s="55">
        <f t="shared" si="3"/>
        <v>33048.379999999997</v>
      </c>
    </row>
    <row r="242" spans="1:13" hidden="1">
      <c r="A242" s="52" t="s">
        <v>187</v>
      </c>
      <c r="B242" s="53" t="s">
        <v>188</v>
      </c>
      <c r="C242" s="54" t="s">
        <v>436</v>
      </c>
      <c r="D242" s="49" t="s">
        <v>437</v>
      </c>
      <c r="E242" s="54" t="s">
        <v>327</v>
      </c>
      <c r="F242" s="49" t="s">
        <v>328</v>
      </c>
      <c r="G242" s="55">
        <v>0</v>
      </c>
      <c r="H242" s="55">
        <v>0</v>
      </c>
      <c r="I242" s="55">
        <v>0</v>
      </c>
      <c r="J242" s="55">
        <v>0</v>
      </c>
      <c r="K242" s="55">
        <v>0</v>
      </c>
      <c r="L242" s="55">
        <v>0</v>
      </c>
      <c r="M242" s="55">
        <f t="shared" si="3"/>
        <v>0</v>
      </c>
    </row>
    <row r="243" spans="1:13" hidden="1">
      <c r="A243" s="52" t="s">
        <v>187</v>
      </c>
      <c r="B243" s="53" t="s">
        <v>188</v>
      </c>
      <c r="C243" s="54" t="s">
        <v>436</v>
      </c>
      <c r="D243" s="49" t="s">
        <v>437</v>
      </c>
      <c r="E243" s="54" t="s">
        <v>331</v>
      </c>
      <c r="F243" s="49" t="s">
        <v>332</v>
      </c>
      <c r="G243" s="55">
        <v>-2033.4699999999998</v>
      </c>
      <c r="H243" s="55">
        <v>-3185.5700000000006</v>
      </c>
      <c r="I243" s="55">
        <v>-2532.4599999999996</v>
      </c>
      <c r="J243" s="55">
        <v>-821.47</v>
      </c>
      <c r="K243" s="55">
        <v>-1889.96</v>
      </c>
      <c r="L243" s="55">
        <v>-505.48999999999995</v>
      </c>
      <c r="M243" s="55">
        <f t="shared" si="3"/>
        <v>-10968.42</v>
      </c>
    </row>
    <row r="244" spans="1:13" hidden="1">
      <c r="A244" s="52" t="s">
        <v>187</v>
      </c>
      <c r="B244" s="53" t="s">
        <v>188</v>
      </c>
      <c r="C244" s="54" t="s">
        <v>436</v>
      </c>
      <c r="D244" s="49" t="s">
        <v>437</v>
      </c>
      <c r="E244" s="54" t="s">
        <v>456</v>
      </c>
      <c r="F244" s="49" t="s">
        <v>457</v>
      </c>
      <c r="G244" s="55">
        <v>0</v>
      </c>
      <c r="H244" s="55">
        <v>30.61</v>
      </c>
      <c r="I244" s="55">
        <v>0</v>
      </c>
      <c r="J244" s="55">
        <v>112.24</v>
      </c>
      <c r="K244" s="55">
        <v>0</v>
      </c>
      <c r="L244" s="55">
        <v>30.61</v>
      </c>
      <c r="M244" s="55">
        <f t="shared" si="3"/>
        <v>173.45999999999998</v>
      </c>
    </row>
    <row r="245" spans="1:13" hidden="1">
      <c r="A245" s="52" t="s">
        <v>187</v>
      </c>
      <c r="B245" s="53" t="s">
        <v>188</v>
      </c>
      <c r="C245" s="54" t="s">
        <v>436</v>
      </c>
      <c r="D245" s="49" t="s">
        <v>437</v>
      </c>
      <c r="E245" s="54" t="s">
        <v>458</v>
      </c>
      <c r="F245" s="49" t="s">
        <v>459</v>
      </c>
      <c r="G245" s="55">
        <v>0</v>
      </c>
      <c r="H245" s="55">
        <v>0.19</v>
      </c>
      <c r="I245" s="55">
        <v>0</v>
      </c>
      <c r="J245" s="55">
        <v>0.71</v>
      </c>
      <c r="K245" s="55">
        <v>0</v>
      </c>
      <c r="L245" s="55">
        <v>0.19</v>
      </c>
      <c r="M245" s="55">
        <f t="shared" si="3"/>
        <v>1.0899999999999999</v>
      </c>
    </row>
    <row r="246" spans="1:13" hidden="1">
      <c r="A246" s="52" t="s">
        <v>187</v>
      </c>
      <c r="B246" s="53" t="s">
        <v>188</v>
      </c>
      <c r="C246" s="54" t="s">
        <v>436</v>
      </c>
      <c r="D246" s="49" t="s">
        <v>437</v>
      </c>
      <c r="E246" s="54" t="s">
        <v>460</v>
      </c>
      <c r="F246" s="49" t="s">
        <v>461</v>
      </c>
      <c r="G246" s="55">
        <v>921.49</v>
      </c>
      <c r="H246" s="55">
        <v>832.32</v>
      </c>
      <c r="I246" s="55">
        <v>921.49</v>
      </c>
      <c r="J246" s="55">
        <v>12865.53</v>
      </c>
      <c r="K246" s="55">
        <v>11337.2</v>
      </c>
      <c r="L246" s="55">
        <v>0</v>
      </c>
      <c r="M246" s="55">
        <f t="shared" si="3"/>
        <v>26878.030000000002</v>
      </c>
    </row>
    <row r="247" spans="1:13" hidden="1">
      <c r="A247" s="52" t="s">
        <v>187</v>
      </c>
      <c r="B247" s="53" t="s">
        <v>188</v>
      </c>
      <c r="C247" s="54" t="s">
        <v>436</v>
      </c>
      <c r="D247" s="49" t="s">
        <v>437</v>
      </c>
      <c r="E247" s="54" t="s">
        <v>462</v>
      </c>
      <c r="F247" s="49" t="s">
        <v>463</v>
      </c>
      <c r="G247" s="55">
        <v>9.42</v>
      </c>
      <c r="H247" s="55">
        <v>7.98</v>
      </c>
      <c r="I247" s="55">
        <v>0</v>
      </c>
      <c r="J247" s="55">
        <v>29.27</v>
      </c>
      <c r="K247" s="55">
        <v>0</v>
      </c>
      <c r="L247" s="55">
        <v>7.98</v>
      </c>
      <c r="M247" s="55">
        <f t="shared" si="3"/>
        <v>54.650000000000006</v>
      </c>
    </row>
    <row r="248" spans="1:13" hidden="1">
      <c r="A248" s="52" t="s">
        <v>187</v>
      </c>
      <c r="B248" s="53" t="s">
        <v>188</v>
      </c>
      <c r="C248" s="54" t="s">
        <v>436</v>
      </c>
      <c r="D248" s="49" t="s">
        <v>437</v>
      </c>
      <c r="E248" s="54" t="s">
        <v>464</v>
      </c>
      <c r="F248" s="49" t="s">
        <v>465</v>
      </c>
      <c r="G248" s="55">
        <v>0</v>
      </c>
      <c r="H248" s="55">
        <v>12.05</v>
      </c>
      <c r="I248" s="55">
        <v>0</v>
      </c>
      <c r="J248" s="55">
        <v>44.18</v>
      </c>
      <c r="K248" s="55">
        <v>0</v>
      </c>
      <c r="L248" s="55">
        <v>12.05</v>
      </c>
      <c r="M248" s="55">
        <f t="shared" si="3"/>
        <v>68.28</v>
      </c>
    </row>
    <row r="249" spans="1:13" hidden="1">
      <c r="A249" s="52" t="s">
        <v>187</v>
      </c>
      <c r="B249" s="53" t="s">
        <v>188</v>
      </c>
      <c r="C249" s="54" t="s">
        <v>436</v>
      </c>
      <c r="D249" s="49" t="s">
        <v>437</v>
      </c>
      <c r="E249" s="54" t="s">
        <v>466</v>
      </c>
      <c r="F249" s="49" t="s">
        <v>467</v>
      </c>
      <c r="G249" s="55">
        <v>0</v>
      </c>
      <c r="H249" s="55">
        <v>0.86</v>
      </c>
      <c r="I249" s="55">
        <v>0</v>
      </c>
      <c r="J249" s="55">
        <v>3.15</v>
      </c>
      <c r="K249" s="55">
        <v>0</v>
      </c>
      <c r="L249" s="55">
        <v>0.86</v>
      </c>
      <c r="M249" s="55">
        <f t="shared" si="3"/>
        <v>4.87</v>
      </c>
    </row>
    <row r="250" spans="1:13" hidden="1">
      <c r="A250" s="52" t="s">
        <v>187</v>
      </c>
      <c r="B250" s="53" t="s">
        <v>188</v>
      </c>
      <c r="C250" s="54" t="s">
        <v>436</v>
      </c>
      <c r="D250" s="49" t="s">
        <v>437</v>
      </c>
      <c r="E250" s="54" t="s">
        <v>468</v>
      </c>
      <c r="F250" s="49" t="s">
        <v>469</v>
      </c>
      <c r="G250" s="55">
        <v>-7.46</v>
      </c>
      <c r="H250" s="55">
        <v>0.92</v>
      </c>
      <c r="I250" s="55">
        <v>0</v>
      </c>
      <c r="J250" s="55">
        <v>3.39</v>
      </c>
      <c r="K250" s="55">
        <v>0</v>
      </c>
      <c r="L250" s="55">
        <v>0.93</v>
      </c>
      <c r="M250" s="55">
        <f t="shared" si="3"/>
        <v>-2.2199999999999998</v>
      </c>
    </row>
    <row r="251" spans="1:13" hidden="1">
      <c r="A251" s="52" t="s">
        <v>187</v>
      </c>
      <c r="B251" s="53" t="s">
        <v>188</v>
      </c>
      <c r="C251" s="54" t="s">
        <v>436</v>
      </c>
      <c r="D251" s="49" t="s">
        <v>437</v>
      </c>
      <c r="E251" s="54" t="s">
        <v>341</v>
      </c>
      <c r="F251" s="49" t="s">
        <v>342</v>
      </c>
      <c r="G251" s="55">
        <v>3416.41</v>
      </c>
      <c r="H251" s="55">
        <v>5422.5999999999995</v>
      </c>
      <c r="I251" s="55">
        <v>4224.28</v>
      </c>
      <c r="J251" s="55">
        <v>1193.8000000000002</v>
      </c>
      <c r="K251" s="55">
        <v>3049.5699999999997</v>
      </c>
      <c r="L251" s="55">
        <v>776.68999999999994</v>
      </c>
      <c r="M251" s="55">
        <f t="shared" si="3"/>
        <v>18083.349999999995</v>
      </c>
    </row>
    <row r="252" spans="1:13" hidden="1">
      <c r="A252" s="52" t="s">
        <v>187</v>
      </c>
      <c r="B252" s="53" t="s">
        <v>188</v>
      </c>
      <c r="C252" s="54" t="s">
        <v>436</v>
      </c>
      <c r="D252" s="49" t="s">
        <v>437</v>
      </c>
      <c r="E252" s="54" t="s">
        <v>307</v>
      </c>
      <c r="F252" s="49" t="s">
        <v>308</v>
      </c>
      <c r="G252" s="55">
        <v>15.12</v>
      </c>
      <c r="H252" s="55">
        <v>0</v>
      </c>
      <c r="I252" s="55">
        <v>0</v>
      </c>
      <c r="J252" s="55">
        <v>0</v>
      </c>
      <c r="K252" s="55">
        <v>0</v>
      </c>
      <c r="L252" s="55">
        <v>0</v>
      </c>
      <c r="M252" s="55">
        <f t="shared" si="3"/>
        <v>15.12</v>
      </c>
    </row>
    <row r="253" spans="1:13" hidden="1">
      <c r="A253" s="52" t="s">
        <v>187</v>
      </c>
      <c r="B253" s="53" t="s">
        <v>188</v>
      </c>
      <c r="C253" s="54" t="s">
        <v>436</v>
      </c>
      <c r="D253" s="49" t="s">
        <v>437</v>
      </c>
      <c r="E253" s="54" t="s">
        <v>470</v>
      </c>
      <c r="F253" s="49" t="s">
        <v>471</v>
      </c>
      <c r="G253" s="55">
        <v>-0.11</v>
      </c>
      <c r="H253" s="55">
        <v>6.52</v>
      </c>
      <c r="I253" s="55">
        <v>0</v>
      </c>
      <c r="J253" s="55">
        <v>23.9</v>
      </c>
      <c r="K253" s="55">
        <v>0</v>
      </c>
      <c r="L253" s="55">
        <v>6.52</v>
      </c>
      <c r="M253" s="55">
        <f t="shared" si="3"/>
        <v>36.83</v>
      </c>
    </row>
    <row r="254" spans="1:13" hidden="1">
      <c r="A254" s="52" t="s">
        <v>187</v>
      </c>
      <c r="B254" s="53" t="s">
        <v>188</v>
      </c>
      <c r="C254" s="54" t="s">
        <v>436</v>
      </c>
      <c r="D254" s="49" t="s">
        <v>437</v>
      </c>
      <c r="E254" s="54" t="s">
        <v>312</v>
      </c>
      <c r="F254" s="49" t="s">
        <v>313</v>
      </c>
      <c r="G254" s="55">
        <v>0</v>
      </c>
      <c r="H254" s="55">
        <v>0</v>
      </c>
      <c r="I254" s="55">
        <v>296.58999999999997</v>
      </c>
      <c r="J254" s="55">
        <v>0</v>
      </c>
      <c r="K254" s="55">
        <v>0</v>
      </c>
      <c r="L254" s="55">
        <v>0</v>
      </c>
      <c r="M254" s="55">
        <f t="shared" si="3"/>
        <v>296.58999999999997</v>
      </c>
    </row>
    <row r="255" spans="1:13" hidden="1">
      <c r="A255" s="52" t="s">
        <v>187</v>
      </c>
      <c r="B255" s="53" t="s">
        <v>188</v>
      </c>
      <c r="C255" s="54" t="s">
        <v>436</v>
      </c>
      <c r="D255" s="49" t="s">
        <v>437</v>
      </c>
      <c r="E255" s="54" t="s">
        <v>472</v>
      </c>
      <c r="F255" s="49" t="s">
        <v>473</v>
      </c>
      <c r="G255" s="55">
        <v>105.44</v>
      </c>
      <c r="H255" s="55">
        <v>95.24</v>
      </c>
      <c r="I255" s="55">
        <v>105.45</v>
      </c>
      <c r="J255" s="55">
        <v>1395.7</v>
      </c>
      <c r="K255" s="55">
        <v>0</v>
      </c>
      <c r="L255" s="55">
        <v>0</v>
      </c>
      <c r="M255" s="55">
        <f t="shared" si="3"/>
        <v>1701.83</v>
      </c>
    </row>
    <row r="256" spans="1:13" hidden="1">
      <c r="A256" s="52" t="s">
        <v>187</v>
      </c>
      <c r="B256" s="53" t="s">
        <v>188</v>
      </c>
      <c r="C256" s="54" t="s">
        <v>436</v>
      </c>
      <c r="D256" s="49" t="s">
        <v>437</v>
      </c>
      <c r="E256" s="54" t="s">
        <v>474</v>
      </c>
      <c r="F256" s="49" t="s">
        <v>475</v>
      </c>
      <c r="G256" s="55">
        <v>0</v>
      </c>
      <c r="H256" s="55">
        <v>0.64</v>
      </c>
      <c r="I256" s="55">
        <v>0</v>
      </c>
      <c r="J256" s="55">
        <v>-0.6</v>
      </c>
      <c r="K256" s="55">
        <v>0</v>
      </c>
      <c r="L256" s="55">
        <v>0.63</v>
      </c>
      <c r="M256" s="55">
        <f t="shared" si="3"/>
        <v>0.67</v>
      </c>
    </row>
    <row r="257" spans="1:13" hidden="1">
      <c r="A257" s="52" t="s">
        <v>187</v>
      </c>
      <c r="B257" s="53" t="s">
        <v>188</v>
      </c>
      <c r="C257" s="54" t="s">
        <v>476</v>
      </c>
      <c r="D257" s="49" t="s">
        <v>477</v>
      </c>
      <c r="E257" s="54" t="s">
        <v>478</v>
      </c>
      <c r="F257" s="49" t="s">
        <v>479</v>
      </c>
      <c r="G257" s="55">
        <v>0</v>
      </c>
      <c r="H257" s="55">
        <v>3.95</v>
      </c>
      <c r="I257" s="55">
        <v>0</v>
      </c>
      <c r="J257" s="55">
        <v>14.49</v>
      </c>
      <c r="K257" s="55">
        <v>0</v>
      </c>
      <c r="L257" s="55">
        <v>3.95</v>
      </c>
      <c r="M257" s="55">
        <f t="shared" si="3"/>
        <v>22.39</v>
      </c>
    </row>
    <row r="258" spans="1:13" hidden="1">
      <c r="A258" s="52" t="s">
        <v>187</v>
      </c>
      <c r="B258" s="53" t="s">
        <v>188</v>
      </c>
      <c r="C258" s="54" t="s">
        <v>476</v>
      </c>
      <c r="D258" s="49" t="s">
        <v>477</v>
      </c>
      <c r="E258" s="54" t="s">
        <v>480</v>
      </c>
      <c r="F258" s="49" t="s">
        <v>481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130.13999999999999</v>
      </c>
      <c r="M258" s="55">
        <f t="shared" si="3"/>
        <v>130.13999999999999</v>
      </c>
    </row>
    <row r="259" spans="1:13" hidden="1">
      <c r="A259" s="52" t="s">
        <v>187</v>
      </c>
      <c r="B259" s="53" t="s">
        <v>188</v>
      </c>
      <c r="C259" s="54" t="s">
        <v>476</v>
      </c>
      <c r="D259" s="49" t="s">
        <v>477</v>
      </c>
      <c r="E259" s="54" t="s">
        <v>301</v>
      </c>
      <c r="F259" s="49" t="s">
        <v>302</v>
      </c>
      <c r="G259" s="55">
        <v>946.58999999999992</v>
      </c>
      <c r="H259" s="55">
        <v>521.39</v>
      </c>
      <c r="I259" s="55">
        <v>1055.4499999999998</v>
      </c>
      <c r="J259" s="55">
        <v>942.11</v>
      </c>
      <c r="K259" s="55">
        <v>380.69</v>
      </c>
      <c r="L259" s="55">
        <v>0</v>
      </c>
      <c r="M259" s="55">
        <f t="shared" si="3"/>
        <v>3846.23</v>
      </c>
    </row>
    <row r="260" spans="1:13" hidden="1">
      <c r="A260" s="52" t="s">
        <v>187</v>
      </c>
      <c r="B260" s="53" t="s">
        <v>188</v>
      </c>
      <c r="C260" s="54" t="s">
        <v>476</v>
      </c>
      <c r="D260" s="49" t="s">
        <v>477</v>
      </c>
      <c r="E260" s="54" t="s">
        <v>482</v>
      </c>
      <c r="F260" s="49" t="s">
        <v>483</v>
      </c>
      <c r="G260" s="55">
        <v>901</v>
      </c>
      <c r="H260" s="55">
        <v>0</v>
      </c>
      <c r="I260" s="55">
        <v>1086</v>
      </c>
      <c r="J260" s="55">
        <v>4567.1000000000004</v>
      </c>
      <c r="K260" s="55">
        <v>0</v>
      </c>
      <c r="L260" s="55">
        <v>0</v>
      </c>
      <c r="M260" s="55">
        <f t="shared" si="3"/>
        <v>6554.1</v>
      </c>
    </row>
    <row r="261" spans="1:13" hidden="1">
      <c r="A261" s="52" t="s">
        <v>187</v>
      </c>
      <c r="B261" s="53" t="s">
        <v>188</v>
      </c>
      <c r="C261" s="54" t="s">
        <v>476</v>
      </c>
      <c r="D261" s="49" t="s">
        <v>477</v>
      </c>
      <c r="E261" s="54" t="s">
        <v>46</v>
      </c>
      <c r="F261" s="49" t="s">
        <v>311</v>
      </c>
      <c r="G261" s="55">
        <v>0</v>
      </c>
      <c r="H261" s="55">
        <v>0</v>
      </c>
      <c r="I261" s="55">
        <v>0</v>
      </c>
      <c r="J261" s="55">
        <v>0</v>
      </c>
      <c r="K261" s="55">
        <v>57.32</v>
      </c>
      <c r="L261" s="55">
        <v>179.57</v>
      </c>
      <c r="M261" s="55">
        <f t="shared" si="3"/>
        <v>236.89</v>
      </c>
    </row>
    <row r="262" spans="1:13" hidden="1">
      <c r="A262" s="52" t="s">
        <v>187</v>
      </c>
      <c r="B262" s="53" t="s">
        <v>188</v>
      </c>
      <c r="C262" s="54" t="s">
        <v>476</v>
      </c>
      <c r="D262" s="49" t="s">
        <v>477</v>
      </c>
      <c r="E262" s="54" t="s">
        <v>354</v>
      </c>
      <c r="F262" s="49" t="s">
        <v>355</v>
      </c>
      <c r="G262" s="55">
        <v>0</v>
      </c>
      <c r="H262" s="55">
        <v>258.38</v>
      </c>
      <c r="I262" s="55">
        <v>0</v>
      </c>
      <c r="J262" s="55">
        <v>0</v>
      </c>
      <c r="K262" s="55">
        <v>0</v>
      </c>
      <c r="L262" s="55">
        <v>0</v>
      </c>
      <c r="M262" s="55">
        <f t="shared" si="3"/>
        <v>258.38</v>
      </c>
    </row>
    <row r="263" spans="1:13" hidden="1">
      <c r="A263" s="52" t="s">
        <v>187</v>
      </c>
      <c r="B263" s="53" t="s">
        <v>188</v>
      </c>
      <c r="C263" s="54" t="s">
        <v>476</v>
      </c>
      <c r="D263" s="49" t="s">
        <v>477</v>
      </c>
      <c r="E263" s="54" t="s">
        <v>356</v>
      </c>
      <c r="F263" s="49" t="s">
        <v>357</v>
      </c>
      <c r="G263" s="55">
        <v>0</v>
      </c>
      <c r="H263" s="55">
        <v>0</v>
      </c>
      <c r="I263" s="55">
        <v>0</v>
      </c>
      <c r="J263" s="55">
        <v>0</v>
      </c>
      <c r="K263" s="55">
        <v>10.32</v>
      </c>
      <c r="L263" s="55">
        <v>0</v>
      </c>
      <c r="M263" s="55">
        <f t="shared" si="3"/>
        <v>10.32</v>
      </c>
    </row>
    <row r="264" spans="1:13" hidden="1">
      <c r="A264" s="52" t="s">
        <v>187</v>
      </c>
      <c r="B264" s="53" t="s">
        <v>188</v>
      </c>
      <c r="C264" s="54" t="s">
        <v>476</v>
      </c>
      <c r="D264" s="49" t="s">
        <v>477</v>
      </c>
      <c r="E264" s="54" t="s">
        <v>484</v>
      </c>
      <c r="F264" s="49" t="s">
        <v>485</v>
      </c>
      <c r="G264" s="55">
        <v>0</v>
      </c>
      <c r="H264" s="55">
        <v>0</v>
      </c>
      <c r="I264" s="55">
        <v>0</v>
      </c>
      <c r="J264" s="55">
        <v>0</v>
      </c>
      <c r="K264" s="55">
        <v>40.119999999999997</v>
      </c>
      <c r="L264" s="55">
        <v>0</v>
      </c>
      <c r="M264" s="55">
        <f t="shared" ref="M264:M327" si="4">SUM(G264:L264)</f>
        <v>40.119999999999997</v>
      </c>
    </row>
    <row r="265" spans="1:13" hidden="1">
      <c r="A265" s="52" t="s">
        <v>187</v>
      </c>
      <c r="B265" s="53" t="s">
        <v>188</v>
      </c>
      <c r="C265" s="54" t="s">
        <v>486</v>
      </c>
      <c r="D265" s="49" t="s">
        <v>487</v>
      </c>
      <c r="E265" s="54" t="s">
        <v>279</v>
      </c>
      <c r="F265" s="49" t="s">
        <v>280</v>
      </c>
      <c r="G265" s="55">
        <v>-4493.12</v>
      </c>
      <c r="H265" s="55">
        <v>6802.5499999999993</v>
      </c>
      <c r="I265" s="55">
        <v>-5764.21</v>
      </c>
      <c r="J265" s="55">
        <v>-1409.68</v>
      </c>
      <c r="K265" s="55">
        <v>1252.8499999999999</v>
      </c>
      <c r="L265" s="55">
        <v>2090.4799999999996</v>
      </c>
      <c r="M265" s="55">
        <f t="shared" si="4"/>
        <v>-1521.1300000000015</v>
      </c>
    </row>
    <row r="266" spans="1:13" hidden="1">
      <c r="A266" s="52" t="s">
        <v>187</v>
      </c>
      <c r="B266" s="53" t="s">
        <v>188</v>
      </c>
      <c r="C266" s="54" t="s">
        <v>486</v>
      </c>
      <c r="D266" s="49" t="s">
        <v>487</v>
      </c>
      <c r="E266" s="54" t="s">
        <v>363</v>
      </c>
      <c r="F266" s="49" t="s">
        <v>364</v>
      </c>
      <c r="G266" s="55">
        <v>0</v>
      </c>
      <c r="H266" s="55">
        <v>0</v>
      </c>
      <c r="I266" s="55">
        <v>0</v>
      </c>
      <c r="J266" s="55">
        <v>0</v>
      </c>
      <c r="K266" s="55">
        <v>0</v>
      </c>
      <c r="L266" s="55">
        <v>1062.4000000000001</v>
      </c>
      <c r="M266" s="55">
        <f t="shared" si="4"/>
        <v>1062.4000000000001</v>
      </c>
    </row>
    <row r="267" spans="1:13" hidden="1">
      <c r="A267" s="52" t="s">
        <v>187</v>
      </c>
      <c r="B267" s="53" t="s">
        <v>188</v>
      </c>
      <c r="C267" s="54" t="s">
        <v>486</v>
      </c>
      <c r="D267" s="49" t="s">
        <v>487</v>
      </c>
      <c r="E267" s="54" t="s">
        <v>488</v>
      </c>
      <c r="F267" s="49" t="s">
        <v>489</v>
      </c>
      <c r="G267" s="55">
        <v>0</v>
      </c>
      <c r="H267" s="55">
        <v>0</v>
      </c>
      <c r="I267" s="55">
        <v>0</v>
      </c>
      <c r="J267" s="55">
        <v>0</v>
      </c>
      <c r="K267" s="55">
        <v>0</v>
      </c>
      <c r="L267" s="55">
        <v>-1062.4000000000001</v>
      </c>
      <c r="M267" s="55">
        <f t="shared" si="4"/>
        <v>-1062.4000000000001</v>
      </c>
    </row>
    <row r="268" spans="1:13" hidden="1">
      <c r="A268" s="52" t="s">
        <v>187</v>
      </c>
      <c r="B268" s="53" t="s">
        <v>188</v>
      </c>
      <c r="C268" s="54" t="s">
        <v>486</v>
      </c>
      <c r="D268" s="49" t="s">
        <v>487</v>
      </c>
      <c r="E268" s="54" t="s">
        <v>299</v>
      </c>
      <c r="F268" s="49" t="s">
        <v>300</v>
      </c>
      <c r="G268" s="55">
        <v>238.39</v>
      </c>
      <c r="H268" s="55">
        <v>0</v>
      </c>
      <c r="I268" s="55">
        <v>0</v>
      </c>
      <c r="J268" s="55">
        <v>0</v>
      </c>
      <c r="K268" s="55">
        <v>0</v>
      </c>
      <c r="L268" s="55">
        <v>0</v>
      </c>
      <c r="M268" s="55">
        <f t="shared" si="4"/>
        <v>238.39</v>
      </c>
    </row>
    <row r="269" spans="1:13" hidden="1">
      <c r="A269" s="52" t="s">
        <v>187</v>
      </c>
      <c r="B269" s="53" t="s">
        <v>188</v>
      </c>
      <c r="C269" s="54" t="s">
        <v>486</v>
      </c>
      <c r="D269" s="49" t="s">
        <v>487</v>
      </c>
      <c r="E269" s="54" t="s">
        <v>281</v>
      </c>
      <c r="F269" s="49" t="s">
        <v>282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  <c r="L269" s="55">
        <v>0</v>
      </c>
      <c r="M269" s="55">
        <f t="shared" si="4"/>
        <v>0</v>
      </c>
    </row>
    <row r="270" spans="1:13" hidden="1">
      <c r="A270" s="52" t="s">
        <v>187</v>
      </c>
      <c r="B270" s="53" t="s">
        <v>188</v>
      </c>
      <c r="C270" s="54" t="s">
        <v>486</v>
      </c>
      <c r="D270" s="49" t="s">
        <v>487</v>
      </c>
      <c r="E270" s="54" t="s">
        <v>380</v>
      </c>
      <c r="F270" s="49" t="s">
        <v>381</v>
      </c>
      <c r="G270" s="55">
        <v>0</v>
      </c>
      <c r="H270" s="55">
        <v>0</v>
      </c>
      <c r="I270" s="55">
        <v>0</v>
      </c>
      <c r="J270" s="55">
        <v>0</v>
      </c>
      <c r="K270" s="55">
        <v>0</v>
      </c>
      <c r="L270" s="55">
        <v>0</v>
      </c>
      <c r="M270" s="55">
        <f t="shared" si="4"/>
        <v>0</v>
      </c>
    </row>
    <row r="271" spans="1:13" hidden="1">
      <c r="A271" s="52" t="s">
        <v>187</v>
      </c>
      <c r="B271" s="53" t="s">
        <v>188</v>
      </c>
      <c r="C271" s="54" t="s">
        <v>486</v>
      </c>
      <c r="D271" s="49" t="s">
        <v>487</v>
      </c>
      <c r="E271" s="54" t="s">
        <v>327</v>
      </c>
      <c r="F271" s="49" t="s">
        <v>328</v>
      </c>
      <c r="G271" s="55">
        <v>0</v>
      </c>
      <c r="H271" s="55">
        <v>0</v>
      </c>
      <c r="I271" s="55">
        <v>0</v>
      </c>
      <c r="J271" s="55">
        <v>0</v>
      </c>
      <c r="K271" s="55">
        <v>0</v>
      </c>
      <c r="L271" s="55">
        <v>0</v>
      </c>
      <c r="M271" s="55">
        <f t="shared" si="4"/>
        <v>0</v>
      </c>
    </row>
    <row r="272" spans="1:13" hidden="1">
      <c r="A272" s="52" t="s">
        <v>187</v>
      </c>
      <c r="B272" s="53" t="s">
        <v>188</v>
      </c>
      <c r="C272" s="54" t="s">
        <v>486</v>
      </c>
      <c r="D272" s="49" t="s">
        <v>487</v>
      </c>
      <c r="E272" s="54" t="s">
        <v>283</v>
      </c>
      <c r="F272" s="49" t="s">
        <v>284</v>
      </c>
      <c r="G272" s="55">
        <v>-88.78</v>
      </c>
      <c r="H272" s="55">
        <v>-586.02</v>
      </c>
      <c r="I272" s="55">
        <v>-5.26</v>
      </c>
      <c r="J272" s="55">
        <v>-24.47</v>
      </c>
      <c r="K272" s="55">
        <v>-3866.08</v>
      </c>
      <c r="L272" s="55">
        <v>-54.92</v>
      </c>
      <c r="M272" s="55">
        <f t="shared" si="4"/>
        <v>-4625.53</v>
      </c>
    </row>
    <row r="273" spans="1:13" hidden="1">
      <c r="A273" s="52" t="s">
        <v>187</v>
      </c>
      <c r="B273" s="53" t="s">
        <v>188</v>
      </c>
      <c r="C273" s="54" t="s">
        <v>486</v>
      </c>
      <c r="D273" s="49" t="s">
        <v>487</v>
      </c>
      <c r="E273" s="54" t="s">
        <v>329</v>
      </c>
      <c r="F273" s="49" t="s">
        <v>330</v>
      </c>
      <c r="G273" s="55">
        <v>-1130.68</v>
      </c>
      <c r="H273" s="55">
        <v>0</v>
      </c>
      <c r="I273" s="55">
        <v>-554.05999999999995</v>
      </c>
      <c r="J273" s="55">
        <v>0</v>
      </c>
      <c r="K273" s="55">
        <v>0</v>
      </c>
      <c r="L273" s="55">
        <v>0</v>
      </c>
      <c r="M273" s="55">
        <f t="shared" si="4"/>
        <v>-1684.74</v>
      </c>
    </row>
    <row r="274" spans="1:13" hidden="1">
      <c r="A274" s="52" t="s">
        <v>187</v>
      </c>
      <c r="B274" s="53" t="s">
        <v>188</v>
      </c>
      <c r="C274" s="54" t="s">
        <v>486</v>
      </c>
      <c r="D274" s="49" t="s">
        <v>487</v>
      </c>
      <c r="E274" s="54" t="s">
        <v>384</v>
      </c>
      <c r="F274" s="49" t="s">
        <v>385</v>
      </c>
      <c r="G274" s="55">
        <v>-929.65</v>
      </c>
      <c r="H274" s="55">
        <v>-627.33000000000004</v>
      </c>
      <c r="I274" s="55">
        <v>-1089.5400000000002</v>
      </c>
      <c r="J274" s="55">
        <v>-501.84</v>
      </c>
      <c r="K274" s="55">
        <v>-1304.1199999999999</v>
      </c>
      <c r="L274" s="55">
        <v>-954.11</v>
      </c>
      <c r="M274" s="55">
        <f t="shared" si="4"/>
        <v>-5406.59</v>
      </c>
    </row>
    <row r="275" spans="1:13" hidden="1">
      <c r="A275" s="52" t="s">
        <v>187</v>
      </c>
      <c r="B275" s="53" t="s">
        <v>188</v>
      </c>
      <c r="C275" s="54" t="s">
        <v>486</v>
      </c>
      <c r="D275" s="49" t="s">
        <v>487</v>
      </c>
      <c r="E275" s="54" t="s">
        <v>331</v>
      </c>
      <c r="F275" s="49" t="s">
        <v>332</v>
      </c>
      <c r="G275" s="55">
        <v>-10.119999999999999</v>
      </c>
      <c r="H275" s="55">
        <v>-97.82</v>
      </c>
      <c r="I275" s="55">
        <v>0</v>
      </c>
      <c r="J275" s="55">
        <v>-61.5</v>
      </c>
      <c r="K275" s="55">
        <v>0</v>
      </c>
      <c r="L275" s="55">
        <v>0</v>
      </c>
      <c r="M275" s="55">
        <f t="shared" si="4"/>
        <v>-169.44</v>
      </c>
    </row>
    <row r="276" spans="1:13" hidden="1">
      <c r="A276" s="52" t="s">
        <v>187</v>
      </c>
      <c r="B276" s="53" t="s">
        <v>188</v>
      </c>
      <c r="C276" s="54" t="s">
        <v>486</v>
      </c>
      <c r="D276" s="49" t="s">
        <v>487</v>
      </c>
      <c r="E276" s="54" t="s">
        <v>285</v>
      </c>
      <c r="F276" s="49" t="s">
        <v>286</v>
      </c>
      <c r="G276" s="55">
        <v>6082.78</v>
      </c>
      <c r="H276" s="55">
        <v>17420.36</v>
      </c>
      <c r="I276" s="55">
        <v>28128.07</v>
      </c>
      <c r="J276" s="55">
        <v>13113.32</v>
      </c>
      <c r="K276" s="55">
        <v>11327.94</v>
      </c>
      <c r="L276" s="55">
        <v>14305.71</v>
      </c>
      <c r="M276" s="55">
        <f t="shared" si="4"/>
        <v>90378.18</v>
      </c>
    </row>
    <row r="277" spans="1:13" hidden="1">
      <c r="A277" s="52" t="s">
        <v>187</v>
      </c>
      <c r="B277" s="53" t="s">
        <v>188</v>
      </c>
      <c r="C277" s="54" t="s">
        <v>486</v>
      </c>
      <c r="D277" s="49" t="s">
        <v>487</v>
      </c>
      <c r="E277" s="54" t="s">
        <v>287</v>
      </c>
      <c r="F277" s="49" t="s">
        <v>288</v>
      </c>
      <c r="G277" s="55">
        <v>1751.0600000000002</v>
      </c>
      <c r="H277" s="55">
        <v>1217.3000000000002</v>
      </c>
      <c r="I277" s="55">
        <v>2069.4</v>
      </c>
      <c r="J277" s="55">
        <v>999.8900000000001</v>
      </c>
      <c r="K277" s="55">
        <v>2495.12</v>
      </c>
      <c r="L277" s="55">
        <v>1677.5900000000001</v>
      </c>
      <c r="M277" s="55">
        <f t="shared" si="4"/>
        <v>10210.36</v>
      </c>
    </row>
    <row r="278" spans="1:13" hidden="1">
      <c r="A278" s="52" t="s">
        <v>187</v>
      </c>
      <c r="B278" s="53" t="s">
        <v>188</v>
      </c>
      <c r="C278" s="54" t="s">
        <v>486</v>
      </c>
      <c r="D278" s="49" t="s">
        <v>487</v>
      </c>
      <c r="E278" s="54" t="s">
        <v>335</v>
      </c>
      <c r="F278" s="49" t="s">
        <v>336</v>
      </c>
      <c r="G278" s="55">
        <v>1793.55</v>
      </c>
      <c r="H278" s="55">
        <v>1598.2</v>
      </c>
      <c r="I278" s="55">
        <v>1020</v>
      </c>
      <c r="J278" s="55">
        <v>0</v>
      </c>
      <c r="K278" s="55">
        <v>1598.2</v>
      </c>
      <c r="L278" s="55">
        <v>0</v>
      </c>
      <c r="M278" s="55">
        <f t="shared" si="4"/>
        <v>6009.95</v>
      </c>
    </row>
    <row r="279" spans="1:13" hidden="1">
      <c r="A279" s="52" t="s">
        <v>187</v>
      </c>
      <c r="B279" s="53" t="s">
        <v>188</v>
      </c>
      <c r="C279" s="54" t="s">
        <v>486</v>
      </c>
      <c r="D279" s="49" t="s">
        <v>487</v>
      </c>
      <c r="E279" s="54" t="s">
        <v>289</v>
      </c>
      <c r="F279" s="49" t="s">
        <v>290</v>
      </c>
      <c r="G279" s="55">
        <v>495.13</v>
      </c>
      <c r="H279" s="55">
        <v>3620.72</v>
      </c>
      <c r="I279" s="55">
        <v>75.5</v>
      </c>
      <c r="J279" s="55">
        <v>241.65</v>
      </c>
      <c r="K279" s="55">
        <v>9460.48</v>
      </c>
      <c r="L279" s="55">
        <v>134.62</v>
      </c>
      <c r="M279" s="55">
        <f t="shared" si="4"/>
        <v>14028.1</v>
      </c>
    </row>
    <row r="280" spans="1:13" hidden="1">
      <c r="A280" s="52" t="s">
        <v>187</v>
      </c>
      <c r="B280" s="53" t="s">
        <v>188</v>
      </c>
      <c r="C280" s="54" t="s">
        <v>486</v>
      </c>
      <c r="D280" s="49" t="s">
        <v>487</v>
      </c>
      <c r="E280" s="54" t="s">
        <v>291</v>
      </c>
      <c r="F280" s="49" t="s">
        <v>292</v>
      </c>
      <c r="G280" s="55">
        <v>4571.33</v>
      </c>
      <c r="H280" s="55">
        <v>2020.19</v>
      </c>
      <c r="I280" s="55">
        <v>2178.58</v>
      </c>
      <c r="J280" s="55">
        <v>2121.15</v>
      </c>
      <c r="K280" s="55">
        <v>1385.95</v>
      </c>
      <c r="L280" s="55">
        <v>4092.09</v>
      </c>
      <c r="M280" s="55">
        <f t="shared" si="4"/>
        <v>16369.29</v>
      </c>
    </row>
    <row r="281" spans="1:13" hidden="1">
      <c r="A281" s="52" t="s">
        <v>187</v>
      </c>
      <c r="B281" s="53" t="s">
        <v>188</v>
      </c>
      <c r="C281" s="54" t="s">
        <v>486</v>
      </c>
      <c r="D281" s="49" t="s">
        <v>487</v>
      </c>
      <c r="E281" s="54" t="s">
        <v>341</v>
      </c>
      <c r="F281" s="49" t="s">
        <v>342</v>
      </c>
      <c r="G281" s="55">
        <v>56.41</v>
      </c>
      <c r="H281" s="55">
        <v>604.4</v>
      </c>
      <c r="I281" s="55">
        <v>0</v>
      </c>
      <c r="J281" s="55">
        <v>607.34</v>
      </c>
      <c r="K281" s="55">
        <v>0</v>
      </c>
      <c r="L281" s="55">
        <v>0</v>
      </c>
      <c r="M281" s="55">
        <f t="shared" si="4"/>
        <v>1268.1500000000001</v>
      </c>
    </row>
    <row r="282" spans="1:13" hidden="1">
      <c r="A282" s="52" t="s">
        <v>187</v>
      </c>
      <c r="B282" s="53" t="s">
        <v>188</v>
      </c>
      <c r="C282" s="54" t="s">
        <v>486</v>
      </c>
      <c r="D282" s="49" t="s">
        <v>487</v>
      </c>
      <c r="E282" s="54" t="s">
        <v>343</v>
      </c>
      <c r="F282" s="49" t="s">
        <v>344</v>
      </c>
      <c r="G282" s="55">
        <v>1153.75</v>
      </c>
      <c r="H282" s="55">
        <v>0</v>
      </c>
      <c r="I282" s="55">
        <v>565.37</v>
      </c>
      <c r="J282" s="55">
        <v>0</v>
      </c>
      <c r="K282" s="55">
        <v>0</v>
      </c>
      <c r="L282" s="55">
        <v>0</v>
      </c>
      <c r="M282" s="55">
        <f t="shared" si="4"/>
        <v>1719.12</v>
      </c>
    </row>
    <row r="283" spans="1:13" hidden="1">
      <c r="A283" s="52" t="s">
        <v>187</v>
      </c>
      <c r="B283" s="53" t="s">
        <v>188</v>
      </c>
      <c r="C283" s="54" t="s">
        <v>486</v>
      </c>
      <c r="D283" s="49" t="s">
        <v>487</v>
      </c>
      <c r="E283" s="54" t="s">
        <v>307</v>
      </c>
      <c r="F283" s="49" t="s">
        <v>308</v>
      </c>
      <c r="G283" s="55">
        <v>62.42</v>
      </c>
      <c r="H283" s="55">
        <v>24.1</v>
      </c>
      <c r="I283" s="55">
        <v>1600.54</v>
      </c>
      <c r="J283" s="55">
        <v>0</v>
      </c>
      <c r="K283" s="55">
        <v>0</v>
      </c>
      <c r="L283" s="55">
        <v>0</v>
      </c>
      <c r="M283" s="55">
        <f t="shared" si="4"/>
        <v>1687.06</v>
      </c>
    </row>
    <row r="284" spans="1:13" hidden="1">
      <c r="A284" s="52" t="s">
        <v>187</v>
      </c>
      <c r="B284" s="53" t="s">
        <v>188</v>
      </c>
      <c r="C284" s="54" t="s">
        <v>490</v>
      </c>
      <c r="D284" s="49" t="s">
        <v>491</v>
      </c>
      <c r="E284" s="54" t="s">
        <v>492</v>
      </c>
      <c r="F284" s="49" t="s">
        <v>493</v>
      </c>
      <c r="G284" s="55">
        <v>-8024226.0700000003</v>
      </c>
      <c r="H284" s="55">
        <v>-6235286.5</v>
      </c>
      <c r="I284" s="55">
        <v>-4547300.13</v>
      </c>
      <c r="J284" s="55">
        <v>-3361743.06</v>
      </c>
      <c r="K284" s="55">
        <v>-1534442.34</v>
      </c>
      <c r="L284" s="55">
        <v>-1025876.76</v>
      </c>
      <c r="M284" s="55">
        <f t="shared" si="4"/>
        <v>-24728874.859999999</v>
      </c>
    </row>
    <row r="285" spans="1:13" hidden="1">
      <c r="A285" s="52" t="s">
        <v>187</v>
      </c>
      <c r="B285" s="53" t="s">
        <v>188</v>
      </c>
      <c r="C285" s="54" t="s">
        <v>490</v>
      </c>
      <c r="D285" s="49" t="s">
        <v>491</v>
      </c>
      <c r="E285" s="54" t="s">
        <v>494</v>
      </c>
      <c r="F285" s="49" t="s">
        <v>495</v>
      </c>
      <c r="G285" s="55">
        <v>-368154.47</v>
      </c>
      <c r="H285" s="55">
        <v>-867327.87</v>
      </c>
      <c r="I285" s="55">
        <v>-674204.34</v>
      </c>
      <c r="J285" s="55">
        <v>-459492.05</v>
      </c>
      <c r="K285" s="55">
        <v>-774.91</v>
      </c>
      <c r="L285" s="55">
        <v>1279.6099999999999</v>
      </c>
      <c r="M285" s="55">
        <f t="shared" si="4"/>
        <v>-2368674.0299999998</v>
      </c>
    </row>
    <row r="286" spans="1:13" hidden="1">
      <c r="A286" s="52" t="s">
        <v>187</v>
      </c>
      <c r="B286" s="53" t="s">
        <v>188</v>
      </c>
      <c r="C286" s="54" t="s">
        <v>490</v>
      </c>
      <c r="D286" s="49" t="s">
        <v>491</v>
      </c>
      <c r="E286" s="54" t="s">
        <v>496</v>
      </c>
      <c r="F286" s="49" t="s">
        <v>497</v>
      </c>
      <c r="G286" s="55">
        <v>-2773705.07</v>
      </c>
      <c r="H286" s="55">
        <v>-2778392.2</v>
      </c>
      <c r="I286" s="55">
        <v>-2777624.56</v>
      </c>
      <c r="J286" s="55">
        <v>-2729146.66</v>
      </c>
      <c r="K286" s="55">
        <v>-2749703.27</v>
      </c>
      <c r="L286" s="55">
        <v>-2709081.58</v>
      </c>
      <c r="M286" s="55">
        <f t="shared" si="4"/>
        <v>-16517653.34</v>
      </c>
    </row>
    <row r="287" spans="1:13" hidden="1">
      <c r="A287" s="52" t="s">
        <v>187</v>
      </c>
      <c r="B287" s="53" t="s">
        <v>188</v>
      </c>
      <c r="C287" s="54" t="s">
        <v>490</v>
      </c>
      <c r="D287" s="49" t="s">
        <v>491</v>
      </c>
      <c r="E287" s="54" t="s">
        <v>498</v>
      </c>
      <c r="F287" s="49" t="s">
        <v>499</v>
      </c>
      <c r="G287" s="55">
        <v>-3100007.71</v>
      </c>
      <c r="H287" s="55">
        <v>-2273189.38</v>
      </c>
      <c r="I287" s="55">
        <v>-1590539.78</v>
      </c>
      <c r="J287" s="55">
        <v>-1176501.27</v>
      </c>
      <c r="K287" s="55">
        <v>-471292.13</v>
      </c>
      <c r="L287" s="55">
        <v>-305090.15999999997</v>
      </c>
      <c r="M287" s="55">
        <f t="shared" si="4"/>
        <v>-8916620.4300000016</v>
      </c>
    </row>
    <row r="288" spans="1:13" hidden="1">
      <c r="A288" s="52" t="s">
        <v>187</v>
      </c>
      <c r="B288" s="53" t="s">
        <v>188</v>
      </c>
      <c r="C288" s="54" t="s">
        <v>490</v>
      </c>
      <c r="D288" s="49" t="s">
        <v>491</v>
      </c>
      <c r="E288" s="54" t="s">
        <v>500</v>
      </c>
      <c r="F288" s="49" t="s">
        <v>501</v>
      </c>
      <c r="G288" s="55">
        <v>-247109.28</v>
      </c>
      <c r="H288" s="55">
        <v>-247560.13</v>
      </c>
      <c r="I288" s="55">
        <v>-247596.59</v>
      </c>
      <c r="J288" s="55">
        <v>-243291.85</v>
      </c>
      <c r="K288" s="55">
        <v>-245116.99</v>
      </c>
      <c r="L288" s="55">
        <v>-241495.48</v>
      </c>
      <c r="M288" s="55">
        <f t="shared" si="4"/>
        <v>-1472170.3199999998</v>
      </c>
    </row>
    <row r="289" spans="1:13" hidden="1">
      <c r="A289" s="52" t="s">
        <v>187</v>
      </c>
      <c r="B289" s="53" t="s">
        <v>188</v>
      </c>
      <c r="C289" s="54" t="s">
        <v>502</v>
      </c>
      <c r="D289" s="49" t="s">
        <v>503</v>
      </c>
      <c r="E289" s="54" t="s">
        <v>492</v>
      </c>
      <c r="F289" s="49" t="s">
        <v>493</v>
      </c>
      <c r="G289" s="55">
        <v>-3677706.4</v>
      </c>
      <c r="H289" s="55">
        <v>-2844410.75</v>
      </c>
      <c r="I289" s="55">
        <v>-2136472.4</v>
      </c>
      <c r="J289" s="55">
        <v>-1547115.52</v>
      </c>
      <c r="K289" s="55">
        <v>-991888.1</v>
      </c>
      <c r="L289" s="55">
        <v>-790576.13</v>
      </c>
      <c r="M289" s="55">
        <f t="shared" si="4"/>
        <v>-11988169.300000001</v>
      </c>
    </row>
    <row r="290" spans="1:13" hidden="1">
      <c r="A290" s="52" t="s">
        <v>187</v>
      </c>
      <c r="B290" s="53" t="s">
        <v>188</v>
      </c>
      <c r="C290" s="54" t="s">
        <v>502</v>
      </c>
      <c r="D290" s="49" t="s">
        <v>503</v>
      </c>
      <c r="E290" s="54" t="s">
        <v>494</v>
      </c>
      <c r="F290" s="49" t="s">
        <v>495</v>
      </c>
      <c r="G290" s="55">
        <v>-153090.01</v>
      </c>
      <c r="H290" s="55">
        <v>-307961.37</v>
      </c>
      <c r="I290" s="55">
        <v>-230529.7</v>
      </c>
      <c r="J290" s="55">
        <v>-148808.03</v>
      </c>
      <c r="K290" s="55">
        <v>-8578.5499999999993</v>
      </c>
      <c r="L290" s="55">
        <v>981.76</v>
      </c>
      <c r="M290" s="55">
        <f t="shared" si="4"/>
        <v>-847985.90000000014</v>
      </c>
    </row>
    <row r="291" spans="1:13" hidden="1">
      <c r="A291" s="52" t="s">
        <v>187</v>
      </c>
      <c r="B291" s="53" t="s">
        <v>188</v>
      </c>
      <c r="C291" s="54" t="s">
        <v>502</v>
      </c>
      <c r="D291" s="49" t="s">
        <v>503</v>
      </c>
      <c r="E291" s="54" t="s">
        <v>496</v>
      </c>
      <c r="F291" s="49" t="s">
        <v>497</v>
      </c>
      <c r="G291" s="55">
        <v>-793938.22</v>
      </c>
      <c r="H291" s="55">
        <v>-794634.2</v>
      </c>
      <c r="I291" s="55">
        <v>-795565.02</v>
      </c>
      <c r="J291" s="55">
        <v>-777350.91</v>
      </c>
      <c r="K291" s="55">
        <v>-787294.62</v>
      </c>
      <c r="L291" s="55">
        <v>-765624.69</v>
      </c>
      <c r="M291" s="55">
        <f t="shared" si="4"/>
        <v>-4714407.66</v>
      </c>
    </row>
    <row r="292" spans="1:13" hidden="1">
      <c r="A292" s="52" t="s">
        <v>187</v>
      </c>
      <c r="B292" s="53" t="s">
        <v>188</v>
      </c>
      <c r="C292" s="54" t="s">
        <v>502</v>
      </c>
      <c r="D292" s="49" t="s">
        <v>503</v>
      </c>
      <c r="E292" s="54" t="s">
        <v>498</v>
      </c>
      <c r="F292" s="49" t="s">
        <v>499</v>
      </c>
      <c r="G292" s="55">
        <v>-1289613.8700000001</v>
      </c>
      <c r="H292" s="55">
        <v>-956266.48</v>
      </c>
      <c r="I292" s="55">
        <v>-718094.62</v>
      </c>
      <c r="J292" s="55">
        <v>-522732.69</v>
      </c>
      <c r="K292" s="55">
        <v>-293873.63</v>
      </c>
      <c r="L292" s="55">
        <v>-229323.14</v>
      </c>
      <c r="M292" s="55">
        <f t="shared" si="4"/>
        <v>-4009904.43</v>
      </c>
    </row>
    <row r="293" spans="1:13" hidden="1">
      <c r="A293" s="52" t="s">
        <v>187</v>
      </c>
      <c r="B293" s="53" t="s">
        <v>188</v>
      </c>
      <c r="C293" s="54" t="s">
        <v>502</v>
      </c>
      <c r="D293" s="49" t="s">
        <v>503</v>
      </c>
      <c r="E293" s="54" t="s">
        <v>500</v>
      </c>
      <c r="F293" s="49" t="s">
        <v>501</v>
      </c>
      <c r="G293" s="55">
        <v>-101361.49</v>
      </c>
      <c r="H293" s="55">
        <v>-93821.05</v>
      </c>
      <c r="I293" s="55">
        <v>-94729.16</v>
      </c>
      <c r="J293" s="55">
        <v>-91836.01</v>
      </c>
      <c r="K293" s="55">
        <v>-93382.26</v>
      </c>
      <c r="L293" s="55">
        <v>-90747.13</v>
      </c>
      <c r="M293" s="55">
        <f t="shared" si="4"/>
        <v>-565877.10000000009</v>
      </c>
    </row>
    <row r="294" spans="1:13" hidden="1">
      <c r="A294" s="52" t="s">
        <v>187</v>
      </c>
      <c r="B294" s="53" t="s">
        <v>188</v>
      </c>
      <c r="C294" s="54" t="s">
        <v>504</v>
      </c>
      <c r="D294" s="49" t="s">
        <v>505</v>
      </c>
      <c r="E294" s="54" t="s">
        <v>492</v>
      </c>
      <c r="F294" s="49" t="s">
        <v>493</v>
      </c>
      <c r="G294" s="55">
        <v>-672684.84</v>
      </c>
      <c r="H294" s="55">
        <v>-664470.44999999995</v>
      </c>
      <c r="I294" s="55">
        <v>-769496.48</v>
      </c>
      <c r="J294" s="55">
        <v>-453521.96</v>
      </c>
      <c r="K294" s="55">
        <v>-452294.41</v>
      </c>
      <c r="L294" s="55">
        <v>-558617.59</v>
      </c>
      <c r="M294" s="55">
        <f t="shared" si="4"/>
        <v>-3571085.73</v>
      </c>
    </row>
    <row r="295" spans="1:13" hidden="1">
      <c r="A295" s="52" t="s">
        <v>187</v>
      </c>
      <c r="B295" s="53" t="s">
        <v>188</v>
      </c>
      <c r="C295" s="54" t="s">
        <v>504</v>
      </c>
      <c r="D295" s="49" t="s">
        <v>505</v>
      </c>
      <c r="E295" s="54" t="s">
        <v>494</v>
      </c>
      <c r="F295" s="49" t="s">
        <v>495</v>
      </c>
      <c r="G295" s="55">
        <v>-8.66</v>
      </c>
      <c r="H295" s="55">
        <v>-32.9</v>
      </c>
      <c r="I295" s="55">
        <v>-36.21</v>
      </c>
      <c r="J295" s="55">
        <v>-8.39</v>
      </c>
      <c r="K295" s="55">
        <v>0</v>
      </c>
      <c r="L295" s="55">
        <v>0</v>
      </c>
      <c r="M295" s="55">
        <f t="shared" si="4"/>
        <v>-86.160000000000011</v>
      </c>
    </row>
    <row r="296" spans="1:13" hidden="1">
      <c r="A296" s="52" t="s">
        <v>187</v>
      </c>
      <c r="B296" s="53" t="s">
        <v>188</v>
      </c>
      <c r="C296" s="54" t="s">
        <v>504</v>
      </c>
      <c r="D296" s="49" t="s">
        <v>505</v>
      </c>
      <c r="E296" s="54" t="s">
        <v>496</v>
      </c>
      <c r="F296" s="49" t="s">
        <v>497</v>
      </c>
      <c r="G296" s="55">
        <v>-13398.42</v>
      </c>
      <c r="H296" s="55">
        <v>-15298.79</v>
      </c>
      <c r="I296" s="55">
        <v>-13334</v>
      </c>
      <c r="J296" s="55">
        <v>-11827.5</v>
      </c>
      <c r="K296" s="55">
        <v>-13334</v>
      </c>
      <c r="L296" s="55">
        <v>-12638.36</v>
      </c>
      <c r="M296" s="55">
        <f t="shared" si="4"/>
        <v>-79831.069999999992</v>
      </c>
    </row>
    <row r="297" spans="1:13" hidden="1">
      <c r="A297" s="52" t="s">
        <v>187</v>
      </c>
      <c r="B297" s="53" t="s">
        <v>188</v>
      </c>
      <c r="C297" s="54" t="s">
        <v>504</v>
      </c>
      <c r="D297" s="49" t="s">
        <v>505</v>
      </c>
      <c r="E297" s="54" t="s">
        <v>498</v>
      </c>
      <c r="F297" s="49" t="s">
        <v>499</v>
      </c>
      <c r="G297" s="55">
        <v>-188238.59</v>
      </c>
      <c r="H297" s="55">
        <v>-176806.25</v>
      </c>
      <c r="I297" s="55">
        <v>-187615.01</v>
      </c>
      <c r="J297" s="55">
        <v>-114534.1</v>
      </c>
      <c r="K297" s="55">
        <v>-107612.38</v>
      </c>
      <c r="L297" s="55">
        <v>-110696.43</v>
      </c>
      <c r="M297" s="55">
        <f t="shared" si="4"/>
        <v>-885502.76</v>
      </c>
    </row>
    <row r="298" spans="1:13" hidden="1">
      <c r="A298" s="52" t="s">
        <v>187</v>
      </c>
      <c r="B298" s="53" t="s">
        <v>188</v>
      </c>
      <c r="C298" s="54" t="s">
        <v>504</v>
      </c>
      <c r="D298" s="49" t="s">
        <v>505</v>
      </c>
      <c r="E298" s="54" t="s">
        <v>500</v>
      </c>
      <c r="F298" s="49" t="s">
        <v>501</v>
      </c>
      <c r="G298" s="55">
        <v>-4784.46</v>
      </c>
      <c r="H298" s="55">
        <v>-6500.72</v>
      </c>
      <c r="I298" s="55">
        <v>-8278.19</v>
      </c>
      <c r="J298" s="55">
        <v>-5134.6899999999996</v>
      </c>
      <c r="K298" s="55">
        <v>-5484.2</v>
      </c>
      <c r="L298" s="55">
        <v>-6417.88</v>
      </c>
      <c r="M298" s="55">
        <f t="shared" si="4"/>
        <v>-36600.14</v>
      </c>
    </row>
    <row r="299" spans="1:13" hidden="1">
      <c r="A299" s="52" t="s">
        <v>187</v>
      </c>
      <c r="B299" s="53" t="s">
        <v>188</v>
      </c>
      <c r="C299" s="54" t="s">
        <v>506</v>
      </c>
      <c r="D299" s="49" t="s">
        <v>507</v>
      </c>
      <c r="E299" s="54" t="s">
        <v>492</v>
      </c>
      <c r="F299" s="49" t="s">
        <v>493</v>
      </c>
      <c r="G299" s="55">
        <v>-701686</v>
      </c>
      <c r="H299" s="55">
        <v>-553678.14</v>
      </c>
      <c r="I299" s="55">
        <v>-435084.35</v>
      </c>
      <c r="J299" s="55">
        <v>-330096.84999999998</v>
      </c>
      <c r="K299" s="55">
        <v>-195997.58</v>
      </c>
      <c r="L299" s="55">
        <v>-141164.19</v>
      </c>
      <c r="M299" s="55">
        <f t="shared" si="4"/>
        <v>-2357707.1100000003</v>
      </c>
    </row>
    <row r="300" spans="1:13" hidden="1">
      <c r="A300" s="52" t="s">
        <v>187</v>
      </c>
      <c r="B300" s="53" t="s">
        <v>188</v>
      </c>
      <c r="C300" s="54" t="s">
        <v>506</v>
      </c>
      <c r="D300" s="49" t="s">
        <v>507</v>
      </c>
      <c r="E300" s="54" t="s">
        <v>494</v>
      </c>
      <c r="F300" s="49" t="s">
        <v>495</v>
      </c>
      <c r="G300" s="55">
        <v>-30121.48</v>
      </c>
      <c r="H300" s="55">
        <v>-66047.83</v>
      </c>
      <c r="I300" s="55">
        <v>-53899.81</v>
      </c>
      <c r="J300" s="55">
        <v>-37537.93</v>
      </c>
      <c r="K300" s="55">
        <v>-2101.16</v>
      </c>
      <c r="L300" s="55">
        <v>2.65</v>
      </c>
      <c r="M300" s="55">
        <f t="shared" si="4"/>
        <v>-189705.56</v>
      </c>
    </row>
    <row r="301" spans="1:13" hidden="1">
      <c r="A301" s="52" t="s">
        <v>187</v>
      </c>
      <c r="B301" s="53" t="s">
        <v>188</v>
      </c>
      <c r="C301" s="54" t="s">
        <v>506</v>
      </c>
      <c r="D301" s="49" t="s">
        <v>507</v>
      </c>
      <c r="E301" s="54" t="s">
        <v>496</v>
      </c>
      <c r="F301" s="49" t="s">
        <v>497</v>
      </c>
      <c r="G301" s="55">
        <v>-69040.84</v>
      </c>
      <c r="H301" s="55">
        <v>-68785.45</v>
      </c>
      <c r="I301" s="55">
        <v>-69492.08</v>
      </c>
      <c r="J301" s="55">
        <v>-67114.460000000006</v>
      </c>
      <c r="K301" s="55">
        <v>-70003.56</v>
      </c>
      <c r="L301" s="55">
        <v>-68315.39</v>
      </c>
      <c r="M301" s="55">
        <f t="shared" si="4"/>
        <v>-412751.78</v>
      </c>
    </row>
    <row r="302" spans="1:13" hidden="1">
      <c r="A302" s="52" t="s">
        <v>187</v>
      </c>
      <c r="B302" s="53" t="s">
        <v>188</v>
      </c>
      <c r="C302" s="54" t="s">
        <v>506</v>
      </c>
      <c r="D302" s="49" t="s">
        <v>507</v>
      </c>
      <c r="E302" s="54" t="s">
        <v>498</v>
      </c>
      <c r="F302" s="49" t="s">
        <v>499</v>
      </c>
      <c r="G302" s="55">
        <v>-237483.16</v>
      </c>
      <c r="H302" s="55">
        <v>-181284.95</v>
      </c>
      <c r="I302" s="55">
        <v>-143662.1</v>
      </c>
      <c r="J302" s="55">
        <v>-108730.11</v>
      </c>
      <c r="K302" s="55">
        <v>-59105.2</v>
      </c>
      <c r="L302" s="55">
        <v>-40048.97</v>
      </c>
      <c r="M302" s="55">
        <f t="shared" si="4"/>
        <v>-770314.48999999987</v>
      </c>
    </row>
    <row r="303" spans="1:13" hidden="1">
      <c r="A303" s="52" t="s">
        <v>187</v>
      </c>
      <c r="B303" s="53" t="s">
        <v>188</v>
      </c>
      <c r="C303" s="54" t="s">
        <v>506</v>
      </c>
      <c r="D303" s="49" t="s">
        <v>507</v>
      </c>
      <c r="E303" s="54" t="s">
        <v>500</v>
      </c>
      <c r="F303" s="49" t="s">
        <v>501</v>
      </c>
      <c r="G303" s="55">
        <v>-8127.9</v>
      </c>
      <c r="H303" s="55">
        <v>-8103.41</v>
      </c>
      <c r="I303" s="55">
        <v>-8174.41</v>
      </c>
      <c r="J303" s="55">
        <v>-7899.29</v>
      </c>
      <c r="K303" s="55">
        <v>-8243.1299999999992</v>
      </c>
      <c r="L303" s="55">
        <v>-8056.43</v>
      </c>
      <c r="M303" s="55">
        <f t="shared" si="4"/>
        <v>-48604.57</v>
      </c>
    </row>
    <row r="304" spans="1:13" hidden="1">
      <c r="A304" s="52" t="s">
        <v>187</v>
      </c>
      <c r="B304" s="53" t="s">
        <v>188</v>
      </c>
      <c r="C304" s="54" t="s">
        <v>508</v>
      </c>
      <c r="D304" s="49" t="s">
        <v>509</v>
      </c>
      <c r="E304" s="54" t="s">
        <v>510</v>
      </c>
      <c r="F304" s="49" t="s">
        <v>511</v>
      </c>
      <c r="G304" s="55">
        <v>-58143</v>
      </c>
      <c r="H304" s="55">
        <v>-54428</v>
      </c>
      <c r="I304" s="55">
        <v>-74827</v>
      </c>
      <c r="J304" s="55">
        <v>-49906</v>
      </c>
      <c r="K304" s="55">
        <v>-53615</v>
      </c>
      <c r="L304" s="55">
        <v>-55356</v>
      </c>
      <c r="M304" s="55">
        <f t="shared" si="4"/>
        <v>-346275</v>
      </c>
    </row>
    <row r="305" spans="1:13" hidden="1">
      <c r="A305" s="52" t="s">
        <v>187</v>
      </c>
      <c r="B305" s="53" t="s">
        <v>188</v>
      </c>
      <c r="C305" s="54" t="s">
        <v>512</v>
      </c>
      <c r="D305" s="49" t="s">
        <v>513</v>
      </c>
      <c r="E305" s="54" t="s">
        <v>514</v>
      </c>
      <c r="F305" s="49" t="s">
        <v>515</v>
      </c>
      <c r="G305" s="55">
        <v>57684.24</v>
      </c>
      <c r="H305" s="55">
        <v>-152525.41</v>
      </c>
      <c r="I305" s="55">
        <v>-12976.61</v>
      </c>
      <c r="J305" s="55">
        <v>782.54</v>
      </c>
      <c r="K305" s="55">
        <v>89680.76</v>
      </c>
      <c r="L305" s="55">
        <v>8743.3799999999992</v>
      </c>
      <c r="M305" s="55">
        <f t="shared" si="4"/>
        <v>-8611.1000000000258</v>
      </c>
    </row>
    <row r="306" spans="1:13" hidden="1">
      <c r="A306" s="52" t="s">
        <v>187</v>
      </c>
      <c r="B306" s="53" t="s">
        <v>188</v>
      </c>
      <c r="C306" s="54" t="s">
        <v>512</v>
      </c>
      <c r="D306" s="49" t="s">
        <v>513</v>
      </c>
      <c r="E306" s="54" t="s">
        <v>516</v>
      </c>
      <c r="F306" s="49" t="s">
        <v>517</v>
      </c>
      <c r="G306" s="55">
        <v>5580129.1200000001</v>
      </c>
      <c r="H306" s="55">
        <v>4547179.47</v>
      </c>
      <c r="I306" s="55">
        <v>392720.54</v>
      </c>
      <c r="J306" s="55">
        <v>809711.68</v>
      </c>
      <c r="K306" s="55">
        <v>5862114.7199999997</v>
      </c>
      <c r="L306" s="55">
        <v>4135046.33</v>
      </c>
      <c r="M306" s="55">
        <f t="shared" si="4"/>
        <v>21326901.859999999</v>
      </c>
    </row>
    <row r="307" spans="1:13" hidden="1">
      <c r="A307" s="52" t="s">
        <v>187</v>
      </c>
      <c r="B307" s="53" t="s">
        <v>188</v>
      </c>
      <c r="C307" s="54" t="s">
        <v>512</v>
      </c>
      <c r="D307" s="49" t="s">
        <v>513</v>
      </c>
      <c r="E307" s="54" t="s">
        <v>518</v>
      </c>
      <c r="F307" s="49" t="s">
        <v>519</v>
      </c>
      <c r="G307" s="55">
        <v>-42125</v>
      </c>
      <c r="H307" s="55">
        <v>-42125</v>
      </c>
      <c r="I307" s="55">
        <v>-42125</v>
      </c>
      <c r="J307" s="55">
        <v>-42125</v>
      </c>
      <c r="K307" s="55">
        <v>-28666.67</v>
      </c>
      <c r="L307" s="55">
        <v>-28666.67</v>
      </c>
      <c r="M307" s="55">
        <f t="shared" si="4"/>
        <v>-225833.33999999997</v>
      </c>
    </row>
    <row r="308" spans="1:13" hidden="1">
      <c r="A308" s="52" t="s">
        <v>187</v>
      </c>
      <c r="B308" s="53" t="s">
        <v>188</v>
      </c>
      <c r="C308" s="54" t="s">
        <v>520</v>
      </c>
      <c r="D308" s="49" t="s">
        <v>521</v>
      </c>
      <c r="E308" s="54" t="s">
        <v>522</v>
      </c>
      <c r="F308" s="49" t="s">
        <v>523</v>
      </c>
      <c r="G308" s="55">
        <v>32018.91</v>
      </c>
      <c r="H308" s="55">
        <v>32018.91</v>
      </c>
      <c r="I308" s="55">
        <v>32514.38</v>
      </c>
      <c r="J308" s="55">
        <v>32514.38</v>
      </c>
      <c r="K308" s="55">
        <v>32514.38</v>
      </c>
      <c r="L308" s="55">
        <v>32514.38</v>
      </c>
      <c r="M308" s="55">
        <f t="shared" si="4"/>
        <v>194095.34</v>
      </c>
    </row>
    <row r="309" spans="1:13" hidden="1">
      <c r="A309" s="52" t="s">
        <v>187</v>
      </c>
      <c r="B309" s="53" t="s">
        <v>188</v>
      </c>
      <c r="C309" s="54" t="s">
        <v>520</v>
      </c>
      <c r="D309" s="49" t="s">
        <v>521</v>
      </c>
      <c r="E309" s="54" t="s">
        <v>524</v>
      </c>
      <c r="F309" s="49" t="s">
        <v>525</v>
      </c>
      <c r="G309" s="55">
        <v>-18028.13</v>
      </c>
      <c r="H309" s="55">
        <v>-18097.16</v>
      </c>
      <c r="I309" s="55">
        <v>-18346.96</v>
      </c>
      <c r="J309" s="55">
        <v>-18574.89</v>
      </c>
      <c r="K309" s="55">
        <v>-18283.63</v>
      </c>
      <c r="L309" s="55">
        <v>-18712.330000000002</v>
      </c>
      <c r="M309" s="55">
        <f t="shared" si="4"/>
        <v>-110043.1</v>
      </c>
    </row>
    <row r="310" spans="1:13" hidden="1">
      <c r="A310" s="52" t="s">
        <v>187</v>
      </c>
      <c r="B310" s="53" t="s">
        <v>188</v>
      </c>
      <c r="C310" s="54" t="s">
        <v>526</v>
      </c>
      <c r="D310" s="49" t="s">
        <v>527</v>
      </c>
      <c r="E310" s="54" t="s">
        <v>371</v>
      </c>
      <c r="F310" s="49" t="s">
        <v>372</v>
      </c>
      <c r="G310" s="55">
        <v>62419.199999999997</v>
      </c>
      <c r="H310" s="55">
        <v>59784.47</v>
      </c>
      <c r="I310" s="55">
        <v>59936.47</v>
      </c>
      <c r="J310" s="55">
        <v>60957.93</v>
      </c>
      <c r="K310" s="55">
        <v>59384.47</v>
      </c>
      <c r="L310" s="55">
        <v>60584.47</v>
      </c>
      <c r="M310" s="55">
        <f t="shared" si="4"/>
        <v>363067.01</v>
      </c>
    </row>
    <row r="311" spans="1:13" hidden="1">
      <c r="A311" s="52" t="s">
        <v>187</v>
      </c>
      <c r="B311" s="53" t="s">
        <v>188</v>
      </c>
      <c r="C311" s="54" t="s">
        <v>526</v>
      </c>
      <c r="D311" s="49" t="s">
        <v>527</v>
      </c>
      <c r="E311" s="54" t="s">
        <v>301</v>
      </c>
      <c r="F311" s="49" t="s">
        <v>302</v>
      </c>
      <c r="G311" s="55">
        <v>0</v>
      </c>
      <c r="H311" s="55">
        <v>0</v>
      </c>
      <c r="I311" s="55">
        <v>0</v>
      </c>
      <c r="J311" s="55">
        <v>0</v>
      </c>
      <c r="K311" s="55">
        <v>0</v>
      </c>
      <c r="L311" s="55">
        <v>685.3</v>
      </c>
      <c r="M311" s="55">
        <f t="shared" si="4"/>
        <v>685.3</v>
      </c>
    </row>
    <row r="312" spans="1:13" hidden="1">
      <c r="A312" s="52" t="s">
        <v>187</v>
      </c>
      <c r="B312" s="53" t="s">
        <v>188</v>
      </c>
      <c r="C312" s="54" t="s">
        <v>526</v>
      </c>
      <c r="D312" s="49" t="s">
        <v>527</v>
      </c>
      <c r="E312" s="54" t="s">
        <v>319</v>
      </c>
      <c r="F312" s="49" t="s">
        <v>320</v>
      </c>
      <c r="G312" s="55">
        <v>26775.11</v>
      </c>
      <c r="H312" s="55">
        <v>15785.699999999999</v>
      </c>
      <c r="I312" s="55">
        <v>21309.969999999998</v>
      </c>
      <c r="J312" s="55">
        <v>17057.010000000002</v>
      </c>
      <c r="K312" s="55">
        <v>24673.3</v>
      </c>
      <c r="L312" s="55">
        <v>32866.520000000004</v>
      </c>
      <c r="M312" s="55">
        <f t="shared" si="4"/>
        <v>138467.61000000002</v>
      </c>
    </row>
    <row r="313" spans="1:13" hidden="1">
      <c r="A313" s="52" t="s">
        <v>187</v>
      </c>
      <c r="B313" s="53" t="s">
        <v>188</v>
      </c>
      <c r="C313" s="54" t="s">
        <v>526</v>
      </c>
      <c r="D313" s="49" t="s">
        <v>527</v>
      </c>
      <c r="E313" s="54" t="s">
        <v>380</v>
      </c>
      <c r="F313" s="49" t="s">
        <v>381</v>
      </c>
      <c r="G313" s="55">
        <v>0</v>
      </c>
      <c r="H313" s="55">
        <v>0</v>
      </c>
      <c r="I313" s="55">
        <v>0</v>
      </c>
      <c r="J313" s="55">
        <v>0</v>
      </c>
      <c r="K313" s="55">
        <v>0</v>
      </c>
      <c r="L313" s="55">
        <v>0</v>
      </c>
      <c r="M313" s="55">
        <f t="shared" si="4"/>
        <v>0</v>
      </c>
    </row>
    <row r="314" spans="1:13" hidden="1">
      <c r="A314" s="52" t="s">
        <v>187</v>
      </c>
      <c r="B314" s="53" t="s">
        <v>188</v>
      </c>
      <c r="C314" s="54" t="s">
        <v>526</v>
      </c>
      <c r="D314" s="49" t="s">
        <v>527</v>
      </c>
      <c r="E314" s="54" t="s">
        <v>382</v>
      </c>
      <c r="F314" s="49" t="s">
        <v>383</v>
      </c>
      <c r="G314" s="55">
        <v>0</v>
      </c>
      <c r="H314" s="55">
        <v>0</v>
      </c>
      <c r="I314" s="55">
        <v>0</v>
      </c>
      <c r="J314" s="55">
        <v>0</v>
      </c>
      <c r="K314" s="55">
        <v>0</v>
      </c>
      <c r="L314" s="55">
        <v>0</v>
      </c>
      <c r="M314" s="55">
        <f t="shared" si="4"/>
        <v>0</v>
      </c>
    </row>
    <row r="315" spans="1:13" hidden="1">
      <c r="A315" s="52" t="s">
        <v>187</v>
      </c>
      <c r="B315" s="53" t="s">
        <v>188</v>
      </c>
      <c r="C315" s="54" t="s">
        <v>526</v>
      </c>
      <c r="D315" s="49" t="s">
        <v>527</v>
      </c>
      <c r="E315" s="54" t="s">
        <v>329</v>
      </c>
      <c r="F315" s="49" t="s">
        <v>330</v>
      </c>
      <c r="G315" s="55">
        <v>0</v>
      </c>
      <c r="H315" s="55">
        <v>0</v>
      </c>
      <c r="I315" s="55">
        <v>0</v>
      </c>
      <c r="J315" s="55">
        <v>0</v>
      </c>
      <c r="K315" s="55">
        <v>0</v>
      </c>
      <c r="L315" s="55">
        <v>-848.67</v>
      </c>
      <c r="M315" s="55">
        <f t="shared" si="4"/>
        <v>-848.67</v>
      </c>
    </row>
    <row r="316" spans="1:13" hidden="1">
      <c r="A316" s="52" t="s">
        <v>187</v>
      </c>
      <c r="B316" s="53" t="s">
        <v>188</v>
      </c>
      <c r="C316" s="54" t="s">
        <v>526</v>
      </c>
      <c r="D316" s="49" t="s">
        <v>527</v>
      </c>
      <c r="E316" s="54" t="s">
        <v>384</v>
      </c>
      <c r="F316" s="49" t="s">
        <v>385</v>
      </c>
      <c r="G316" s="55">
        <v>-17488.379999999997</v>
      </c>
      <c r="H316" s="55">
        <v>-9415.5600000000013</v>
      </c>
      <c r="I316" s="55">
        <v>-13805.91</v>
      </c>
      <c r="J316" s="55">
        <v>-11551.100000000002</v>
      </c>
      <c r="K316" s="55">
        <v>-15418.28</v>
      </c>
      <c r="L316" s="55">
        <v>-20632.79</v>
      </c>
      <c r="M316" s="55">
        <f t="shared" si="4"/>
        <v>-88312.01999999999</v>
      </c>
    </row>
    <row r="317" spans="1:13" hidden="1">
      <c r="A317" s="52" t="s">
        <v>187</v>
      </c>
      <c r="B317" s="53" t="s">
        <v>188</v>
      </c>
      <c r="C317" s="54" t="s">
        <v>526</v>
      </c>
      <c r="D317" s="49" t="s">
        <v>527</v>
      </c>
      <c r="E317" s="54" t="s">
        <v>386</v>
      </c>
      <c r="F317" s="49" t="s">
        <v>387</v>
      </c>
      <c r="G317" s="55">
        <v>-34916.549999999996</v>
      </c>
      <c r="H317" s="55">
        <v>-34659.15</v>
      </c>
      <c r="I317" s="55">
        <v>-35538.410000000003</v>
      </c>
      <c r="J317" s="55">
        <v>-37050.619999999995</v>
      </c>
      <c r="K317" s="55">
        <v>-36232.939999999995</v>
      </c>
      <c r="L317" s="55">
        <v>-37298.859999999993</v>
      </c>
      <c r="M317" s="55">
        <f t="shared" si="4"/>
        <v>-215696.52999999997</v>
      </c>
    </row>
    <row r="318" spans="1:13" hidden="1">
      <c r="A318" s="52" t="s">
        <v>187</v>
      </c>
      <c r="B318" s="53" t="s">
        <v>188</v>
      </c>
      <c r="C318" s="54" t="s">
        <v>526</v>
      </c>
      <c r="D318" s="49" t="s">
        <v>527</v>
      </c>
      <c r="E318" s="54" t="s">
        <v>287</v>
      </c>
      <c r="F318" s="49" t="s">
        <v>288</v>
      </c>
      <c r="G318" s="55">
        <v>1049.23</v>
      </c>
      <c r="H318" s="55">
        <v>81.27</v>
      </c>
      <c r="I318" s="55">
        <v>1105.99</v>
      </c>
      <c r="J318" s="55">
        <v>1280.71</v>
      </c>
      <c r="K318" s="55">
        <v>759.90000000000009</v>
      </c>
      <c r="L318" s="55">
        <v>294.94</v>
      </c>
      <c r="M318" s="55">
        <f t="shared" si="4"/>
        <v>4572.04</v>
      </c>
    </row>
    <row r="319" spans="1:13" hidden="1">
      <c r="A319" s="52" t="s">
        <v>187</v>
      </c>
      <c r="B319" s="53" t="s">
        <v>188</v>
      </c>
      <c r="C319" s="54" t="s">
        <v>526</v>
      </c>
      <c r="D319" s="49" t="s">
        <v>527</v>
      </c>
      <c r="E319" s="54" t="s">
        <v>335</v>
      </c>
      <c r="F319" s="49" t="s">
        <v>336</v>
      </c>
      <c r="G319" s="55">
        <v>-225.25</v>
      </c>
      <c r="H319" s="55">
        <v>0</v>
      </c>
      <c r="I319" s="55">
        <v>0</v>
      </c>
      <c r="J319" s="55">
        <v>0</v>
      </c>
      <c r="K319" s="55">
        <v>0</v>
      </c>
      <c r="L319" s="55">
        <v>4234</v>
      </c>
      <c r="M319" s="55">
        <f t="shared" si="4"/>
        <v>4008.75</v>
      </c>
    </row>
    <row r="320" spans="1:13" hidden="1">
      <c r="A320" s="52" t="s">
        <v>187</v>
      </c>
      <c r="B320" s="53" t="s">
        <v>188</v>
      </c>
      <c r="C320" s="54" t="s">
        <v>526</v>
      </c>
      <c r="D320" s="49" t="s">
        <v>527</v>
      </c>
      <c r="E320" s="54" t="s">
        <v>343</v>
      </c>
      <c r="F320" s="49" t="s">
        <v>344</v>
      </c>
      <c r="G320" s="55">
        <v>0</v>
      </c>
      <c r="H320" s="55">
        <v>0</v>
      </c>
      <c r="I320" s="55">
        <v>0</v>
      </c>
      <c r="J320" s="55">
        <v>0</v>
      </c>
      <c r="K320" s="55">
        <v>0</v>
      </c>
      <c r="L320" s="55">
        <v>865.99</v>
      </c>
      <c r="M320" s="55">
        <f t="shared" si="4"/>
        <v>865.99</v>
      </c>
    </row>
    <row r="321" spans="1:13" hidden="1">
      <c r="A321" s="52" t="s">
        <v>187</v>
      </c>
      <c r="B321" s="53" t="s">
        <v>188</v>
      </c>
      <c r="C321" s="54" t="s">
        <v>526</v>
      </c>
      <c r="D321" s="49" t="s">
        <v>527</v>
      </c>
      <c r="E321" s="54" t="s">
        <v>46</v>
      </c>
      <c r="F321" s="49" t="s">
        <v>311</v>
      </c>
      <c r="G321" s="55">
        <v>0</v>
      </c>
      <c r="H321" s="55">
        <v>0</v>
      </c>
      <c r="I321" s="55">
        <v>0</v>
      </c>
      <c r="J321" s="55">
        <v>0</v>
      </c>
      <c r="K321" s="55">
        <v>944.69</v>
      </c>
      <c r="L321" s="55">
        <v>0</v>
      </c>
      <c r="M321" s="55">
        <f t="shared" si="4"/>
        <v>944.69</v>
      </c>
    </row>
    <row r="322" spans="1:13" hidden="1">
      <c r="A322" s="52" t="s">
        <v>187</v>
      </c>
      <c r="B322" s="53" t="s">
        <v>188</v>
      </c>
      <c r="C322" s="54" t="s">
        <v>526</v>
      </c>
      <c r="D322" s="49" t="s">
        <v>527</v>
      </c>
      <c r="E322" s="54" t="s">
        <v>360</v>
      </c>
      <c r="F322" s="49" t="s">
        <v>361</v>
      </c>
      <c r="G322" s="55">
        <v>0</v>
      </c>
      <c r="H322" s="55">
        <v>0</v>
      </c>
      <c r="I322" s="55">
        <v>0</v>
      </c>
      <c r="J322" s="55">
        <v>0</v>
      </c>
      <c r="K322" s="55">
        <v>12</v>
      </c>
      <c r="L322" s="55">
        <v>0</v>
      </c>
      <c r="M322" s="55">
        <f t="shared" si="4"/>
        <v>12</v>
      </c>
    </row>
    <row r="323" spans="1:13" hidden="1">
      <c r="A323" s="52" t="s">
        <v>187</v>
      </c>
      <c r="B323" s="53" t="s">
        <v>188</v>
      </c>
      <c r="C323" s="54" t="s">
        <v>69</v>
      </c>
      <c r="D323" s="49" t="s">
        <v>528</v>
      </c>
      <c r="E323" s="54" t="s">
        <v>279</v>
      </c>
      <c r="F323" s="49" t="s">
        <v>280</v>
      </c>
      <c r="G323" s="55">
        <v>1504.3899999999999</v>
      </c>
      <c r="H323" s="55">
        <v>-0.03</v>
      </c>
      <c r="I323" s="55">
        <v>-5125.62</v>
      </c>
      <c r="J323" s="55">
        <v>0.01</v>
      </c>
      <c r="K323" s="55">
        <v>2196.6999999999998</v>
      </c>
      <c r="L323" s="55">
        <v>1464.46</v>
      </c>
      <c r="M323" s="55">
        <f t="shared" si="4"/>
        <v>39.909999999999854</v>
      </c>
    </row>
    <row r="324" spans="1:13" hidden="1">
      <c r="A324" s="52" t="s">
        <v>187</v>
      </c>
      <c r="B324" s="53" t="s">
        <v>188</v>
      </c>
      <c r="C324" s="54" t="s">
        <v>69</v>
      </c>
      <c r="D324" s="49" t="s">
        <v>528</v>
      </c>
      <c r="E324" s="54" t="s">
        <v>297</v>
      </c>
      <c r="F324" s="49" t="s">
        <v>298</v>
      </c>
      <c r="G324" s="55">
        <v>690.80000000000007</v>
      </c>
      <c r="H324" s="55">
        <v>102.72000000000001</v>
      </c>
      <c r="I324" s="55">
        <v>591.73</v>
      </c>
      <c r="J324" s="55">
        <v>1209.97</v>
      </c>
      <c r="K324" s="55">
        <v>334.53</v>
      </c>
      <c r="L324" s="55">
        <v>933.21</v>
      </c>
      <c r="M324" s="55">
        <f t="shared" si="4"/>
        <v>3862.96</v>
      </c>
    </row>
    <row r="325" spans="1:13" hidden="1">
      <c r="A325" s="52" t="s">
        <v>187</v>
      </c>
      <c r="B325" s="53" t="s">
        <v>188</v>
      </c>
      <c r="C325" s="54" t="s">
        <v>69</v>
      </c>
      <c r="D325" s="49" t="s">
        <v>528</v>
      </c>
      <c r="E325" s="54" t="s">
        <v>299</v>
      </c>
      <c r="F325" s="49" t="s">
        <v>300</v>
      </c>
      <c r="G325" s="55">
        <v>0</v>
      </c>
      <c r="H325" s="55">
        <v>0</v>
      </c>
      <c r="I325" s="55">
        <v>0</v>
      </c>
      <c r="J325" s="55">
        <v>0</v>
      </c>
      <c r="K325" s="55">
        <v>0</v>
      </c>
      <c r="L325" s="55">
        <v>123.35</v>
      </c>
      <c r="M325" s="55">
        <f t="shared" si="4"/>
        <v>123.35</v>
      </c>
    </row>
    <row r="326" spans="1:13" hidden="1">
      <c r="A326" s="52" t="s">
        <v>187</v>
      </c>
      <c r="B326" s="53" t="s">
        <v>188</v>
      </c>
      <c r="C326" s="54" t="s">
        <v>69</v>
      </c>
      <c r="D326" s="49" t="s">
        <v>528</v>
      </c>
      <c r="E326" s="54" t="s">
        <v>303</v>
      </c>
      <c r="F326" s="49" t="s">
        <v>304</v>
      </c>
      <c r="G326" s="55">
        <v>3143.21</v>
      </c>
      <c r="H326" s="55">
        <v>1598.62</v>
      </c>
      <c r="I326" s="55">
        <v>3217.2</v>
      </c>
      <c r="J326" s="55">
        <v>3110.83</v>
      </c>
      <c r="K326" s="55">
        <v>3001.55</v>
      </c>
      <c r="L326" s="55">
        <v>3362.1</v>
      </c>
      <c r="M326" s="55">
        <f t="shared" si="4"/>
        <v>17433.509999999998</v>
      </c>
    </row>
    <row r="327" spans="1:13" hidden="1">
      <c r="A327" s="52" t="s">
        <v>187</v>
      </c>
      <c r="B327" s="53" t="s">
        <v>188</v>
      </c>
      <c r="C327" s="54" t="s">
        <v>69</v>
      </c>
      <c r="D327" s="49" t="s">
        <v>528</v>
      </c>
      <c r="E327" s="54" t="s">
        <v>379</v>
      </c>
      <c r="F327" s="49" t="s">
        <v>264</v>
      </c>
      <c r="G327" s="55">
        <v>4.51</v>
      </c>
      <c r="H327" s="55">
        <v>0</v>
      </c>
      <c r="I327" s="55">
        <v>51.3</v>
      </c>
      <c r="J327" s="55">
        <v>0</v>
      </c>
      <c r="K327" s="55">
        <v>0</v>
      </c>
      <c r="L327" s="55">
        <v>0</v>
      </c>
      <c r="M327" s="55">
        <f t="shared" si="4"/>
        <v>55.809999999999995</v>
      </c>
    </row>
    <row r="328" spans="1:13" hidden="1">
      <c r="A328" s="52" t="s">
        <v>187</v>
      </c>
      <c r="B328" s="53" t="s">
        <v>188</v>
      </c>
      <c r="C328" s="54" t="s">
        <v>69</v>
      </c>
      <c r="D328" s="49" t="s">
        <v>528</v>
      </c>
      <c r="E328" s="54" t="s">
        <v>321</v>
      </c>
      <c r="F328" s="49" t="s">
        <v>322</v>
      </c>
      <c r="G328" s="55">
        <v>33.35</v>
      </c>
      <c r="H328" s="55">
        <v>0</v>
      </c>
      <c r="I328" s="55">
        <v>0</v>
      </c>
      <c r="J328" s="55">
        <v>0</v>
      </c>
      <c r="K328" s="55">
        <v>0</v>
      </c>
      <c r="L328" s="55">
        <v>0</v>
      </c>
      <c r="M328" s="55">
        <f t="shared" ref="M328:M391" si="5">SUM(G328:L328)</f>
        <v>33.35</v>
      </c>
    </row>
    <row r="329" spans="1:13" hidden="1">
      <c r="A329" s="52" t="s">
        <v>187</v>
      </c>
      <c r="B329" s="53" t="s">
        <v>188</v>
      </c>
      <c r="C329" s="54" t="s">
        <v>69</v>
      </c>
      <c r="D329" s="49" t="s">
        <v>528</v>
      </c>
      <c r="E329" s="54" t="s">
        <v>49</v>
      </c>
      <c r="F329" s="49" t="s">
        <v>529</v>
      </c>
      <c r="G329" s="55">
        <v>0</v>
      </c>
      <c r="H329" s="55">
        <v>0</v>
      </c>
      <c r="I329" s="55">
        <v>21.19</v>
      </c>
      <c r="J329" s="55">
        <v>-137.4</v>
      </c>
      <c r="K329" s="55">
        <v>0</v>
      </c>
      <c r="L329" s="55">
        <v>0</v>
      </c>
      <c r="M329" s="55">
        <f t="shared" si="5"/>
        <v>-116.21000000000001</v>
      </c>
    </row>
    <row r="330" spans="1:13" hidden="1">
      <c r="A330" s="52" t="s">
        <v>187</v>
      </c>
      <c r="B330" s="53" t="s">
        <v>188</v>
      </c>
      <c r="C330" s="54" t="s">
        <v>69</v>
      </c>
      <c r="D330" s="49" t="s">
        <v>528</v>
      </c>
      <c r="E330" s="54" t="s">
        <v>285</v>
      </c>
      <c r="F330" s="49" t="s">
        <v>286</v>
      </c>
      <c r="G330" s="55">
        <v>14644.68</v>
      </c>
      <c r="H330" s="55">
        <v>14644.630000000001</v>
      </c>
      <c r="I330" s="55">
        <v>21966.920000000002</v>
      </c>
      <c r="J330" s="55">
        <v>14644.68</v>
      </c>
      <c r="K330" s="55">
        <v>14644.67</v>
      </c>
      <c r="L330" s="55">
        <v>14644.650000000001</v>
      </c>
      <c r="M330" s="55">
        <f t="shared" si="5"/>
        <v>95190.23000000001</v>
      </c>
    </row>
    <row r="331" spans="1:13" hidden="1">
      <c r="A331" s="52" t="s">
        <v>187</v>
      </c>
      <c r="B331" s="53" t="s">
        <v>188</v>
      </c>
      <c r="C331" s="54" t="s">
        <v>69</v>
      </c>
      <c r="D331" s="49" t="s">
        <v>528</v>
      </c>
      <c r="E331" s="54" t="s">
        <v>291</v>
      </c>
      <c r="F331" s="49" t="s">
        <v>292</v>
      </c>
      <c r="G331" s="55">
        <v>0</v>
      </c>
      <c r="H331" s="55">
        <v>0</v>
      </c>
      <c r="I331" s="55">
        <v>0</v>
      </c>
      <c r="J331" s="55">
        <v>0</v>
      </c>
      <c r="K331" s="55">
        <v>22.66</v>
      </c>
      <c r="L331" s="55">
        <v>0</v>
      </c>
      <c r="M331" s="55">
        <f t="shared" si="5"/>
        <v>22.66</v>
      </c>
    </row>
    <row r="332" spans="1:13" hidden="1">
      <c r="A332" s="52" t="s">
        <v>187</v>
      </c>
      <c r="B332" s="53" t="s">
        <v>188</v>
      </c>
      <c r="C332" s="54" t="s">
        <v>69</v>
      </c>
      <c r="D332" s="49" t="s">
        <v>528</v>
      </c>
      <c r="E332" s="54" t="s">
        <v>305</v>
      </c>
      <c r="F332" s="49" t="s">
        <v>306</v>
      </c>
      <c r="G332" s="55">
        <v>1930.3899999999999</v>
      </c>
      <c r="H332" s="55">
        <v>299.20999999999998</v>
      </c>
      <c r="I332" s="55">
        <v>2456.91</v>
      </c>
      <c r="J332" s="55">
        <v>970.9</v>
      </c>
      <c r="K332" s="55">
        <v>1207.56</v>
      </c>
      <c r="L332" s="55">
        <v>1057.1199999999999</v>
      </c>
      <c r="M332" s="55">
        <f t="shared" si="5"/>
        <v>7922.0899999999992</v>
      </c>
    </row>
    <row r="333" spans="1:13" hidden="1">
      <c r="A333" s="52" t="s">
        <v>187</v>
      </c>
      <c r="B333" s="53" t="s">
        <v>188</v>
      </c>
      <c r="C333" s="54" t="s">
        <v>69</v>
      </c>
      <c r="D333" s="49" t="s">
        <v>528</v>
      </c>
      <c r="E333" s="54" t="s">
        <v>48</v>
      </c>
      <c r="F333" s="49" t="s">
        <v>396</v>
      </c>
      <c r="G333" s="55">
        <v>0</v>
      </c>
      <c r="H333" s="55">
        <v>117.66</v>
      </c>
      <c r="I333" s="55">
        <v>0</v>
      </c>
      <c r="J333" s="55">
        <v>0</v>
      </c>
      <c r="K333" s="55">
        <v>0</v>
      </c>
      <c r="L333" s="55">
        <v>0</v>
      </c>
      <c r="M333" s="55">
        <f t="shared" si="5"/>
        <v>117.66</v>
      </c>
    </row>
    <row r="334" spans="1:13" hidden="1">
      <c r="A334" s="52" t="s">
        <v>187</v>
      </c>
      <c r="B334" s="53" t="s">
        <v>188</v>
      </c>
      <c r="C334" s="54" t="s">
        <v>69</v>
      </c>
      <c r="D334" s="49" t="s">
        <v>528</v>
      </c>
      <c r="E334" s="54" t="s">
        <v>307</v>
      </c>
      <c r="F334" s="49" t="s">
        <v>308</v>
      </c>
      <c r="G334" s="55">
        <v>0</v>
      </c>
      <c r="H334" s="55">
        <v>0</v>
      </c>
      <c r="I334" s="55">
        <v>49.63</v>
      </c>
      <c r="J334" s="55">
        <v>0</v>
      </c>
      <c r="K334" s="55">
        <v>0</v>
      </c>
      <c r="L334" s="55">
        <v>0</v>
      </c>
      <c r="M334" s="55">
        <f t="shared" si="5"/>
        <v>49.63</v>
      </c>
    </row>
    <row r="335" spans="1:13" hidden="1">
      <c r="A335" s="52" t="s">
        <v>187</v>
      </c>
      <c r="B335" s="53" t="s">
        <v>188</v>
      </c>
      <c r="C335" s="54" t="s">
        <v>69</v>
      </c>
      <c r="D335" s="49" t="s">
        <v>528</v>
      </c>
      <c r="E335" s="54" t="s">
        <v>309</v>
      </c>
      <c r="F335" s="49" t="s">
        <v>310</v>
      </c>
      <c r="G335" s="55">
        <v>0</v>
      </c>
      <c r="H335" s="55">
        <v>0</v>
      </c>
      <c r="I335" s="55">
        <v>13.83</v>
      </c>
      <c r="J335" s="55">
        <v>0</v>
      </c>
      <c r="K335" s="55">
        <v>0</v>
      </c>
      <c r="L335" s="55">
        <v>0</v>
      </c>
      <c r="M335" s="55">
        <f t="shared" si="5"/>
        <v>13.83</v>
      </c>
    </row>
    <row r="336" spans="1:13" hidden="1">
      <c r="A336" s="52" t="s">
        <v>187</v>
      </c>
      <c r="B336" s="53" t="s">
        <v>188</v>
      </c>
      <c r="C336" s="54" t="s">
        <v>69</v>
      </c>
      <c r="D336" s="49" t="s">
        <v>528</v>
      </c>
      <c r="E336" s="54" t="s">
        <v>428</v>
      </c>
      <c r="F336" s="49" t="s">
        <v>429</v>
      </c>
      <c r="G336" s="55">
        <v>350</v>
      </c>
      <c r="H336" s="55">
        <v>0</v>
      </c>
      <c r="I336" s="55">
        <v>0</v>
      </c>
      <c r="J336" s="55">
        <v>0</v>
      </c>
      <c r="K336" s="55">
        <v>0</v>
      </c>
      <c r="L336" s="55">
        <v>0</v>
      </c>
      <c r="M336" s="55">
        <f t="shared" si="5"/>
        <v>350</v>
      </c>
    </row>
    <row r="337" spans="1:13" hidden="1">
      <c r="A337" s="52" t="s">
        <v>187</v>
      </c>
      <c r="B337" s="53" t="s">
        <v>188</v>
      </c>
      <c r="C337" s="54" t="s">
        <v>69</v>
      </c>
      <c r="D337" s="49" t="s">
        <v>528</v>
      </c>
      <c r="E337" s="54" t="s">
        <v>50</v>
      </c>
      <c r="F337" s="49" t="s">
        <v>530</v>
      </c>
      <c r="G337" s="55">
        <v>0</v>
      </c>
      <c r="H337" s="55">
        <v>0</v>
      </c>
      <c r="I337" s="55">
        <v>0</v>
      </c>
      <c r="J337" s="55">
        <v>0</v>
      </c>
      <c r="K337" s="55">
        <v>0</v>
      </c>
      <c r="L337" s="55">
        <v>0</v>
      </c>
      <c r="M337" s="55">
        <f t="shared" si="5"/>
        <v>0</v>
      </c>
    </row>
    <row r="338" spans="1:13" hidden="1">
      <c r="A338" s="52" t="s">
        <v>187</v>
      </c>
      <c r="B338" s="53" t="s">
        <v>188</v>
      </c>
      <c r="C338" s="54" t="s">
        <v>54</v>
      </c>
      <c r="D338" s="49" t="s">
        <v>531</v>
      </c>
      <c r="E338" s="54" t="s">
        <v>319</v>
      </c>
      <c r="F338" s="49" t="s">
        <v>320</v>
      </c>
      <c r="G338" s="55">
        <v>0</v>
      </c>
      <c r="H338" s="55">
        <v>0</v>
      </c>
      <c r="I338" s="55">
        <v>0</v>
      </c>
      <c r="J338" s="55">
        <v>757.89</v>
      </c>
      <c r="K338" s="55">
        <v>0</v>
      </c>
      <c r="L338" s="55">
        <v>0</v>
      </c>
      <c r="M338" s="55">
        <f t="shared" si="5"/>
        <v>757.89</v>
      </c>
    </row>
    <row r="339" spans="1:13" hidden="1">
      <c r="A339" s="52" t="s">
        <v>187</v>
      </c>
      <c r="B339" s="53" t="s">
        <v>188</v>
      </c>
      <c r="C339" s="54" t="s">
        <v>54</v>
      </c>
      <c r="D339" s="49" t="s">
        <v>531</v>
      </c>
      <c r="E339" s="54" t="s">
        <v>49</v>
      </c>
      <c r="F339" s="49" t="s">
        <v>529</v>
      </c>
      <c r="G339" s="55">
        <v>4785.63</v>
      </c>
      <c r="H339" s="55">
        <v>5048.76</v>
      </c>
      <c r="I339" s="55">
        <v>10892.1</v>
      </c>
      <c r="J339" s="55">
        <v>7790.25</v>
      </c>
      <c r="K339" s="55">
        <v>4600.58</v>
      </c>
      <c r="L339" s="55">
        <v>2008.3</v>
      </c>
      <c r="M339" s="55">
        <f t="shared" si="5"/>
        <v>35125.620000000003</v>
      </c>
    </row>
    <row r="340" spans="1:13" hidden="1">
      <c r="A340" s="52" t="s">
        <v>187</v>
      </c>
      <c r="B340" s="53" t="s">
        <v>188</v>
      </c>
      <c r="C340" s="54" t="s">
        <v>54</v>
      </c>
      <c r="D340" s="49" t="s">
        <v>531</v>
      </c>
      <c r="E340" s="54" t="s">
        <v>307</v>
      </c>
      <c r="F340" s="49" t="s">
        <v>308</v>
      </c>
      <c r="G340" s="55">
        <v>0</v>
      </c>
      <c r="H340" s="55">
        <v>0</v>
      </c>
      <c r="I340" s="55">
        <v>0</v>
      </c>
      <c r="J340" s="55">
        <v>85.94</v>
      </c>
      <c r="K340" s="55">
        <v>0</v>
      </c>
      <c r="L340" s="55">
        <v>1148.1600000000001</v>
      </c>
      <c r="M340" s="55">
        <f t="shared" si="5"/>
        <v>1234.1000000000001</v>
      </c>
    </row>
    <row r="341" spans="1:13" hidden="1">
      <c r="A341" s="52" t="s">
        <v>187</v>
      </c>
      <c r="B341" s="53" t="s">
        <v>188</v>
      </c>
      <c r="C341" s="54" t="s">
        <v>54</v>
      </c>
      <c r="D341" s="49" t="s">
        <v>531</v>
      </c>
      <c r="E341" s="54" t="s">
        <v>428</v>
      </c>
      <c r="F341" s="49" t="s">
        <v>429</v>
      </c>
      <c r="G341" s="55">
        <v>5856</v>
      </c>
      <c r="H341" s="55">
        <v>390</v>
      </c>
      <c r="I341" s="55">
        <v>0</v>
      </c>
      <c r="J341" s="55">
        <v>0</v>
      </c>
      <c r="K341" s="55">
        <v>450</v>
      </c>
      <c r="L341" s="55">
        <v>335</v>
      </c>
      <c r="M341" s="55">
        <f t="shared" si="5"/>
        <v>7031</v>
      </c>
    </row>
    <row r="342" spans="1:13" hidden="1">
      <c r="A342" s="52" t="s">
        <v>187</v>
      </c>
      <c r="B342" s="53" t="s">
        <v>188</v>
      </c>
      <c r="C342" s="54" t="s">
        <v>54</v>
      </c>
      <c r="D342" s="49" t="s">
        <v>531</v>
      </c>
      <c r="E342" s="54" t="s">
        <v>47</v>
      </c>
      <c r="F342" s="49" t="s">
        <v>532</v>
      </c>
      <c r="G342" s="55">
        <v>0</v>
      </c>
      <c r="H342" s="55">
        <v>0</v>
      </c>
      <c r="I342" s="55">
        <v>229.21</v>
      </c>
      <c r="J342" s="55">
        <v>175.78</v>
      </c>
      <c r="K342" s="55">
        <v>268.25</v>
      </c>
      <c r="L342" s="55">
        <v>330.01</v>
      </c>
      <c r="M342" s="55">
        <f t="shared" si="5"/>
        <v>1003.25</v>
      </c>
    </row>
    <row r="343" spans="1:13" hidden="1">
      <c r="A343" s="52" t="s">
        <v>187</v>
      </c>
      <c r="B343" s="53" t="s">
        <v>188</v>
      </c>
      <c r="C343" s="54" t="s">
        <v>54</v>
      </c>
      <c r="D343" s="49" t="s">
        <v>531</v>
      </c>
      <c r="E343" s="54" t="s">
        <v>50</v>
      </c>
      <c r="F343" s="49" t="s">
        <v>530</v>
      </c>
      <c r="G343" s="55">
        <v>5748.69</v>
      </c>
      <c r="H343" s="55">
        <v>2672.5</v>
      </c>
      <c r="I343" s="55">
        <v>922.75</v>
      </c>
      <c r="J343" s="55">
        <v>1667.7</v>
      </c>
      <c r="K343" s="55">
        <v>1618.54</v>
      </c>
      <c r="L343" s="55">
        <v>2785.95</v>
      </c>
      <c r="M343" s="55">
        <f t="shared" si="5"/>
        <v>15416.130000000001</v>
      </c>
    </row>
    <row r="344" spans="1:13" hidden="1">
      <c r="A344" s="52" t="s">
        <v>187</v>
      </c>
      <c r="B344" s="53" t="s">
        <v>188</v>
      </c>
      <c r="C344" s="54" t="s">
        <v>533</v>
      </c>
      <c r="D344" s="49" t="s">
        <v>534</v>
      </c>
      <c r="E344" s="54" t="s">
        <v>275</v>
      </c>
      <c r="F344" s="49" t="s">
        <v>276</v>
      </c>
      <c r="G344" s="55">
        <v>1776.9</v>
      </c>
      <c r="H344" s="55">
        <v>1775.32</v>
      </c>
      <c r="I344" s="55">
        <v>1782.12</v>
      </c>
      <c r="J344" s="55">
        <v>1783.2</v>
      </c>
      <c r="K344" s="55">
        <v>1783.76</v>
      </c>
      <c r="L344" s="55">
        <v>1779.24</v>
      </c>
      <c r="M344" s="55">
        <f t="shared" si="5"/>
        <v>10680.539999999999</v>
      </c>
    </row>
    <row r="345" spans="1:13" hidden="1">
      <c r="A345" s="52" t="s">
        <v>187</v>
      </c>
      <c r="B345" s="53" t="s">
        <v>188</v>
      </c>
      <c r="C345" s="54" t="s">
        <v>533</v>
      </c>
      <c r="D345" s="49" t="s">
        <v>534</v>
      </c>
      <c r="E345" s="54" t="s">
        <v>535</v>
      </c>
      <c r="F345" s="49" t="s">
        <v>536</v>
      </c>
      <c r="G345" s="55">
        <v>-11686.99</v>
      </c>
      <c r="H345" s="55">
        <v>-12325.7</v>
      </c>
      <c r="I345" s="55">
        <v>-12406.71</v>
      </c>
      <c r="J345" s="55">
        <v>-12415.45</v>
      </c>
      <c r="K345" s="55">
        <v>-12545.96</v>
      </c>
      <c r="L345" s="55">
        <v>-12893.76</v>
      </c>
      <c r="M345" s="55">
        <f t="shared" si="5"/>
        <v>-74274.570000000007</v>
      </c>
    </row>
    <row r="346" spans="1:13" hidden="1">
      <c r="A346" s="52" t="s">
        <v>187</v>
      </c>
      <c r="B346" s="53" t="s">
        <v>188</v>
      </c>
      <c r="C346" s="54" t="s">
        <v>533</v>
      </c>
      <c r="D346" s="49" t="s">
        <v>534</v>
      </c>
      <c r="E346" s="54" t="s">
        <v>537</v>
      </c>
      <c r="F346" s="49" t="s">
        <v>538</v>
      </c>
      <c r="G346" s="55">
        <v>-1936.43</v>
      </c>
      <c r="H346" s="55">
        <v>-1936.43</v>
      </c>
      <c r="I346" s="55">
        <v>-1936.43</v>
      </c>
      <c r="J346" s="55">
        <v>-1936.43</v>
      </c>
      <c r="K346" s="55">
        <v>-1936.43</v>
      </c>
      <c r="L346" s="55">
        <v>-1936.43</v>
      </c>
      <c r="M346" s="55">
        <f t="shared" si="5"/>
        <v>-11618.58</v>
      </c>
    </row>
    <row r="347" spans="1:13" hidden="1">
      <c r="A347" s="52" t="s">
        <v>187</v>
      </c>
      <c r="B347" s="53" t="s">
        <v>188</v>
      </c>
      <c r="C347" s="54" t="s">
        <v>533</v>
      </c>
      <c r="D347" s="49" t="s">
        <v>534</v>
      </c>
      <c r="E347" s="54" t="s">
        <v>539</v>
      </c>
      <c r="F347" s="49" t="s">
        <v>540</v>
      </c>
      <c r="G347" s="55">
        <v>-2237.16</v>
      </c>
      <c r="H347" s="55">
        <v>-2258.48</v>
      </c>
      <c r="I347" s="55">
        <v>-1625.63</v>
      </c>
      <c r="J347" s="55">
        <v>-1615.66</v>
      </c>
      <c r="K347" s="55">
        <v>-1610.42</v>
      </c>
      <c r="L347" s="55">
        <v>-1652.14</v>
      </c>
      <c r="M347" s="55">
        <f t="shared" si="5"/>
        <v>-10999.489999999998</v>
      </c>
    </row>
    <row r="348" spans="1:13" hidden="1">
      <c r="A348" s="52" t="s">
        <v>187</v>
      </c>
      <c r="B348" s="53" t="s">
        <v>188</v>
      </c>
      <c r="C348" s="54" t="s">
        <v>533</v>
      </c>
      <c r="D348" s="49" t="s">
        <v>534</v>
      </c>
      <c r="E348" s="54" t="s">
        <v>541</v>
      </c>
      <c r="F348" s="49" t="s">
        <v>542</v>
      </c>
      <c r="G348" s="55">
        <v>124794.68</v>
      </c>
      <c r="H348" s="55">
        <v>124887.25</v>
      </c>
      <c r="I348" s="55">
        <v>125917.78</v>
      </c>
      <c r="J348" s="55">
        <v>126001.29</v>
      </c>
      <c r="K348" s="55">
        <v>126001.29</v>
      </c>
      <c r="L348" s="55">
        <v>126322.75</v>
      </c>
      <c r="M348" s="55">
        <f t="shared" si="5"/>
        <v>753925.03999999992</v>
      </c>
    </row>
    <row r="349" spans="1:13" hidden="1">
      <c r="A349" s="52" t="s">
        <v>187</v>
      </c>
      <c r="B349" s="53" t="s">
        <v>188</v>
      </c>
      <c r="C349" s="54" t="s">
        <v>533</v>
      </c>
      <c r="D349" s="49" t="s">
        <v>534</v>
      </c>
      <c r="E349" s="54" t="s">
        <v>543</v>
      </c>
      <c r="F349" s="49" t="s">
        <v>544</v>
      </c>
      <c r="G349" s="55">
        <v>1975.95</v>
      </c>
      <c r="H349" s="55">
        <v>1975.95</v>
      </c>
      <c r="I349" s="55">
        <v>1975.95</v>
      </c>
      <c r="J349" s="55">
        <v>1975.95</v>
      </c>
      <c r="K349" s="55">
        <v>1975.95</v>
      </c>
      <c r="L349" s="55">
        <v>1975.95</v>
      </c>
      <c r="M349" s="55">
        <f t="shared" si="5"/>
        <v>11855.7</v>
      </c>
    </row>
    <row r="350" spans="1:13" hidden="1">
      <c r="A350" s="52" t="s">
        <v>187</v>
      </c>
      <c r="B350" s="53" t="s">
        <v>188</v>
      </c>
      <c r="C350" s="54" t="s">
        <v>533</v>
      </c>
      <c r="D350" s="49" t="s">
        <v>534</v>
      </c>
      <c r="E350" s="54" t="s">
        <v>545</v>
      </c>
      <c r="F350" s="49" t="s">
        <v>546</v>
      </c>
      <c r="G350" s="55">
        <v>21739.4</v>
      </c>
      <c r="H350" s="55">
        <v>22711.06</v>
      </c>
      <c r="I350" s="55">
        <v>22776.080000000002</v>
      </c>
      <c r="J350" s="55">
        <v>22932.69</v>
      </c>
      <c r="K350" s="55">
        <v>23249.18</v>
      </c>
      <c r="L350" s="55">
        <v>23290.41</v>
      </c>
      <c r="M350" s="55">
        <f t="shared" si="5"/>
        <v>136698.82</v>
      </c>
    </row>
    <row r="351" spans="1:13" hidden="1">
      <c r="A351" s="52" t="s">
        <v>187</v>
      </c>
      <c r="B351" s="53" t="s">
        <v>188</v>
      </c>
      <c r="C351" s="54" t="s">
        <v>533</v>
      </c>
      <c r="D351" s="49" t="s">
        <v>534</v>
      </c>
      <c r="E351" s="54" t="s">
        <v>547</v>
      </c>
      <c r="F351" s="49" t="s">
        <v>548</v>
      </c>
      <c r="G351" s="55">
        <v>52201.33</v>
      </c>
      <c r="H351" s="55">
        <v>52205.11</v>
      </c>
      <c r="I351" s="55">
        <v>51540.74</v>
      </c>
      <c r="J351" s="55">
        <v>51543.23</v>
      </c>
      <c r="K351" s="55">
        <v>51630.82</v>
      </c>
      <c r="L351" s="55">
        <v>51560.05</v>
      </c>
      <c r="M351" s="55">
        <f t="shared" si="5"/>
        <v>310681.28000000003</v>
      </c>
    </row>
    <row r="352" spans="1:13" hidden="1">
      <c r="A352" s="52" t="s">
        <v>187</v>
      </c>
      <c r="B352" s="53" t="s">
        <v>188</v>
      </c>
      <c r="C352" s="54" t="s">
        <v>533</v>
      </c>
      <c r="D352" s="49" t="s">
        <v>534</v>
      </c>
      <c r="E352" s="54" t="s">
        <v>241</v>
      </c>
      <c r="F352" s="49" t="s">
        <v>242</v>
      </c>
      <c r="G352" s="55">
        <v>37274.53</v>
      </c>
      <c r="H352" s="55">
        <v>37279.42</v>
      </c>
      <c r="I352" s="55">
        <v>37307.68</v>
      </c>
      <c r="J352" s="55">
        <v>37346.35</v>
      </c>
      <c r="K352" s="55">
        <v>37264.44</v>
      </c>
      <c r="L352" s="55">
        <v>37323.019999999997</v>
      </c>
      <c r="M352" s="55">
        <f t="shared" si="5"/>
        <v>223795.44</v>
      </c>
    </row>
    <row r="353" spans="1:13" hidden="1">
      <c r="A353" s="52" t="s">
        <v>187</v>
      </c>
      <c r="B353" s="53" t="s">
        <v>188</v>
      </c>
      <c r="C353" s="54" t="s">
        <v>533</v>
      </c>
      <c r="D353" s="49" t="s">
        <v>534</v>
      </c>
      <c r="E353" s="54" t="s">
        <v>549</v>
      </c>
      <c r="F353" s="49" t="s">
        <v>550</v>
      </c>
      <c r="G353" s="55">
        <v>20031.97</v>
      </c>
      <c r="H353" s="55">
        <v>20031.97</v>
      </c>
      <c r="I353" s="55">
        <v>20031.97</v>
      </c>
      <c r="J353" s="55">
        <v>19869.27</v>
      </c>
      <c r="K353" s="55">
        <v>19869.27</v>
      </c>
      <c r="L353" s="55">
        <v>19869.27</v>
      </c>
      <c r="M353" s="55">
        <f t="shared" si="5"/>
        <v>119703.72000000002</v>
      </c>
    </row>
    <row r="354" spans="1:13" hidden="1">
      <c r="A354" s="52" t="s">
        <v>187</v>
      </c>
      <c r="B354" s="53" t="s">
        <v>188</v>
      </c>
      <c r="C354" s="54" t="s">
        <v>533</v>
      </c>
      <c r="D354" s="49" t="s">
        <v>534</v>
      </c>
      <c r="E354" s="54" t="s">
        <v>551</v>
      </c>
      <c r="F354" s="49" t="s">
        <v>552</v>
      </c>
      <c r="G354" s="55">
        <v>50705.16</v>
      </c>
      <c r="H354" s="55">
        <v>50695.59</v>
      </c>
      <c r="I354" s="55">
        <v>50695.59</v>
      </c>
      <c r="J354" s="55">
        <v>50695.59</v>
      </c>
      <c r="K354" s="55">
        <v>50695.59</v>
      </c>
      <c r="L354" s="55">
        <v>50695.59</v>
      </c>
      <c r="M354" s="55">
        <f t="shared" si="5"/>
        <v>304183.11</v>
      </c>
    </row>
    <row r="355" spans="1:13" hidden="1">
      <c r="A355" s="52" t="s">
        <v>187</v>
      </c>
      <c r="B355" s="53" t="s">
        <v>188</v>
      </c>
      <c r="C355" s="54" t="s">
        <v>533</v>
      </c>
      <c r="D355" s="49" t="s">
        <v>534</v>
      </c>
      <c r="E355" s="54" t="s">
        <v>553</v>
      </c>
      <c r="F355" s="49" t="s">
        <v>554</v>
      </c>
      <c r="G355" s="55">
        <v>4161.43</v>
      </c>
      <c r="H355" s="55">
        <v>4161.43</v>
      </c>
      <c r="I355" s="55">
        <v>2984.31</v>
      </c>
      <c r="J355" s="55">
        <v>2984.31</v>
      </c>
      <c r="K355" s="55">
        <v>2984.31</v>
      </c>
      <c r="L355" s="55">
        <v>2984.31</v>
      </c>
      <c r="M355" s="55">
        <f t="shared" si="5"/>
        <v>20260.100000000002</v>
      </c>
    </row>
    <row r="356" spans="1:13" hidden="1">
      <c r="A356" s="52" t="s">
        <v>187</v>
      </c>
      <c r="B356" s="53" t="s">
        <v>188</v>
      </c>
      <c r="C356" s="54" t="s">
        <v>533</v>
      </c>
      <c r="D356" s="49" t="s">
        <v>534</v>
      </c>
      <c r="E356" s="54" t="s">
        <v>555</v>
      </c>
      <c r="F356" s="49" t="s">
        <v>556</v>
      </c>
      <c r="G356" s="55">
        <v>1240723.4099999999</v>
      </c>
      <c r="H356" s="55">
        <v>1244448.3500000001</v>
      </c>
      <c r="I356" s="55">
        <v>1253573.45</v>
      </c>
      <c r="J356" s="55">
        <v>1263283.53</v>
      </c>
      <c r="K356" s="55">
        <v>1269897.8400000001</v>
      </c>
      <c r="L356" s="55">
        <v>1284847.1299999999</v>
      </c>
      <c r="M356" s="55">
        <f t="shared" si="5"/>
        <v>7556773.71</v>
      </c>
    </row>
    <row r="357" spans="1:13" hidden="1">
      <c r="A357" s="52" t="s">
        <v>187</v>
      </c>
      <c r="B357" s="53" t="s">
        <v>188</v>
      </c>
      <c r="C357" s="54" t="s">
        <v>557</v>
      </c>
      <c r="D357" s="49" t="s">
        <v>558</v>
      </c>
      <c r="E357" s="54" t="s">
        <v>279</v>
      </c>
      <c r="F357" s="49" t="s">
        <v>280</v>
      </c>
      <c r="G357" s="55">
        <v>10576.26</v>
      </c>
      <c r="H357" s="55">
        <v>-11785.88</v>
      </c>
      <c r="I357" s="55">
        <v>-9961.4000000000015</v>
      </c>
      <c r="J357" s="55">
        <v>3322.28</v>
      </c>
      <c r="K357" s="55">
        <v>5564.36</v>
      </c>
      <c r="L357" s="55">
        <v>1370.7400000000005</v>
      </c>
      <c r="M357" s="55">
        <f t="shared" si="5"/>
        <v>-913.63999999999965</v>
      </c>
    </row>
    <row r="358" spans="1:13" hidden="1">
      <c r="A358" s="52" t="s">
        <v>187</v>
      </c>
      <c r="B358" s="53" t="s">
        <v>188</v>
      </c>
      <c r="C358" s="54" t="s">
        <v>557</v>
      </c>
      <c r="D358" s="49" t="s">
        <v>558</v>
      </c>
      <c r="E358" s="54" t="s">
        <v>297</v>
      </c>
      <c r="F358" s="49" t="s">
        <v>298</v>
      </c>
      <c r="G358" s="55">
        <v>267.13</v>
      </c>
      <c r="H358" s="55">
        <v>577.5</v>
      </c>
      <c r="I358" s="55">
        <v>679.42000000000007</v>
      </c>
      <c r="J358" s="55">
        <v>0</v>
      </c>
      <c r="K358" s="55">
        <v>254.82999999999998</v>
      </c>
      <c r="L358" s="55">
        <v>350.88</v>
      </c>
      <c r="M358" s="55">
        <f t="shared" si="5"/>
        <v>2129.7600000000002</v>
      </c>
    </row>
    <row r="359" spans="1:13" hidden="1">
      <c r="A359" s="52" t="s">
        <v>187</v>
      </c>
      <c r="B359" s="53" t="s">
        <v>188</v>
      </c>
      <c r="C359" s="54" t="s">
        <v>557</v>
      </c>
      <c r="D359" s="49" t="s">
        <v>558</v>
      </c>
      <c r="E359" s="54" t="s">
        <v>299</v>
      </c>
      <c r="F359" s="49" t="s">
        <v>300</v>
      </c>
      <c r="G359" s="55">
        <v>0</v>
      </c>
      <c r="H359" s="55">
        <v>0</v>
      </c>
      <c r="I359" s="55">
        <v>0</v>
      </c>
      <c r="J359" s="55">
        <v>0</v>
      </c>
      <c r="K359" s="55">
        <v>0</v>
      </c>
      <c r="L359" s="55">
        <v>183.7</v>
      </c>
      <c r="M359" s="55">
        <f t="shared" si="5"/>
        <v>183.7</v>
      </c>
    </row>
    <row r="360" spans="1:13" hidden="1">
      <c r="A360" s="52" t="s">
        <v>187</v>
      </c>
      <c r="B360" s="53" t="s">
        <v>188</v>
      </c>
      <c r="C360" s="54" t="s">
        <v>557</v>
      </c>
      <c r="D360" s="49" t="s">
        <v>558</v>
      </c>
      <c r="E360" s="54" t="s">
        <v>319</v>
      </c>
      <c r="F360" s="49" t="s">
        <v>320</v>
      </c>
      <c r="G360" s="55">
        <v>0</v>
      </c>
      <c r="H360" s="55">
        <v>0</v>
      </c>
      <c r="I360" s="55">
        <v>0</v>
      </c>
      <c r="J360" s="55">
        <v>235</v>
      </c>
      <c r="K360" s="55">
        <v>154.32</v>
      </c>
      <c r="L360" s="55">
        <v>0</v>
      </c>
      <c r="M360" s="55">
        <f t="shared" si="5"/>
        <v>389.32</v>
      </c>
    </row>
    <row r="361" spans="1:13" hidden="1">
      <c r="A361" s="52" t="s">
        <v>187</v>
      </c>
      <c r="B361" s="53" t="s">
        <v>188</v>
      </c>
      <c r="C361" s="54" t="s">
        <v>557</v>
      </c>
      <c r="D361" s="49" t="s">
        <v>558</v>
      </c>
      <c r="E361" s="54" t="s">
        <v>281</v>
      </c>
      <c r="F361" s="49" t="s">
        <v>282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f t="shared" si="5"/>
        <v>0</v>
      </c>
    </row>
    <row r="362" spans="1:13" hidden="1">
      <c r="A362" s="52" t="s">
        <v>187</v>
      </c>
      <c r="B362" s="53" t="s">
        <v>188</v>
      </c>
      <c r="C362" s="54" t="s">
        <v>557</v>
      </c>
      <c r="D362" s="49" t="s">
        <v>558</v>
      </c>
      <c r="E362" s="54" t="s">
        <v>327</v>
      </c>
      <c r="F362" s="49" t="s">
        <v>328</v>
      </c>
      <c r="G362" s="55">
        <v>0</v>
      </c>
      <c r="H362" s="55">
        <v>0</v>
      </c>
      <c r="I362" s="55">
        <v>0</v>
      </c>
      <c r="J362" s="55">
        <v>0</v>
      </c>
      <c r="K362" s="55">
        <v>0</v>
      </c>
      <c r="L362" s="55">
        <v>0</v>
      </c>
      <c r="M362" s="55">
        <f t="shared" si="5"/>
        <v>0</v>
      </c>
    </row>
    <row r="363" spans="1:13" hidden="1">
      <c r="A363" s="52" t="s">
        <v>187</v>
      </c>
      <c r="B363" s="53" t="s">
        <v>188</v>
      </c>
      <c r="C363" s="54" t="s">
        <v>557</v>
      </c>
      <c r="D363" s="49" t="s">
        <v>558</v>
      </c>
      <c r="E363" s="54" t="s">
        <v>283</v>
      </c>
      <c r="F363" s="49" t="s">
        <v>284</v>
      </c>
      <c r="G363" s="55">
        <v>-21.99</v>
      </c>
      <c r="H363" s="55">
        <v>-31.089999999999996</v>
      </c>
      <c r="I363" s="55">
        <v>0</v>
      </c>
      <c r="J363" s="55">
        <v>0</v>
      </c>
      <c r="K363" s="55">
        <v>0</v>
      </c>
      <c r="L363" s="55">
        <v>0</v>
      </c>
      <c r="M363" s="55">
        <f t="shared" si="5"/>
        <v>-53.08</v>
      </c>
    </row>
    <row r="364" spans="1:13" hidden="1">
      <c r="A364" s="52" t="s">
        <v>187</v>
      </c>
      <c r="B364" s="53" t="s">
        <v>188</v>
      </c>
      <c r="C364" s="54" t="s">
        <v>557</v>
      </c>
      <c r="D364" s="49" t="s">
        <v>558</v>
      </c>
      <c r="E364" s="54" t="s">
        <v>331</v>
      </c>
      <c r="F364" s="49" t="s">
        <v>332</v>
      </c>
      <c r="G364" s="55">
        <v>0</v>
      </c>
      <c r="H364" s="55">
        <v>-142.5</v>
      </c>
      <c r="I364" s="55">
        <v>0</v>
      </c>
      <c r="J364" s="55">
        <v>0</v>
      </c>
      <c r="K364" s="55">
        <v>0</v>
      </c>
      <c r="L364" s="55">
        <v>0</v>
      </c>
      <c r="M364" s="55">
        <f t="shared" si="5"/>
        <v>-142.5</v>
      </c>
    </row>
    <row r="365" spans="1:13" hidden="1">
      <c r="A365" s="52" t="s">
        <v>187</v>
      </c>
      <c r="B365" s="53" t="s">
        <v>188</v>
      </c>
      <c r="C365" s="54" t="s">
        <v>557</v>
      </c>
      <c r="D365" s="49" t="s">
        <v>558</v>
      </c>
      <c r="E365" s="54" t="s">
        <v>333</v>
      </c>
      <c r="F365" s="49" t="s">
        <v>334</v>
      </c>
      <c r="G365" s="55">
        <v>187.33</v>
      </c>
      <c r="H365" s="55">
        <v>58.62</v>
      </c>
      <c r="I365" s="55">
        <v>14.45</v>
      </c>
      <c r="J365" s="55">
        <v>0</v>
      </c>
      <c r="K365" s="55">
        <v>0</v>
      </c>
      <c r="L365" s="55">
        <v>0</v>
      </c>
      <c r="M365" s="55">
        <f t="shared" si="5"/>
        <v>260.40000000000003</v>
      </c>
    </row>
    <row r="366" spans="1:13" hidden="1">
      <c r="A366" s="52" t="s">
        <v>187</v>
      </c>
      <c r="B366" s="53" t="s">
        <v>188</v>
      </c>
      <c r="C366" s="54" t="s">
        <v>557</v>
      </c>
      <c r="D366" s="49" t="s">
        <v>558</v>
      </c>
      <c r="E366" s="54" t="s">
        <v>285</v>
      </c>
      <c r="F366" s="49" t="s">
        <v>286</v>
      </c>
      <c r="G366" s="55">
        <v>45094.75</v>
      </c>
      <c r="H366" s="55">
        <v>25451.65</v>
      </c>
      <c r="I366" s="55">
        <v>31857.46</v>
      </c>
      <c r="J366" s="55">
        <v>34527.369999999995</v>
      </c>
      <c r="K366" s="55">
        <v>35490.549999999996</v>
      </c>
      <c r="L366" s="55">
        <v>31133.91</v>
      </c>
      <c r="M366" s="55">
        <f t="shared" si="5"/>
        <v>203555.68999999997</v>
      </c>
    </row>
    <row r="367" spans="1:13" hidden="1">
      <c r="A367" s="52" t="s">
        <v>187</v>
      </c>
      <c r="B367" s="53" t="s">
        <v>188</v>
      </c>
      <c r="C367" s="54" t="s">
        <v>557</v>
      </c>
      <c r="D367" s="49" t="s">
        <v>558</v>
      </c>
      <c r="E367" s="54" t="s">
        <v>287</v>
      </c>
      <c r="F367" s="49" t="s">
        <v>288</v>
      </c>
      <c r="G367" s="55">
        <v>77.97</v>
      </c>
      <c r="H367" s="55">
        <v>94.039999999999992</v>
      </c>
      <c r="I367" s="55">
        <v>106.67</v>
      </c>
      <c r="J367" s="55">
        <v>79.56</v>
      </c>
      <c r="K367" s="55">
        <v>685.75</v>
      </c>
      <c r="L367" s="55">
        <v>102.08000000000001</v>
      </c>
      <c r="M367" s="55">
        <f t="shared" si="5"/>
        <v>1146.07</v>
      </c>
    </row>
    <row r="368" spans="1:13" hidden="1">
      <c r="A368" s="52" t="s">
        <v>187</v>
      </c>
      <c r="B368" s="53" t="s">
        <v>188</v>
      </c>
      <c r="C368" s="54" t="s">
        <v>557</v>
      </c>
      <c r="D368" s="49" t="s">
        <v>558</v>
      </c>
      <c r="E368" s="54" t="s">
        <v>335</v>
      </c>
      <c r="F368" s="49" t="s">
        <v>336</v>
      </c>
      <c r="G368" s="55">
        <v>0</v>
      </c>
      <c r="H368" s="55">
        <v>500</v>
      </c>
      <c r="I368" s="55">
        <v>0</v>
      </c>
      <c r="J368" s="55">
        <v>0</v>
      </c>
      <c r="K368" s="55">
        <v>3350</v>
      </c>
      <c r="L368" s="55">
        <v>3710</v>
      </c>
      <c r="M368" s="55">
        <f t="shared" si="5"/>
        <v>7560</v>
      </c>
    </row>
    <row r="369" spans="1:13" hidden="1">
      <c r="A369" s="52" t="s">
        <v>187</v>
      </c>
      <c r="B369" s="53" t="s">
        <v>188</v>
      </c>
      <c r="C369" s="54" t="s">
        <v>557</v>
      </c>
      <c r="D369" s="49" t="s">
        <v>558</v>
      </c>
      <c r="E369" s="54" t="s">
        <v>289</v>
      </c>
      <c r="F369" s="49" t="s">
        <v>290</v>
      </c>
      <c r="G369" s="55">
        <v>52</v>
      </c>
      <c r="H369" s="55">
        <v>49.42</v>
      </c>
      <c r="I369" s="55">
        <v>0</v>
      </c>
      <c r="J369" s="55">
        <v>0</v>
      </c>
      <c r="K369" s="55">
        <v>0</v>
      </c>
      <c r="L369" s="55">
        <v>0</v>
      </c>
      <c r="M369" s="55">
        <f t="shared" si="5"/>
        <v>101.42</v>
      </c>
    </row>
    <row r="370" spans="1:13" hidden="1">
      <c r="A370" s="52" t="s">
        <v>187</v>
      </c>
      <c r="B370" s="53" t="s">
        <v>188</v>
      </c>
      <c r="C370" s="54" t="s">
        <v>557</v>
      </c>
      <c r="D370" s="49" t="s">
        <v>558</v>
      </c>
      <c r="E370" s="54" t="s">
        <v>291</v>
      </c>
      <c r="F370" s="49" t="s">
        <v>292</v>
      </c>
      <c r="G370" s="55">
        <v>2797.1299999999997</v>
      </c>
      <c r="H370" s="55">
        <v>3326.56</v>
      </c>
      <c r="I370" s="55">
        <v>4859.41</v>
      </c>
      <c r="J370" s="55">
        <v>1765.1699999999998</v>
      </c>
      <c r="K370" s="55">
        <v>4639.5800000000008</v>
      </c>
      <c r="L370" s="55">
        <v>4659.57</v>
      </c>
      <c r="M370" s="55">
        <f t="shared" si="5"/>
        <v>22047.42</v>
      </c>
    </row>
    <row r="371" spans="1:13" hidden="1">
      <c r="A371" s="52" t="s">
        <v>187</v>
      </c>
      <c r="B371" s="53" t="s">
        <v>188</v>
      </c>
      <c r="C371" s="54" t="s">
        <v>557</v>
      </c>
      <c r="D371" s="49" t="s">
        <v>558</v>
      </c>
      <c r="E371" s="54" t="s">
        <v>305</v>
      </c>
      <c r="F371" s="49" t="s">
        <v>306</v>
      </c>
      <c r="G371" s="55">
        <v>0</v>
      </c>
      <c r="H371" s="55">
        <v>0</v>
      </c>
      <c r="I371" s="55">
        <v>1065.51</v>
      </c>
      <c r="J371" s="55">
        <v>0</v>
      </c>
      <c r="K371" s="55">
        <v>355.17</v>
      </c>
      <c r="L371" s="55">
        <v>0</v>
      </c>
      <c r="M371" s="55">
        <f t="shared" si="5"/>
        <v>1420.68</v>
      </c>
    </row>
    <row r="372" spans="1:13" hidden="1">
      <c r="A372" s="52" t="s">
        <v>187</v>
      </c>
      <c r="B372" s="53" t="s">
        <v>188</v>
      </c>
      <c r="C372" s="54" t="s">
        <v>557</v>
      </c>
      <c r="D372" s="49" t="s">
        <v>558</v>
      </c>
      <c r="E372" s="54" t="s">
        <v>337</v>
      </c>
      <c r="F372" s="49" t="s">
        <v>338</v>
      </c>
      <c r="G372" s="55">
        <v>2676.16</v>
      </c>
      <c r="H372" s="55">
        <v>837.36</v>
      </c>
      <c r="I372" s="55">
        <v>160.57</v>
      </c>
      <c r="J372" s="55">
        <v>0</v>
      </c>
      <c r="K372" s="55">
        <v>0</v>
      </c>
      <c r="L372" s="55">
        <v>0</v>
      </c>
      <c r="M372" s="55">
        <f t="shared" si="5"/>
        <v>3674.09</v>
      </c>
    </row>
    <row r="373" spans="1:13" hidden="1">
      <c r="A373" s="52" t="s">
        <v>187</v>
      </c>
      <c r="B373" s="53" t="s">
        <v>188</v>
      </c>
      <c r="C373" s="54" t="s">
        <v>557</v>
      </c>
      <c r="D373" s="49" t="s">
        <v>558</v>
      </c>
      <c r="E373" s="54" t="s">
        <v>341</v>
      </c>
      <c r="F373" s="49" t="s">
        <v>342</v>
      </c>
      <c r="G373" s="55">
        <v>0</v>
      </c>
      <c r="H373" s="55">
        <v>255.9</v>
      </c>
      <c r="I373" s="55">
        <v>0</v>
      </c>
      <c r="J373" s="55">
        <v>0</v>
      </c>
      <c r="K373" s="55">
        <v>0</v>
      </c>
      <c r="L373" s="55">
        <v>0</v>
      </c>
      <c r="M373" s="55">
        <f t="shared" si="5"/>
        <v>255.9</v>
      </c>
    </row>
    <row r="374" spans="1:13" hidden="1">
      <c r="A374" s="52" t="s">
        <v>187</v>
      </c>
      <c r="B374" s="53" t="s">
        <v>188</v>
      </c>
      <c r="C374" s="54" t="s">
        <v>557</v>
      </c>
      <c r="D374" s="49" t="s">
        <v>558</v>
      </c>
      <c r="E374" s="54" t="s">
        <v>307</v>
      </c>
      <c r="F374" s="49" t="s">
        <v>308</v>
      </c>
      <c r="G374" s="55">
        <v>154.77000000000001</v>
      </c>
      <c r="H374" s="55">
        <v>13.51</v>
      </c>
      <c r="I374" s="55">
        <v>0</v>
      </c>
      <c r="J374" s="55">
        <v>0</v>
      </c>
      <c r="K374" s="55">
        <v>0</v>
      </c>
      <c r="L374" s="55">
        <v>0</v>
      </c>
      <c r="M374" s="55">
        <f t="shared" si="5"/>
        <v>168.28</v>
      </c>
    </row>
    <row r="375" spans="1:13" hidden="1">
      <c r="A375" s="52" t="s">
        <v>187</v>
      </c>
      <c r="B375" s="53" t="s">
        <v>188</v>
      </c>
      <c r="C375" s="54" t="s">
        <v>559</v>
      </c>
      <c r="D375" s="49" t="s">
        <v>560</v>
      </c>
      <c r="E375" s="54" t="s">
        <v>279</v>
      </c>
      <c r="F375" s="49" t="s">
        <v>280</v>
      </c>
      <c r="G375" s="55">
        <v>220.92999999999998</v>
      </c>
      <c r="H375" s="55">
        <v>-80.929999999999978</v>
      </c>
      <c r="I375" s="55">
        <v>-587.11</v>
      </c>
      <c r="J375" s="55">
        <v>-33.439999999999991</v>
      </c>
      <c r="K375" s="55">
        <v>478.90999999999997</v>
      </c>
      <c r="L375" s="55">
        <v>56.840000000000032</v>
      </c>
      <c r="M375" s="55">
        <f t="shared" si="5"/>
        <v>55.199999999999989</v>
      </c>
    </row>
    <row r="376" spans="1:13" hidden="1">
      <c r="A376" s="52" t="s">
        <v>187</v>
      </c>
      <c r="B376" s="53" t="s">
        <v>188</v>
      </c>
      <c r="C376" s="54" t="s">
        <v>559</v>
      </c>
      <c r="D376" s="49" t="s">
        <v>560</v>
      </c>
      <c r="E376" s="54" t="s">
        <v>285</v>
      </c>
      <c r="F376" s="49" t="s">
        <v>286</v>
      </c>
      <c r="G376" s="55">
        <v>1830.74</v>
      </c>
      <c r="H376" s="55">
        <v>1695.85</v>
      </c>
      <c r="I376" s="55">
        <v>2582.38</v>
      </c>
      <c r="J376" s="55">
        <v>1587.8400000000001</v>
      </c>
      <c r="K376" s="55">
        <v>2189.6799999999998</v>
      </c>
      <c r="L376" s="55">
        <v>1865.4099999999999</v>
      </c>
      <c r="M376" s="55">
        <f t="shared" si="5"/>
        <v>11751.9</v>
      </c>
    </row>
    <row r="377" spans="1:13" hidden="1">
      <c r="A377" s="52" t="s">
        <v>187</v>
      </c>
      <c r="B377" s="53" t="s">
        <v>188</v>
      </c>
      <c r="C377" s="54" t="s">
        <v>559</v>
      </c>
      <c r="D377" s="49" t="s">
        <v>560</v>
      </c>
      <c r="E377" s="54" t="s">
        <v>335</v>
      </c>
      <c r="F377" s="49" t="s">
        <v>336</v>
      </c>
      <c r="G377" s="55">
        <v>0</v>
      </c>
      <c r="H377" s="55">
        <v>0</v>
      </c>
      <c r="I377" s="55">
        <v>0</v>
      </c>
      <c r="J377" s="55">
        <v>0</v>
      </c>
      <c r="K377" s="55">
        <v>0</v>
      </c>
      <c r="L377" s="55">
        <v>2968</v>
      </c>
      <c r="M377" s="55">
        <f t="shared" si="5"/>
        <v>2968</v>
      </c>
    </row>
    <row r="378" spans="1:13" hidden="1">
      <c r="A378" s="52" t="s">
        <v>187</v>
      </c>
      <c r="B378" s="53" t="s">
        <v>188</v>
      </c>
      <c r="C378" s="54" t="s">
        <v>559</v>
      </c>
      <c r="D378" s="49" t="s">
        <v>560</v>
      </c>
      <c r="E378" s="54" t="s">
        <v>291</v>
      </c>
      <c r="F378" s="49" t="s">
        <v>292</v>
      </c>
      <c r="G378" s="55">
        <v>0</v>
      </c>
      <c r="H378" s="55">
        <v>0</v>
      </c>
      <c r="I378" s="55">
        <v>279.07</v>
      </c>
      <c r="J378" s="55">
        <v>137.75</v>
      </c>
      <c r="K378" s="55">
        <v>51.7</v>
      </c>
      <c r="L378" s="55">
        <v>0</v>
      </c>
      <c r="M378" s="55">
        <f t="shared" si="5"/>
        <v>468.52</v>
      </c>
    </row>
    <row r="379" spans="1:13" hidden="1">
      <c r="A379" s="52" t="s">
        <v>187</v>
      </c>
      <c r="B379" s="53" t="s">
        <v>188</v>
      </c>
      <c r="C379" s="54" t="s">
        <v>561</v>
      </c>
      <c r="D379" s="49" t="s">
        <v>562</v>
      </c>
      <c r="E379" s="54" t="s">
        <v>563</v>
      </c>
      <c r="F379" s="49" t="s">
        <v>564</v>
      </c>
      <c r="G379" s="55">
        <v>-254905.52</v>
      </c>
      <c r="H379" s="55">
        <v>-161574.87</v>
      </c>
      <c r="I379" s="55">
        <v>-177948.44</v>
      </c>
      <c r="J379" s="55">
        <v>-291930.56</v>
      </c>
      <c r="K379" s="55">
        <v>-278567.87</v>
      </c>
      <c r="L379" s="55">
        <v>-422702.98</v>
      </c>
      <c r="M379" s="55">
        <f t="shared" si="5"/>
        <v>-1587630.2400000002</v>
      </c>
    </row>
    <row r="380" spans="1:13" hidden="1">
      <c r="A380" s="52" t="s">
        <v>187</v>
      </c>
      <c r="B380" s="53" t="s">
        <v>188</v>
      </c>
      <c r="C380" s="54" t="s">
        <v>561</v>
      </c>
      <c r="D380" s="49" t="s">
        <v>562</v>
      </c>
      <c r="E380" s="54" t="s">
        <v>565</v>
      </c>
      <c r="F380" s="49" t="s">
        <v>566</v>
      </c>
      <c r="G380" s="55">
        <v>0</v>
      </c>
      <c r="H380" s="55">
        <v>0</v>
      </c>
      <c r="I380" s="55">
        <v>-2500</v>
      </c>
      <c r="J380" s="55">
        <v>0</v>
      </c>
      <c r="K380" s="55">
        <v>0</v>
      </c>
      <c r="L380" s="55">
        <v>0</v>
      </c>
      <c r="M380" s="55">
        <f t="shared" si="5"/>
        <v>-2500</v>
      </c>
    </row>
    <row r="381" spans="1:13" hidden="1">
      <c r="A381" s="52" t="s">
        <v>187</v>
      </c>
      <c r="B381" s="53" t="s">
        <v>188</v>
      </c>
      <c r="C381" s="54" t="s">
        <v>567</v>
      </c>
      <c r="D381" s="49" t="s">
        <v>568</v>
      </c>
      <c r="E381" s="54" t="s">
        <v>492</v>
      </c>
      <c r="F381" s="49" t="s">
        <v>493</v>
      </c>
      <c r="G381" s="55">
        <v>-46055</v>
      </c>
      <c r="H381" s="55">
        <v>1161879</v>
      </c>
      <c r="I381" s="55">
        <v>431567</v>
      </c>
      <c r="J381" s="55">
        <v>718283</v>
      </c>
      <c r="K381" s="55">
        <v>428451</v>
      </c>
      <c r="L381" s="55">
        <v>107511</v>
      </c>
      <c r="M381" s="55">
        <f t="shared" si="5"/>
        <v>2801636</v>
      </c>
    </row>
    <row r="382" spans="1:13" hidden="1">
      <c r="A382" s="52" t="s">
        <v>187</v>
      </c>
      <c r="B382" s="53" t="s">
        <v>188</v>
      </c>
      <c r="C382" s="54" t="s">
        <v>567</v>
      </c>
      <c r="D382" s="49" t="s">
        <v>568</v>
      </c>
      <c r="E382" s="54" t="s">
        <v>494</v>
      </c>
      <c r="F382" s="49" t="s">
        <v>495</v>
      </c>
      <c r="G382" s="55">
        <v>-467092</v>
      </c>
      <c r="H382" s="55">
        <v>13843</v>
      </c>
      <c r="I382" s="55">
        <v>390071</v>
      </c>
      <c r="J382" s="55">
        <v>219630</v>
      </c>
      <c r="K382" s="55">
        <v>0</v>
      </c>
      <c r="L382" s="55">
        <v>0</v>
      </c>
      <c r="M382" s="55">
        <f t="shared" si="5"/>
        <v>156452</v>
      </c>
    </row>
    <row r="383" spans="1:13" hidden="1">
      <c r="A383" s="52" t="s">
        <v>187</v>
      </c>
      <c r="B383" s="53" t="s">
        <v>188</v>
      </c>
      <c r="C383" s="54" t="s">
        <v>567</v>
      </c>
      <c r="D383" s="49" t="s">
        <v>568</v>
      </c>
      <c r="E383" s="54" t="s">
        <v>496</v>
      </c>
      <c r="F383" s="49" t="s">
        <v>497</v>
      </c>
      <c r="G383" s="55">
        <v>-7533.75</v>
      </c>
      <c r="H383" s="55">
        <v>-6623.75</v>
      </c>
      <c r="I383" s="55">
        <v>-1942.5</v>
      </c>
      <c r="J383" s="55">
        <v>21673.75</v>
      </c>
      <c r="K383" s="55">
        <v>-17298.75</v>
      </c>
      <c r="L383" s="55">
        <v>20501.25</v>
      </c>
      <c r="M383" s="55">
        <f t="shared" si="5"/>
        <v>8776.25</v>
      </c>
    </row>
    <row r="384" spans="1:13" hidden="1">
      <c r="A384" s="52" t="s">
        <v>187</v>
      </c>
      <c r="B384" s="53" t="s">
        <v>188</v>
      </c>
      <c r="C384" s="54" t="s">
        <v>567</v>
      </c>
      <c r="D384" s="49" t="s">
        <v>568</v>
      </c>
      <c r="E384" s="54" t="s">
        <v>498</v>
      </c>
      <c r="F384" s="49" t="s">
        <v>499</v>
      </c>
      <c r="G384" s="55">
        <v>51041</v>
      </c>
      <c r="H384" s="55">
        <v>406536</v>
      </c>
      <c r="I384" s="55">
        <v>151002</v>
      </c>
      <c r="J384" s="55">
        <v>291514</v>
      </c>
      <c r="K384" s="55">
        <v>137110</v>
      </c>
      <c r="L384" s="55">
        <v>32031</v>
      </c>
      <c r="M384" s="55">
        <f t="shared" si="5"/>
        <v>1069234</v>
      </c>
    </row>
    <row r="385" spans="1:13" hidden="1">
      <c r="A385" s="52" t="s">
        <v>187</v>
      </c>
      <c r="B385" s="53" t="s">
        <v>188</v>
      </c>
      <c r="C385" s="54" t="s">
        <v>567</v>
      </c>
      <c r="D385" s="49" t="s">
        <v>568</v>
      </c>
      <c r="E385" s="54" t="s">
        <v>569</v>
      </c>
      <c r="F385" s="49" t="s">
        <v>570</v>
      </c>
      <c r="G385" s="55">
        <v>0</v>
      </c>
      <c r="H385" s="55">
        <v>0</v>
      </c>
      <c r="I385" s="55">
        <v>0</v>
      </c>
      <c r="J385" s="55">
        <v>0</v>
      </c>
      <c r="K385" s="55">
        <v>0</v>
      </c>
      <c r="L385" s="55">
        <v>0</v>
      </c>
      <c r="M385" s="55">
        <f t="shared" si="5"/>
        <v>0</v>
      </c>
    </row>
    <row r="386" spans="1:13" hidden="1">
      <c r="A386" s="52" t="s">
        <v>187</v>
      </c>
      <c r="B386" s="53" t="s">
        <v>188</v>
      </c>
      <c r="C386" s="54" t="s">
        <v>571</v>
      </c>
      <c r="D386" s="49" t="s">
        <v>572</v>
      </c>
      <c r="E386" s="54" t="s">
        <v>492</v>
      </c>
      <c r="F386" s="49" t="s">
        <v>493</v>
      </c>
      <c r="G386" s="55">
        <v>-123895</v>
      </c>
      <c r="H386" s="55">
        <v>536302</v>
      </c>
      <c r="I386" s="55">
        <v>175661</v>
      </c>
      <c r="J386" s="55">
        <v>346540</v>
      </c>
      <c r="K386" s="55">
        <v>95700</v>
      </c>
      <c r="L386" s="55">
        <v>22255</v>
      </c>
      <c r="M386" s="55">
        <f t="shared" si="5"/>
        <v>1052563</v>
      </c>
    </row>
    <row r="387" spans="1:13" hidden="1">
      <c r="A387" s="52" t="s">
        <v>187</v>
      </c>
      <c r="B387" s="53" t="s">
        <v>188</v>
      </c>
      <c r="C387" s="54" t="s">
        <v>571</v>
      </c>
      <c r="D387" s="49" t="s">
        <v>572</v>
      </c>
      <c r="E387" s="54" t="s">
        <v>494</v>
      </c>
      <c r="F387" s="49" t="s">
        <v>495</v>
      </c>
      <c r="G387" s="55">
        <v>-165971</v>
      </c>
      <c r="H387" s="55">
        <v>34578</v>
      </c>
      <c r="I387" s="55">
        <v>115114</v>
      </c>
      <c r="J387" s="55">
        <v>70296</v>
      </c>
      <c r="K387" s="55">
        <v>0</v>
      </c>
      <c r="L387" s="55">
        <v>0</v>
      </c>
      <c r="M387" s="55">
        <f t="shared" si="5"/>
        <v>54017</v>
      </c>
    </row>
    <row r="388" spans="1:13" hidden="1">
      <c r="A388" s="52" t="s">
        <v>187</v>
      </c>
      <c r="B388" s="53" t="s">
        <v>188</v>
      </c>
      <c r="C388" s="54" t="s">
        <v>571</v>
      </c>
      <c r="D388" s="49" t="s">
        <v>572</v>
      </c>
      <c r="E388" s="54" t="s">
        <v>496</v>
      </c>
      <c r="F388" s="49" t="s">
        <v>497</v>
      </c>
      <c r="G388" s="55">
        <v>-8188</v>
      </c>
      <c r="H388" s="55">
        <v>66.75</v>
      </c>
      <c r="I388" s="55">
        <v>-1001.25</v>
      </c>
      <c r="J388" s="55">
        <v>8254.75</v>
      </c>
      <c r="K388" s="55">
        <v>-5740.5</v>
      </c>
      <c r="L388" s="55">
        <v>10591</v>
      </c>
      <c r="M388" s="55">
        <f t="shared" si="5"/>
        <v>3982.75</v>
      </c>
    </row>
    <row r="389" spans="1:13" hidden="1">
      <c r="A389" s="52" t="s">
        <v>187</v>
      </c>
      <c r="B389" s="53" t="s">
        <v>188</v>
      </c>
      <c r="C389" s="54" t="s">
        <v>571</v>
      </c>
      <c r="D389" s="49" t="s">
        <v>572</v>
      </c>
      <c r="E389" s="54" t="s">
        <v>498</v>
      </c>
      <c r="F389" s="49" t="s">
        <v>499</v>
      </c>
      <c r="G389" s="55">
        <v>-14669</v>
      </c>
      <c r="H389" s="55">
        <v>187646</v>
      </c>
      <c r="I389" s="55">
        <v>61464</v>
      </c>
      <c r="J389" s="55">
        <v>139803</v>
      </c>
      <c r="K389" s="55">
        <v>32876</v>
      </c>
      <c r="L389" s="55">
        <v>6628</v>
      </c>
      <c r="M389" s="55">
        <f t="shared" si="5"/>
        <v>413748</v>
      </c>
    </row>
    <row r="390" spans="1:13" hidden="1">
      <c r="A390" s="52" t="s">
        <v>187</v>
      </c>
      <c r="B390" s="53" t="s">
        <v>188</v>
      </c>
      <c r="C390" s="54" t="s">
        <v>571</v>
      </c>
      <c r="D390" s="49" t="s">
        <v>572</v>
      </c>
      <c r="E390" s="54" t="s">
        <v>569</v>
      </c>
      <c r="F390" s="49" t="s">
        <v>570</v>
      </c>
      <c r="G390" s="55">
        <v>0</v>
      </c>
      <c r="H390" s="55">
        <v>0</v>
      </c>
      <c r="I390" s="55">
        <v>0</v>
      </c>
      <c r="J390" s="55">
        <v>0</v>
      </c>
      <c r="K390" s="55">
        <v>0</v>
      </c>
      <c r="L390" s="55">
        <v>0</v>
      </c>
      <c r="M390" s="55">
        <f t="shared" si="5"/>
        <v>0</v>
      </c>
    </row>
    <row r="391" spans="1:13" hidden="1">
      <c r="A391" s="52" t="s">
        <v>187</v>
      </c>
      <c r="B391" s="53" t="s">
        <v>188</v>
      </c>
      <c r="C391" s="54" t="s">
        <v>573</v>
      </c>
      <c r="D391" s="49" t="s">
        <v>574</v>
      </c>
      <c r="E391" s="54" t="s">
        <v>492</v>
      </c>
      <c r="F391" s="49" t="s">
        <v>493</v>
      </c>
      <c r="G391" s="55">
        <v>168</v>
      </c>
      <c r="H391" s="55">
        <v>98895</v>
      </c>
      <c r="I391" s="55">
        <v>26774</v>
      </c>
      <c r="J391" s="55">
        <v>66471</v>
      </c>
      <c r="K391" s="55">
        <v>26079</v>
      </c>
      <c r="L391" s="55">
        <v>9992</v>
      </c>
      <c r="M391" s="55">
        <f t="shared" si="5"/>
        <v>228379</v>
      </c>
    </row>
    <row r="392" spans="1:13" hidden="1">
      <c r="A392" s="52" t="s">
        <v>187</v>
      </c>
      <c r="B392" s="53" t="s">
        <v>188</v>
      </c>
      <c r="C392" s="54" t="s">
        <v>573</v>
      </c>
      <c r="D392" s="49" t="s">
        <v>574</v>
      </c>
      <c r="E392" s="54" t="s">
        <v>494</v>
      </c>
      <c r="F392" s="49" t="s">
        <v>495</v>
      </c>
      <c r="G392" s="55">
        <v>-34050</v>
      </c>
      <c r="H392" s="55">
        <v>4647</v>
      </c>
      <c r="I392" s="55">
        <v>25166</v>
      </c>
      <c r="J392" s="55">
        <v>16403</v>
      </c>
      <c r="K392" s="55">
        <v>0</v>
      </c>
      <c r="L392" s="55">
        <v>0</v>
      </c>
      <c r="M392" s="55">
        <f t="shared" ref="M392:M455" si="6">SUM(G392:L392)</f>
        <v>12166</v>
      </c>
    </row>
    <row r="393" spans="1:13" hidden="1">
      <c r="A393" s="52" t="s">
        <v>187</v>
      </c>
      <c r="B393" s="53" t="s">
        <v>188</v>
      </c>
      <c r="C393" s="54" t="s">
        <v>573</v>
      </c>
      <c r="D393" s="49" t="s">
        <v>574</v>
      </c>
      <c r="E393" s="54" t="s">
        <v>498</v>
      </c>
      <c r="F393" s="49" t="s">
        <v>499</v>
      </c>
      <c r="G393" s="55">
        <v>6027</v>
      </c>
      <c r="H393" s="55">
        <v>34599</v>
      </c>
      <c r="I393" s="55">
        <v>9370</v>
      </c>
      <c r="J393" s="55">
        <v>27207</v>
      </c>
      <c r="K393" s="55">
        <v>8700</v>
      </c>
      <c r="L393" s="55">
        <v>2977</v>
      </c>
      <c r="M393" s="55">
        <f t="shared" si="6"/>
        <v>88880</v>
      </c>
    </row>
    <row r="394" spans="1:13" hidden="1">
      <c r="A394" s="52" t="s">
        <v>187</v>
      </c>
      <c r="B394" s="53" t="s">
        <v>188</v>
      </c>
      <c r="C394" s="54" t="s">
        <v>573</v>
      </c>
      <c r="D394" s="49" t="s">
        <v>574</v>
      </c>
      <c r="E394" s="54" t="s">
        <v>569</v>
      </c>
      <c r="F394" s="49" t="s">
        <v>570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f t="shared" si="6"/>
        <v>0</v>
      </c>
    </row>
    <row r="395" spans="1:13" hidden="1">
      <c r="A395" s="52" t="s">
        <v>187</v>
      </c>
      <c r="B395" s="53" t="s">
        <v>188</v>
      </c>
      <c r="C395" s="54" t="s">
        <v>575</v>
      </c>
      <c r="D395" s="49" t="s">
        <v>576</v>
      </c>
      <c r="E395" s="54" t="s">
        <v>191</v>
      </c>
      <c r="F395" s="49" t="s">
        <v>192</v>
      </c>
      <c r="G395" s="55">
        <v>8024574.0700000003</v>
      </c>
      <c r="H395" s="55">
        <v>6235593.46</v>
      </c>
      <c r="I395" s="55">
        <v>4547479.01</v>
      </c>
      <c r="J395" s="55">
        <v>3361821.54</v>
      </c>
      <c r="K395" s="55">
        <v>1534503.17</v>
      </c>
      <c r="L395" s="55">
        <v>1025911.25</v>
      </c>
      <c r="M395" s="55">
        <f t="shared" si="6"/>
        <v>24729882.5</v>
      </c>
    </row>
    <row r="396" spans="1:13" hidden="1">
      <c r="A396" s="52" t="s">
        <v>187</v>
      </c>
      <c r="B396" s="53" t="s">
        <v>188</v>
      </c>
      <c r="C396" s="54" t="s">
        <v>577</v>
      </c>
      <c r="D396" s="49" t="s">
        <v>578</v>
      </c>
      <c r="E396" s="54" t="s">
        <v>579</v>
      </c>
      <c r="F396" s="49" t="s">
        <v>580</v>
      </c>
      <c r="G396" s="55">
        <v>-22774.57</v>
      </c>
      <c r="H396" s="55">
        <v>-5573.91</v>
      </c>
      <c r="I396" s="55">
        <v>-10704.99</v>
      </c>
      <c r="J396" s="55">
        <v>-98792.27</v>
      </c>
      <c r="K396" s="55">
        <v>-1863094.7</v>
      </c>
      <c r="L396" s="55">
        <v>-1635911.13</v>
      </c>
      <c r="M396" s="55">
        <f t="shared" si="6"/>
        <v>-3636851.57</v>
      </c>
    </row>
    <row r="397" spans="1:13" hidden="1">
      <c r="A397" s="52" t="s">
        <v>187</v>
      </c>
      <c r="B397" s="53" t="s">
        <v>188</v>
      </c>
      <c r="C397" s="54" t="s">
        <v>581</v>
      </c>
      <c r="D397" s="49" t="s">
        <v>582</v>
      </c>
      <c r="E397" s="54" t="s">
        <v>255</v>
      </c>
      <c r="F397" s="49" t="s">
        <v>256</v>
      </c>
      <c r="G397" s="55">
        <v>-10775.2</v>
      </c>
      <c r="H397" s="55">
        <v>-10775.2</v>
      </c>
      <c r="I397" s="55">
        <v>-10775.2</v>
      </c>
      <c r="J397" s="55">
        <v>-10775.2</v>
      </c>
      <c r="K397" s="55">
        <v>-10775.2</v>
      </c>
      <c r="L397" s="55">
        <v>-10775.2</v>
      </c>
      <c r="M397" s="55">
        <f t="shared" si="6"/>
        <v>-64651.199999999997</v>
      </c>
    </row>
    <row r="398" spans="1:13" hidden="1">
      <c r="A398" s="52" t="s">
        <v>187</v>
      </c>
      <c r="B398" s="53" t="s">
        <v>188</v>
      </c>
      <c r="C398" s="54" t="s">
        <v>583</v>
      </c>
      <c r="D398" s="49" t="s">
        <v>584</v>
      </c>
      <c r="E398" s="54" t="s">
        <v>259</v>
      </c>
      <c r="F398" s="49" t="s">
        <v>260</v>
      </c>
      <c r="G398" s="55">
        <v>44597.78</v>
      </c>
      <c r="H398" s="55">
        <v>39977.85</v>
      </c>
      <c r="I398" s="55">
        <v>44234.09</v>
      </c>
      <c r="J398" s="55">
        <v>34963.56</v>
      </c>
      <c r="K398" s="55">
        <v>42840.97</v>
      </c>
      <c r="L398" s="55">
        <v>31858.91</v>
      </c>
      <c r="M398" s="55">
        <f t="shared" si="6"/>
        <v>238473.16</v>
      </c>
    </row>
    <row r="399" spans="1:13" hidden="1">
      <c r="A399" s="52" t="s">
        <v>187</v>
      </c>
      <c r="B399" s="53" t="s">
        <v>188</v>
      </c>
      <c r="C399" s="54" t="s">
        <v>583</v>
      </c>
      <c r="D399" s="49" t="s">
        <v>584</v>
      </c>
      <c r="E399" s="54" t="s">
        <v>585</v>
      </c>
      <c r="F399" s="49" t="s">
        <v>586</v>
      </c>
      <c r="G399" s="55">
        <v>1153.42</v>
      </c>
      <c r="H399" s="55">
        <v>790.53</v>
      </c>
      <c r="I399" s="55">
        <v>1164.6400000000001</v>
      </c>
      <c r="J399" s="55">
        <v>1000.11</v>
      </c>
      <c r="K399" s="55">
        <v>1041.1600000000001</v>
      </c>
      <c r="L399" s="55">
        <v>1022.74</v>
      </c>
      <c r="M399" s="55">
        <f t="shared" si="6"/>
        <v>6172.5999999999995</v>
      </c>
    </row>
    <row r="400" spans="1:13" hidden="1">
      <c r="A400" s="52" t="s">
        <v>187</v>
      </c>
      <c r="B400" s="53" t="s">
        <v>188</v>
      </c>
      <c r="C400" s="54" t="s">
        <v>583</v>
      </c>
      <c r="D400" s="49" t="s">
        <v>584</v>
      </c>
      <c r="E400" s="54" t="s">
        <v>587</v>
      </c>
      <c r="F400" s="49" t="s">
        <v>588</v>
      </c>
      <c r="G400" s="55">
        <v>226.42</v>
      </c>
      <c r="H400" s="55">
        <v>0</v>
      </c>
      <c r="I400" s="55">
        <v>0</v>
      </c>
      <c r="J400" s="55">
        <v>0</v>
      </c>
      <c r="K400" s="55">
        <v>0</v>
      </c>
      <c r="L400" s="55">
        <v>0</v>
      </c>
      <c r="M400" s="55">
        <f t="shared" si="6"/>
        <v>226.42</v>
      </c>
    </row>
    <row r="401" spans="1:13" hidden="1">
      <c r="A401" s="52" t="s">
        <v>187</v>
      </c>
      <c r="B401" s="53" t="s">
        <v>188</v>
      </c>
      <c r="C401" s="54" t="s">
        <v>589</v>
      </c>
      <c r="D401" s="49" t="s">
        <v>590</v>
      </c>
      <c r="E401" s="54" t="s">
        <v>259</v>
      </c>
      <c r="F401" s="49" t="s">
        <v>260</v>
      </c>
      <c r="G401" s="55">
        <v>-5705.12</v>
      </c>
      <c r="H401" s="55">
        <v>-5276.99</v>
      </c>
      <c r="I401" s="55">
        <v>-7272.63</v>
      </c>
      <c r="J401" s="55">
        <v>-5436.94</v>
      </c>
      <c r="K401" s="55">
        <v>-13.93</v>
      </c>
      <c r="L401" s="55">
        <v>-669.34</v>
      </c>
      <c r="M401" s="55">
        <f t="shared" si="6"/>
        <v>-24374.95</v>
      </c>
    </row>
    <row r="402" spans="1:13" hidden="1">
      <c r="A402" s="52" t="s">
        <v>187</v>
      </c>
      <c r="B402" s="53" t="s">
        <v>188</v>
      </c>
      <c r="C402" s="54" t="s">
        <v>67</v>
      </c>
      <c r="D402" s="49" t="s">
        <v>591</v>
      </c>
      <c r="E402" s="54" t="s">
        <v>279</v>
      </c>
      <c r="F402" s="49" t="s">
        <v>280</v>
      </c>
      <c r="G402" s="55">
        <v>822.19</v>
      </c>
      <c r="H402" s="55">
        <v>0</v>
      </c>
      <c r="I402" s="55">
        <v>-2877.65</v>
      </c>
      <c r="J402" s="55">
        <v>0</v>
      </c>
      <c r="K402" s="55">
        <v>1233.27</v>
      </c>
      <c r="L402" s="55">
        <v>822.19</v>
      </c>
      <c r="M402" s="55">
        <f t="shared" si="6"/>
        <v>0</v>
      </c>
    </row>
    <row r="403" spans="1:13" hidden="1">
      <c r="A403" s="52" t="s">
        <v>187</v>
      </c>
      <c r="B403" s="53" t="s">
        <v>188</v>
      </c>
      <c r="C403" s="54" t="s">
        <v>67</v>
      </c>
      <c r="D403" s="49" t="s">
        <v>591</v>
      </c>
      <c r="E403" s="54" t="s">
        <v>297</v>
      </c>
      <c r="F403" s="49" t="s">
        <v>298</v>
      </c>
      <c r="G403" s="55">
        <v>161.56</v>
      </c>
      <c r="H403" s="55">
        <v>0</v>
      </c>
      <c r="I403" s="55">
        <v>83.74</v>
      </c>
      <c r="J403" s="55">
        <v>828.36</v>
      </c>
      <c r="K403" s="55">
        <v>551.29</v>
      </c>
      <c r="L403" s="55">
        <v>297.91000000000003</v>
      </c>
      <c r="M403" s="55">
        <f t="shared" si="6"/>
        <v>1922.8600000000001</v>
      </c>
    </row>
    <row r="404" spans="1:13" hidden="1">
      <c r="A404" s="52" t="s">
        <v>187</v>
      </c>
      <c r="B404" s="53" t="s">
        <v>188</v>
      </c>
      <c r="C404" s="54" t="s">
        <v>67</v>
      </c>
      <c r="D404" s="49" t="s">
        <v>591</v>
      </c>
      <c r="E404" s="54" t="s">
        <v>303</v>
      </c>
      <c r="F404" s="49" t="s">
        <v>304</v>
      </c>
      <c r="G404" s="55">
        <v>744.45</v>
      </c>
      <c r="H404" s="55">
        <v>0</v>
      </c>
      <c r="I404" s="55">
        <v>1072.55</v>
      </c>
      <c r="J404" s="55">
        <v>492.75</v>
      </c>
      <c r="K404" s="55">
        <v>1481.43</v>
      </c>
      <c r="L404" s="55">
        <v>1815.81</v>
      </c>
      <c r="M404" s="55">
        <f t="shared" si="6"/>
        <v>5606.99</v>
      </c>
    </row>
    <row r="405" spans="1:13" hidden="1">
      <c r="A405" s="52" t="s">
        <v>187</v>
      </c>
      <c r="B405" s="53" t="s">
        <v>188</v>
      </c>
      <c r="C405" s="54" t="s">
        <v>67</v>
      </c>
      <c r="D405" s="49" t="s">
        <v>591</v>
      </c>
      <c r="E405" s="54" t="s">
        <v>321</v>
      </c>
      <c r="F405" s="49" t="s">
        <v>322</v>
      </c>
      <c r="G405" s="55">
        <v>0</v>
      </c>
      <c r="H405" s="55">
        <v>816</v>
      </c>
      <c r="I405" s="55">
        <v>0</v>
      </c>
      <c r="J405" s="55">
        <v>0</v>
      </c>
      <c r="K405" s="55">
        <v>0</v>
      </c>
      <c r="L405" s="55">
        <v>0</v>
      </c>
      <c r="M405" s="55">
        <f t="shared" si="6"/>
        <v>816</v>
      </c>
    </row>
    <row r="406" spans="1:13" hidden="1">
      <c r="A406" s="52" t="s">
        <v>187</v>
      </c>
      <c r="B406" s="53" t="s">
        <v>188</v>
      </c>
      <c r="C406" s="54" t="s">
        <v>67</v>
      </c>
      <c r="D406" s="49" t="s">
        <v>591</v>
      </c>
      <c r="E406" s="54" t="s">
        <v>285</v>
      </c>
      <c r="F406" s="49" t="s">
        <v>286</v>
      </c>
      <c r="G406" s="55">
        <v>8221.86</v>
      </c>
      <c r="H406" s="55">
        <v>8221.86</v>
      </c>
      <c r="I406" s="55">
        <v>12332.79</v>
      </c>
      <c r="J406" s="55">
        <v>8221.86</v>
      </c>
      <c r="K406" s="55">
        <v>8221.86</v>
      </c>
      <c r="L406" s="55">
        <v>8221.86</v>
      </c>
      <c r="M406" s="55">
        <f t="shared" si="6"/>
        <v>53442.090000000004</v>
      </c>
    </row>
    <row r="407" spans="1:13" hidden="1">
      <c r="A407" s="52" t="s">
        <v>187</v>
      </c>
      <c r="B407" s="53" t="s">
        <v>188</v>
      </c>
      <c r="C407" s="54" t="s">
        <v>67</v>
      </c>
      <c r="D407" s="49" t="s">
        <v>591</v>
      </c>
      <c r="E407" s="54" t="s">
        <v>305</v>
      </c>
      <c r="F407" s="49" t="s">
        <v>306</v>
      </c>
      <c r="G407" s="55">
        <v>171.31</v>
      </c>
      <c r="H407" s="55">
        <v>0</v>
      </c>
      <c r="I407" s="55">
        <v>583.05999999999995</v>
      </c>
      <c r="J407" s="55">
        <v>150.88999999999999</v>
      </c>
      <c r="K407" s="55">
        <v>403.34</v>
      </c>
      <c r="L407" s="55">
        <v>904.25</v>
      </c>
      <c r="M407" s="55">
        <f t="shared" si="6"/>
        <v>2212.85</v>
      </c>
    </row>
    <row r="408" spans="1:13" hidden="1">
      <c r="A408" s="52" t="s">
        <v>187</v>
      </c>
      <c r="B408" s="53" t="s">
        <v>188</v>
      </c>
      <c r="C408" s="54" t="s">
        <v>67</v>
      </c>
      <c r="D408" s="49" t="s">
        <v>591</v>
      </c>
      <c r="E408" s="54" t="s">
        <v>309</v>
      </c>
      <c r="F408" s="49" t="s">
        <v>310</v>
      </c>
      <c r="G408" s="55">
        <v>12</v>
      </c>
      <c r="H408" s="55">
        <v>0</v>
      </c>
      <c r="I408" s="55">
        <v>26</v>
      </c>
      <c r="J408" s="55">
        <v>13.99</v>
      </c>
      <c r="K408" s="55">
        <v>0</v>
      </c>
      <c r="L408" s="55">
        <v>0</v>
      </c>
      <c r="M408" s="55">
        <f t="shared" si="6"/>
        <v>51.99</v>
      </c>
    </row>
    <row r="409" spans="1:13" hidden="1">
      <c r="A409" s="52" t="s">
        <v>187</v>
      </c>
      <c r="B409" s="53" t="s">
        <v>188</v>
      </c>
      <c r="C409" s="54" t="s">
        <v>67</v>
      </c>
      <c r="D409" s="49" t="s">
        <v>591</v>
      </c>
      <c r="E409" s="54" t="s">
        <v>358</v>
      </c>
      <c r="F409" s="49" t="s">
        <v>359</v>
      </c>
      <c r="G409" s="55">
        <v>0</v>
      </c>
      <c r="H409" s="55">
        <v>0</v>
      </c>
      <c r="I409" s="55">
        <v>0</v>
      </c>
      <c r="J409" s="55">
        <v>0</v>
      </c>
      <c r="K409" s="55">
        <v>350</v>
      </c>
      <c r="L409" s="55">
        <v>0</v>
      </c>
      <c r="M409" s="55">
        <f t="shared" si="6"/>
        <v>350</v>
      </c>
    </row>
    <row r="410" spans="1:13" hidden="1">
      <c r="A410" s="52" t="s">
        <v>187</v>
      </c>
      <c r="B410" s="53" t="s">
        <v>188</v>
      </c>
      <c r="C410" s="54" t="s">
        <v>67</v>
      </c>
      <c r="D410" s="49" t="s">
        <v>591</v>
      </c>
      <c r="E410" s="54" t="s">
        <v>592</v>
      </c>
      <c r="F410" s="49" t="s">
        <v>593</v>
      </c>
      <c r="G410" s="55">
        <v>0</v>
      </c>
      <c r="H410" s="55">
        <v>0</v>
      </c>
      <c r="I410" s="55">
        <v>0</v>
      </c>
      <c r="J410" s="55">
        <v>0</v>
      </c>
      <c r="K410" s="55">
        <v>125</v>
      </c>
      <c r="L410" s="55">
        <v>0</v>
      </c>
      <c r="M410" s="55">
        <f t="shared" si="6"/>
        <v>125</v>
      </c>
    </row>
    <row r="411" spans="1:13" hidden="1">
      <c r="A411" s="52" t="s">
        <v>187</v>
      </c>
      <c r="B411" s="53" t="s">
        <v>188</v>
      </c>
      <c r="C411" s="54" t="s">
        <v>594</v>
      </c>
      <c r="D411" s="49" t="s">
        <v>595</v>
      </c>
      <c r="E411" s="54" t="s">
        <v>496</v>
      </c>
      <c r="F411" s="49" t="s">
        <v>497</v>
      </c>
      <c r="G411" s="55">
        <v>-88825</v>
      </c>
      <c r="H411" s="55">
        <v>-88825</v>
      </c>
      <c r="I411" s="55">
        <v>-88825</v>
      </c>
      <c r="J411" s="55">
        <v>-88825</v>
      </c>
      <c r="K411" s="55">
        <v>-88825</v>
      </c>
      <c r="L411" s="55">
        <v>-88825</v>
      </c>
      <c r="M411" s="55">
        <f t="shared" si="6"/>
        <v>-532950</v>
      </c>
    </row>
    <row r="412" spans="1:13" hidden="1">
      <c r="A412" s="52" t="s">
        <v>187</v>
      </c>
      <c r="B412" s="53" t="s">
        <v>188</v>
      </c>
      <c r="C412" s="54" t="s">
        <v>594</v>
      </c>
      <c r="D412" s="49" t="s">
        <v>595</v>
      </c>
      <c r="E412" s="54" t="s">
        <v>498</v>
      </c>
      <c r="F412" s="49" t="s">
        <v>499</v>
      </c>
      <c r="G412" s="55">
        <v>-1450006.97</v>
      </c>
      <c r="H412" s="55">
        <v>-1461942.38</v>
      </c>
      <c r="I412" s="55">
        <v>-1257673.52</v>
      </c>
      <c r="J412" s="55">
        <v>-1361949.09</v>
      </c>
      <c r="K412" s="55">
        <v>-1121251.8500000001</v>
      </c>
      <c r="L412" s="55">
        <v>-1150091.54</v>
      </c>
      <c r="M412" s="55">
        <f t="shared" si="6"/>
        <v>-7802915.3500000006</v>
      </c>
    </row>
    <row r="413" spans="1:13" hidden="1">
      <c r="A413" s="52" t="s">
        <v>187</v>
      </c>
      <c r="B413" s="53" t="s">
        <v>188</v>
      </c>
      <c r="C413" s="54" t="s">
        <v>594</v>
      </c>
      <c r="D413" s="49" t="s">
        <v>595</v>
      </c>
      <c r="E413" s="54" t="s">
        <v>500</v>
      </c>
      <c r="F413" s="49" t="s">
        <v>501</v>
      </c>
      <c r="G413" s="55">
        <v>-103036.53</v>
      </c>
      <c r="H413" s="55">
        <v>-102448.94</v>
      </c>
      <c r="I413" s="55">
        <v>-89519.59</v>
      </c>
      <c r="J413" s="55">
        <v>-97431.91</v>
      </c>
      <c r="K413" s="55">
        <v>-82034.61</v>
      </c>
      <c r="L413" s="55">
        <v>-80144.160000000003</v>
      </c>
      <c r="M413" s="55">
        <f t="shared" si="6"/>
        <v>-554615.74</v>
      </c>
    </row>
    <row r="414" spans="1:13" hidden="1">
      <c r="A414" s="52" t="s">
        <v>187</v>
      </c>
      <c r="B414" s="53" t="s">
        <v>188</v>
      </c>
      <c r="C414" s="54" t="s">
        <v>594</v>
      </c>
      <c r="D414" s="49" t="s">
        <v>595</v>
      </c>
      <c r="E414" s="54" t="s">
        <v>596</v>
      </c>
      <c r="F414" s="49" t="s">
        <v>597</v>
      </c>
      <c r="G414" s="55">
        <v>40211.26</v>
      </c>
      <c r="H414" s="55">
        <v>136873.60999999999</v>
      </c>
      <c r="I414" s="55">
        <v>-26805.88</v>
      </c>
      <c r="J414" s="55">
        <v>259710.76</v>
      </c>
      <c r="K414" s="55">
        <v>-29323.18</v>
      </c>
      <c r="L414" s="55">
        <v>31622.85</v>
      </c>
      <c r="M414" s="55">
        <f t="shared" si="6"/>
        <v>412289.42</v>
      </c>
    </row>
    <row r="415" spans="1:13" hidden="1">
      <c r="A415" s="52" t="s">
        <v>187</v>
      </c>
      <c r="B415" s="53" t="s">
        <v>188</v>
      </c>
      <c r="C415" s="54" t="s">
        <v>594</v>
      </c>
      <c r="D415" s="49" t="s">
        <v>595</v>
      </c>
      <c r="E415" s="54" t="s">
        <v>598</v>
      </c>
      <c r="F415" s="49" t="s">
        <v>599</v>
      </c>
      <c r="G415" s="55">
        <v>25</v>
      </c>
      <c r="H415" s="55">
        <v>0</v>
      </c>
      <c r="I415" s="55">
        <v>-25</v>
      </c>
      <c r="J415" s="55">
        <v>0</v>
      </c>
      <c r="K415" s="55">
        <v>0</v>
      </c>
      <c r="L415" s="55">
        <v>100</v>
      </c>
      <c r="M415" s="55">
        <f t="shared" si="6"/>
        <v>100</v>
      </c>
    </row>
    <row r="416" spans="1:13" hidden="1">
      <c r="A416" s="52" t="s">
        <v>187</v>
      </c>
      <c r="B416" s="53" t="s">
        <v>188</v>
      </c>
      <c r="C416" s="54" t="s">
        <v>600</v>
      </c>
      <c r="D416" s="49" t="s">
        <v>601</v>
      </c>
      <c r="E416" s="54" t="s">
        <v>371</v>
      </c>
      <c r="F416" s="49" t="s">
        <v>372</v>
      </c>
      <c r="G416" s="55">
        <v>1283.2</v>
      </c>
      <c r="H416" s="55">
        <v>1283.2</v>
      </c>
      <c r="I416" s="55">
        <v>1283.2</v>
      </c>
      <c r="J416" s="55">
        <v>1283.2</v>
      </c>
      <c r="K416" s="55">
        <v>1304.52</v>
      </c>
      <c r="L416" s="55">
        <v>1304.52</v>
      </c>
      <c r="M416" s="55">
        <f t="shared" si="6"/>
        <v>7741.84</v>
      </c>
    </row>
    <row r="417" spans="1:13" hidden="1">
      <c r="A417" s="52" t="s">
        <v>187</v>
      </c>
      <c r="B417" s="53" t="s">
        <v>188</v>
      </c>
      <c r="C417" s="54" t="s">
        <v>70</v>
      </c>
      <c r="D417" s="49" t="s">
        <v>602</v>
      </c>
      <c r="E417" s="54" t="s">
        <v>297</v>
      </c>
      <c r="F417" s="49" t="s">
        <v>298</v>
      </c>
      <c r="G417" s="55">
        <v>44.65</v>
      </c>
      <c r="H417" s="55">
        <v>0</v>
      </c>
      <c r="I417" s="55">
        <v>0</v>
      </c>
      <c r="J417" s="55">
        <v>0</v>
      </c>
      <c r="K417" s="55">
        <v>43.89</v>
      </c>
      <c r="L417" s="55">
        <v>35.619999999999997</v>
      </c>
      <c r="M417" s="55">
        <f t="shared" si="6"/>
        <v>124.16</v>
      </c>
    </row>
    <row r="418" spans="1:13" hidden="1">
      <c r="A418" s="52" t="s">
        <v>187</v>
      </c>
      <c r="B418" s="53" t="s">
        <v>188</v>
      </c>
      <c r="C418" s="54" t="s">
        <v>70</v>
      </c>
      <c r="D418" s="49" t="s">
        <v>602</v>
      </c>
      <c r="E418" s="54" t="s">
        <v>303</v>
      </c>
      <c r="F418" s="49" t="s">
        <v>304</v>
      </c>
      <c r="G418" s="55">
        <v>0</v>
      </c>
      <c r="H418" s="55">
        <v>0</v>
      </c>
      <c r="I418" s="55">
        <v>0</v>
      </c>
      <c r="J418" s="55">
        <v>0</v>
      </c>
      <c r="K418" s="55">
        <v>126.3</v>
      </c>
      <c r="L418" s="55">
        <v>0</v>
      </c>
      <c r="M418" s="55">
        <f t="shared" si="6"/>
        <v>126.3</v>
      </c>
    </row>
    <row r="419" spans="1:13" hidden="1">
      <c r="A419" s="52" t="s">
        <v>187</v>
      </c>
      <c r="B419" s="53" t="s">
        <v>188</v>
      </c>
      <c r="C419" s="54" t="s">
        <v>70</v>
      </c>
      <c r="D419" s="49" t="s">
        <v>602</v>
      </c>
      <c r="E419" s="54" t="s">
        <v>49</v>
      </c>
      <c r="F419" s="49" t="s">
        <v>529</v>
      </c>
      <c r="G419" s="55">
        <v>0</v>
      </c>
      <c r="H419" s="55">
        <v>0</v>
      </c>
      <c r="I419" s="55">
        <v>395</v>
      </c>
      <c r="J419" s="55">
        <v>0</v>
      </c>
      <c r="K419" s="55">
        <v>395</v>
      </c>
      <c r="L419" s="55">
        <v>395</v>
      </c>
      <c r="M419" s="55">
        <f t="shared" si="6"/>
        <v>1185</v>
      </c>
    </row>
    <row r="420" spans="1:13" hidden="1">
      <c r="A420" s="52" t="s">
        <v>187</v>
      </c>
      <c r="B420" s="53" t="s">
        <v>188</v>
      </c>
      <c r="C420" s="54" t="s">
        <v>70</v>
      </c>
      <c r="D420" s="49" t="s">
        <v>602</v>
      </c>
      <c r="E420" s="54" t="s">
        <v>603</v>
      </c>
      <c r="F420" s="49" t="s">
        <v>604</v>
      </c>
      <c r="G420" s="55">
        <v>203.6</v>
      </c>
      <c r="H420" s="55">
        <v>0</v>
      </c>
      <c r="I420" s="55">
        <v>-203.6</v>
      </c>
      <c r="J420" s="55">
        <v>445.88</v>
      </c>
      <c r="K420" s="55">
        <v>0</v>
      </c>
      <c r="L420" s="55">
        <v>0</v>
      </c>
      <c r="M420" s="55">
        <f t="shared" si="6"/>
        <v>445.88</v>
      </c>
    </row>
    <row r="421" spans="1:13" hidden="1">
      <c r="A421" s="52" t="s">
        <v>187</v>
      </c>
      <c r="B421" s="53" t="s">
        <v>188</v>
      </c>
      <c r="C421" s="54" t="s">
        <v>70</v>
      </c>
      <c r="D421" s="49" t="s">
        <v>602</v>
      </c>
      <c r="E421" s="54" t="s">
        <v>305</v>
      </c>
      <c r="F421" s="49" t="s">
        <v>306</v>
      </c>
      <c r="G421" s="55">
        <v>0</v>
      </c>
      <c r="H421" s="55">
        <v>0</v>
      </c>
      <c r="I421" s="55">
        <v>0</v>
      </c>
      <c r="J421" s="55">
        <v>0</v>
      </c>
      <c r="K421" s="55">
        <v>108.05</v>
      </c>
      <c r="L421" s="55">
        <v>0</v>
      </c>
      <c r="M421" s="55">
        <f t="shared" si="6"/>
        <v>108.05</v>
      </c>
    </row>
    <row r="422" spans="1:13" hidden="1">
      <c r="A422" s="52" t="s">
        <v>187</v>
      </c>
      <c r="B422" s="53" t="s">
        <v>188</v>
      </c>
      <c r="C422" s="54" t="s">
        <v>70</v>
      </c>
      <c r="D422" s="49" t="s">
        <v>602</v>
      </c>
      <c r="E422" s="54" t="s">
        <v>356</v>
      </c>
      <c r="F422" s="49" t="s">
        <v>357</v>
      </c>
      <c r="G422" s="55">
        <v>14.75</v>
      </c>
      <c r="H422" s="55">
        <v>0</v>
      </c>
      <c r="I422" s="55">
        <v>0</v>
      </c>
      <c r="J422" s="55">
        <v>0</v>
      </c>
      <c r="K422" s="55">
        <v>0</v>
      </c>
      <c r="L422" s="55">
        <v>0</v>
      </c>
      <c r="M422" s="55">
        <f t="shared" si="6"/>
        <v>14.75</v>
      </c>
    </row>
    <row r="423" spans="1:13" hidden="1">
      <c r="A423" s="52" t="s">
        <v>187</v>
      </c>
      <c r="B423" s="53" t="s">
        <v>188</v>
      </c>
      <c r="C423" s="54" t="s">
        <v>70</v>
      </c>
      <c r="D423" s="49" t="s">
        <v>602</v>
      </c>
      <c r="E423" s="54" t="s">
        <v>605</v>
      </c>
      <c r="F423" s="49" t="s">
        <v>606</v>
      </c>
      <c r="G423" s="55">
        <v>-50</v>
      </c>
      <c r="H423" s="55">
        <v>-50</v>
      </c>
      <c r="I423" s="55">
        <v>-50</v>
      </c>
      <c r="J423" s="55">
        <v>-48.12</v>
      </c>
      <c r="K423" s="55">
        <v>-50</v>
      </c>
      <c r="L423" s="55">
        <v>-54.63</v>
      </c>
      <c r="M423" s="55">
        <f t="shared" si="6"/>
        <v>-302.75</v>
      </c>
    </row>
    <row r="424" spans="1:13" hidden="1">
      <c r="A424" s="52" t="s">
        <v>187</v>
      </c>
      <c r="B424" s="53" t="s">
        <v>188</v>
      </c>
      <c r="C424" s="54" t="s">
        <v>607</v>
      </c>
      <c r="D424" s="49" t="s">
        <v>608</v>
      </c>
      <c r="E424" s="54" t="s">
        <v>279</v>
      </c>
      <c r="F424" s="49" t="s">
        <v>280</v>
      </c>
      <c r="G424" s="55">
        <v>1032.25</v>
      </c>
      <c r="H424" s="55">
        <v>340.75</v>
      </c>
      <c r="I424" s="55">
        <v>-1429.59</v>
      </c>
      <c r="J424" s="55">
        <v>-249.41</v>
      </c>
      <c r="K424" s="55">
        <v>44.79</v>
      </c>
      <c r="L424" s="55">
        <v>-569.16</v>
      </c>
      <c r="M424" s="55">
        <f t="shared" si="6"/>
        <v>-830.36999999999989</v>
      </c>
    </row>
    <row r="425" spans="1:13" hidden="1">
      <c r="A425" s="52" t="s">
        <v>187</v>
      </c>
      <c r="B425" s="53" t="s">
        <v>188</v>
      </c>
      <c r="C425" s="54" t="s">
        <v>607</v>
      </c>
      <c r="D425" s="49" t="s">
        <v>608</v>
      </c>
      <c r="E425" s="54" t="s">
        <v>285</v>
      </c>
      <c r="F425" s="49" t="s">
        <v>286</v>
      </c>
      <c r="G425" s="55">
        <v>3291.16</v>
      </c>
      <c r="H425" s="55">
        <v>3859.08</v>
      </c>
      <c r="I425" s="55">
        <v>5315.17</v>
      </c>
      <c r="J425" s="55">
        <v>2545.8000000000002</v>
      </c>
      <c r="K425" s="55">
        <v>1703.1</v>
      </c>
      <c r="L425" s="55">
        <v>224.15</v>
      </c>
      <c r="M425" s="55">
        <f t="shared" si="6"/>
        <v>16938.46</v>
      </c>
    </row>
    <row r="426" spans="1:13" hidden="1">
      <c r="A426" s="52" t="s">
        <v>187</v>
      </c>
      <c r="B426" s="53" t="s">
        <v>188</v>
      </c>
      <c r="C426" s="54" t="s">
        <v>607</v>
      </c>
      <c r="D426" s="49" t="s">
        <v>608</v>
      </c>
      <c r="E426" s="54" t="s">
        <v>287</v>
      </c>
      <c r="F426" s="49" t="s">
        <v>288</v>
      </c>
      <c r="G426" s="55">
        <v>169.52</v>
      </c>
      <c r="H426" s="55">
        <v>230.72</v>
      </c>
      <c r="I426" s="55">
        <v>208.66</v>
      </c>
      <c r="J426" s="55">
        <v>155.97</v>
      </c>
      <c r="K426" s="55">
        <v>188.52</v>
      </c>
      <c r="L426" s="55">
        <v>164.43</v>
      </c>
      <c r="M426" s="55">
        <f t="shared" si="6"/>
        <v>1117.82</v>
      </c>
    </row>
    <row r="427" spans="1:13" hidden="1">
      <c r="A427" s="52" t="s">
        <v>187</v>
      </c>
      <c r="B427" s="53" t="s">
        <v>188</v>
      </c>
      <c r="C427" s="54" t="s">
        <v>607</v>
      </c>
      <c r="D427" s="49" t="s">
        <v>608</v>
      </c>
      <c r="E427" s="54" t="s">
        <v>291</v>
      </c>
      <c r="F427" s="49" t="s">
        <v>292</v>
      </c>
      <c r="G427" s="55">
        <v>136.99</v>
      </c>
      <c r="H427" s="55">
        <v>284.63</v>
      </c>
      <c r="I427" s="55">
        <v>10.46</v>
      </c>
      <c r="J427" s="55">
        <v>80.599999999999994</v>
      </c>
      <c r="K427" s="55">
        <v>0</v>
      </c>
      <c r="L427" s="55">
        <v>16.809999999999999</v>
      </c>
      <c r="M427" s="55">
        <f t="shared" si="6"/>
        <v>529.4899999999999</v>
      </c>
    </row>
    <row r="428" spans="1:13" hidden="1">
      <c r="A428" s="52" t="s">
        <v>187</v>
      </c>
      <c r="B428" s="53" t="s">
        <v>188</v>
      </c>
      <c r="C428" s="54" t="s">
        <v>609</v>
      </c>
      <c r="D428" s="49" t="s">
        <v>610</v>
      </c>
      <c r="E428" s="54" t="s">
        <v>596</v>
      </c>
      <c r="F428" s="49" t="s">
        <v>597</v>
      </c>
      <c r="G428" s="55">
        <v>-39529.4</v>
      </c>
      <c r="H428" s="55">
        <v>-32535.54</v>
      </c>
      <c r="I428" s="55">
        <v>43884.12</v>
      </c>
      <c r="J428" s="55">
        <v>6846.05</v>
      </c>
      <c r="K428" s="55">
        <v>-19818.16</v>
      </c>
      <c r="L428" s="55">
        <v>65926.91</v>
      </c>
      <c r="M428" s="55">
        <f t="shared" si="6"/>
        <v>24773.980000000003</v>
      </c>
    </row>
    <row r="429" spans="1:13" hidden="1">
      <c r="A429" s="52" t="s">
        <v>187</v>
      </c>
      <c r="B429" s="53" t="s">
        <v>188</v>
      </c>
      <c r="C429" s="54" t="s">
        <v>609</v>
      </c>
      <c r="D429" s="49" t="s">
        <v>610</v>
      </c>
      <c r="E429" s="54" t="s">
        <v>598</v>
      </c>
      <c r="F429" s="49" t="s">
        <v>599</v>
      </c>
      <c r="G429" s="55">
        <v>0</v>
      </c>
      <c r="H429" s="55">
        <v>0</v>
      </c>
      <c r="I429" s="55">
        <v>0</v>
      </c>
      <c r="J429" s="55">
        <v>0</v>
      </c>
      <c r="K429" s="55">
        <v>0</v>
      </c>
      <c r="L429" s="55">
        <v>144.5</v>
      </c>
      <c r="M429" s="55">
        <f t="shared" si="6"/>
        <v>144.5</v>
      </c>
    </row>
    <row r="430" spans="1:13" hidden="1">
      <c r="A430" s="52" t="s">
        <v>187</v>
      </c>
      <c r="B430" s="53" t="s">
        <v>188</v>
      </c>
      <c r="C430" s="54" t="s">
        <v>609</v>
      </c>
      <c r="D430" s="49" t="s">
        <v>610</v>
      </c>
      <c r="E430" s="54" t="s">
        <v>611</v>
      </c>
      <c r="F430" s="49" t="s">
        <v>612</v>
      </c>
      <c r="G430" s="55">
        <v>-154108.84</v>
      </c>
      <c r="H430" s="55">
        <v>-177092.36</v>
      </c>
      <c r="I430" s="55">
        <v>199280.85</v>
      </c>
      <c r="J430" s="55">
        <v>26713.55</v>
      </c>
      <c r="K430" s="55">
        <v>-159479.39000000001</v>
      </c>
      <c r="L430" s="55">
        <v>339162.64</v>
      </c>
      <c r="M430" s="55">
        <f t="shared" si="6"/>
        <v>74476.45000000007</v>
      </c>
    </row>
    <row r="431" spans="1:13" hidden="1">
      <c r="A431" s="52" t="s">
        <v>187</v>
      </c>
      <c r="B431" s="53" t="s">
        <v>188</v>
      </c>
      <c r="C431" s="54" t="s">
        <v>613</v>
      </c>
      <c r="D431" s="49" t="s">
        <v>614</v>
      </c>
      <c r="E431" s="54" t="s">
        <v>191</v>
      </c>
      <c r="F431" s="49" t="s">
        <v>192</v>
      </c>
      <c r="G431" s="55">
        <v>701686</v>
      </c>
      <c r="H431" s="55">
        <v>553678.14</v>
      </c>
      <c r="I431" s="55">
        <v>435084.35</v>
      </c>
      <c r="J431" s="55">
        <v>330096.84999999998</v>
      </c>
      <c r="K431" s="55">
        <v>195997.58</v>
      </c>
      <c r="L431" s="55">
        <v>141164.19</v>
      </c>
      <c r="M431" s="55">
        <f t="shared" si="6"/>
        <v>2357707.1100000003</v>
      </c>
    </row>
    <row r="432" spans="1:13" hidden="1">
      <c r="A432" s="52" t="s">
        <v>187</v>
      </c>
      <c r="B432" s="53" t="s">
        <v>188</v>
      </c>
      <c r="C432" s="54" t="s">
        <v>68</v>
      </c>
      <c r="D432" s="49" t="s">
        <v>615</v>
      </c>
      <c r="E432" s="54" t="s">
        <v>255</v>
      </c>
      <c r="F432" s="49" t="s">
        <v>256</v>
      </c>
      <c r="G432" s="55">
        <v>767.34</v>
      </c>
      <c r="H432" s="55">
        <v>1572.42</v>
      </c>
      <c r="I432" s="55">
        <v>4919.8</v>
      </c>
      <c r="J432" s="55">
        <v>1652.09</v>
      </c>
      <c r="K432" s="55">
        <v>21698.02</v>
      </c>
      <c r="L432" s="55">
        <v>17446.23</v>
      </c>
      <c r="M432" s="55">
        <f t="shared" si="6"/>
        <v>48055.899999999994</v>
      </c>
    </row>
    <row r="433" spans="1:13" hidden="1">
      <c r="A433" s="52" t="s">
        <v>187</v>
      </c>
      <c r="B433" s="53" t="s">
        <v>188</v>
      </c>
      <c r="C433" s="54" t="s">
        <v>68</v>
      </c>
      <c r="D433" s="49" t="s">
        <v>615</v>
      </c>
      <c r="E433" s="54" t="s">
        <v>259</v>
      </c>
      <c r="F433" s="49" t="s">
        <v>260</v>
      </c>
      <c r="G433" s="55">
        <v>4037.12</v>
      </c>
      <c r="H433" s="55">
        <v>9034.0400000000009</v>
      </c>
      <c r="I433" s="55">
        <v>12422.45</v>
      </c>
      <c r="J433" s="55">
        <v>7496.39</v>
      </c>
      <c r="K433" s="55">
        <v>6076.5</v>
      </c>
      <c r="L433" s="55">
        <v>5828.54</v>
      </c>
      <c r="M433" s="55">
        <f t="shared" si="6"/>
        <v>44895.040000000001</v>
      </c>
    </row>
    <row r="434" spans="1:13" hidden="1">
      <c r="A434" s="52" t="s">
        <v>187</v>
      </c>
      <c r="B434" s="53" t="s">
        <v>188</v>
      </c>
      <c r="C434" s="54" t="s">
        <v>68</v>
      </c>
      <c r="D434" s="49" t="s">
        <v>615</v>
      </c>
      <c r="E434" s="54" t="s">
        <v>297</v>
      </c>
      <c r="F434" s="49" t="s">
        <v>298</v>
      </c>
      <c r="G434" s="55">
        <v>4640.9900000000007</v>
      </c>
      <c r="H434" s="55">
        <v>3933.4300000000003</v>
      </c>
      <c r="I434" s="55">
        <v>6618.9199999999992</v>
      </c>
      <c r="J434" s="55">
        <v>1134.27</v>
      </c>
      <c r="K434" s="55">
        <v>1762.23</v>
      </c>
      <c r="L434" s="55">
        <v>4445.01</v>
      </c>
      <c r="M434" s="55">
        <f t="shared" si="6"/>
        <v>22534.85</v>
      </c>
    </row>
    <row r="435" spans="1:13" hidden="1">
      <c r="A435" s="52" t="s">
        <v>187</v>
      </c>
      <c r="B435" s="53" t="s">
        <v>188</v>
      </c>
      <c r="C435" s="54" t="s">
        <v>68</v>
      </c>
      <c r="D435" s="49" t="s">
        <v>615</v>
      </c>
      <c r="E435" s="54" t="s">
        <v>301</v>
      </c>
      <c r="F435" s="49" t="s">
        <v>302</v>
      </c>
      <c r="G435" s="55">
        <v>282.56</v>
      </c>
      <c r="H435" s="55">
        <v>90.86</v>
      </c>
      <c r="I435" s="55">
        <v>0</v>
      </c>
      <c r="J435" s="55">
        <v>0</v>
      </c>
      <c r="K435" s="55">
        <v>0</v>
      </c>
      <c r="L435" s="55">
        <v>166.37</v>
      </c>
      <c r="M435" s="55">
        <f t="shared" si="6"/>
        <v>539.79</v>
      </c>
    </row>
    <row r="436" spans="1:13" hidden="1">
      <c r="A436" s="52" t="s">
        <v>187</v>
      </c>
      <c r="B436" s="53" t="s">
        <v>188</v>
      </c>
      <c r="C436" s="54" t="s">
        <v>68</v>
      </c>
      <c r="D436" s="49" t="s">
        <v>615</v>
      </c>
      <c r="E436" s="54" t="s">
        <v>303</v>
      </c>
      <c r="F436" s="49" t="s">
        <v>304</v>
      </c>
      <c r="G436" s="55">
        <v>0</v>
      </c>
      <c r="H436" s="55">
        <v>0</v>
      </c>
      <c r="I436" s="55">
        <v>0</v>
      </c>
      <c r="J436" s="55">
        <v>114.72</v>
      </c>
      <c r="K436" s="55">
        <v>0</v>
      </c>
      <c r="L436" s="55">
        <v>0</v>
      </c>
      <c r="M436" s="55">
        <f t="shared" si="6"/>
        <v>114.72</v>
      </c>
    </row>
    <row r="437" spans="1:13" hidden="1">
      <c r="A437" s="52" t="s">
        <v>187</v>
      </c>
      <c r="B437" s="53" t="s">
        <v>188</v>
      </c>
      <c r="C437" s="54" t="s">
        <v>68</v>
      </c>
      <c r="D437" s="49" t="s">
        <v>615</v>
      </c>
      <c r="E437" s="54" t="s">
        <v>321</v>
      </c>
      <c r="F437" s="49" t="s">
        <v>322</v>
      </c>
      <c r="G437" s="55">
        <v>6993.8200000000006</v>
      </c>
      <c r="H437" s="55">
        <v>1495.38</v>
      </c>
      <c r="I437" s="55">
        <v>3549.0299999999997</v>
      </c>
      <c r="J437" s="55">
        <v>5078.2299999999996</v>
      </c>
      <c r="K437" s="55">
        <v>1263.8499999999999</v>
      </c>
      <c r="L437" s="55">
        <v>3955.3899999999994</v>
      </c>
      <c r="M437" s="55">
        <f t="shared" si="6"/>
        <v>22335.699999999997</v>
      </c>
    </row>
    <row r="438" spans="1:13" hidden="1">
      <c r="A438" s="52" t="s">
        <v>187</v>
      </c>
      <c r="B438" s="53" t="s">
        <v>188</v>
      </c>
      <c r="C438" s="54" t="s">
        <v>68</v>
      </c>
      <c r="D438" s="49" t="s">
        <v>615</v>
      </c>
      <c r="E438" s="54" t="s">
        <v>48</v>
      </c>
      <c r="F438" s="49" t="s">
        <v>396</v>
      </c>
      <c r="G438" s="55">
        <v>50</v>
      </c>
      <c r="H438" s="55">
        <v>0</v>
      </c>
      <c r="I438" s="55">
        <v>249.38</v>
      </c>
      <c r="J438" s="55">
        <v>2566.65</v>
      </c>
      <c r="K438" s="55">
        <v>897.7</v>
      </c>
      <c r="L438" s="55">
        <v>3602.93</v>
      </c>
      <c r="M438" s="55">
        <f t="shared" si="6"/>
        <v>7366.66</v>
      </c>
    </row>
    <row r="439" spans="1:13" hidden="1">
      <c r="A439" s="52" t="s">
        <v>187</v>
      </c>
      <c r="B439" s="53" t="s">
        <v>188</v>
      </c>
      <c r="C439" s="54" t="s">
        <v>68</v>
      </c>
      <c r="D439" s="49" t="s">
        <v>615</v>
      </c>
      <c r="E439" s="54" t="s">
        <v>307</v>
      </c>
      <c r="F439" s="49" t="s">
        <v>308</v>
      </c>
      <c r="G439" s="55">
        <v>61.69</v>
      </c>
      <c r="H439" s="55">
        <v>0</v>
      </c>
      <c r="I439" s="55">
        <v>0</v>
      </c>
      <c r="J439" s="55">
        <v>0</v>
      </c>
      <c r="K439" s="55">
        <v>203</v>
      </c>
      <c r="L439" s="55">
        <v>0</v>
      </c>
      <c r="M439" s="55">
        <f t="shared" si="6"/>
        <v>264.69</v>
      </c>
    </row>
    <row r="440" spans="1:13" hidden="1">
      <c r="A440" s="52" t="s">
        <v>187</v>
      </c>
      <c r="B440" s="53" t="s">
        <v>188</v>
      </c>
      <c r="C440" s="54" t="s">
        <v>68</v>
      </c>
      <c r="D440" s="49" t="s">
        <v>615</v>
      </c>
      <c r="E440" s="54" t="s">
        <v>265</v>
      </c>
      <c r="F440" s="49" t="s">
        <v>266</v>
      </c>
      <c r="G440" s="55">
        <v>0</v>
      </c>
      <c r="H440" s="55">
        <v>500</v>
      </c>
      <c r="I440" s="55">
        <v>2829.45</v>
      </c>
      <c r="J440" s="55">
        <v>-250</v>
      </c>
      <c r="K440" s="55">
        <v>500</v>
      </c>
      <c r="L440" s="55">
        <v>174.22</v>
      </c>
      <c r="M440" s="55">
        <f t="shared" si="6"/>
        <v>3753.6699999999996</v>
      </c>
    </row>
    <row r="441" spans="1:13" hidden="1">
      <c r="A441" s="52" t="s">
        <v>187</v>
      </c>
      <c r="B441" s="53" t="s">
        <v>188</v>
      </c>
      <c r="C441" s="54" t="s">
        <v>68</v>
      </c>
      <c r="D441" s="49" t="s">
        <v>615</v>
      </c>
      <c r="E441" s="54" t="s">
        <v>401</v>
      </c>
      <c r="F441" s="49" t="s">
        <v>402</v>
      </c>
      <c r="G441" s="55">
        <v>0</v>
      </c>
      <c r="H441" s="55">
        <v>0</v>
      </c>
      <c r="I441" s="55">
        <v>0</v>
      </c>
      <c r="J441" s="55">
        <v>45</v>
      </c>
      <c r="K441" s="55">
        <v>0</v>
      </c>
      <c r="L441" s="55">
        <v>0</v>
      </c>
      <c r="M441" s="55">
        <f t="shared" si="6"/>
        <v>45</v>
      </c>
    </row>
    <row r="442" spans="1:13" hidden="1">
      <c r="A442" s="52" t="s">
        <v>187</v>
      </c>
      <c r="B442" s="53" t="s">
        <v>188</v>
      </c>
      <c r="C442" s="54" t="s">
        <v>68</v>
      </c>
      <c r="D442" s="49" t="s">
        <v>615</v>
      </c>
      <c r="E442" s="54" t="s">
        <v>267</v>
      </c>
      <c r="F442" s="49" t="s">
        <v>268</v>
      </c>
      <c r="G442" s="55">
        <v>0</v>
      </c>
      <c r="H442" s="55">
        <v>100</v>
      </c>
      <c r="I442" s="55">
        <v>0</v>
      </c>
      <c r="J442" s="55">
        <v>0</v>
      </c>
      <c r="K442" s="55">
        <v>0</v>
      </c>
      <c r="L442" s="55">
        <v>0</v>
      </c>
      <c r="M442" s="55">
        <f t="shared" si="6"/>
        <v>100</v>
      </c>
    </row>
    <row r="443" spans="1:13" hidden="1">
      <c r="A443" s="52" t="s">
        <v>187</v>
      </c>
      <c r="B443" s="53" t="s">
        <v>188</v>
      </c>
      <c r="C443" s="54" t="s">
        <v>68</v>
      </c>
      <c r="D443" s="49" t="s">
        <v>615</v>
      </c>
      <c r="E443" s="54" t="s">
        <v>616</v>
      </c>
      <c r="F443" s="49" t="s">
        <v>617</v>
      </c>
      <c r="G443" s="55">
        <v>2750</v>
      </c>
      <c r="H443" s="55">
        <v>45</v>
      </c>
      <c r="I443" s="55">
        <v>0</v>
      </c>
      <c r="J443" s="55">
        <v>1200</v>
      </c>
      <c r="K443" s="55">
        <v>6832.47</v>
      </c>
      <c r="L443" s="55">
        <v>356.89</v>
      </c>
      <c r="M443" s="55">
        <f t="shared" si="6"/>
        <v>11184.36</v>
      </c>
    </row>
    <row r="444" spans="1:13" hidden="1">
      <c r="A444" s="52" t="s">
        <v>187</v>
      </c>
      <c r="B444" s="53" t="s">
        <v>188</v>
      </c>
      <c r="C444" s="54" t="s">
        <v>68</v>
      </c>
      <c r="D444" s="49" t="s">
        <v>615</v>
      </c>
      <c r="E444" s="54" t="s">
        <v>269</v>
      </c>
      <c r="F444" s="49" t="s">
        <v>270</v>
      </c>
      <c r="G444" s="55">
        <v>0</v>
      </c>
      <c r="H444" s="55">
        <v>225</v>
      </c>
      <c r="I444" s="55">
        <v>0</v>
      </c>
      <c r="J444" s="55">
        <v>0</v>
      </c>
      <c r="K444" s="55">
        <v>0</v>
      </c>
      <c r="L444" s="55">
        <v>0</v>
      </c>
      <c r="M444" s="55">
        <f t="shared" si="6"/>
        <v>225</v>
      </c>
    </row>
    <row r="445" spans="1:13" hidden="1">
      <c r="A445" s="52" t="s">
        <v>187</v>
      </c>
      <c r="B445" s="53" t="s">
        <v>188</v>
      </c>
      <c r="C445" s="54" t="s">
        <v>68</v>
      </c>
      <c r="D445" s="49" t="s">
        <v>615</v>
      </c>
      <c r="E445" s="54" t="s">
        <v>618</v>
      </c>
      <c r="F445" s="49" t="s">
        <v>619</v>
      </c>
      <c r="G445" s="55">
        <v>118.68</v>
      </c>
      <c r="H445" s="55">
        <v>158.96</v>
      </c>
      <c r="I445" s="55">
        <v>820</v>
      </c>
      <c r="J445" s="55">
        <v>50</v>
      </c>
      <c r="K445" s="55">
        <v>7353.94</v>
      </c>
      <c r="L445" s="55">
        <v>1814.8</v>
      </c>
      <c r="M445" s="55">
        <f t="shared" si="6"/>
        <v>10316.379999999999</v>
      </c>
    </row>
    <row r="446" spans="1:13" hidden="1">
      <c r="A446" s="52" t="s">
        <v>187</v>
      </c>
      <c r="B446" s="53" t="s">
        <v>188</v>
      </c>
      <c r="C446" s="54" t="s">
        <v>620</v>
      </c>
      <c r="D446" s="49" t="s">
        <v>621</v>
      </c>
      <c r="E446" s="54" t="s">
        <v>255</v>
      </c>
      <c r="F446" s="49" t="s">
        <v>256</v>
      </c>
      <c r="G446" s="55">
        <v>14.79</v>
      </c>
      <c r="H446" s="55">
        <v>0</v>
      </c>
      <c r="I446" s="55">
        <v>0</v>
      </c>
      <c r="J446" s="55">
        <v>0</v>
      </c>
      <c r="K446" s="55">
        <v>0</v>
      </c>
      <c r="L446" s="55">
        <v>0</v>
      </c>
      <c r="M446" s="55">
        <f t="shared" si="6"/>
        <v>14.79</v>
      </c>
    </row>
    <row r="447" spans="1:13" hidden="1">
      <c r="A447" s="52" t="s">
        <v>187</v>
      </c>
      <c r="B447" s="53" t="s">
        <v>188</v>
      </c>
      <c r="C447" s="54" t="s">
        <v>620</v>
      </c>
      <c r="D447" s="49" t="s">
        <v>621</v>
      </c>
      <c r="E447" s="54" t="s">
        <v>259</v>
      </c>
      <c r="F447" s="49" t="s">
        <v>260</v>
      </c>
      <c r="G447" s="55">
        <v>349.8</v>
      </c>
      <c r="H447" s="55">
        <v>494.17</v>
      </c>
      <c r="I447" s="55">
        <v>733.52</v>
      </c>
      <c r="J447" s="55">
        <v>2338.36</v>
      </c>
      <c r="K447" s="55">
        <v>685.79</v>
      </c>
      <c r="L447" s="55">
        <v>2534.91</v>
      </c>
      <c r="M447" s="55">
        <f t="shared" si="6"/>
        <v>7136.55</v>
      </c>
    </row>
    <row r="448" spans="1:13" hidden="1">
      <c r="A448" s="52" t="s">
        <v>187</v>
      </c>
      <c r="B448" s="53" t="s">
        <v>188</v>
      </c>
      <c r="C448" s="54" t="s">
        <v>620</v>
      </c>
      <c r="D448" s="49" t="s">
        <v>621</v>
      </c>
      <c r="E448" s="54" t="s">
        <v>622</v>
      </c>
      <c r="F448" s="49" t="s">
        <v>623</v>
      </c>
      <c r="G448" s="55">
        <v>5000</v>
      </c>
      <c r="H448" s="55">
        <v>15000</v>
      </c>
      <c r="I448" s="55">
        <v>5000</v>
      </c>
      <c r="J448" s="55">
        <v>5000</v>
      </c>
      <c r="K448" s="55">
        <v>5000</v>
      </c>
      <c r="L448" s="55">
        <v>10000</v>
      </c>
      <c r="M448" s="55">
        <f t="shared" si="6"/>
        <v>45000</v>
      </c>
    </row>
    <row r="449" spans="1:13" hidden="1">
      <c r="A449" s="52" t="s">
        <v>187</v>
      </c>
      <c r="B449" s="53" t="s">
        <v>188</v>
      </c>
      <c r="C449" s="54" t="s">
        <v>624</v>
      </c>
      <c r="D449" s="49" t="s">
        <v>625</v>
      </c>
      <c r="E449" s="54" t="s">
        <v>259</v>
      </c>
      <c r="F449" s="49" t="s">
        <v>260</v>
      </c>
      <c r="G449" s="55">
        <v>0</v>
      </c>
      <c r="H449" s="55">
        <v>0</v>
      </c>
      <c r="I449" s="55">
        <v>49.4</v>
      </c>
      <c r="J449" s="55">
        <v>0</v>
      </c>
      <c r="K449" s="55">
        <v>143.07</v>
      </c>
      <c r="L449" s="55">
        <v>10.32</v>
      </c>
      <c r="M449" s="55">
        <f t="shared" si="6"/>
        <v>202.79</v>
      </c>
    </row>
    <row r="450" spans="1:13" hidden="1">
      <c r="A450" s="52" t="s">
        <v>187</v>
      </c>
      <c r="B450" s="53" t="s">
        <v>188</v>
      </c>
      <c r="C450" s="54" t="s">
        <v>626</v>
      </c>
      <c r="D450" s="49" t="s">
        <v>627</v>
      </c>
      <c r="E450" s="54" t="s">
        <v>279</v>
      </c>
      <c r="F450" s="49" t="s">
        <v>280</v>
      </c>
      <c r="G450" s="55">
        <v>-197.81000000000003</v>
      </c>
      <c r="H450" s="55">
        <v>417.79999999999995</v>
      </c>
      <c r="I450" s="55">
        <v>-1115.1099999999999</v>
      </c>
      <c r="J450" s="55">
        <v>374.69</v>
      </c>
      <c r="K450" s="55">
        <v>363.54</v>
      </c>
      <c r="L450" s="55">
        <v>-183.34</v>
      </c>
      <c r="M450" s="55">
        <f t="shared" si="6"/>
        <v>-340.23</v>
      </c>
    </row>
    <row r="451" spans="1:13" hidden="1">
      <c r="A451" s="52" t="s">
        <v>187</v>
      </c>
      <c r="B451" s="53" t="s">
        <v>188</v>
      </c>
      <c r="C451" s="54" t="s">
        <v>626</v>
      </c>
      <c r="D451" s="49" t="s">
        <v>627</v>
      </c>
      <c r="E451" s="54" t="s">
        <v>380</v>
      </c>
      <c r="F451" s="49" t="s">
        <v>381</v>
      </c>
      <c r="G451" s="55">
        <v>0</v>
      </c>
      <c r="H451" s="55">
        <v>0</v>
      </c>
      <c r="I451" s="55">
        <v>0</v>
      </c>
      <c r="J451" s="55">
        <v>0</v>
      </c>
      <c r="K451" s="55">
        <v>0</v>
      </c>
      <c r="L451" s="55">
        <v>0</v>
      </c>
      <c r="M451" s="55">
        <f t="shared" si="6"/>
        <v>0</v>
      </c>
    </row>
    <row r="452" spans="1:13" hidden="1">
      <c r="A452" s="52" t="s">
        <v>187</v>
      </c>
      <c r="B452" s="53" t="s">
        <v>188</v>
      </c>
      <c r="C452" s="54" t="s">
        <v>626</v>
      </c>
      <c r="D452" s="49" t="s">
        <v>627</v>
      </c>
      <c r="E452" s="54" t="s">
        <v>384</v>
      </c>
      <c r="F452" s="49" t="s">
        <v>385</v>
      </c>
      <c r="G452" s="55">
        <v>-277.64999999999998</v>
      </c>
      <c r="H452" s="55">
        <v>-313.95999999999998</v>
      </c>
      <c r="I452" s="55">
        <v>-337.8</v>
      </c>
      <c r="J452" s="55">
        <v>-327.14</v>
      </c>
      <c r="K452" s="55">
        <v>-292.88</v>
      </c>
      <c r="L452" s="55">
        <v>-319.99</v>
      </c>
      <c r="M452" s="55">
        <f t="shared" si="6"/>
        <v>-1869.4199999999998</v>
      </c>
    </row>
    <row r="453" spans="1:13" hidden="1">
      <c r="A453" s="52" t="s">
        <v>187</v>
      </c>
      <c r="B453" s="53" t="s">
        <v>188</v>
      </c>
      <c r="C453" s="54" t="s">
        <v>626</v>
      </c>
      <c r="D453" s="49" t="s">
        <v>627</v>
      </c>
      <c r="E453" s="54" t="s">
        <v>285</v>
      </c>
      <c r="F453" s="49" t="s">
        <v>286</v>
      </c>
      <c r="G453" s="55">
        <v>1284.96</v>
      </c>
      <c r="H453" s="55">
        <v>1981.28</v>
      </c>
      <c r="I453" s="55">
        <v>441.96</v>
      </c>
      <c r="J453" s="55">
        <v>1793.38</v>
      </c>
      <c r="K453" s="55">
        <v>2029.72</v>
      </c>
      <c r="L453" s="55">
        <v>1257.0999999999999</v>
      </c>
      <c r="M453" s="55">
        <f t="shared" si="6"/>
        <v>8788.4</v>
      </c>
    </row>
    <row r="454" spans="1:13" hidden="1">
      <c r="A454" s="52" t="s">
        <v>187</v>
      </c>
      <c r="B454" s="53" t="s">
        <v>188</v>
      </c>
      <c r="C454" s="54" t="s">
        <v>626</v>
      </c>
      <c r="D454" s="49" t="s">
        <v>627</v>
      </c>
      <c r="E454" s="54" t="s">
        <v>287</v>
      </c>
      <c r="F454" s="49" t="s">
        <v>288</v>
      </c>
      <c r="G454" s="55">
        <v>326.13</v>
      </c>
      <c r="H454" s="55">
        <v>368.77</v>
      </c>
      <c r="I454" s="55">
        <v>397.28</v>
      </c>
      <c r="J454" s="55">
        <v>384.26</v>
      </c>
      <c r="K454" s="55">
        <v>344.01</v>
      </c>
      <c r="L454" s="55">
        <v>375.86</v>
      </c>
      <c r="M454" s="55">
        <f t="shared" si="6"/>
        <v>2196.31</v>
      </c>
    </row>
    <row r="455" spans="1:13" hidden="1">
      <c r="A455" s="52" t="s">
        <v>187</v>
      </c>
      <c r="B455" s="53" t="s">
        <v>188</v>
      </c>
      <c r="C455" s="54" t="s">
        <v>626</v>
      </c>
      <c r="D455" s="49" t="s">
        <v>627</v>
      </c>
      <c r="E455" s="54" t="s">
        <v>335</v>
      </c>
      <c r="F455" s="49" t="s">
        <v>336</v>
      </c>
      <c r="G455" s="55">
        <v>370</v>
      </c>
      <c r="H455" s="55">
        <v>0</v>
      </c>
      <c r="I455" s="55">
        <v>0</v>
      </c>
      <c r="J455" s="55">
        <v>0</v>
      </c>
      <c r="K455" s="55">
        <v>0</v>
      </c>
      <c r="L455" s="55">
        <v>0</v>
      </c>
      <c r="M455" s="55">
        <f t="shared" si="6"/>
        <v>370</v>
      </c>
    </row>
    <row r="456" spans="1:13" hidden="1">
      <c r="A456" s="52" t="s">
        <v>187</v>
      </c>
      <c r="B456" s="53" t="s">
        <v>188</v>
      </c>
      <c r="C456" s="54" t="s">
        <v>626</v>
      </c>
      <c r="D456" s="49" t="s">
        <v>627</v>
      </c>
      <c r="E456" s="54" t="s">
        <v>291</v>
      </c>
      <c r="F456" s="49" t="s">
        <v>292</v>
      </c>
      <c r="G456" s="55">
        <v>2732.56</v>
      </c>
      <c r="H456" s="55">
        <v>199.51</v>
      </c>
      <c r="I456" s="55">
        <v>906.03</v>
      </c>
      <c r="J456" s="55">
        <v>772.95</v>
      </c>
      <c r="K456" s="55">
        <v>988.41</v>
      </c>
      <c r="L456" s="55">
        <v>2817.7</v>
      </c>
      <c r="M456" s="55">
        <f t="shared" ref="M456:M519" si="7">SUM(G456:L456)</f>
        <v>8417.16</v>
      </c>
    </row>
    <row r="457" spans="1:13" hidden="1">
      <c r="A457" s="52" t="s">
        <v>187</v>
      </c>
      <c r="B457" s="53" t="s">
        <v>188</v>
      </c>
      <c r="C457" s="54" t="s">
        <v>628</v>
      </c>
      <c r="D457" s="49" t="s">
        <v>629</v>
      </c>
      <c r="E457" s="54" t="s">
        <v>630</v>
      </c>
      <c r="F457" s="49" t="s">
        <v>631</v>
      </c>
      <c r="G457" s="55">
        <v>-1350</v>
      </c>
      <c r="H457" s="55">
        <v>-1350</v>
      </c>
      <c r="I457" s="55">
        <v>-1350</v>
      </c>
      <c r="J457" s="55">
        <v>-1375</v>
      </c>
      <c r="K457" s="55">
        <v>-1375</v>
      </c>
      <c r="L457" s="55">
        <v>-1375</v>
      </c>
      <c r="M457" s="55">
        <f t="shared" si="7"/>
        <v>-8175</v>
      </c>
    </row>
    <row r="458" spans="1:13" hidden="1">
      <c r="A458" s="52" t="s">
        <v>187</v>
      </c>
      <c r="B458" s="53" t="s">
        <v>188</v>
      </c>
      <c r="C458" s="54" t="s">
        <v>632</v>
      </c>
      <c r="D458" s="49" t="s">
        <v>633</v>
      </c>
      <c r="E458" s="54" t="s">
        <v>319</v>
      </c>
      <c r="F458" s="49" t="s">
        <v>320</v>
      </c>
      <c r="G458" s="55">
        <v>114</v>
      </c>
      <c r="H458" s="55">
        <v>0</v>
      </c>
      <c r="I458" s="55">
        <v>0</v>
      </c>
      <c r="J458" s="55">
        <v>170</v>
      </c>
      <c r="K458" s="55">
        <v>0</v>
      </c>
      <c r="L458" s="55">
        <v>583</v>
      </c>
      <c r="M458" s="55">
        <f t="shared" si="7"/>
        <v>867</v>
      </c>
    </row>
    <row r="459" spans="1:13" hidden="1">
      <c r="A459" s="52" t="s">
        <v>187</v>
      </c>
      <c r="B459" s="53" t="s">
        <v>188</v>
      </c>
      <c r="C459" s="54" t="s">
        <v>632</v>
      </c>
      <c r="D459" s="49" t="s">
        <v>633</v>
      </c>
      <c r="E459" s="54" t="s">
        <v>291</v>
      </c>
      <c r="F459" s="49" t="s">
        <v>292</v>
      </c>
      <c r="G459" s="55">
        <v>0</v>
      </c>
      <c r="H459" s="55">
        <v>1284.8</v>
      </c>
      <c r="I459" s="55">
        <v>52.81</v>
      </c>
      <c r="J459" s="55">
        <v>0</v>
      </c>
      <c r="K459" s="55">
        <v>0</v>
      </c>
      <c r="L459" s="55">
        <v>0</v>
      </c>
      <c r="M459" s="55">
        <f t="shared" si="7"/>
        <v>1337.61</v>
      </c>
    </row>
    <row r="460" spans="1:13" hidden="1">
      <c r="A460" s="52" t="s">
        <v>187</v>
      </c>
      <c r="B460" s="53" t="s">
        <v>188</v>
      </c>
      <c r="C460" s="54" t="s">
        <v>634</v>
      </c>
      <c r="D460" s="49" t="s">
        <v>635</v>
      </c>
      <c r="E460" s="54" t="s">
        <v>315</v>
      </c>
      <c r="F460" s="49" t="s">
        <v>316</v>
      </c>
      <c r="G460" s="55">
        <v>0</v>
      </c>
      <c r="H460" s="55">
        <v>0</v>
      </c>
      <c r="I460" s="55">
        <v>0</v>
      </c>
      <c r="J460" s="55">
        <v>0</v>
      </c>
      <c r="K460" s="55">
        <v>0</v>
      </c>
      <c r="L460" s="55">
        <v>31.8</v>
      </c>
      <c r="M460" s="55">
        <f t="shared" si="7"/>
        <v>31.8</v>
      </c>
    </row>
    <row r="461" spans="1:13" hidden="1">
      <c r="A461" s="52" t="s">
        <v>187</v>
      </c>
      <c r="B461" s="53" t="s">
        <v>188</v>
      </c>
      <c r="C461" s="54" t="s">
        <v>634</v>
      </c>
      <c r="D461" s="49" t="s">
        <v>635</v>
      </c>
      <c r="E461" s="54" t="s">
        <v>323</v>
      </c>
      <c r="F461" s="49" t="s">
        <v>324</v>
      </c>
      <c r="G461" s="55">
        <v>0</v>
      </c>
      <c r="H461" s="55">
        <v>0</v>
      </c>
      <c r="I461" s="55">
        <v>0</v>
      </c>
      <c r="J461" s="55">
        <v>0</v>
      </c>
      <c r="K461" s="55">
        <v>0</v>
      </c>
      <c r="L461" s="55">
        <v>0</v>
      </c>
      <c r="M461" s="55">
        <f t="shared" si="7"/>
        <v>0</v>
      </c>
    </row>
    <row r="462" spans="1:13" hidden="1">
      <c r="A462" s="52" t="s">
        <v>187</v>
      </c>
      <c r="B462" s="53" t="s">
        <v>188</v>
      </c>
      <c r="C462" s="54" t="s">
        <v>634</v>
      </c>
      <c r="D462" s="49" t="s">
        <v>635</v>
      </c>
      <c r="E462" s="54" t="s">
        <v>325</v>
      </c>
      <c r="F462" s="49" t="s">
        <v>326</v>
      </c>
      <c r="G462" s="55">
        <v>0</v>
      </c>
      <c r="H462" s="55">
        <v>0</v>
      </c>
      <c r="I462" s="55">
        <v>0</v>
      </c>
      <c r="J462" s="55">
        <v>0</v>
      </c>
      <c r="K462" s="55">
        <v>0</v>
      </c>
      <c r="L462" s="55">
        <v>-18.3</v>
      </c>
      <c r="M462" s="55">
        <f t="shared" si="7"/>
        <v>-18.3</v>
      </c>
    </row>
    <row r="463" spans="1:13" hidden="1">
      <c r="A463" s="52" t="s">
        <v>187</v>
      </c>
      <c r="B463" s="53" t="s">
        <v>188</v>
      </c>
      <c r="C463" s="54" t="s">
        <v>634</v>
      </c>
      <c r="D463" s="49" t="s">
        <v>635</v>
      </c>
      <c r="E463" s="54" t="s">
        <v>333</v>
      </c>
      <c r="F463" s="49" t="s">
        <v>334</v>
      </c>
      <c r="G463" s="55">
        <v>0</v>
      </c>
      <c r="H463" s="55">
        <v>0</v>
      </c>
      <c r="I463" s="55">
        <v>0</v>
      </c>
      <c r="J463" s="55">
        <v>0</v>
      </c>
      <c r="K463" s="55">
        <v>0</v>
      </c>
      <c r="L463" s="55">
        <v>8.32</v>
      </c>
      <c r="M463" s="55">
        <f t="shared" si="7"/>
        <v>8.32</v>
      </c>
    </row>
    <row r="464" spans="1:13" hidden="1">
      <c r="A464" s="52" t="s">
        <v>187</v>
      </c>
      <c r="B464" s="53" t="s">
        <v>188</v>
      </c>
      <c r="C464" s="54" t="s">
        <v>634</v>
      </c>
      <c r="D464" s="49" t="s">
        <v>635</v>
      </c>
      <c r="E464" s="54" t="s">
        <v>291</v>
      </c>
      <c r="F464" s="49" t="s">
        <v>292</v>
      </c>
      <c r="G464" s="55">
        <v>875.79000000000008</v>
      </c>
      <c r="H464" s="55">
        <v>813.25</v>
      </c>
      <c r="I464" s="55">
        <v>1734.98</v>
      </c>
      <c r="J464" s="55">
        <v>865.68000000000006</v>
      </c>
      <c r="K464" s="55">
        <v>525.57000000000005</v>
      </c>
      <c r="L464" s="55">
        <v>124.94</v>
      </c>
      <c r="M464" s="55">
        <f t="shared" si="7"/>
        <v>4940.2099999999991</v>
      </c>
    </row>
    <row r="465" spans="1:13" hidden="1">
      <c r="A465" s="52" t="s">
        <v>187</v>
      </c>
      <c r="B465" s="53" t="s">
        <v>188</v>
      </c>
      <c r="C465" s="54" t="s">
        <v>634</v>
      </c>
      <c r="D465" s="49" t="s">
        <v>635</v>
      </c>
      <c r="E465" s="54" t="s">
        <v>337</v>
      </c>
      <c r="F465" s="49" t="s">
        <v>338</v>
      </c>
      <c r="G465" s="55">
        <v>0</v>
      </c>
      <c r="H465" s="55">
        <v>0</v>
      </c>
      <c r="I465" s="55">
        <v>0</v>
      </c>
      <c r="J465" s="55">
        <v>0</v>
      </c>
      <c r="K465" s="55">
        <v>0</v>
      </c>
      <c r="L465" s="55">
        <v>92.45</v>
      </c>
      <c r="M465" s="55">
        <f t="shared" si="7"/>
        <v>92.45</v>
      </c>
    </row>
    <row r="466" spans="1:13" hidden="1">
      <c r="A466" s="52" t="s">
        <v>187</v>
      </c>
      <c r="B466" s="53" t="s">
        <v>188</v>
      </c>
      <c r="C466" s="54" t="s">
        <v>634</v>
      </c>
      <c r="D466" s="49" t="s">
        <v>635</v>
      </c>
      <c r="E466" s="54" t="s">
        <v>339</v>
      </c>
      <c r="F466" s="49" t="s">
        <v>340</v>
      </c>
      <c r="G466" s="55">
        <v>0</v>
      </c>
      <c r="H466" s="55">
        <v>0</v>
      </c>
      <c r="I466" s="55">
        <v>0</v>
      </c>
      <c r="J466" s="55">
        <v>126.33</v>
      </c>
      <c r="K466" s="55">
        <v>0</v>
      </c>
      <c r="L466" s="55">
        <v>0</v>
      </c>
      <c r="M466" s="55">
        <f t="shared" si="7"/>
        <v>126.33</v>
      </c>
    </row>
    <row r="467" spans="1:13" hidden="1">
      <c r="A467" s="52" t="s">
        <v>187</v>
      </c>
      <c r="B467" s="53" t="s">
        <v>188</v>
      </c>
      <c r="C467" s="54" t="s">
        <v>636</v>
      </c>
      <c r="D467" s="49" t="s">
        <v>637</v>
      </c>
      <c r="E467" s="54" t="s">
        <v>291</v>
      </c>
      <c r="F467" s="49" t="s">
        <v>292</v>
      </c>
      <c r="G467" s="55">
        <v>0</v>
      </c>
      <c r="H467" s="55">
        <v>0</v>
      </c>
      <c r="I467" s="55">
        <v>0</v>
      </c>
      <c r="J467" s="55">
        <v>0</v>
      </c>
      <c r="K467" s="55">
        <v>50.87</v>
      </c>
      <c r="L467" s="55">
        <v>0</v>
      </c>
      <c r="M467" s="55">
        <f t="shared" si="7"/>
        <v>50.87</v>
      </c>
    </row>
    <row r="468" spans="1:13" hidden="1">
      <c r="A468" s="52" t="s">
        <v>187</v>
      </c>
      <c r="B468" s="53" t="s">
        <v>188</v>
      </c>
      <c r="C468" s="54" t="s">
        <v>638</v>
      </c>
      <c r="D468" s="49" t="s">
        <v>639</v>
      </c>
      <c r="E468" s="54" t="s">
        <v>279</v>
      </c>
      <c r="F468" s="49" t="s">
        <v>280</v>
      </c>
      <c r="G468" s="55">
        <v>389.79</v>
      </c>
      <c r="H468" s="55">
        <v>5179.03</v>
      </c>
      <c r="I468" s="55">
        <v>-4350.07</v>
      </c>
      <c r="J468" s="55">
        <v>-1929.06</v>
      </c>
      <c r="K468" s="55">
        <v>-211.07</v>
      </c>
      <c r="L468" s="55">
        <v>2904.9399999999996</v>
      </c>
      <c r="M468" s="55">
        <f t="shared" si="7"/>
        <v>1983.5599999999997</v>
      </c>
    </row>
    <row r="469" spans="1:13" hidden="1">
      <c r="A469" s="52" t="s">
        <v>187</v>
      </c>
      <c r="B469" s="53" t="s">
        <v>188</v>
      </c>
      <c r="C469" s="54" t="s">
        <v>638</v>
      </c>
      <c r="D469" s="49" t="s">
        <v>639</v>
      </c>
      <c r="E469" s="54" t="s">
        <v>285</v>
      </c>
      <c r="F469" s="49" t="s">
        <v>286</v>
      </c>
      <c r="G469" s="55">
        <v>3207.72</v>
      </c>
      <c r="H469" s="55">
        <v>11839.44</v>
      </c>
      <c r="I469" s="55">
        <v>16521.489999999998</v>
      </c>
      <c r="J469" s="55">
        <v>3298.11</v>
      </c>
      <c r="K469" s="55">
        <v>1533.64</v>
      </c>
      <c r="L469" s="55">
        <v>7036.7999999999993</v>
      </c>
      <c r="M469" s="55">
        <f t="shared" si="7"/>
        <v>43437.2</v>
      </c>
    </row>
    <row r="470" spans="1:13" hidden="1">
      <c r="A470" s="52" t="s">
        <v>187</v>
      </c>
      <c r="B470" s="53" t="s">
        <v>188</v>
      </c>
      <c r="C470" s="54" t="s">
        <v>640</v>
      </c>
      <c r="D470" s="49" t="s">
        <v>641</v>
      </c>
      <c r="E470" s="54" t="s">
        <v>642</v>
      </c>
      <c r="F470" s="49" t="s">
        <v>643</v>
      </c>
      <c r="G470" s="55">
        <v>49058</v>
      </c>
      <c r="H470" s="55">
        <v>39838</v>
      </c>
      <c r="I470" s="55">
        <v>32057</v>
      </c>
      <c r="J470" s="55">
        <v>27877</v>
      </c>
      <c r="K470" s="55">
        <v>23175</v>
      </c>
      <c r="L470" s="55">
        <v>21912</v>
      </c>
      <c r="M470" s="55">
        <f t="shared" si="7"/>
        <v>193917</v>
      </c>
    </row>
    <row r="471" spans="1:13" hidden="1">
      <c r="A471" s="52" t="s">
        <v>187</v>
      </c>
      <c r="B471" s="53" t="s">
        <v>188</v>
      </c>
      <c r="C471" s="54" t="s">
        <v>644</v>
      </c>
      <c r="D471" s="49" t="s">
        <v>645</v>
      </c>
      <c r="E471" s="54" t="s">
        <v>191</v>
      </c>
      <c r="F471" s="49" t="s">
        <v>192</v>
      </c>
      <c r="G471" s="55">
        <v>3677985.7</v>
      </c>
      <c r="H471" s="55">
        <v>2844532.57</v>
      </c>
      <c r="I471" s="55">
        <v>2136550.7599999998</v>
      </c>
      <c r="J471" s="55">
        <v>1547231.7</v>
      </c>
      <c r="K471" s="55">
        <v>990664.23</v>
      </c>
      <c r="L471" s="55">
        <v>790859.4</v>
      </c>
      <c r="M471" s="55">
        <f t="shared" si="7"/>
        <v>11987824.359999999</v>
      </c>
    </row>
    <row r="472" spans="1:13" hidden="1">
      <c r="A472" s="52" t="s">
        <v>187</v>
      </c>
      <c r="B472" s="53" t="s">
        <v>188</v>
      </c>
      <c r="C472" s="54" t="s">
        <v>646</v>
      </c>
      <c r="D472" s="49" t="s">
        <v>647</v>
      </c>
      <c r="E472" s="54" t="s">
        <v>648</v>
      </c>
      <c r="F472" s="49" t="s">
        <v>649</v>
      </c>
      <c r="G472" s="55">
        <v>-164679.28</v>
      </c>
      <c r="H472" s="55">
        <v>-178264.2</v>
      </c>
      <c r="I472" s="55">
        <v>-212874.13</v>
      </c>
      <c r="J472" s="55">
        <v>-110474.21</v>
      </c>
      <c r="K472" s="55">
        <v>-89244.24</v>
      </c>
      <c r="L472" s="55">
        <v>-73989.83</v>
      </c>
      <c r="M472" s="55">
        <f t="shared" si="7"/>
        <v>-829525.8899999999</v>
      </c>
    </row>
    <row r="473" spans="1:13" hidden="1">
      <c r="A473" s="52" t="s">
        <v>187</v>
      </c>
      <c r="B473" s="53" t="s">
        <v>188</v>
      </c>
      <c r="C473" s="54" t="s">
        <v>650</v>
      </c>
      <c r="D473" s="49" t="s">
        <v>651</v>
      </c>
      <c r="E473" s="54" t="s">
        <v>652</v>
      </c>
      <c r="F473" s="49" t="s">
        <v>653</v>
      </c>
      <c r="G473" s="55">
        <v>-885.57</v>
      </c>
      <c r="H473" s="55">
        <v>-310.92</v>
      </c>
      <c r="I473" s="55">
        <v>-228.3</v>
      </c>
      <c r="J473" s="55">
        <v>-69.099999999999994</v>
      </c>
      <c r="K473" s="55">
        <v>-1817.86</v>
      </c>
      <c r="L473" s="55">
        <v>-783.41</v>
      </c>
      <c r="M473" s="55">
        <f t="shared" si="7"/>
        <v>-4095.16</v>
      </c>
    </row>
    <row r="474" spans="1:13" hidden="1">
      <c r="A474" s="52" t="s">
        <v>187</v>
      </c>
      <c r="B474" s="53" t="s">
        <v>188</v>
      </c>
      <c r="C474" s="54" t="s">
        <v>654</v>
      </c>
      <c r="D474" s="49" t="s">
        <v>655</v>
      </c>
      <c r="E474" s="54" t="s">
        <v>371</v>
      </c>
      <c r="F474" s="49" t="s">
        <v>372</v>
      </c>
      <c r="G474" s="55">
        <v>457</v>
      </c>
      <c r="H474" s="55">
        <v>74</v>
      </c>
      <c r="I474" s="55">
        <v>295.2</v>
      </c>
      <c r="J474" s="55">
        <v>80</v>
      </c>
      <c r="K474" s="55">
        <v>170</v>
      </c>
      <c r="L474" s="55">
        <v>108</v>
      </c>
      <c r="M474" s="55">
        <f t="shared" si="7"/>
        <v>1184.2</v>
      </c>
    </row>
    <row r="475" spans="1:13" hidden="1">
      <c r="A475" s="52" t="s">
        <v>187</v>
      </c>
      <c r="B475" s="53" t="s">
        <v>188</v>
      </c>
      <c r="C475" s="54" t="s">
        <v>654</v>
      </c>
      <c r="D475" s="49" t="s">
        <v>655</v>
      </c>
      <c r="E475" s="54" t="s">
        <v>321</v>
      </c>
      <c r="F475" s="49" t="s">
        <v>322</v>
      </c>
      <c r="G475" s="55">
        <v>0</v>
      </c>
      <c r="H475" s="55">
        <v>352.73</v>
      </c>
      <c r="I475" s="55">
        <v>80.89</v>
      </c>
      <c r="J475" s="55">
        <v>80.41</v>
      </c>
      <c r="K475" s="55">
        <v>19.59</v>
      </c>
      <c r="L475" s="55">
        <v>0</v>
      </c>
      <c r="M475" s="55">
        <f t="shared" si="7"/>
        <v>533.62</v>
      </c>
    </row>
    <row r="476" spans="1:13" hidden="1">
      <c r="A476" s="52" t="s">
        <v>187</v>
      </c>
      <c r="B476" s="53" t="s">
        <v>188</v>
      </c>
      <c r="C476" s="54" t="s">
        <v>654</v>
      </c>
      <c r="D476" s="49" t="s">
        <v>655</v>
      </c>
      <c r="E476" s="54" t="s">
        <v>382</v>
      </c>
      <c r="F476" s="49" t="s">
        <v>383</v>
      </c>
      <c r="G476" s="55">
        <v>0</v>
      </c>
      <c r="H476" s="55">
        <v>0</v>
      </c>
      <c r="I476" s="55">
        <v>0</v>
      </c>
      <c r="J476" s="55">
        <v>0</v>
      </c>
      <c r="K476" s="55">
        <v>0</v>
      </c>
      <c r="L476" s="55">
        <v>0</v>
      </c>
      <c r="M476" s="55">
        <f t="shared" si="7"/>
        <v>0</v>
      </c>
    </row>
    <row r="477" spans="1:13" hidden="1">
      <c r="A477" s="52" t="s">
        <v>187</v>
      </c>
      <c r="B477" s="53" t="s">
        <v>188</v>
      </c>
      <c r="C477" s="54" t="s">
        <v>654</v>
      </c>
      <c r="D477" s="49" t="s">
        <v>655</v>
      </c>
      <c r="E477" s="54" t="s">
        <v>386</v>
      </c>
      <c r="F477" s="49" t="s">
        <v>387</v>
      </c>
      <c r="G477" s="55">
        <v>-81.95</v>
      </c>
      <c r="H477" s="55">
        <v>-11.98</v>
      </c>
      <c r="I477" s="55">
        <v>-20.58</v>
      </c>
      <c r="J477" s="55">
        <v>-8.1</v>
      </c>
      <c r="K477" s="55">
        <v>-69.47</v>
      </c>
      <c r="L477" s="55">
        <v>-44.06</v>
      </c>
      <c r="M477" s="55">
        <f t="shared" si="7"/>
        <v>-236.14</v>
      </c>
    </row>
    <row r="478" spans="1:13" hidden="1">
      <c r="A478" s="52" t="s">
        <v>187</v>
      </c>
      <c r="B478" s="53" t="s">
        <v>188</v>
      </c>
      <c r="C478" s="54" t="s">
        <v>654</v>
      </c>
      <c r="D478" s="49" t="s">
        <v>655</v>
      </c>
      <c r="E478" s="54" t="s">
        <v>287</v>
      </c>
      <c r="F478" s="49" t="s">
        <v>288</v>
      </c>
      <c r="G478" s="55">
        <v>1374.59</v>
      </c>
      <c r="H478" s="55">
        <v>866.79</v>
      </c>
      <c r="I478" s="55">
        <v>1079.83</v>
      </c>
      <c r="J478" s="55">
        <v>457.59</v>
      </c>
      <c r="K478" s="55">
        <v>259.54000000000002</v>
      </c>
      <c r="L478" s="55">
        <v>142.13</v>
      </c>
      <c r="M478" s="55">
        <f t="shared" si="7"/>
        <v>4180.47</v>
      </c>
    </row>
    <row r="479" spans="1:13" hidden="1">
      <c r="A479" s="52" t="s">
        <v>187</v>
      </c>
      <c r="B479" s="53" t="s">
        <v>188</v>
      </c>
      <c r="C479" s="54" t="s">
        <v>656</v>
      </c>
      <c r="D479" s="49" t="s">
        <v>657</v>
      </c>
      <c r="E479" s="54" t="s">
        <v>279</v>
      </c>
      <c r="F479" s="49" t="s">
        <v>280</v>
      </c>
      <c r="G479" s="55">
        <v>-1000.28</v>
      </c>
      <c r="H479" s="55">
        <v>-227.91</v>
      </c>
      <c r="I479" s="55">
        <v>43.79</v>
      </c>
      <c r="J479" s="55">
        <v>284.23</v>
      </c>
      <c r="K479" s="55">
        <v>153.12</v>
      </c>
      <c r="L479" s="55">
        <v>-610.13</v>
      </c>
      <c r="M479" s="55">
        <f t="shared" si="7"/>
        <v>-1357.18</v>
      </c>
    </row>
    <row r="480" spans="1:13" hidden="1">
      <c r="A480" s="52" t="s">
        <v>187</v>
      </c>
      <c r="B480" s="53" t="s">
        <v>188</v>
      </c>
      <c r="C480" s="54" t="s">
        <v>656</v>
      </c>
      <c r="D480" s="49" t="s">
        <v>657</v>
      </c>
      <c r="E480" s="54" t="s">
        <v>281</v>
      </c>
      <c r="F480" s="49" t="s">
        <v>282</v>
      </c>
      <c r="G480" s="55">
        <v>0</v>
      </c>
      <c r="H480" s="55">
        <v>0</v>
      </c>
      <c r="I480" s="55">
        <v>0</v>
      </c>
      <c r="J480" s="55">
        <v>0</v>
      </c>
      <c r="K480" s="55">
        <v>0</v>
      </c>
      <c r="L480" s="55">
        <v>0</v>
      </c>
      <c r="M480" s="55">
        <f t="shared" si="7"/>
        <v>0</v>
      </c>
    </row>
    <row r="481" spans="1:13" hidden="1">
      <c r="A481" s="52" t="s">
        <v>187</v>
      </c>
      <c r="B481" s="53" t="s">
        <v>188</v>
      </c>
      <c r="C481" s="54" t="s">
        <v>656</v>
      </c>
      <c r="D481" s="49" t="s">
        <v>657</v>
      </c>
      <c r="E481" s="54" t="s">
        <v>283</v>
      </c>
      <c r="F481" s="49" t="s">
        <v>284</v>
      </c>
      <c r="G481" s="55">
        <v>0</v>
      </c>
      <c r="H481" s="55">
        <v>-149.08000000000001</v>
      </c>
      <c r="I481" s="55">
        <v>0</v>
      </c>
      <c r="J481" s="55">
        <v>0</v>
      </c>
      <c r="K481" s="55">
        <v>0</v>
      </c>
      <c r="L481" s="55">
        <v>0</v>
      </c>
      <c r="M481" s="55">
        <f t="shared" si="7"/>
        <v>-149.08000000000001</v>
      </c>
    </row>
    <row r="482" spans="1:13" hidden="1">
      <c r="A482" s="52" t="s">
        <v>187</v>
      </c>
      <c r="B482" s="53" t="s">
        <v>188</v>
      </c>
      <c r="C482" s="54" t="s">
        <v>656</v>
      </c>
      <c r="D482" s="49" t="s">
        <v>657</v>
      </c>
      <c r="E482" s="54" t="s">
        <v>333</v>
      </c>
      <c r="F482" s="49" t="s">
        <v>334</v>
      </c>
      <c r="G482" s="55">
        <v>0</v>
      </c>
      <c r="H482" s="55">
        <v>191.86</v>
      </c>
      <c r="I482" s="55">
        <v>0</v>
      </c>
      <c r="J482" s="55">
        <v>0</v>
      </c>
      <c r="K482" s="55">
        <v>0</v>
      </c>
      <c r="L482" s="55">
        <v>0</v>
      </c>
      <c r="M482" s="55">
        <f t="shared" si="7"/>
        <v>191.86</v>
      </c>
    </row>
    <row r="483" spans="1:13" hidden="1">
      <c r="A483" s="52" t="s">
        <v>187</v>
      </c>
      <c r="B483" s="53" t="s">
        <v>188</v>
      </c>
      <c r="C483" s="54" t="s">
        <v>656</v>
      </c>
      <c r="D483" s="49" t="s">
        <v>657</v>
      </c>
      <c r="E483" s="54" t="s">
        <v>285</v>
      </c>
      <c r="F483" s="49" t="s">
        <v>286</v>
      </c>
      <c r="G483" s="55">
        <v>1076.25</v>
      </c>
      <c r="H483" s="55">
        <v>696.4</v>
      </c>
      <c r="I483" s="55">
        <v>2769.77</v>
      </c>
      <c r="J483" s="55">
        <v>2983.43</v>
      </c>
      <c r="K483" s="55">
        <v>2247.46</v>
      </c>
      <c r="L483" s="55">
        <v>577.70000000000005</v>
      </c>
      <c r="M483" s="55">
        <f t="shared" si="7"/>
        <v>10351.010000000002</v>
      </c>
    </row>
    <row r="484" spans="1:13" hidden="1">
      <c r="A484" s="52" t="s">
        <v>187</v>
      </c>
      <c r="B484" s="53" t="s">
        <v>188</v>
      </c>
      <c r="C484" s="54" t="s">
        <v>656</v>
      </c>
      <c r="D484" s="49" t="s">
        <v>657</v>
      </c>
      <c r="E484" s="54" t="s">
        <v>289</v>
      </c>
      <c r="F484" s="49" t="s">
        <v>290</v>
      </c>
      <c r="G484" s="55">
        <v>0</v>
      </c>
      <c r="H484" s="55">
        <v>322.94</v>
      </c>
      <c r="I484" s="55">
        <v>0</v>
      </c>
      <c r="J484" s="55">
        <v>0</v>
      </c>
      <c r="K484" s="55">
        <v>0</v>
      </c>
      <c r="L484" s="55">
        <v>0</v>
      </c>
      <c r="M484" s="55">
        <f t="shared" si="7"/>
        <v>322.94</v>
      </c>
    </row>
    <row r="485" spans="1:13" hidden="1">
      <c r="A485" s="52" t="s">
        <v>187</v>
      </c>
      <c r="B485" s="53" t="s">
        <v>188</v>
      </c>
      <c r="C485" s="54" t="s">
        <v>656</v>
      </c>
      <c r="D485" s="49" t="s">
        <v>657</v>
      </c>
      <c r="E485" s="54" t="s">
        <v>291</v>
      </c>
      <c r="F485" s="49" t="s">
        <v>292</v>
      </c>
      <c r="G485" s="55">
        <v>2528.02</v>
      </c>
      <c r="H485" s="55">
        <v>152.63999999999999</v>
      </c>
      <c r="I485" s="55">
        <v>39.67</v>
      </c>
      <c r="J485" s="55">
        <v>12.66</v>
      </c>
      <c r="K485" s="55">
        <v>318</v>
      </c>
      <c r="L485" s="55">
        <v>0</v>
      </c>
      <c r="M485" s="55">
        <f t="shared" si="7"/>
        <v>3050.99</v>
      </c>
    </row>
    <row r="486" spans="1:13" hidden="1">
      <c r="A486" s="52" t="s">
        <v>187</v>
      </c>
      <c r="B486" s="53" t="s">
        <v>188</v>
      </c>
      <c r="C486" s="54" t="s">
        <v>656</v>
      </c>
      <c r="D486" s="49" t="s">
        <v>657</v>
      </c>
      <c r="E486" s="54" t="s">
        <v>337</v>
      </c>
      <c r="F486" s="49" t="s">
        <v>338</v>
      </c>
      <c r="G486" s="55">
        <v>0</v>
      </c>
      <c r="H486" s="55">
        <v>2740.8399999999997</v>
      </c>
      <c r="I486" s="55">
        <v>0</v>
      </c>
      <c r="J486" s="55">
        <v>0</v>
      </c>
      <c r="K486" s="55">
        <v>0</v>
      </c>
      <c r="L486" s="55">
        <v>0</v>
      </c>
      <c r="M486" s="55">
        <f t="shared" si="7"/>
        <v>2740.8399999999997</v>
      </c>
    </row>
    <row r="487" spans="1:13" hidden="1">
      <c r="A487" s="52" t="s">
        <v>187</v>
      </c>
      <c r="B487" s="53" t="s">
        <v>188</v>
      </c>
      <c r="C487" s="54" t="s">
        <v>658</v>
      </c>
      <c r="D487" s="49" t="s">
        <v>659</v>
      </c>
      <c r="E487" s="54" t="s">
        <v>660</v>
      </c>
      <c r="F487" s="49" t="s">
        <v>661</v>
      </c>
      <c r="G487" s="55">
        <v>-11967.13</v>
      </c>
      <c r="H487" s="55">
        <v>-15839.88</v>
      </c>
      <c r="I487" s="55">
        <v>-17728.86</v>
      </c>
      <c r="J487" s="55">
        <v>-20155.48</v>
      </c>
      <c r="K487" s="55">
        <v>-25918.73</v>
      </c>
      <c r="L487" s="55">
        <v>-29175.21</v>
      </c>
      <c r="M487" s="55">
        <f t="shared" si="7"/>
        <v>-120785.28999999998</v>
      </c>
    </row>
    <row r="488" spans="1:13" hidden="1">
      <c r="A488" s="52" t="s">
        <v>187</v>
      </c>
      <c r="B488" s="53" t="s">
        <v>188</v>
      </c>
      <c r="C488" s="54" t="s">
        <v>662</v>
      </c>
      <c r="D488" s="49" t="s">
        <v>663</v>
      </c>
      <c r="E488" s="54" t="s">
        <v>516</v>
      </c>
      <c r="F488" s="49" t="s">
        <v>517</v>
      </c>
      <c r="G488" s="55">
        <v>5288.75</v>
      </c>
      <c r="H488" s="55">
        <v>4114.3100000000004</v>
      </c>
      <c r="I488" s="55">
        <v>3199.16</v>
      </c>
      <c r="J488" s="55">
        <v>3575.42</v>
      </c>
      <c r="K488" s="55">
        <v>6495.27</v>
      </c>
      <c r="L488" s="55">
        <v>4692.6899999999996</v>
      </c>
      <c r="M488" s="55">
        <f t="shared" si="7"/>
        <v>27365.600000000002</v>
      </c>
    </row>
    <row r="489" spans="1:13" hidden="1">
      <c r="A489" s="52" t="s">
        <v>187</v>
      </c>
      <c r="B489" s="53" t="s">
        <v>188</v>
      </c>
      <c r="C489" s="54" t="s">
        <v>664</v>
      </c>
      <c r="D489" s="49" t="s">
        <v>665</v>
      </c>
      <c r="E489" s="54" t="s">
        <v>259</v>
      </c>
      <c r="F489" s="49" t="s">
        <v>260</v>
      </c>
      <c r="G489" s="55">
        <v>10700.56</v>
      </c>
      <c r="H489" s="55">
        <v>10700.56</v>
      </c>
      <c r="I489" s="55">
        <v>10700.56</v>
      </c>
      <c r="J489" s="55">
        <v>10700.56</v>
      </c>
      <c r="K489" s="55">
        <v>10700.56</v>
      </c>
      <c r="L489" s="55">
        <v>10700.55</v>
      </c>
      <c r="M489" s="55">
        <f t="shared" si="7"/>
        <v>64203.349999999991</v>
      </c>
    </row>
    <row r="490" spans="1:13" hidden="1">
      <c r="A490" s="52" t="s">
        <v>187</v>
      </c>
      <c r="B490" s="53" t="s">
        <v>188</v>
      </c>
      <c r="C490" s="54" t="s">
        <v>666</v>
      </c>
      <c r="D490" s="49" t="s">
        <v>667</v>
      </c>
      <c r="E490" s="54" t="s">
        <v>259</v>
      </c>
      <c r="F490" s="49" t="s">
        <v>260</v>
      </c>
      <c r="G490" s="55">
        <v>0</v>
      </c>
      <c r="H490" s="55">
        <v>0</v>
      </c>
      <c r="I490" s="55">
        <v>0</v>
      </c>
      <c r="J490" s="55">
        <v>0</v>
      </c>
      <c r="K490" s="55">
        <v>0</v>
      </c>
      <c r="L490" s="55">
        <v>-756.68</v>
      </c>
      <c r="M490" s="55">
        <f t="shared" si="7"/>
        <v>-756.68</v>
      </c>
    </row>
    <row r="491" spans="1:13" hidden="1">
      <c r="A491" s="52" t="s">
        <v>187</v>
      </c>
      <c r="B491" s="53" t="s">
        <v>188</v>
      </c>
      <c r="C491" s="54" t="s">
        <v>668</v>
      </c>
      <c r="D491" s="49" t="s">
        <v>669</v>
      </c>
      <c r="E491" s="54" t="s">
        <v>279</v>
      </c>
      <c r="F491" s="49" t="s">
        <v>280</v>
      </c>
      <c r="G491" s="55">
        <v>190.08</v>
      </c>
      <c r="H491" s="55">
        <v>-255.56</v>
      </c>
      <c r="I491" s="55">
        <v>35.369999999999997</v>
      </c>
      <c r="J491" s="55">
        <v>-35.369999999999997</v>
      </c>
      <c r="K491" s="55">
        <v>111.31</v>
      </c>
      <c r="L491" s="55">
        <v>-82.05</v>
      </c>
      <c r="M491" s="55">
        <f t="shared" si="7"/>
        <v>-36.219999999999985</v>
      </c>
    </row>
    <row r="492" spans="1:13" hidden="1">
      <c r="A492" s="52" t="s">
        <v>187</v>
      </c>
      <c r="B492" s="53" t="s">
        <v>188</v>
      </c>
      <c r="C492" s="54" t="s">
        <v>668</v>
      </c>
      <c r="D492" s="49" t="s">
        <v>669</v>
      </c>
      <c r="E492" s="54" t="s">
        <v>285</v>
      </c>
      <c r="F492" s="49" t="s">
        <v>286</v>
      </c>
      <c r="G492" s="55">
        <v>425.93</v>
      </c>
      <c r="H492" s="55">
        <v>0</v>
      </c>
      <c r="I492" s="55">
        <v>212.24</v>
      </c>
      <c r="J492" s="55">
        <v>0</v>
      </c>
      <c r="K492" s="55">
        <v>278.27</v>
      </c>
      <c r="L492" s="55">
        <v>58.51</v>
      </c>
      <c r="M492" s="55">
        <f t="shared" si="7"/>
        <v>974.95</v>
      </c>
    </row>
    <row r="493" spans="1:13" hidden="1">
      <c r="A493" s="52" t="s">
        <v>187</v>
      </c>
      <c r="B493" s="53" t="s">
        <v>188</v>
      </c>
      <c r="C493" s="54" t="s">
        <v>668</v>
      </c>
      <c r="D493" s="49" t="s">
        <v>669</v>
      </c>
      <c r="E493" s="54" t="s">
        <v>287</v>
      </c>
      <c r="F493" s="49" t="s">
        <v>288</v>
      </c>
      <c r="G493" s="55">
        <v>84.75</v>
      </c>
      <c r="H493" s="55">
        <v>194.03</v>
      </c>
      <c r="I493" s="55">
        <v>293</v>
      </c>
      <c r="J493" s="55">
        <v>174.34</v>
      </c>
      <c r="K493" s="55">
        <v>116.96</v>
      </c>
      <c r="L493" s="55">
        <v>116.85</v>
      </c>
      <c r="M493" s="55">
        <f t="shared" si="7"/>
        <v>979.93000000000006</v>
      </c>
    </row>
    <row r="494" spans="1:13" hidden="1">
      <c r="A494" s="52" t="s">
        <v>187</v>
      </c>
      <c r="B494" s="53" t="s">
        <v>188</v>
      </c>
      <c r="C494" s="54" t="s">
        <v>670</v>
      </c>
      <c r="D494" s="49" t="s">
        <v>671</v>
      </c>
      <c r="E494" s="54" t="s">
        <v>279</v>
      </c>
      <c r="F494" s="49" t="s">
        <v>280</v>
      </c>
      <c r="G494" s="55">
        <v>-676.01</v>
      </c>
      <c r="H494" s="55">
        <v>0</v>
      </c>
      <c r="I494" s="55">
        <v>0</v>
      </c>
      <c r="J494" s="55">
        <v>144.44999999999999</v>
      </c>
      <c r="K494" s="55">
        <v>-144.44999999999999</v>
      </c>
      <c r="L494" s="55">
        <v>112.67</v>
      </c>
      <c r="M494" s="55">
        <f t="shared" si="7"/>
        <v>-563.34</v>
      </c>
    </row>
    <row r="495" spans="1:13" hidden="1">
      <c r="A495" s="52" t="s">
        <v>187</v>
      </c>
      <c r="B495" s="53" t="s">
        <v>188</v>
      </c>
      <c r="C495" s="54" t="s">
        <v>670</v>
      </c>
      <c r="D495" s="49" t="s">
        <v>671</v>
      </c>
      <c r="E495" s="54" t="s">
        <v>285</v>
      </c>
      <c r="F495" s="49" t="s">
        <v>286</v>
      </c>
      <c r="G495" s="55">
        <v>0</v>
      </c>
      <c r="H495" s="55">
        <v>0</v>
      </c>
      <c r="I495" s="55">
        <v>0</v>
      </c>
      <c r="J495" s="55">
        <v>577.80999999999995</v>
      </c>
      <c r="K495" s="55">
        <v>0</v>
      </c>
      <c r="L495" s="55">
        <v>225.34</v>
      </c>
      <c r="M495" s="55">
        <f t="shared" si="7"/>
        <v>803.15</v>
      </c>
    </row>
    <row r="496" spans="1:13" hidden="1">
      <c r="A496" s="52" t="s">
        <v>187</v>
      </c>
      <c r="B496" s="53" t="s">
        <v>188</v>
      </c>
      <c r="C496" s="54" t="s">
        <v>670</v>
      </c>
      <c r="D496" s="49" t="s">
        <v>671</v>
      </c>
      <c r="E496" s="54" t="s">
        <v>335</v>
      </c>
      <c r="F496" s="49" t="s">
        <v>336</v>
      </c>
      <c r="G496" s="55">
        <v>0</v>
      </c>
      <c r="H496" s="55">
        <v>0</v>
      </c>
      <c r="I496" s="55">
        <v>0</v>
      </c>
      <c r="J496" s="55">
        <v>1400</v>
      </c>
      <c r="K496" s="55">
        <v>0</v>
      </c>
      <c r="L496" s="55">
        <v>0</v>
      </c>
      <c r="M496" s="55">
        <f t="shared" si="7"/>
        <v>1400</v>
      </c>
    </row>
    <row r="497" spans="1:13" hidden="1">
      <c r="A497" s="52" t="s">
        <v>187</v>
      </c>
      <c r="B497" s="53" t="s">
        <v>188</v>
      </c>
      <c r="C497" s="54" t="s">
        <v>672</v>
      </c>
      <c r="D497" s="49" t="s">
        <v>673</v>
      </c>
      <c r="E497" s="54" t="s">
        <v>379</v>
      </c>
      <c r="F497" s="49" t="s">
        <v>264</v>
      </c>
      <c r="G497" s="55">
        <v>0</v>
      </c>
      <c r="H497" s="55">
        <v>250</v>
      </c>
      <c r="I497" s="55">
        <v>0</v>
      </c>
      <c r="J497" s="55">
        <v>0</v>
      </c>
      <c r="K497" s="55">
        <v>0</v>
      </c>
      <c r="L497" s="55">
        <v>0</v>
      </c>
      <c r="M497" s="55">
        <f t="shared" si="7"/>
        <v>250</v>
      </c>
    </row>
    <row r="498" spans="1:13" hidden="1">
      <c r="A498" s="52" t="s">
        <v>187</v>
      </c>
      <c r="B498" s="53" t="s">
        <v>188</v>
      </c>
      <c r="C498" s="54" t="s">
        <v>672</v>
      </c>
      <c r="D498" s="49" t="s">
        <v>673</v>
      </c>
      <c r="E498" s="54" t="s">
        <v>428</v>
      </c>
      <c r="F498" s="49" t="s">
        <v>429</v>
      </c>
      <c r="G498" s="55">
        <v>12347.07</v>
      </c>
      <c r="H498" s="55">
        <v>6997.07</v>
      </c>
      <c r="I498" s="55">
        <v>8449.07</v>
      </c>
      <c r="J498" s="55">
        <v>4277.07</v>
      </c>
      <c r="K498" s="55">
        <v>13870.15</v>
      </c>
      <c r="L498" s="55">
        <v>4247.07</v>
      </c>
      <c r="M498" s="55">
        <f t="shared" si="7"/>
        <v>50187.5</v>
      </c>
    </row>
    <row r="499" spans="1:13" hidden="1">
      <c r="A499" s="52" t="s">
        <v>187</v>
      </c>
      <c r="B499" s="53" t="s">
        <v>188</v>
      </c>
      <c r="C499" s="54" t="s">
        <v>672</v>
      </c>
      <c r="D499" s="49" t="s">
        <v>673</v>
      </c>
      <c r="E499" s="54" t="s">
        <v>592</v>
      </c>
      <c r="F499" s="49" t="s">
        <v>593</v>
      </c>
      <c r="G499" s="55">
        <v>0</v>
      </c>
      <c r="H499" s="55">
        <v>135</v>
      </c>
      <c r="I499" s="55">
        <v>0</v>
      </c>
      <c r="J499" s="55">
        <v>0</v>
      </c>
      <c r="K499" s="55">
        <v>620</v>
      </c>
      <c r="L499" s="55">
        <v>235</v>
      </c>
      <c r="M499" s="55">
        <f t="shared" si="7"/>
        <v>990</v>
      </c>
    </row>
    <row r="500" spans="1:13" hidden="1">
      <c r="A500" s="52" t="s">
        <v>187</v>
      </c>
      <c r="B500" s="53" t="s">
        <v>188</v>
      </c>
      <c r="C500" s="54" t="s">
        <v>674</v>
      </c>
      <c r="D500" s="49" t="s">
        <v>675</v>
      </c>
      <c r="E500" s="54" t="s">
        <v>676</v>
      </c>
      <c r="F500" s="49" t="s">
        <v>677</v>
      </c>
      <c r="G500" s="55">
        <v>7268.05</v>
      </c>
      <c r="H500" s="55">
        <v>5262.9</v>
      </c>
      <c r="I500" s="55">
        <v>0</v>
      </c>
      <c r="J500" s="55">
        <v>10119.08</v>
      </c>
      <c r="K500" s="55">
        <v>9741.08</v>
      </c>
      <c r="L500" s="55">
        <v>5019.95</v>
      </c>
      <c r="M500" s="55">
        <f t="shared" si="7"/>
        <v>37411.06</v>
      </c>
    </row>
    <row r="501" spans="1:13" hidden="1">
      <c r="A501" s="52" t="s">
        <v>187</v>
      </c>
      <c r="B501" s="53" t="s">
        <v>188</v>
      </c>
      <c r="C501" s="54" t="s">
        <v>678</v>
      </c>
      <c r="D501" s="49" t="s">
        <v>679</v>
      </c>
      <c r="E501" s="54" t="s">
        <v>307</v>
      </c>
      <c r="F501" s="49" t="s">
        <v>308</v>
      </c>
      <c r="G501" s="55">
        <v>312.39</v>
      </c>
      <c r="H501" s="55">
        <v>168.3</v>
      </c>
      <c r="I501" s="55">
        <v>21.29</v>
      </c>
      <c r="J501" s="55">
        <v>0</v>
      </c>
      <c r="K501" s="55">
        <v>238.17</v>
      </c>
      <c r="L501" s="55">
        <v>174</v>
      </c>
      <c r="M501" s="55">
        <f t="shared" si="7"/>
        <v>914.15</v>
      </c>
    </row>
    <row r="502" spans="1:13" hidden="1">
      <c r="A502" s="52" t="s">
        <v>187</v>
      </c>
      <c r="B502" s="53" t="s">
        <v>188</v>
      </c>
      <c r="C502" s="54" t="s">
        <v>680</v>
      </c>
      <c r="D502" s="49" t="s">
        <v>681</v>
      </c>
      <c r="E502" s="54" t="s">
        <v>335</v>
      </c>
      <c r="F502" s="49" t="s">
        <v>336</v>
      </c>
      <c r="G502" s="55">
        <v>375</v>
      </c>
      <c r="H502" s="55">
        <v>300</v>
      </c>
      <c r="I502" s="55">
        <v>300</v>
      </c>
      <c r="J502" s="55">
        <v>1250</v>
      </c>
      <c r="K502" s="55">
        <v>2170</v>
      </c>
      <c r="L502" s="55">
        <v>3133</v>
      </c>
      <c r="M502" s="55">
        <f t="shared" si="7"/>
        <v>7528</v>
      </c>
    </row>
    <row r="503" spans="1:13" hidden="1">
      <c r="A503" s="52" t="s">
        <v>187</v>
      </c>
      <c r="B503" s="53" t="s">
        <v>188</v>
      </c>
      <c r="C503" s="54" t="s">
        <v>680</v>
      </c>
      <c r="D503" s="49" t="s">
        <v>681</v>
      </c>
      <c r="E503" s="54" t="s">
        <v>291</v>
      </c>
      <c r="F503" s="49" t="s">
        <v>292</v>
      </c>
      <c r="G503" s="55">
        <v>45.89</v>
      </c>
      <c r="H503" s="55">
        <v>665.79</v>
      </c>
      <c r="I503" s="55">
        <v>135.61000000000001</v>
      </c>
      <c r="J503" s="55">
        <v>202.3</v>
      </c>
      <c r="K503" s="55">
        <v>0</v>
      </c>
      <c r="L503" s="55">
        <v>0</v>
      </c>
      <c r="M503" s="55">
        <f t="shared" si="7"/>
        <v>1049.5899999999999</v>
      </c>
    </row>
    <row r="504" spans="1:13" hidden="1">
      <c r="A504" s="52" t="s">
        <v>187</v>
      </c>
      <c r="B504" s="53" t="s">
        <v>188</v>
      </c>
      <c r="C504" s="54" t="s">
        <v>682</v>
      </c>
      <c r="D504" s="49" t="s">
        <v>683</v>
      </c>
      <c r="E504" s="54" t="s">
        <v>684</v>
      </c>
      <c r="F504" s="49" t="s">
        <v>685</v>
      </c>
      <c r="G504" s="55">
        <v>-13441.9</v>
      </c>
      <c r="H504" s="55">
        <v>-10465.700000000001</v>
      </c>
      <c r="I504" s="55">
        <v>-9005.57</v>
      </c>
      <c r="J504" s="55">
        <v>-6522.66</v>
      </c>
      <c r="K504" s="55">
        <v>-5528.83</v>
      </c>
      <c r="L504" s="55">
        <v>-2847.61</v>
      </c>
      <c r="M504" s="55">
        <f t="shared" si="7"/>
        <v>-47812.270000000004</v>
      </c>
    </row>
    <row r="505" spans="1:13" hidden="1">
      <c r="A505" s="52" t="s">
        <v>187</v>
      </c>
      <c r="B505" s="53" t="s">
        <v>188</v>
      </c>
      <c r="C505" s="54" t="s">
        <v>682</v>
      </c>
      <c r="D505" s="49" t="s">
        <v>683</v>
      </c>
      <c r="E505" s="54" t="s">
        <v>686</v>
      </c>
      <c r="F505" s="49" t="s">
        <v>687</v>
      </c>
      <c r="G505" s="55">
        <v>8178.91</v>
      </c>
      <c r="H505" s="55">
        <v>9431.3700000000008</v>
      </c>
      <c r="I505" s="55">
        <v>10058.34</v>
      </c>
      <c r="J505" s="55">
        <v>4184.87</v>
      </c>
      <c r="K505" s="55">
        <v>5421.51</v>
      </c>
      <c r="L505" s="55">
        <v>1327.88</v>
      </c>
      <c r="M505" s="55">
        <f t="shared" si="7"/>
        <v>38602.879999999997</v>
      </c>
    </row>
    <row r="506" spans="1:13" hidden="1">
      <c r="A506" s="52" t="s">
        <v>187</v>
      </c>
      <c r="B506" s="53" t="s">
        <v>188</v>
      </c>
      <c r="C506" s="54" t="s">
        <v>55</v>
      </c>
      <c r="D506" s="49" t="s">
        <v>688</v>
      </c>
      <c r="E506" s="54" t="s">
        <v>49</v>
      </c>
      <c r="F506" s="49" t="s">
        <v>529</v>
      </c>
      <c r="G506" s="55">
        <v>392.2</v>
      </c>
      <c r="H506" s="55">
        <v>429.3</v>
      </c>
      <c r="I506" s="55">
        <v>0</v>
      </c>
      <c r="J506" s="55">
        <v>0</v>
      </c>
      <c r="K506" s="55">
        <v>0</v>
      </c>
      <c r="L506" s="55">
        <v>0</v>
      </c>
      <c r="M506" s="55">
        <f t="shared" si="7"/>
        <v>821.5</v>
      </c>
    </row>
    <row r="507" spans="1:13" hidden="1">
      <c r="A507" s="52" t="s">
        <v>187</v>
      </c>
      <c r="B507" s="53" t="s">
        <v>188</v>
      </c>
      <c r="C507" s="54" t="s">
        <v>55</v>
      </c>
      <c r="D507" s="49" t="s">
        <v>688</v>
      </c>
      <c r="E507" s="54" t="s">
        <v>48</v>
      </c>
      <c r="F507" s="49" t="s">
        <v>396</v>
      </c>
      <c r="G507" s="55">
        <v>0</v>
      </c>
      <c r="H507" s="55">
        <v>2000</v>
      </c>
      <c r="I507" s="55">
        <v>0</v>
      </c>
      <c r="J507" s="55">
        <v>1878.14</v>
      </c>
      <c r="K507" s="55">
        <v>961.84</v>
      </c>
      <c r="L507" s="55">
        <v>0</v>
      </c>
      <c r="M507" s="55">
        <f t="shared" si="7"/>
        <v>4839.9800000000005</v>
      </c>
    </row>
    <row r="508" spans="1:13" hidden="1">
      <c r="A508" s="52" t="s">
        <v>187</v>
      </c>
      <c r="B508" s="53" t="s">
        <v>188</v>
      </c>
      <c r="C508" s="54" t="s">
        <v>55</v>
      </c>
      <c r="D508" s="49" t="s">
        <v>688</v>
      </c>
      <c r="E508" s="54" t="s">
        <v>47</v>
      </c>
      <c r="F508" s="49" t="s">
        <v>532</v>
      </c>
      <c r="G508" s="55">
        <v>0</v>
      </c>
      <c r="H508" s="55">
        <v>1000</v>
      </c>
      <c r="I508" s="55">
        <v>0</v>
      </c>
      <c r="J508" s="55">
        <v>0</v>
      </c>
      <c r="K508" s="55">
        <v>0</v>
      </c>
      <c r="L508" s="55">
        <v>0</v>
      </c>
      <c r="M508" s="55">
        <f t="shared" si="7"/>
        <v>1000</v>
      </c>
    </row>
    <row r="509" spans="1:13" hidden="1">
      <c r="A509" s="52" t="s">
        <v>187</v>
      </c>
      <c r="B509" s="53" t="s">
        <v>188</v>
      </c>
      <c r="C509" s="54" t="s">
        <v>55</v>
      </c>
      <c r="D509" s="49" t="s">
        <v>688</v>
      </c>
      <c r="E509" s="54" t="s">
        <v>50</v>
      </c>
      <c r="F509" s="49" t="s">
        <v>530</v>
      </c>
      <c r="G509" s="55">
        <v>718.96</v>
      </c>
      <c r="H509" s="55">
        <v>3655</v>
      </c>
      <c r="I509" s="55">
        <v>2050</v>
      </c>
      <c r="J509" s="55">
        <v>749</v>
      </c>
      <c r="K509" s="55">
        <v>2143</v>
      </c>
      <c r="L509" s="55">
        <v>3025</v>
      </c>
      <c r="M509" s="55">
        <f t="shared" si="7"/>
        <v>12340.96</v>
      </c>
    </row>
    <row r="510" spans="1:13" hidden="1">
      <c r="A510" s="52" t="s">
        <v>187</v>
      </c>
      <c r="B510" s="53" t="s">
        <v>188</v>
      </c>
      <c r="C510" s="54" t="s">
        <v>55</v>
      </c>
      <c r="D510" s="49" t="s">
        <v>688</v>
      </c>
      <c r="E510" s="54" t="s">
        <v>689</v>
      </c>
      <c r="F510" s="49" t="s">
        <v>690</v>
      </c>
      <c r="G510" s="55">
        <v>0</v>
      </c>
      <c r="H510" s="55">
        <v>0</v>
      </c>
      <c r="I510" s="55">
        <v>315.99</v>
      </c>
      <c r="J510" s="55">
        <v>0</v>
      </c>
      <c r="K510" s="55">
        <v>0</v>
      </c>
      <c r="L510" s="55">
        <v>0</v>
      </c>
      <c r="M510" s="55">
        <f t="shared" si="7"/>
        <v>315.99</v>
      </c>
    </row>
    <row r="511" spans="1:13" hidden="1">
      <c r="A511" s="52" t="s">
        <v>187</v>
      </c>
      <c r="B511" s="53" t="s">
        <v>188</v>
      </c>
      <c r="C511" s="54" t="s">
        <v>691</v>
      </c>
      <c r="D511" s="49" t="s">
        <v>692</v>
      </c>
      <c r="E511" s="54" t="s">
        <v>287</v>
      </c>
      <c r="F511" s="49" t="s">
        <v>288</v>
      </c>
      <c r="G511" s="55">
        <v>88.97</v>
      </c>
      <c r="H511" s="55">
        <v>925.55</v>
      </c>
      <c r="I511" s="55">
        <v>955.03</v>
      </c>
      <c r="J511" s="55">
        <v>96.56</v>
      </c>
      <c r="K511" s="55">
        <v>335.06</v>
      </c>
      <c r="L511" s="55">
        <v>147.91</v>
      </c>
      <c r="M511" s="55">
        <f t="shared" si="7"/>
        <v>2549.08</v>
      </c>
    </row>
    <row r="512" spans="1:13" hidden="1">
      <c r="A512" s="52" t="s">
        <v>187</v>
      </c>
      <c r="B512" s="53" t="s">
        <v>188</v>
      </c>
      <c r="C512" s="54" t="s">
        <v>691</v>
      </c>
      <c r="D512" s="49" t="s">
        <v>692</v>
      </c>
      <c r="E512" s="54" t="s">
        <v>291</v>
      </c>
      <c r="F512" s="49" t="s">
        <v>292</v>
      </c>
      <c r="G512" s="55">
        <v>398.43</v>
      </c>
      <c r="H512" s="55">
        <v>185.35</v>
      </c>
      <c r="I512" s="55">
        <v>435.94</v>
      </c>
      <c r="J512" s="55">
        <v>0</v>
      </c>
      <c r="K512" s="55">
        <v>176.43</v>
      </c>
      <c r="L512" s="55">
        <v>7470.88</v>
      </c>
      <c r="M512" s="55">
        <f t="shared" si="7"/>
        <v>8667.0300000000007</v>
      </c>
    </row>
    <row r="513" spans="1:13" hidden="1">
      <c r="A513" s="52" t="s">
        <v>187</v>
      </c>
      <c r="B513" s="53" t="s">
        <v>188</v>
      </c>
      <c r="C513" s="54" t="s">
        <v>693</v>
      </c>
      <c r="D513" s="49" t="s">
        <v>694</v>
      </c>
      <c r="E513" s="54" t="s">
        <v>279</v>
      </c>
      <c r="F513" s="49" t="s">
        <v>280</v>
      </c>
      <c r="G513" s="55">
        <v>2903.15</v>
      </c>
      <c r="H513" s="55">
        <v>-4914.37</v>
      </c>
      <c r="I513" s="55">
        <v>-2196.44</v>
      </c>
      <c r="J513" s="55">
        <v>834.32</v>
      </c>
      <c r="K513" s="55">
        <v>1310.0999999999999</v>
      </c>
      <c r="L513" s="55">
        <v>1658.79</v>
      </c>
      <c r="M513" s="55">
        <f t="shared" si="7"/>
        <v>-404.44999999999982</v>
      </c>
    </row>
    <row r="514" spans="1:13" hidden="1">
      <c r="A514" s="52" t="s">
        <v>187</v>
      </c>
      <c r="B514" s="53" t="s">
        <v>188</v>
      </c>
      <c r="C514" s="54" t="s">
        <v>693</v>
      </c>
      <c r="D514" s="49" t="s">
        <v>694</v>
      </c>
      <c r="E514" s="54" t="s">
        <v>297</v>
      </c>
      <c r="F514" s="49" t="s">
        <v>298</v>
      </c>
      <c r="G514" s="55">
        <v>0</v>
      </c>
      <c r="H514" s="55">
        <v>0</v>
      </c>
      <c r="I514" s="55">
        <v>0</v>
      </c>
      <c r="J514" s="55">
        <v>0</v>
      </c>
      <c r="K514" s="55">
        <v>0</v>
      </c>
      <c r="L514" s="55">
        <v>281.04000000000002</v>
      </c>
      <c r="M514" s="55">
        <f t="shared" si="7"/>
        <v>281.04000000000002</v>
      </c>
    </row>
    <row r="515" spans="1:13" hidden="1">
      <c r="A515" s="52" t="s">
        <v>187</v>
      </c>
      <c r="B515" s="53" t="s">
        <v>188</v>
      </c>
      <c r="C515" s="54" t="s">
        <v>693</v>
      </c>
      <c r="D515" s="49" t="s">
        <v>694</v>
      </c>
      <c r="E515" s="54" t="s">
        <v>285</v>
      </c>
      <c r="F515" s="49" t="s">
        <v>286</v>
      </c>
      <c r="G515" s="55">
        <v>14974.99</v>
      </c>
      <c r="H515" s="55">
        <v>6784.36</v>
      </c>
      <c r="I515" s="55">
        <v>11245.09</v>
      </c>
      <c r="J515" s="55">
        <v>10833.99</v>
      </c>
      <c r="K515" s="55">
        <v>10046.5</v>
      </c>
      <c r="L515" s="55">
        <v>11354.77</v>
      </c>
      <c r="M515" s="55">
        <f t="shared" si="7"/>
        <v>65239.7</v>
      </c>
    </row>
    <row r="516" spans="1:13" hidden="1">
      <c r="A516" s="52" t="s">
        <v>187</v>
      </c>
      <c r="B516" s="53" t="s">
        <v>188</v>
      </c>
      <c r="C516" s="54" t="s">
        <v>693</v>
      </c>
      <c r="D516" s="49" t="s">
        <v>694</v>
      </c>
      <c r="E516" s="54" t="s">
        <v>291</v>
      </c>
      <c r="F516" s="49" t="s">
        <v>292</v>
      </c>
      <c r="G516" s="55">
        <v>0</v>
      </c>
      <c r="H516" s="55">
        <v>59.41</v>
      </c>
      <c r="I516" s="55">
        <v>0</v>
      </c>
      <c r="J516" s="55">
        <v>0</v>
      </c>
      <c r="K516" s="55">
        <v>0</v>
      </c>
      <c r="L516" s="55">
        <v>0</v>
      </c>
      <c r="M516" s="55">
        <f t="shared" si="7"/>
        <v>59.41</v>
      </c>
    </row>
    <row r="517" spans="1:13" hidden="1">
      <c r="A517" s="52" t="s">
        <v>187</v>
      </c>
      <c r="B517" s="53" t="s">
        <v>188</v>
      </c>
      <c r="C517" s="54" t="s">
        <v>693</v>
      </c>
      <c r="D517" s="49" t="s">
        <v>694</v>
      </c>
      <c r="E517" s="54" t="s">
        <v>305</v>
      </c>
      <c r="F517" s="49" t="s">
        <v>306</v>
      </c>
      <c r="G517" s="55">
        <v>0</v>
      </c>
      <c r="H517" s="55">
        <v>182.53</v>
      </c>
      <c r="I517" s="55">
        <v>0</v>
      </c>
      <c r="J517" s="55">
        <v>0</v>
      </c>
      <c r="K517" s="55">
        <v>0</v>
      </c>
      <c r="L517" s="55">
        <v>0</v>
      </c>
      <c r="M517" s="55">
        <f t="shared" si="7"/>
        <v>182.53</v>
      </c>
    </row>
    <row r="518" spans="1:13" hidden="1">
      <c r="A518" s="52" t="s">
        <v>187</v>
      </c>
      <c r="B518" s="53" t="s">
        <v>188</v>
      </c>
      <c r="C518" s="54" t="s">
        <v>693</v>
      </c>
      <c r="D518" s="49" t="s">
        <v>694</v>
      </c>
      <c r="E518" s="54" t="s">
        <v>399</v>
      </c>
      <c r="F518" s="49" t="s">
        <v>400</v>
      </c>
      <c r="G518" s="55">
        <v>0</v>
      </c>
      <c r="H518" s="55">
        <v>0</v>
      </c>
      <c r="I518" s="55">
        <v>0</v>
      </c>
      <c r="J518" s="55">
        <v>0</v>
      </c>
      <c r="K518" s="55">
        <v>3720</v>
      </c>
      <c r="L518" s="55">
        <v>245.87</v>
      </c>
      <c r="M518" s="55">
        <f t="shared" si="7"/>
        <v>3965.87</v>
      </c>
    </row>
    <row r="519" spans="1:13" hidden="1">
      <c r="A519" s="52" t="s">
        <v>187</v>
      </c>
      <c r="B519" s="53" t="s">
        <v>188</v>
      </c>
      <c r="C519" s="54" t="s">
        <v>695</v>
      </c>
      <c r="D519" s="49" t="s">
        <v>696</v>
      </c>
      <c r="E519" s="54" t="s">
        <v>287</v>
      </c>
      <c r="F519" s="49" t="s">
        <v>288</v>
      </c>
      <c r="G519" s="55">
        <v>104.25</v>
      </c>
      <c r="H519" s="55">
        <v>111.93</v>
      </c>
      <c r="I519" s="55">
        <v>109.46</v>
      </c>
      <c r="J519" s="55">
        <v>0</v>
      </c>
      <c r="K519" s="55">
        <v>214.73</v>
      </c>
      <c r="L519" s="55">
        <v>67.94</v>
      </c>
      <c r="M519" s="55">
        <f t="shared" si="7"/>
        <v>608.30999999999995</v>
      </c>
    </row>
    <row r="520" spans="1:13" hidden="1">
      <c r="A520" s="52" t="s">
        <v>187</v>
      </c>
      <c r="B520" s="53" t="s">
        <v>188</v>
      </c>
      <c r="C520" s="54" t="s">
        <v>697</v>
      </c>
      <c r="D520" s="49" t="s">
        <v>698</v>
      </c>
      <c r="E520" s="54" t="s">
        <v>301</v>
      </c>
      <c r="F520" s="49" t="s">
        <v>302</v>
      </c>
      <c r="G520" s="55">
        <v>0</v>
      </c>
      <c r="H520" s="55">
        <v>0</v>
      </c>
      <c r="I520" s="55">
        <v>0</v>
      </c>
      <c r="J520" s="55">
        <v>0</v>
      </c>
      <c r="K520" s="55">
        <v>14.37</v>
      </c>
      <c r="L520" s="55">
        <v>0</v>
      </c>
      <c r="M520" s="55">
        <f t="shared" ref="M520:M583" si="8">SUM(G520:L520)</f>
        <v>14.37</v>
      </c>
    </row>
    <row r="521" spans="1:13" hidden="1">
      <c r="A521" s="52" t="s">
        <v>187</v>
      </c>
      <c r="B521" s="53" t="s">
        <v>188</v>
      </c>
      <c r="C521" s="54" t="s">
        <v>697</v>
      </c>
      <c r="D521" s="49" t="s">
        <v>698</v>
      </c>
      <c r="E521" s="54" t="s">
        <v>321</v>
      </c>
      <c r="F521" s="49" t="s">
        <v>322</v>
      </c>
      <c r="G521" s="55">
        <v>0</v>
      </c>
      <c r="H521" s="55">
        <v>0</v>
      </c>
      <c r="I521" s="55">
        <v>842.28</v>
      </c>
      <c r="J521" s="55">
        <v>0</v>
      </c>
      <c r="K521" s="55">
        <v>0</v>
      </c>
      <c r="L521" s="55">
        <v>0</v>
      </c>
      <c r="M521" s="55">
        <f t="shared" si="8"/>
        <v>842.28</v>
      </c>
    </row>
    <row r="522" spans="1:13" hidden="1">
      <c r="A522" s="52" t="s">
        <v>187</v>
      </c>
      <c r="B522" s="53" t="s">
        <v>188</v>
      </c>
      <c r="C522" s="54" t="s">
        <v>699</v>
      </c>
      <c r="D522" s="49" t="s">
        <v>700</v>
      </c>
      <c r="E522" s="54" t="s">
        <v>287</v>
      </c>
      <c r="F522" s="49" t="s">
        <v>288</v>
      </c>
      <c r="G522" s="55">
        <v>50.39</v>
      </c>
      <c r="H522" s="55">
        <v>48.27</v>
      </c>
      <c r="I522" s="55">
        <v>58.99</v>
      </c>
      <c r="J522" s="55">
        <v>27.05</v>
      </c>
      <c r="K522" s="55">
        <v>61.11</v>
      </c>
      <c r="L522" s="55">
        <v>351.99</v>
      </c>
      <c r="M522" s="55">
        <f t="shared" si="8"/>
        <v>597.79999999999995</v>
      </c>
    </row>
    <row r="523" spans="1:13" hidden="1">
      <c r="A523" s="52" t="s">
        <v>187</v>
      </c>
      <c r="B523" s="53" t="s">
        <v>188</v>
      </c>
      <c r="C523" s="54" t="s">
        <v>701</v>
      </c>
      <c r="D523" s="49" t="s">
        <v>702</v>
      </c>
      <c r="E523" s="54" t="s">
        <v>319</v>
      </c>
      <c r="F523" s="49" t="s">
        <v>320</v>
      </c>
      <c r="G523" s="55">
        <v>0</v>
      </c>
      <c r="H523" s="55">
        <v>13.02</v>
      </c>
      <c r="I523" s="55">
        <v>0</v>
      </c>
      <c r="J523" s="55">
        <v>0</v>
      </c>
      <c r="K523" s="55">
        <v>0</v>
      </c>
      <c r="L523" s="55">
        <v>0</v>
      </c>
      <c r="M523" s="55">
        <f t="shared" si="8"/>
        <v>13.02</v>
      </c>
    </row>
    <row r="524" spans="1:13" hidden="1">
      <c r="A524" s="52" t="s">
        <v>187</v>
      </c>
      <c r="B524" s="53" t="s">
        <v>188</v>
      </c>
      <c r="C524" s="54" t="s">
        <v>701</v>
      </c>
      <c r="D524" s="49" t="s">
        <v>702</v>
      </c>
      <c r="E524" s="54" t="s">
        <v>291</v>
      </c>
      <c r="F524" s="49" t="s">
        <v>292</v>
      </c>
      <c r="G524" s="55">
        <v>0</v>
      </c>
      <c r="H524" s="55">
        <v>0</v>
      </c>
      <c r="I524" s="55">
        <v>47.55</v>
      </c>
      <c r="J524" s="55">
        <v>22.37</v>
      </c>
      <c r="K524" s="55">
        <v>0</v>
      </c>
      <c r="L524" s="55">
        <v>67.63</v>
      </c>
      <c r="M524" s="55">
        <f t="shared" si="8"/>
        <v>137.55000000000001</v>
      </c>
    </row>
    <row r="525" spans="1:13" hidden="1">
      <c r="A525" s="52" t="s">
        <v>187</v>
      </c>
      <c r="B525" s="53" t="s">
        <v>188</v>
      </c>
      <c r="C525" s="54" t="s">
        <v>703</v>
      </c>
      <c r="D525" s="49" t="s">
        <v>704</v>
      </c>
      <c r="E525" s="54" t="s">
        <v>297</v>
      </c>
      <c r="F525" s="49" t="s">
        <v>298</v>
      </c>
      <c r="G525" s="55">
        <v>58.55</v>
      </c>
      <c r="H525" s="55">
        <v>0</v>
      </c>
      <c r="I525" s="55">
        <v>0</v>
      </c>
      <c r="J525" s="55">
        <v>0</v>
      </c>
      <c r="K525" s="55">
        <v>0</v>
      </c>
      <c r="L525" s="55">
        <v>0</v>
      </c>
      <c r="M525" s="55">
        <f t="shared" si="8"/>
        <v>58.55</v>
      </c>
    </row>
    <row r="526" spans="1:13" hidden="1">
      <c r="A526" s="52" t="s">
        <v>187</v>
      </c>
      <c r="B526" s="53" t="s">
        <v>188</v>
      </c>
      <c r="C526" s="54" t="s">
        <v>703</v>
      </c>
      <c r="D526" s="49" t="s">
        <v>704</v>
      </c>
      <c r="E526" s="54" t="s">
        <v>291</v>
      </c>
      <c r="F526" s="49" t="s">
        <v>292</v>
      </c>
      <c r="G526" s="55">
        <v>0</v>
      </c>
      <c r="H526" s="55">
        <v>0</v>
      </c>
      <c r="I526" s="55">
        <v>0</v>
      </c>
      <c r="J526" s="55">
        <v>1204.3900000000001</v>
      </c>
      <c r="K526" s="55">
        <v>0</v>
      </c>
      <c r="L526" s="55">
        <v>0</v>
      </c>
      <c r="M526" s="55">
        <f t="shared" si="8"/>
        <v>1204.3900000000001</v>
      </c>
    </row>
    <row r="527" spans="1:13" hidden="1">
      <c r="A527" s="52" t="s">
        <v>187</v>
      </c>
      <c r="B527" s="53" t="s">
        <v>188</v>
      </c>
      <c r="C527" s="54" t="s">
        <v>169</v>
      </c>
      <c r="D527" s="49" t="s">
        <v>705</v>
      </c>
      <c r="E527" s="54" t="s">
        <v>279</v>
      </c>
      <c r="F527" s="49" t="s">
        <v>280</v>
      </c>
      <c r="G527" s="55">
        <v>0</v>
      </c>
      <c r="H527" s="55">
        <v>18.32</v>
      </c>
      <c r="I527" s="55">
        <v>-18.32</v>
      </c>
      <c r="J527" s="55">
        <v>0</v>
      </c>
      <c r="K527" s="55">
        <v>0</v>
      </c>
      <c r="L527" s="55">
        <v>0</v>
      </c>
      <c r="M527" s="55">
        <f t="shared" si="8"/>
        <v>0</v>
      </c>
    </row>
    <row r="528" spans="1:13" hidden="1">
      <c r="A528" s="52" t="s">
        <v>187</v>
      </c>
      <c r="B528" s="53" t="s">
        <v>188</v>
      </c>
      <c r="C528" s="54" t="s">
        <v>169</v>
      </c>
      <c r="D528" s="49" t="s">
        <v>705</v>
      </c>
      <c r="E528" s="54" t="s">
        <v>299</v>
      </c>
      <c r="F528" s="49" t="s">
        <v>300</v>
      </c>
      <c r="G528" s="55">
        <v>0</v>
      </c>
      <c r="H528" s="55">
        <v>0</v>
      </c>
      <c r="I528" s="55">
        <v>0</v>
      </c>
      <c r="J528" s="55">
        <v>172.46</v>
      </c>
      <c r="K528" s="55">
        <v>0</v>
      </c>
      <c r="L528" s="55">
        <v>0</v>
      </c>
      <c r="M528" s="55">
        <f t="shared" si="8"/>
        <v>172.46</v>
      </c>
    </row>
    <row r="529" spans="1:13" hidden="1">
      <c r="A529" s="52" t="s">
        <v>187</v>
      </c>
      <c r="B529" s="53" t="s">
        <v>188</v>
      </c>
      <c r="C529" s="54" t="s">
        <v>169</v>
      </c>
      <c r="D529" s="49" t="s">
        <v>705</v>
      </c>
      <c r="E529" s="54" t="s">
        <v>285</v>
      </c>
      <c r="F529" s="49" t="s">
        <v>286</v>
      </c>
      <c r="G529" s="55">
        <v>0</v>
      </c>
      <c r="H529" s="55">
        <v>30.54</v>
      </c>
      <c r="I529" s="55">
        <v>0</v>
      </c>
      <c r="J529" s="55">
        <v>0</v>
      </c>
      <c r="K529" s="55">
        <v>0</v>
      </c>
      <c r="L529" s="55">
        <v>0</v>
      </c>
      <c r="M529" s="55">
        <f t="shared" si="8"/>
        <v>30.54</v>
      </c>
    </row>
    <row r="530" spans="1:13" hidden="1">
      <c r="A530" s="52" t="s">
        <v>187</v>
      </c>
      <c r="B530" s="53" t="s">
        <v>188</v>
      </c>
      <c r="C530" s="54" t="s">
        <v>706</v>
      </c>
      <c r="D530" s="49" t="s">
        <v>707</v>
      </c>
      <c r="E530" s="54" t="s">
        <v>579</v>
      </c>
      <c r="F530" s="49" t="s">
        <v>580</v>
      </c>
      <c r="G530" s="55">
        <v>2255744.84</v>
      </c>
      <c r="H530" s="55">
        <v>2376725.7999999998</v>
      </c>
      <c r="I530" s="55">
        <v>2699947.65</v>
      </c>
      <c r="J530" s="55">
        <v>2442279.3199999998</v>
      </c>
      <c r="K530" s="55">
        <v>9857.76</v>
      </c>
      <c r="L530" s="55">
        <v>10008.9</v>
      </c>
      <c r="M530" s="55">
        <f t="shared" si="8"/>
        <v>9794564.2699999996</v>
      </c>
    </row>
    <row r="531" spans="1:13" hidden="1">
      <c r="A531" s="52" t="s">
        <v>187</v>
      </c>
      <c r="B531" s="53" t="s">
        <v>188</v>
      </c>
      <c r="C531" s="54" t="s">
        <v>708</v>
      </c>
      <c r="D531" s="49" t="s">
        <v>709</v>
      </c>
      <c r="E531" s="54" t="s">
        <v>259</v>
      </c>
      <c r="F531" s="49" t="s">
        <v>260</v>
      </c>
      <c r="G531" s="55">
        <v>7416.26</v>
      </c>
      <c r="H531" s="55">
        <v>7424.82</v>
      </c>
      <c r="I531" s="55">
        <v>8562.02</v>
      </c>
      <c r="J531" s="55">
        <v>9040.8700000000008</v>
      </c>
      <c r="K531" s="55">
        <v>9371.7800000000007</v>
      </c>
      <c r="L531" s="55">
        <v>9050.59</v>
      </c>
      <c r="M531" s="55">
        <f t="shared" si="8"/>
        <v>50866.34</v>
      </c>
    </row>
    <row r="532" spans="1:13" hidden="1">
      <c r="A532" s="52" t="s">
        <v>187</v>
      </c>
      <c r="B532" s="53" t="s">
        <v>188</v>
      </c>
      <c r="C532" s="54" t="s">
        <v>710</v>
      </c>
      <c r="D532" s="49" t="s">
        <v>711</v>
      </c>
      <c r="E532" s="54" t="s">
        <v>712</v>
      </c>
      <c r="F532" s="49" t="s">
        <v>713</v>
      </c>
      <c r="G532" s="55">
        <v>994734.2</v>
      </c>
      <c r="H532" s="55">
        <v>3043458.35</v>
      </c>
      <c r="I532" s="55">
        <v>3568544.23</v>
      </c>
      <c r="J532" s="55">
        <v>2130910.9</v>
      </c>
      <c r="K532" s="55">
        <v>-1903716.98</v>
      </c>
      <c r="L532" s="55">
        <v>-551572.89</v>
      </c>
      <c r="M532" s="55">
        <f t="shared" si="8"/>
        <v>7282357.8099999996</v>
      </c>
    </row>
    <row r="533" spans="1:13" hidden="1">
      <c r="A533" s="52" t="s">
        <v>187</v>
      </c>
      <c r="B533" s="53" t="s">
        <v>188</v>
      </c>
      <c r="C533" s="54" t="s">
        <v>714</v>
      </c>
      <c r="D533" s="49" t="s">
        <v>715</v>
      </c>
      <c r="E533" s="54" t="s">
        <v>333</v>
      </c>
      <c r="F533" s="49" t="s">
        <v>334</v>
      </c>
      <c r="G533" s="55">
        <v>0</v>
      </c>
      <c r="H533" s="55">
        <v>0</v>
      </c>
      <c r="I533" s="55">
        <v>0</v>
      </c>
      <c r="J533" s="55">
        <v>1.49</v>
      </c>
      <c r="K533" s="55">
        <v>0</v>
      </c>
      <c r="L533" s="55">
        <v>0</v>
      </c>
      <c r="M533" s="55">
        <f t="shared" si="8"/>
        <v>1.49</v>
      </c>
    </row>
    <row r="534" spans="1:13" hidden="1">
      <c r="A534" s="52" t="s">
        <v>187</v>
      </c>
      <c r="B534" s="53" t="s">
        <v>188</v>
      </c>
      <c r="C534" s="54" t="s">
        <v>714</v>
      </c>
      <c r="D534" s="49" t="s">
        <v>715</v>
      </c>
      <c r="E534" s="54" t="s">
        <v>337</v>
      </c>
      <c r="F534" s="49" t="s">
        <v>338</v>
      </c>
      <c r="G534" s="55">
        <v>0</v>
      </c>
      <c r="H534" s="55">
        <v>0</v>
      </c>
      <c r="I534" s="55">
        <v>0</v>
      </c>
      <c r="J534" s="55">
        <v>16.53</v>
      </c>
      <c r="K534" s="55">
        <v>0</v>
      </c>
      <c r="L534" s="55">
        <v>0</v>
      </c>
      <c r="M534" s="55">
        <f t="shared" si="8"/>
        <v>16.53</v>
      </c>
    </row>
    <row r="535" spans="1:13" hidden="1">
      <c r="A535" s="52" t="s">
        <v>187</v>
      </c>
      <c r="B535" s="53" t="s">
        <v>188</v>
      </c>
      <c r="C535" s="54" t="s">
        <v>716</v>
      </c>
      <c r="D535" s="49" t="s">
        <v>717</v>
      </c>
      <c r="E535" s="54" t="s">
        <v>291</v>
      </c>
      <c r="F535" s="49" t="s">
        <v>292</v>
      </c>
      <c r="G535" s="55">
        <v>26.67</v>
      </c>
      <c r="H535" s="55">
        <v>1976.07</v>
      </c>
      <c r="I535" s="55">
        <v>0</v>
      </c>
      <c r="J535" s="55">
        <v>0</v>
      </c>
      <c r="K535" s="55">
        <v>0</v>
      </c>
      <c r="L535" s="55">
        <v>0</v>
      </c>
      <c r="M535" s="55">
        <f t="shared" si="8"/>
        <v>2002.74</v>
      </c>
    </row>
    <row r="536" spans="1:13" hidden="1">
      <c r="A536" s="52" t="s">
        <v>187</v>
      </c>
      <c r="B536" s="53" t="s">
        <v>188</v>
      </c>
      <c r="C536" s="54" t="s">
        <v>718</v>
      </c>
      <c r="D536" s="49" t="s">
        <v>719</v>
      </c>
      <c r="E536" s="54" t="s">
        <v>279</v>
      </c>
      <c r="F536" s="49" t="s">
        <v>280</v>
      </c>
      <c r="G536" s="55">
        <v>58.93</v>
      </c>
      <c r="H536" s="55">
        <v>616.08000000000004</v>
      </c>
      <c r="I536" s="55">
        <v>-675.01</v>
      </c>
      <c r="J536" s="55">
        <v>0</v>
      </c>
      <c r="K536" s="55">
        <v>0</v>
      </c>
      <c r="L536" s="55">
        <v>0</v>
      </c>
      <c r="M536" s="55">
        <f t="shared" si="8"/>
        <v>0</v>
      </c>
    </row>
    <row r="537" spans="1:13" hidden="1">
      <c r="A537" s="52" t="s">
        <v>187</v>
      </c>
      <c r="B537" s="53" t="s">
        <v>188</v>
      </c>
      <c r="C537" s="54" t="s">
        <v>718</v>
      </c>
      <c r="D537" s="49" t="s">
        <v>719</v>
      </c>
      <c r="E537" s="54" t="s">
        <v>285</v>
      </c>
      <c r="F537" s="49" t="s">
        <v>286</v>
      </c>
      <c r="G537" s="55">
        <v>98.22</v>
      </c>
      <c r="H537" s="55">
        <v>1125.02</v>
      </c>
      <c r="I537" s="55">
        <v>0</v>
      </c>
      <c r="J537" s="55">
        <v>0</v>
      </c>
      <c r="K537" s="55">
        <v>0</v>
      </c>
      <c r="L537" s="55">
        <v>0</v>
      </c>
      <c r="M537" s="55">
        <f t="shared" si="8"/>
        <v>1223.24</v>
      </c>
    </row>
    <row r="538" spans="1:13" hidden="1">
      <c r="A538" s="52" t="s">
        <v>187</v>
      </c>
      <c r="B538" s="53" t="s">
        <v>188</v>
      </c>
      <c r="C538" s="54" t="s">
        <v>718</v>
      </c>
      <c r="D538" s="49" t="s">
        <v>719</v>
      </c>
      <c r="E538" s="54" t="s">
        <v>335</v>
      </c>
      <c r="F538" s="49" t="s">
        <v>336</v>
      </c>
      <c r="G538" s="55">
        <v>0</v>
      </c>
      <c r="H538" s="55">
        <v>4140.3599999999997</v>
      </c>
      <c r="I538" s="55">
        <v>0</v>
      </c>
      <c r="J538" s="55">
        <v>0</v>
      </c>
      <c r="K538" s="55">
        <v>0</v>
      </c>
      <c r="L538" s="55">
        <v>0</v>
      </c>
      <c r="M538" s="55">
        <f t="shared" si="8"/>
        <v>4140.3599999999997</v>
      </c>
    </row>
    <row r="539" spans="1:13" hidden="1">
      <c r="A539" s="52" t="s">
        <v>187</v>
      </c>
      <c r="B539" s="53" t="s">
        <v>188</v>
      </c>
      <c r="C539" s="54" t="s">
        <v>718</v>
      </c>
      <c r="D539" s="49" t="s">
        <v>719</v>
      </c>
      <c r="E539" s="54" t="s">
        <v>291</v>
      </c>
      <c r="F539" s="49" t="s">
        <v>292</v>
      </c>
      <c r="G539" s="55">
        <v>0</v>
      </c>
      <c r="H539" s="55">
        <v>763.6</v>
      </c>
      <c r="I539" s="55">
        <v>45.82</v>
      </c>
      <c r="J539" s="55">
        <v>0</v>
      </c>
      <c r="K539" s="55">
        <v>15.61</v>
      </c>
      <c r="L539" s="55">
        <v>0</v>
      </c>
      <c r="M539" s="55">
        <f t="shared" si="8"/>
        <v>825.03000000000009</v>
      </c>
    </row>
    <row r="540" spans="1:13" hidden="1">
      <c r="A540" s="52" t="s">
        <v>187</v>
      </c>
      <c r="B540" s="53" t="s">
        <v>188</v>
      </c>
      <c r="C540" s="54" t="s">
        <v>720</v>
      </c>
      <c r="D540" s="49" t="s">
        <v>721</v>
      </c>
      <c r="E540" s="54" t="s">
        <v>287</v>
      </c>
      <c r="F540" s="49" t="s">
        <v>288</v>
      </c>
      <c r="G540" s="55">
        <v>31.3</v>
      </c>
      <c r="H540" s="55">
        <v>30.74</v>
      </c>
      <c r="I540" s="55">
        <v>30.4</v>
      </c>
      <c r="J540" s="55">
        <v>29.65</v>
      </c>
      <c r="K540" s="55">
        <v>29.54</v>
      </c>
      <c r="L540" s="55">
        <v>28.29</v>
      </c>
      <c r="M540" s="55">
        <f t="shared" si="8"/>
        <v>179.92</v>
      </c>
    </row>
    <row r="541" spans="1:13" hidden="1">
      <c r="A541" s="52" t="s">
        <v>187</v>
      </c>
      <c r="B541" s="53" t="s">
        <v>188</v>
      </c>
      <c r="C541" s="54" t="s">
        <v>722</v>
      </c>
      <c r="D541" s="49" t="s">
        <v>723</v>
      </c>
      <c r="E541" s="54" t="s">
        <v>291</v>
      </c>
      <c r="F541" s="49" t="s">
        <v>292</v>
      </c>
      <c r="G541" s="55">
        <v>4089.86</v>
      </c>
      <c r="H541" s="55">
        <v>299.19</v>
      </c>
      <c r="I541" s="55">
        <v>0</v>
      </c>
      <c r="J541" s="55">
        <v>0</v>
      </c>
      <c r="K541" s="55">
        <v>0</v>
      </c>
      <c r="L541" s="55">
        <v>0</v>
      </c>
      <c r="M541" s="55">
        <f t="shared" si="8"/>
        <v>4389.05</v>
      </c>
    </row>
    <row r="542" spans="1:13" hidden="1">
      <c r="A542" s="52" t="s">
        <v>187</v>
      </c>
      <c r="B542" s="53" t="s">
        <v>188</v>
      </c>
      <c r="C542" s="54" t="s">
        <v>724</v>
      </c>
      <c r="D542" s="49" t="s">
        <v>725</v>
      </c>
      <c r="E542" s="54" t="s">
        <v>291</v>
      </c>
      <c r="F542" s="49" t="s">
        <v>292</v>
      </c>
      <c r="G542" s="55">
        <v>0</v>
      </c>
      <c r="H542" s="55">
        <v>0</v>
      </c>
      <c r="I542" s="55">
        <v>0</v>
      </c>
      <c r="J542" s="55">
        <v>186.24</v>
      </c>
      <c r="K542" s="55">
        <v>11.17</v>
      </c>
      <c r="L542" s="55">
        <v>0</v>
      </c>
      <c r="M542" s="55">
        <f t="shared" si="8"/>
        <v>197.41</v>
      </c>
    </row>
    <row r="543" spans="1:13" hidden="1">
      <c r="A543" s="52" t="s">
        <v>726</v>
      </c>
      <c r="B543" s="53" t="s">
        <v>727</v>
      </c>
      <c r="C543" s="54" t="s">
        <v>213</v>
      </c>
      <c r="D543" s="49" t="s">
        <v>214</v>
      </c>
      <c r="E543" s="54" t="s">
        <v>728</v>
      </c>
      <c r="F543" s="49" t="s">
        <v>729</v>
      </c>
      <c r="G543" s="55">
        <v>7599.81</v>
      </c>
      <c r="H543" s="55">
        <v>6616.53</v>
      </c>
      <c r="I543" s="55">
        <v>9610.4500000000007</v>
      </c>
      <c r="J543" s="55">
        <v>12965.68</v>
      </c>
      <c r="K543" s="55">
        <v>16097.32</v>
      </c>
      <c r="L543" s="55">
        <v>7484.4</v>
      </c>
      <c r="M543" s="55">
        <f t="shared" si="8"/>
        <v>60374.19</v>
      </c>
    </row>
    <row r="544" spans="1:13" hidden="1">
      <c r="A544" s="52" t="s">
        <v>726</v>
      </c>
      <c r="B544" s="53" t="s">
        <v>727</v>
      </c>
      <c r="C544" s="54" t="s">
        <v>213</v>
      </c>
      <c r="D544" s="49" t="s">
        <v>214</v>
      </c>
      <c r="E544" s="54" t="s">
        <v>215</v>
      </c>
      <c r="F544" s="49" t="s">
        <v>216</v>
      </c>
      <c r="G544" s="55">
        <v>-374662.33</v>
      </c>
      <c r="H544" s="55">
        <v>-327314.05</v>
      </c>
      <c r="I544" s="55">
        <v>-381479.24</v>
      </c>
      <c r="J544" s="55">
        <v>-332821.84000000003</v>
      </c>
      <c r="K544" s="55">
        <v>-385013.88</v>
      </c>
      <c r="L544" s="55">
        <v>-356908.92</v>
      </c>
      <c r="M544" s="55">
        <f t="shared" si="8"/>
        <v>-2158200.2600000002</v>
      </c>
    </row>
    <row r="545" spans="1:13" hidden="1">
      <c r="A545" s="52" t="s">
        <v>726</v>
      </c>
      <c r="B545" s="53" t="s">
        <v>727</v>
      </c>
      <c r="C545" s="54" t="s">
        <v>213</v>
      </c>
      <c r="D545" s="49" t="s">
        <v>214</v>
      </c>
      <c r="E545" s="54" t="s">
        <v>730</v>
      </c>
      <c r="F545" s="49" t="s">
        <v>731</v>
      </c>
      <c r="G545" s="55">
        <v>105943.36</v>
      </c>
      <c r="H545" s="55">
        <v>74439.37</v>
      </c>
      <c r="I545" s="55">
        <v>95127.45</v>
      </c>
      <c r="J545" s="55">
        <v>91438.61</v>
      </c>
      <c r="K545" s="55">
        <v>110391.70999999999</v>
      </c>
      <c r="L545" s="55">
        <v>83042.259999999995</v>
      </c>
      <c r="M545" s="55">
        <f t="shared" si="8"/>
        <v>560382.76</v>
      </c>
    </row>
    <row r="546" spans="1:13" hidden="1">
      <c r="A546" s="52" t="s">
        <v>726</v>
      </c>
      <c r="B546" s="53" t="s">
        <v>727</v>
      </c>
      <c r="C546" s="54" t="s">
        <v>213</v>
      </c>
      <c r="D546" s="49" t="s">
        <v>214</v>
      </c>
      <c r="E546" s="54" t="s">
        <v>732</v>
      </c>
      <c r="F546" s="49" t="s">
        <v>733</v>
      </c>
      <c r="G546" s="55">
        <v>130181.09999999999</v>
      </c>
      <c r="H546" s="55">
        <v>319926.82</v>
      </c>
      <c r="I546" s="55">
        <v>389588.61000000004</v>
      </c>
      <c r="J546" s="55">
        <v>94128.54</v>
      </c>
      <c r="K546" s="55">
        <v>108526.76</v>
      </c>
      <c r="L546" s="55">
        <v>87517.94</v>
      </c>
      <c r="M546" s="55">
        <f t="shared" si="8"/>
        <v>1129869.77</v>
      </c>
    </row>
    <row r="547" spans="1:13" hidden="1">
      <c r="A547" s="52" t="s">
        <v>726</v>
      </c>
      <c r="B547" s="53" t="s">
        <v>727</v>
      </c>
      <c r="C547" s="54" t="s">
        <v>213</v>
      </c>
      <c r="D547" s="49" t="s">
        <v>214</v>
      </c>
      <c r="E547" s="54" t="s">
        <v>217</v>
      </c>
      <c r="F547" s="49" t="s">
        <v>218</v>
      </c>
      <c r="G547" s="55">
        <v>-831246.35</v>
      </c>
      <c r="H547" s="55">
        <v>-694191.92</v>
      </c>
      <c r="I547" s="55">
        <v>-477225.28</v>
      </c>
      <c r="J547" s="55">
        <v>-708629.42</v>
      </c>
      <c r="K547" s="55">
        <v>-704519.55</v>
      </c>
      <c r="L547" s="55">
        <v>-482659.38</v>
      </c>
      <c r="M547" s="55">
        <f t="shared" si="8"/>
        <v>-3898471.9000000004</v>
      </c>
    </row>
    <row r="548" spans="1:13" hidden="1">
      <c r="A548" s="52" t="s">
        <v>726</v>
      </c>
      <c r="B548" s="53" t="s">
        <v>727</v>
      </c>
      <c r="C548" s="54" t="s">
        <v>213</v>
      </c>
      <c r="D548" s="49" t="s">
        <v>214</v>
      </c>
      <c r="E548" s="54" t="s">
        <v>219</v>
      </c>
      <c r="F548" s="49" t="s">
        <v>220</v>
      </c>
      <c r="G548" s="55">
        <v>-1100393.29</v>
      </c>
      <c r="H548" s="55">
        <v>-1146616.24</v>
      </c>
      <c r="I548" s="55">
        <v>-1013163.76</v>
      </c>
      <c r="J548" s="55">
        <v>-989922.57</v>
      </c>
      <c r="K548" s="55">
        <v>-1283800.1299999999</v>
      </c>
      <c r="L548" s="55">
        <v>-424281.87</v>
      </c>
      <c r="M548" s="55">
        <f t="shared" si="8"/>
        <v>-5958177.8600000003</v>
      </c>
    </row>
    <row r="549" spans="1:13" hidden="1">
      <c r="A549" s="52" t="s">
        <v>726</v>
      </c>
      <c r="B549" s="53" t="s">
        <v>727</v>
      </c>
      <c r="C549" s="54" t="s">
        <v>213</v>
      </c>
      <c r="D549" s="49" t="s">
        <v>214</v>
      </c>
      <c r="E549" s="54" t="s">
        <v>734</v>
      </c>
      <c r="F549" s="49" t="s">
        <v>735</v>
      </c>
      <c r="G549" s="55">
        <v>374662.32999999996</v>
      </c>
      <c r="H549" s="55">
        <v>327314.06</v>
      </c>
      <c r="I549" s="55">
        <v>381479.24</v>
      </c>
      <c r="J549" s="55">
        <v>332821.83</v>
      </c>
      <c r="K549" s="55">
        <v>385013.88</v>
      </c>
      <c r="L549" s="55">
        <v>356908.92</v>
      </c>
      <c r="M549" s="55">
        <f t="shared" si="8"/>
        <v>2158200.2599999998</v>
      </c>
    </row>
    <row r="550" spans="1:13" hidden="1">
      <c r="A550" s="52" t="s">
        <v>726</v>
      </c>
      <c r="B550" s="53" t="s">
        <v>727</v>
      </c>
      <c r="C550" s="54" t="s">
        <v>213</v>
      </c>
      <c r="D550" s="49" t="s">
        <v>214</v>
      </c>
      <c r="E550" s="54" t="s">
        <v>736</v>
      </c>
      <c r="F550" s="49" t="s">
        <v>737</v>
      </c>
      <c r="G550" s="55">
        <v>179286.37</v>
      </c>
      <c r="H550" s="55">
        <v>179906.09</v>
      </c>
      <c r="I550" s="55">
        <v>166767.89000000001</v>
      </c>
      <c r="J550" s="55">
        <v>173559.07</v>
      </c>
      <c r="K550" s="55">
        <v>178610.9</v>
      </c>
      <c r="L550" s="55">
        <v>177918.12</v>
      </c>
      <c r="M550" s="55">
        <f t="shared" si="8"/>
        <v>1056048.44</v>
      </c>
    </row>
    <row r="551" spans="1:13" hidden="1">
      <c r="A551" s="52" t="s">
        <v>726</v>
      </c>
      <c r="B551" s="53" t="s">
        <v>727</v>
      </c>
      <c r="C551" s="54" t="s">
        <v>213</v>
      </c>
      <c r="D551" s="49" t="s">
        <v>214</v>
      </c>
      <c r="E551" s="54" t="s">
        <v>738</v>
      </c>
      <c r="F551" s="49" t="s">
        <v>739</v>
      </c>
      <c r="G551" s="55">
        <v>37717.729999999996</v>
      </c>
      <c r="H551" s="55">
        <v>35577.869999999995</v>
      </c>
      <c r="I551" s="55">
        <v>49386.95</v>
      </c>
      <c r="J551" s="55">
        <v>38391.919999999998</v>
      </c>
      <c r="K551" s="55">
        <v>68284.97</v>
      </c>
      <c r="L551" s="55">
        <v>39711.360000000001</v>
      </c>
      <c r="M551" s="55">
        <f t="shared" si="8"/>
        <v>269070.8</v>
      </c>
    </row>
    <row r="552" spans="1:13" hidden="1">
      <c r="A552" s="52" t="s">
        <v>726</v>
      </c>
      <c r="B552" s="53" t="s">
        <v>727</v>
      </c>
      <c r="C552" s="54" t="s">
        <v>213</v>
      </c>
      <c r="D552" s="49" t="s">
        <v>214</v>
      </c>
      <c r="E552" s="54" t="s">
        <v>740</v>
      </c>
      <c r="F552" s="49" t="s">
        <v>741</v>
      </c>
      <c r="G552" s="55">
        <v>337998.64</v>
      </c>
      <c r="H552" s="55">
        <v>312131.96000000002</v>
      </c>
      <c r="I552" s="55">
        <v>347074.54</v>
      </c>
      <c r="J552" s="55">
        <v>322250.76</v>
      </c>
      <c r="K552" s="55">
        <v>356291.57</v>
      </c>
      <c r="L552" s="55">
        <v>341861.62</v>
      </c>
      <c r="M552" s="55">
        <f t="shared" si="8"/>
        <v>2017609.0900000003</v>
      </c>
    </row>
    <row r="553" spans="1:13" hidden="1">
      <c r="A553" s="52" t="s">
        <v>726</v>
      </c>
      <c r="B553" s="53" t="s">
        <v>727</v>
      </c>
      <c r="C553" s="54" t="s">
        <v>213</v>
      </c>
      <c r="D553" s="49" t="s">
        <v>214</v>
      </c>
      <c r="E553" s="54" t="s">
        <v>742</v>
      </c>
      <c r="F553" s="49" t="s">
        <v>743</v>
      </c>
      <c r="G553" s="55">
        <v>59.16</v>
      </c>
      <c r="H553" s="55">
        <v>0</v>
      </c>
      <c r="I553" s="55">
        <v>0</v>
      </c>
      <c r="J553" s="55">
        <v>0</v>
      </c>
      <c r="K553" s="55">
        <v>0</v>
      </c>
      <c r="L553" s="55">
        <v>140.84</v>
      </c>
      <c r="M553" s="55">
        <f t="shared" si="8"/>
        <v>200</v>
      </c>
    </row>
    <row r="554" spans="1:13" hidden="1">
      <c r="A554" s="52" t="s">
        <v>726</v>
      </c>
      <c r="B554" s="53" t="s">
        <v>727</v>
      </c>
      <c r="C554" s="54" t="s">
        <v>213</v>
      </c>
      <c r="D554" s="49" t="s">
        <v>214</v>
      </c>
      <c r="E554" s="54" t="s">
        <v>744</v>
      </c>
      <c r="F554" s="49" t="s">
        <v>745</v>
      </c>
      <c r="G554" s="55">
        <v>170392.02000000002</v>
      </c>
      <c r="H554" s="55">
        <v>163379.41</v>
      </c>
      <c r="I554" s="55">
        <v>171024.55</v>
      </c>
      <c r="J554" s="55">
        <v>162722.28</v>
      </c>
      <c r="K554" s="55">
        <v>185771.04</v>
      </c>
      <c r="L554" s="55">
        <v>185788.19</v>
      </c>
      <c r="M554" s="55">
        <f t="shared" si="8"/>
        <v>1039077.49</v>
      </c>
    </row>
    <row r="555" spans="1:13" hidden="1">
      <c r="A555" s="52" t="s">
        <v>726</v>
      </c>
      <c r="B555" s="53" t="s">
        <v>727</v>
      </c>
      <c r="C555" s="54" t="s">
        <v>213</v>
      </c>
      <c r="D555" s="49" t="s">
        <v>214</v>
      </c>
      <c r="E555" s="54" t="s">
        <v>746</v>
      </c>
      <c r="F555" s="49" t="s">
        <v>747</v>
      </c>
      <c r="G555" s="55">
        <v>37859.83</v>
      </c>
      <c r="H555" s="55">
        <v>37089.880000000005</v>
      </c>
      <c r="I555" s="55">
        <v>42548.57</v>
      </c>
      <c r="J555" s="55">
        <v>38623.07</v>
      </c>
      <c r="K555" s="55">
        <v>51623.69</v>
      </c>
      <c r="L555" s="55">
        <v>101491.78</v>
      </c>
      <c r="M555" s="55">
        <f t="shared" si="8"/>
        <v>309236.82</v>
      </c>
    </row>
    <row r="556" spans="1:13" hidden="1">
      <c r="A556" s="52" t="s">
        <v>726</v>
      </c>
      <c r="B556" s="53" t="s">
        <v>727</v>
      </c>
      <c r="C556" s="54" t="s">
        <v>213</v>
      </c>
      <c r="D556" s="49" t="s">
        <v>214</v>
      </c>
      <c r="E556" s="54" t="s">
        <v>748</v>
      </c>
      <c r="F556" s="49" t="s">
        <v>749</v>
      </c>
      <c r="G556" s="55">
        <v>24311.52</v>
      </c>
      <c r="H556" s="55">
        <v>21211.42</v>
      </c>
      <c r="I556" s="55">
        <v>7231.39</v>
      </c>
      <c r="J556" s="55">
        <v>14714.5</v>
      </c>
      <c r="K556" s="55">
        <v>40085.279999999999</v>
      </c>
      <c r="L556" s="55">
        <v>14269.03</v>
      </c>
      <c r="M556" s="55">
        <f t="shared" si="8"/>
        <v>121823.14</v>
      </c>
    </row>
    <row r="557" spans="1:13" hidden="1">
      <c r="A557" s="52" t="s">
        <v>726</v>
      </c>
      <c r="B557" s="53" t="s">
        <v>727</v>
      </c>
      <c r="C557" s="54" t="s">
        <v>213</v>
      </c>
      <c r="D557" s="49" t="s">
        <v>214</v>
      </c>
      <c r="E557" s="54" t="s">
        <v>750</v>
      </c>
      <c r="F557" s="49" t="s">
        <v>751</v>
      </c>
      <c r="G557" s="55">
        <v>297702.18</v>
      </c>
      <c r="H557" s="55">
        <v>251031.71</v>
      </c>
      <c r="I557" s="55">
        <v>450770.22</v>
      </c>
      <c r="J557" s="55">
        <v>251695.38</v>
      </c>
      <c r="K557" s="55">
        <v>226166.23</v>
      </c>
      <c r="L557" s="55">
        <v>16459.07</v>
      </c>
      <c r="M557" s="55">
        <f t="shared" si="8"/>
        <v>1493824.79</v>
      </c>
    </row>
    <row r="558" spans="1:13" hidden="1">
      <c r="A558" s="52" t="s">
        <v>726</v>
      </c>
      <c r="B558" s="53" t="s">
        <v>727</v>
      </c>
      <c r="C558" s="54" t="s">
        <v>213</v>
      </c>
      <c r="D558" s="49" t="s">
        <v>214</v>
      </c>
      <c r="E558" s="54" t="s">
        <v>752</v>
      </c>
      <c r="F558" s="49" t="s">
        <v>753</v>
      </c>
      <c r="G558" s="55">
        <v>190509.16999999998</v>
      </c>
      <c r="H558" s="55">
        <v>144862.15</v>
      </c>
      <c r="I558" s="55">
        <v>195684.97999999998</v>
      </c>
      <c r="J558" s="55">
        <v>168532.18</v>
      </c>
      <c r="K558" s="55">
        <v>341266.63</v>
      </c>
      <c r="L558" s="55">
        <v>62219.280000000006</v>
      </c>
      <c r="M558" s="55">
        <f t="shared" si="8"/>
        <v>1103074.3899999999</v>
      </c>
    </row>
    <row r="559" spans="1:13" hidden="1">
      <c r="A559" s="52" t="s">
        <v>726</v>
      </c>
      <c r="B559" s="53" t="s">
        <v>727</v>
      </c>
      <c r="C559" s="54" t="s">
        <v>213</v>
      </c>
      <c r="D559" s="49" t="s">
        <v>214</v>
      </c>
      <c r="E559" s="54" t="s">
        <v>754</v>
      </c>
      <c r="F559" s="49" t="s">
        <v>755</v>
      </c>
      <c r="G559" s="55">
        <v>31848.76</v>
      </c>
      <c r="H559" s="55">
        <v>206057.74</v>
      </c>
      <c r="I559" s="55">
        <v>35991.040000000001</v>
      </c>
      <c r="J559" s="55">
        <v>22849.39</v>
      </c>
      <c r="K559" s="55">
        <v>113947.91</v>
      </c>
      <c r="L559" s="55">
        <v>29136.720000000001</v>
      </c>
      <c r="M559" s="55">
        <f t="shared" si="8"/>
        <v>439831.55999999994</v>
      </c>
    </row>
    <row r="560" spans="1:13" hidden="1">
      <c r="A560" s="52" t="s">
        <v>726</v>
      </c>
      <c r="B560" s="53" t="s">
        <v>727</v>
      </c>
      <c r="C560" s="54" t="s">
        <v>213</v>
      </c>
      <c r="D560" s="49" t="s">
        <v>214</v>
      </c>
      <c r="E560" s="54" t="s">
        <v>756</v>
      </c>
      <c r="F560" s="49" t="s">
        <v>757</v>
      </c>
      <c r="G560" s="55">
        <v>-451016.36</v>
      </c>
      <c r="H560" s="55">
        <v>-605614.71</v>
      </c>
      <c r="I560" s="55">
        <v>-947642.88</v>
      </c>
      <c r="J560" s="55">
        <v>-401948.82</v>
      </c>
      <c r="K560" s="55">
        <v>-513263.88</v>
      </c>
      <c r="L560" s="55">
        <v>-722758.74</v>
      </c>
      <c r="M560" s="55">
        <f t="shared" si="8"/>
        <v>-3642245.3899999997</v>
      </c>
    </row>
    <row r="561" spans="1:13" hidden="1">
      <c r="A561" s="52" t="s">
        <v>726</v>
      </c>
      <c r="B561" s="53" t="s">
        <v>727</v>
      </c>
      <c r="C561" s="54" t="s">
        <v>221</v>
      </c>
      <c r="D561" s="49" t="s">
        <v>222</v>
      </c>
      <c r="E561" s="54" t="s">
        <v>223</v>
      </c>
      <c r="F561" s="49" t="s">
        <v>224</v>
      </c>
      <c r="G561" s="55">
        <v>-111185.62</v>
      </c>
      <c r="H561" s="55">
        <v>-23781.18</v>
      </c>
      <c r="I561" s="55">
        <v>-13059.57</v>
      </c>
      <c r="J561" s="55">
        <v>-25809.38</v>
      </c>
      <c r="K561" s="55">
        <v>-37930.019999999997</v>
      </c>
      <c r="L561" s="55">
        <v>-34695.51</v>
      </c>
      <c r="M561" s="55">
        <f t="shared" si="8"/>
        <v>-246461.28</v>
      </c>
    </row>
    <row r="562" spans="1:13" hidden="1">
      <c r="A562" s="52" t="s">
        <v>726</v>
      </c>
      <c r="B562" s="53" t="s">
        <v>727</v>
      </c>
      <c r="C562" s="54" t="s">
        <v>221</v>
      </c>
      <c r="D562" s="49" t="s">
        <v>222</v>
      </c>
      <c r="E562" s="54" t="s">
        <v>225</v>
      </c>
      <c r="F562" s="49" t="s">
        <v>226</v>
      </c>
      <c r="G562" s="55">
        <v>98801.339999999967</v>
      </c>
      <c r="H562" s="55">
        <v>17949.309999999998</v>
      </c>
      <c r="I562" s="55">
        <v>13558.720000000003</v>
      </c>
      <c r="J562" s="55">
        <v>21842.440000000002</v>
      </c>
      <c r="K562" s="55">
        <v>31699.419999999995</v>
      </c>
      <c r="L562" s="55">
        <v>29080.259999999995</v>
      </c>
      <c r="M562" s="55">
        <f t="shared" si="8"/>
        <v>212931.48999999993</v>
      </c>
    </row>
    <row r="563" spans="1:13" hidden="1">
      <c r="A563" s="52" t="s">
        <v>726</v>
      </c>
      <c r="B563" s="53" t="s">
        <v>727</v>
      </c>
      <c r="C563" s="54" t="s">
        <v>221</v>
      </c>
      <c r="D563" s="49" t="s">
        <v>222</v>
      </c>
      <c r="E563" s="54" t="s">
        <v>227</v>
      </c>
      <c r="F563" s="49" t="s">
        <v>228</v>
      </c>
      <c r="G563" s="55">
        <v>1047.2800000000002</v>
      </c>
      <c r="H563" s="55">
        <v>731.30000000000007</v>
      </c>
      <c r="I563" s="55">
        <v>-702.38000000000011</v>
      </c>
      <c r="J563" s="55">
        <v>10.660000000000002</v>
      </c>
      <c r="K563" s="55">
        <v>8.1599999999999984</v>
      </c>
      <c r="L563" s="55">
        <v>3.6699999999999995</v>
      </c>
      <c r="M563" s="55">
        <f t="shared" si="8"/>
        <v>1098.6900000000005</v>
      </c>
    </row>
    <row r="564" spans="1:13" hidden="1">
      <c r="A564" s="52" t="s">
        <v>726</v>
      </c>
      <c r="B564" s="53" t="s">
        <v>727</v>
      </c>
      <c r="C564" s="54" t="s">
        <v>221</v>
      </c>
      <c r="D564" s="49" t="s">
        <v>222</v>
      </c>
      <c r="E564" s="54" t="s">
        <v>229</v>
      </c>
      <c r="F564" s="49" t="s">
        <v>230</v>
      </c>
      <c r="G564" s="55">
        <v>1025.29</v>
      </c>
      <c r="H564" s="55">
        <v>411.76</v>
      </c>
      <c r="I564" s="55">
        <v>59.790000000000006</v>
      </c>
      <c r="J564" s="55">
        <v>6.2799999999999994</v>
      </c>
      <c r="K564" s="55">
        <v>11.83</v>
      </c>
      <c r="L564" s="55">
        <v>4.8400000000000007</v>
      </c>
      <c r="M564" s="55">
        <f t="shared" si="8"/>
        <v>1519.7899999999997</v>
      </c>
    </row>
    <row r="565" spans="1:13" hidden="1">
      <c r="A565" s="52" t="s">
        <v>726</v>
      </c>
      <c r="B565" s="53" t="s">
        <v>727</v>
      </c>
      <c r="C565" s="54" t="s">
        <v>221</v>
      </c>
      <c r="D565" s="49" t="s">
        <v>222</v>
      </c>
      <c r="E565" s="54" t="s">
        <v>231</v>
      </c>
      <c r="F565" s="49" t="s">
        <v>232</v>
      </c>
      <c r="G565" s="55">
        <v>614.71</v>
      </c>
      <c r="H565" s="55">
        <v>-368.12000000000012</v>
      </c>
      <c r="I565" s="55">
        <v>-237.10999999999999</v>
      </c>
      <c r="J565" s="55">
        <v>-8.36</v>
      </c>
      <c r="K565" s="55">
        <v>3.1399999999999997</v>
      </c>
      <c r="L565" s="55">
        <v>-2.27</v>
      </c>
      <c r="M565" s="55">
        <f t="shared" si="8"/>
        <v>1.9899999999999332</v>
      </c>
    </row>
    <row r="566" spans="1:13" hidden="1">
      <c r="A566" s="52" t="s">
        <v>726</v>
      </c>
      <c r="B566" s="53" t="s">
        <v>727</v>
      </c>
      <c r="C566" s="54" t="s">
        <v>221</v>
      </c>
      <c r="D566" s="49" t="s">
        <v>222</v>
      </c>
      <c r="E566" s="54" t="s">
        <v>233</v>
      </c>
      <c r="F566" s="49" t="s">
        <v>234</v>
      </c>
      <c r="G566" s="55">
        <v>3920.6499999999996</v>
      </c>
      <c r="H566" s="55">
        <v>148.79000000000002</v>
      </c>
      <c r="I566" s="55">
        <v>-4169.8100000000004</v>
      </c>
      <c r="J566" s="55">
        <v>-1174.1600000000001</v>
      </c>
      <c r="K566" s="55">
        <v>1194.1300000000001</v>
      </c>
      <c r="L566" s="55">
        <v>610.41000000000008</v>
      </c>
      <c r="M566" s="55">
        <f t="shared" si="8"/>
        <v>530.00999999999931</v>
      </c>
    </row>
    <row r="567" spans="1:13" hidden="1">
      <c r="A567" s="52" t="s">
        <v>726</v>
      </c>
      <c r="B567" s="53" t="s">
        <v>727</v>
      </c>
      <c r="C567" s="54" t="s">
        <v>221</v>
      </c>
      <c r="D567" s="49" t="s">
        <v>222</v>
      </c>
      <c r="E567" s="54" t="s">
        <v>235</v>
      </c>
      <c r="F567" s="49" t="s">
        <v>236</v>
      </c>
      <c r="G567" s="55">
        <v>627.61000000000013</v>
      </c>
      <c r="H567" s="55">
        <v>-189.59999999999997</v>
      </c>
      <c r="I567" s="55">
        <v>-555.88</v>
      </c>
      <c r="J567" s="55">
        <v>119.76999999999998</v>
      </c>
      <c r="K567" s="55">
        <v>0.59000000000000008</v>
      </c>
      <c r="L567" s="55">
        <v>-1.4000000000000001</v>
      </c>
      <c r="M567" s="55">
        <f t="shared" si="8"/>
        <v>1.0900000000001475</v>
      </c>
    </row>
    <row r="568" spans="1:13" hidden="1">
      <c r="A568" s="52" t="s">
        <v>726</v>
      </c>
      <c r="B568" s="53" t="s">
        <v>727</v>
      </c>
      <c r="C568" s="54" t="s">
        <v>221</v>
      </c>
      <c r="D568" s="49" t="s">
        <v>222</v>
      </c>
      <c r="E568" s="54" t="s">
        <v>237</v>
      </c>
      <c r="F568" s="49" t="s">
        <v>238</v>
      </c>
      <c r="G568" s="55">
        <v>5000</v>
      </c>
      <c r="H568" s="55">
        <v>5000</v>
      </c>
      <c r="I568" s="55">
        <v>5000</v>
      </c>
      <c r="J568" s="55">
        <v>5000</v>
      </c>
      <c r="K568" s="55">
        <v>5000</v>
      </c>
      <c r="L568" s="55">
        <v>5000</v>
      </c>
      <c r="M568" s="55">
        <f t="shared" si="8"/>
        <v>30000</v>
      </c>
    </row>
    <row r="569" spans="1:13" hidden="1">
      <c r="A569" s="52" t="s">
        <v>726</v>
      </c>
      <c r="B569" s="53" t="s">
        <v>727</v>
      </c>
      <c r="C569" s="54" t="s">
        <v>221</v>
      </c>
      <c r="D569" s="49" t="s">
        <v>222</v>
      </c>
      <c r="E569" s="54" t="s">
        <v>239</v>
      </c>
      <c r="F569" s="49" t="s">
        <v>240</v>
      </c>
      <c r="G569" s="55">
        <v>148.74</v>
      </c>
      <c r="H569" s="55">
        <v>97.74</v>
      </c>
      <c r="I569" s="55">
        <v>106.24</v>
      </c>
      <c r="J569" s="55">
        <v>12.75</v>
      </c>
      <c r="K569" s="55">
        <v>12.75</v>
      </c>
      <c r="L569" s="55">
        <v>0</v>
      </c>
      <c r="M569" s="55">
        <f t="shared" si="8"/>
        <v>378.22</v>
      </c>
    </row>
    <row r="570" spans="1:13" hidden="1">
      <c r="A570" s="52" t="s">
        <v>726</v>
      </c>
      <c r="B570" s="53" t="s">
        <v>727</v>
      </c>
      <c r="C570" s="54" t="s">
        <v>221</v>
      </c>
      <c r="D570" s="49" t="s">
        <v>222</v>
      </c>
      <c r="E570" s="54" t="s">
        <v>547</v>
      </c>
      <c r="F570" s="49" t="s">
        <v>548</v>
      </c>
      <c r="G570" s="55">
        <v>52482.94</v>
      </c>
      <c r="H570" s="55">
        <v>39879.35</v>
      </c>
      <c r="I570" s="55">
        <v>31228.25</v>
      </c>
      <c r="J570" s="55">
        <v>31270.799999999999</v>
      </c>
      <c r="K570" s="55">
        <v>43109.18</v>
      </c>
      <c r="L570" s="55">
        <v>31198.34</v>
      </c>
      <c r="M570" s="55">
        <f t="shared" si="8"/>
        <v>229168.86</v>
      </c>
    </row>
    <row r="571" spans="1:13" hidden="1">
      <c r="A571" s="52" t="s">
        <v>726</v>
      </c>
      <c r="B571" s="53" t="s">
        <v>727</v>
      </c>
      <c r="C571" s="54" t="s">
        <v>221</v>
      </c>
      <c r="D571" s="49" t="s">
        <v>222</v>
      </c>
      <c r="E571" s="54" t="s">
        <v>241</v>
      </c>
      <c r="F571" s="49" t="s">
        <v>242</v>
      </c>
      <c r="G571" s="55">
        <v>0</v>
      </c>
      <c r="H571" s="55">
        <v>9.9999999983992893E-3</v>
      </c>
      <c r="I571" s="55">
        <v>0</v>
      </c>
      <c r="J571" s="55">
        <v>1.0000000002037268E-2</v>
      </c>
      <c r="K571" s="55">
        <v>-9.9999999983992893E-3</v>
      </c>
      <c r="L571" s="55">
        <v>0</v>
      </c>
      <c r="M571" s="55">
        <f t="shared" si="8"/>
        <v>1.0000000002037268E-2</v>
      </c>
    </row>
    <row r="572" spans="1:13" hidden="1">
      <c r="A572" s="52" t="s">
        <v>726</v>
      </c>
      <c r="B572" s="53" t="s">
        <v>727</v>
      </c>
      <c r="C572" s="54" t="s">
        <v>221</v>
      </c>
      <c r="D572" s="49" t="s">
        <v>222</v>
      </c>
      <c r="E572" s="54" t="s">
        <v>243</v>
      </c>
      <c r="F572" s="49" t="s">
        <v>244</v>
      </c>
      <c r="G572" s="55">
        <v>-52482.95</v>
      </c>
      <c r="H572" s="55">
        <v>-39879.339999999997</v>
      </c>
      <c r="I572" s="55">
        <v>-31228.25</v>
      </c>
      <c r="J572" s="55">
        <v>209661.39</v>
      </c>
      <c r="K572" s="55">
        <v>-284041.38</v>
      </c>
      <c r="L572" s="55">
        <v>-31198.34</v>
      </c>
      <c r="M572" s="55">
        <f t="shared" si="8"/>
        <v>-229168.86999999997</v>
      </c>
    </row>
    <row r="573" spans="1:13" hidden="1">
      <c r="A573" s="52" t="s">
        <v>726</v>
      </c>
      <c r="B573" s="53" t="s">
        <v>727</v>
      </c>
      <c r="C573" s="54" t="s">
        <v>253</v>
      </c>
      <c r="D573" s="49" t="s">
        <v>254</v>
      </c>
      <c r="E573" s="54" t="s">
        <v>255</v>
      </c>
      <c r="F573" s="49" t="s">
        <v>256</v>
      </c>
      <c r="G573" s="55">
        <v>-11403.35</v>
      </c>
      <c r="H573" s="55">
        <v>-11403.35</v>
      </c>
      <c r="I573" s="55">
        <v>-11403.35</v>
      </c>
      <c r="J573" s="55">
        <v>-11403.35</v>
      </c>
      <c r="K573" s="55">
        <v>-11403.35</v>
      </c>
      <c r="L573" s="55">
        <v>-11403.35</v>
      </c>
      <c r="M573" s="55">
        <f t="shared" si="8"/>
        <v>-68420.100000000006</v>
      </c>
    </row>
    <row r="574" spans="1:13" hidden="1">
      <c r="A574" s="52" t="s">
        <v>726</v>
      </c>
      <c r="B574" s="53" t="s">
        <v>727</v>
      </c>
      <c r="C574" s="54" t="s">
        <v>253</v>
      </c>
      <c r="D574" s="49" t="s">
        <v>254</v>
      </c>
      <c r="E574" s="54" t="s">
        <v>758</v>
      </c>
      <c r="F574" s="49" t="s">
        <v>759</v>
      </c>
      <c r="G574" s="55">
        <v>11403.35</v>
      </c>
      <c r="H574" s="55">
        <v>11403.35</v>
      </c>
      <c r="I574" s="55">
        <v>11403.35</v>
      </c>
      <c r="J574" s="55">
        <v>11403.35</v>
      </c>
      <c r="K574" s="55">
        <v>11403.35</v>
      </c>
      <c r="L574" s="55">
        <v>11403.35</v>
      </c>
      <c r="M574" s="55">
        <f t="shared" si="8"/>
        <v>68420.100000000006</v>
      </c>
    </row>
    <row r="575" spans="1:13" hidden="1">
      <c r="A575" s="52" t="s">
        <v>726</v>
      </c>
      <c r="B575" s="53" t="s">
        <v>727</v>
      </c>
      <c r="C575" s="54" t="s">
        <v>257</v>
      </c>
      <c r="D575" s="49" t="s">
        <v>258</v>
      </c>
      <c r="E575" s="54" t="s">
        <v>255</v>
      </c>
      <c r="F575" s="49" t="s">
        <v>256</v>
      </c>
      <c r="G575" s="55">
        <v>-648.08000000000004</v>
      </c>
      <c r="H575" s="55">
        <v>-648.08000000000004</v>
      </c>
      <c r="I575" s="55">
        <v>-648.08000000000004</v>
      </c>
      <c r="J575" s="55">
        <v>-648.08000000000004</v>
      </c>
      <c r="K575" s="55">
        <v>-648.08000000000004</v>
      </c>
      <c r="L575" s="55">
        <v>-648.08000000000004</v>
      </c>
      <c r="M575" s="55">
        <f t="shared" si="8"/>
        <v>-3888.48</v>
      </c>
    </row>
    <row r="576" spans="1:13" hidden="1">
      <c r="A576" s="52" t="s">
        <v>726</v>
      </c>
      <c r="B576" s="53" t="s">
        <v>727</v>
      </c>
      <c r="C576" s="54" t="s">
        <v>257</v>
      </c>
      <c r="D576" s="49" t="s">
        <v>258</v>
      </c>
      <c r="E576" s="54" t="s">
        <v>760</v>
      </c>
      <c r="F576" s="49" t="s">
        <v>761</v>
      </c>
      <c r="G576" s="55">
        <v>648.08000000000004</v>
      </c>
      <c r="H576" s="55">
        <v>648.08000000000004</v>
      </c>
      <c r="I576" s="55">
        <v>648.08000000000004</v>
      </c>
      <c r="J576" s="55">
        <v>648.08000000000004</v>
      </c>
      <c r="K576" s="55">
        <v>648.08000000000004</v>
      </c>
      <c r="L576" s="55">
        <v>648.08000000000004</v>
      </c>
      <c r="M576" s="55">
        <f t="shared" si="8"/>
        <v>3888.48</v>
      </c>
    </row>
    <row r="577" spans="1:13" hidden="1">
      <c r="A577" s="52" t="s">
        <v>726</v>
      </c>
      <c r="B577" s="53" t="s">
        <v>727</v>
      </c>
      <c r="C577" s="54" t="s">
        <v>263</v>
      </c>
      <c r="D577" s="49" t="s">
        <v>264</v>
      </c>
      <c r="E577" s="54" t="s">
        <v>255</v>
      </c>
      <c r="F577" s="49" t="s">
        <v>256</v>
      </c>
      <c r="G577" s="55">
        <v>-500</v>
      </c>
      <c r="H577" s="55">
        <v>0</v>
      </c>
      <c r="I577" s="55">
        <v>-250.01</v>
      </c>
      <c r="J577" s="55">
        <v>-1500</v>
      </c>
      <c r="K577" s="55">
        <v>-2325.0100000000002</v>
      </c>
      <c r="L577" s="55">
        <v>-1200</v>
      </c>
      <c r="M577" s="55">
        <f t="shared" si="8"/>
        <v>-5775.02</v>
      </c>
    </row>
    <row r="578" spans="1:13" hidden="1">
      <c r="A578" s="52" t="s">
        <v>726</v>
      </c>
      <c r="B578" s="53" t="s">
        <v>727</v>
      </c>
      <c r="C578" s="54" t="s">
        <v>263</v>
      </c>
      <c r="D578" s="49" t="s">
        <v>264</v>
      </c>
      <c r="E578" s="54" t="s">
        <v>265</v>
      </c>
      <c r="F578" s="49" t="s">
        <v>266</v>
      </c>
      <c r="G578" s="55">
        <v>500</v>
      </c>
      <c r="H578" s="55">
        <v>0</v>
      </c>
      <c r="I578" s="55">
        <v>250</v>
      </c>
      <c r="J578" s="55">
        <v>1500</v>
      </c>
      <c r="K578" s="55">
        <v>2325</v>
      </c>
      <c r="L578" s="55">
        <v>1200</v>
      </c>
      <c r="M578" s="55">
        <f t="shared" si="8"/>
        <v>5775</v>
      </c>
    </row>
    <row r="579" spans="1:13" hidden="1">
      <c r="A579" s="52" t="s">
        <v>726</v>
      </c>
      <c r="B579" s="53" t="s">
        <v>727</v>
      </c>
      <c r="C579" s="54" t="s">
        <v>273</v>
      </c>
      <c r="D579" s="49" t="s">
        <v>274</v>
      </c>
      <c r="E579" s="54" t="s">
        <v>275</v>
      </c>
      <c r="F579" s="49" t="s">
        <v>276</v>
      </c>
      <c r="G579" s="55">
        <v>-8222.4</v>
      </c>
      <c r="H579" s="55">
        <v>-8222.4</v>
      </c>
      <c r="I579" s="55">
        <v>-8222.4</v>
      </c>
      <c r="J579" s="55">
        <v>-8222.4</v>
      </c>
      <c r="K579" s="55">
        <v>-8222.4</v>
      </c>
      <c r="L579" s="55">
        <v>-8222.4</v>
      </c>
      <c r="M579" s="55">
        <f t="shared" si="8"/>
        <v>-49334.400000000001</v>
      </c>
    </row>
    <row r="580" spans="1:13" hidden="1">
      <c r="A580" s="52" t="s">
        <v>726</v>
      </c>
      <c r="B580" s="53" t="s">
        <v>727</v>
      </c>
      <c r="C580" s="54" t="s">
        <v>273</v>
      </c>
      <c r="D580" s="49" t="s">
        <v>274</v>
      </c>
      <c r="E580" s="54" t="s">
        <v>762</v>
      </c>
      <c r="F580" s="49" t="s">
        <v>763</v>
      </c>
      <c r="G580" s="55">
        <v>8222.4</v>
      </c>
      <c r="H580" s="55">
        <v>8222.4</v>
      </c>
      <c r="I580" s="55">
        <v>8222.4</v>
      </c>
      <c r="J580" s="55">
        <v>8222.4</v>
      </c>
      <c r="K580" s="55">
        <v>8222.4</v>
      </c>
      <c r="L580" s="55">
        <v>8222.4</v>
      </c>
      <c r="M580" s="55">
        <f t="shared" si="8"/>
        <v>49334.400000000001</v>
      </c>
    </row>
    <row r="581" spans="1:13" hidden="1">
      <c r="A581" s="52" t="s">
        <v>726</v>
      </c>
      <c r="B581" s="53" t="s">
        <v>727</v>
      </c>
      <c r="C581" s="54" t="s">
        <v>277</v>
      </c>
      <c r="D581" s="49" t="s">
        <v>278</v>
      </c>
      <c r="E581" s="54" t="s">
        <v>287</v>
      </c>
      <c r="F581" s="49" t="s">
        <v>288</v>
      </c>
      <c r="G581" s="55">
        <v>541.9799999999999</v>
      </c>
      <c r="H581" s="55">
        <v>411.51</v>
      </c>
      <c r="I581" s="55">
        <v>340.43</v>
      </c>
      <c r="J581" s="55">
        <v>175.55</v>
      </c>
      <c r="K581" s="55">
        <v>119.37</v>
      </c>
      <c r="L581" s="55">
        <v>128.78</v>
      </c>
      <c r="M581" s="55">
        <f t="shared" si="8"/>
        <v>1717.6199999999997</v>
      </c>
    </row>
    <row r="582" spans="1:13" hidden="1">
      <c r="A582" s="52" t="s">
        <v>726</v>
      </c>
      <c r="B582" s="53" t="s">
        <v>727</v>
      </c>
      <c r="C582" s="54" t="s">
        <v>293</v>
      </c>
      <c r="D582" s="49" t="s">
        <v>294</v>
      </c>
      <c r="E582" s="54" t="s">
        <v>279</v>
      </c>
      <c r="F582" s="49" t="s">
        <v>280</v>
      </c>
      <c r="G582" s="55">
        <v>8231.1</v>
      </c>
      <c r="H582" s="55">
        <v>-58.89</v>
      </c>
      <c r="I582" s="55">
        <v>-23491.67</v>
      </c>
      <c r="J582" s="55">
        <v>-1032.76</v>
      </c>
      <c r="K582" s="55">
        <v>11020.900000000001</v>
      </c>
      <c r="L582" s="55">
        <v>4230.2</v>
      </c>
      <c r="M582" s="55">
        <f t="shared" si="8"/>
        <v>-1101.1199999999981</v>
      </c>
    </row>
    <row r="583" spans="1:13" hidden="1">
      <c r="A583" s="52" t="s">
        <v>726</v>
      </c>
      <c r="B583" s="53" t="s">
        <v>727</v>
      </c>
      <c r="C583" s="54" t="s">
        <v>293</v>
      </c>
      <c r="D583" s="49" t="s">
        <v>294</v>
      </c>
      <c r="E583" s="54" t="s">
        <v>295</v>
      </c>
      <c r="F583" s="49" t="s">
        <v>296</v>
      </c>
      <c r="G583" s="55">
        <v>106875.53</v>
      </c>
      <c r="H583" s="55">
        <v>83392.44</v>
      </c>
      <c r="I583" s="55">
        <v>-387157.86</v>
      </c>
      <c r="J583" s="55">
        <v>2286.11</v>
      </c>
      <c r="K583" s="55">
        <v>4259.54</v>
      </c>
      <c r="L583" s="55">
        <v>622.79999999999995</v>
      </c>
      <c r="M583" s="55">
        <f t="shared" si="8"/>
        <v>-189721.44</v>
      </c>
    </row>
    <row r="584" spans="1:13" hidden="1">
      <c r="A584" s="52" t="s">
        <v>726</v>
      </c>
      <c r="B584" s="53" t="s">
        <v>727</v>
      </c>
      <c r="C584" s="54" t="s">
        <v>293</v>
      </c>
      <c r="D584" s="49" t="s">
        <v>294</v>
      </c>
      <c r="E584" s="54" t="s">
        <v>285</v>
      </c>
      <c r="F584" s="49" t="s">
        <v>286</v>
      </c>
      <c r="G584" s="55">
        <v>68567.100000000006</v>
      </c>
      <c r="H584" s="55">
        <v>68468.960000000006</v>
      </c>
      <c r="I584" s="55">
        <v>105538.18000000001</v>
      </c>
      <c r="J584" s="55">
        <v>66227.740000000005</v>
      </c>
      <c r="K584" s="55">
        <v>68944.59</v>
      </c>
      <c r="L584" s="55">
        <v>63616.07</v>
      </c>
      <c r="M584" s="55">
        <f t="shared" ref="M584:M647" si="9">SUM(G584:L584)</f>
        <v>441362.63999999996</v>
      </c>
    </row>
    <row r="585" spans="1:13" hidden="1">
      <c r="A585" s="52" t="s">
        <v>726</v>
      </c>
      <c r="B585" s="53" t="s">
        <v>727</v>
      </c>
      <c r="C585" s="54" t="s">
        <v>293</v>
      </c>
      <c r="D585" s="49" t="s">
        <v>294</v>
      </c>
      <c r="E585" s="54" t="s">
        <v>307</v>
      </c>
      <c r="F585" s="49" t="s">
        <v>308</v>
      </c>
      <c r="G585" s="55">
        <v>0</v>
      </c>
      <c r="H585" s="55">
        <v>0</v>
      </c>
      <c r="I585" s="55">
        <v>13</v>
      </c>
      <c r="J585" s="55">
        <v>35.74</v>
      </c>
      <c r="K585" s="55">
        <v>0</v>
      </c>
      <c r="L585" s="55">
        <v>0</v>
      </c>
      <c r="M585" s="55">
        <f t="shared" si="9"/>
        <v>48.74</v>
      </c>
    </row>
    <row r="586" spans="1:13" hidden="1">
      <c r="A586" s="52" t="s">
        <v>726</v>
      </c>
      <c r="B586" s="53" t="s">
        <v>727</v>
      </c>
      <c r="C586" s="54" t="s">
        <v>293</v>
      </c>
      <c r="D586" s="49" t="s">
        <v>294</v>
      </c>
      <c r="E586" s="54" t="s">
        <v>764</v>
      </c>
      <c r="F586" s="49" t="s">
        <v>765</v>
      </c>
      <c r="G586" s="55">
        <v>75141.759999999995</v>
      </c>
      <c r="H586" s="55">
        <v>84441.2</v>
      </c>
      <c r="I586" s="55">
        <v>85100.08</v>
      </c>
      <c r="J586" s="55">
        <v>87981.79</v>
      </c>
      <c r="K586" s="55">
        <v>76662.66</v>
      </c>
      <c r="L586" s="55">
        <v>6317.93</v>
      </c>
      <c r="M586" s="55">
        <f t="shared" si="9"/>
        <v>415645.42</v>
      </c>
    </row>
    <row r="587" spans="1:13" hidden="1">
      <c r="A587" s="52" t="s">
        <v>726</v>
      </c>
      <c r="B587" s="53" t="s">
        <v>727</v>
      </c>
      <c r="C587" s="54" t="s">
        <v>293</v>
      </c>
      <c r="D587" s="49" t="s">
        <v>294</v>
      </c>
      <c r="E587" s="54" t="s">
        <v>766</v>
      </c>
      <c r="F587" s="49" t="s">
        <v>767</v>
      </c>
      <c r="G587" s="55">
        <v>0</v>
      </c>
      <c r="H587" s="55">
        <v>0</v>
      </c>
      <c r="I587" s="55">
        <v>0</v>
      </c>
      <c r="J587" s="55">
        <v>0</v>
      </c>
      <c r="K587" s="55">
        <v>0</v>
      </c>
      <c r="L587" s="55">
        <v>79545.61</v>
      </c>
      <c r="M587" s="55">
        <f t="shared" si="9"/>
        <v>79545.61</v>
      </c>
    </row>
    <row r="588" spans="1:13" hidden="1">
      <c r="A588" s="52" t="s">
        <v>726</v>
      </c>
      <c r="B588" s="53" t="s">
        <v>727</v>
      </c>
      <c r="C588" s="54" t="s">
        <v>66</v>
      </c>
      <c r="D588" s="49" t="s">
        <v>314</v>
      </c>
      <c r="E588" s="54" t="s">
        <v>371</v>
      </c>
      <c r="F588" s="49" t="s">
        <v>372</v>
      </c>
      <c r="G588" s="55">
        <v>0</v>
      </c>
      <c r="H588" s="55">
        <v>0</v>
      </c>
      <c r="I588" s="55">
        <v>0</v>
      </c>
      <c r="J588" s="55">
        <v>0</v>
      </c>
      <c r="K588" s="55">
        <v>0</v>
      </c>
      <c r="L588" s="55">
        <v>240</v>
      </c>
      <c r="M588" s="55">
        <f t="shared" si="9"/>
        <v>240</v>
      </c>
    </row>
    <row r="589" spans="1:13" hidden="1">
      <c r="A589" s="52" t="s">
        <v>726</v>
      </c>
      <c r="B589" s="53" t="s">
        <v>727</v>
      </c>
      <c r="C589" s="54" t="s">
        <v>66</v>
      </c>
      <c r="D589" s="49" t="s">
        <v>314</v>
      </c>
      <c r="E589" s="54" t="s">
        <v>480</v>
      </c>
      <c r="F589" s="49" t="s">
        <v>481</v>
      </c>
      <c r="G589" s="55">
        <v>4411.1899999999996</v>
      </c>
      <c r="H589" s="55">
        <v>0</v>
      </c>
      <c r="I589" s="55">
        <v>0</v>
      </c>
      <c r="J589" s="55">
        <v>0</v>
      </c>
      <c r="K589" s="55">
        <v>0</v>
      </c>
      <c r="L589" s="55">
        <v>0</v>
      </c>
      <c r="M589" s="55">
        <f t="shared" si="9"/>
        <v>4411.1899999999996</v>
      </c>
    </row>
    <row r="590" spans="1:13" hidden="1">
      <c r="A590" s="52" t="s">
        <v>726</v>
      </c>
      <c r="B590" s="53" t="s">
        <v>727</v>
      </c>
      <c r="C590" s="54" t="s">
        <v>66</v>
      </c>
      <c r="D590" s="49" t="s">
        <v>314</v>
      </c>
      <c r="E590" s="54" t="s">
        <v>375</v>
      </c>
      <c r="F590" s="49" t="s">
        <v>376</v>
      </c>
      <c r="G590" s="55">
        <v>6.95</v>
      </c>
      <c r="H590" s="55">
        <v>49.99</v>
      </c>
      <c r="I590" s="55">
        <v>29.25</v>
      </c>
      <c r="J590" s="55">
        <v>27.94</v>
      </c>
      <c r="K590" s="55">
        <v>29.31</v>
      </c>
      <c r="L590" s="55">
        <v>29.42</v>
      </c>
      <c r="M590" s="55">
        <f t="shared" si="9"/>
        <v>172.86</v>
      </c>
    </row>
    <row r="591" spans="1:13" hidden="1">
      <c r="A591" s="52" t="s">
        <v>726</v>
      </c>
      <c r="B591" s="53" t="s">
        <v>727</v>
      </c>
      <c r="C591" s="54" t="s">
        <v>66</v>
      </c>
      <c r="D591" s="49" t="s">
        <v>314</v>
      </c>
      <c r="E591" s="54" t="s">
        <v>299</v>
      </c>
      <c r="F591" s="49" t="s">
        <v>300</v>
      </c>
      <c r="G591" s="55">
        <v>0</v>
      </c>
      <c r="H591" s="55">
        <v>845</v>
      </c>
      <c r="I591" s="55">
        <v>0</v>
      </c>
      <c r="J591" s="55">
        <v>0</v>
      </c>
      <c r="K591" s="55">
        <v>0</v>
      </c>
      <c r="L591" s="55">
        <v>0</v>
      </c>
      <c r="M591" s="55">
        <f t="shared" si="9"/>
        <v>845</v>
      </c>
    </row>
    <row r="592" spans="1:13" hidden="1">
      <c r="A592" s="52" t="s">
        <v>726</v>
      </c>
      <c r="B592" s="53" t="s">
        <v>727</v>
      </c>
      <c r="C592" s="54" t="s">
        <v>66</v>
      </c>
      <c r="D592" s="49" t="s">
        <v>314</v>
      </c>
      <c r="E592" s="54" t="s">
        <v>321</v>
      </c>
      <c r="F592" s="49" t="s">
        <v>322</v>
      </c>
      <c r="G592" s="55">
        <v>-1175.26</v>
      </c>
      <c r="H592" s="55">
        <v>1665.62</v>
      </c>
      <c r="I592" s="55">
        <v>-1665.62</v>
      </c>
      <c r="J592" s="55">
        <v>0</v>
      </c>
      <c r="K592" s="55">
        <v>1694.31</v>
      </c>
      <c r="L592" s="55">
        <v>2431.81</v>
      </c>
      <c r="M592" s="55">
        <f t="shared" si="9"/>
        <v>2950.8599999999997</v>
      </c>
    </row>
    <row r="593" spans="1:13" hidden="1">
      <c r="A593" s="52" t="s">
        <v>726</v>
      </c>
      <c r="B593" s="53" t="s">
        <v>727</v>
      </c>
      <c r="C593" s="54" t="s">
        <v>66</v>
      </c>
      <c r="D593" s="49" t="s">
        <v>314</v>
      </c>
      <c r="E593" s="54" t="s">
        <v>281</v>
      </c>
      <c r="F593" s="49" t="s">
        <v>282</v>
      </c>
      <c r="G593" s="55">
        <v>0</v>
      </c>
      <c r="H593" s="55">
        <v>0</v>
      </c>
      <c r="I593" s="55">
        <v>0</v>
      </c>
      <c r="J593" s="55">
        <v>0</v>
      </c>
      <c r="K593" s="55">
        <v>0</v>
      </c>
      <c r="L593" s="55">
        <v>0</v>
      </c>
      <c r="M593" s="55">
        <f t="shared" si="9"/>
        <v>0</v>
      </c>
    </row>
    <row r="594" spans="1:13" hidden="1">
      <c r="A594" s="52" t="s">
        <v>726</v>
      </c>
      <c r="B594" s="53" t="s">
        <v>727</v>
      </c>
      <c r="C594" s="54" t="s">
        <v>66</v>
      </c>
      <c r="D594" s="49" t="s">
        <v>314</v>
      </c>
      <c r="E594" s="54" t="s">
        <v>323</v>
      </c>
      <c r="F594" s="49" t="s">
        <v>324</v>
      </c>
      <c r="G594" s="55">
        <v>0</v>
      </c>
      <c r="H594" s="55">
        <v>0</v>
      </c>
      <c r="I594" s="55">
        <v>0</v>
      </c>
      <c r="J594" s="55">
        <v>0</v>
      </c>
      <c r="K594" s="55">
        <v>0</v>
      </c>
      <c r="L594" s="55">
        <v>0</v>
      </c>
      <c r="M594" s="55">
        <f t="shared" si="9"/>
        <v>0</v>
      </c>
    </row>
    <row r="595" spans="1:13" hidden="1">
      <c r="A595" s="52" t="s">
        <v>726</v>
      </c>
      <c r="B595" s="53" t="s">
        <v>727</v>
      </c>
      <c r="C595" s="54" t="s">
        <v>66</v>
      </c>
      <c r="D595" s="49" t="s">
        <v>314</v>
      </c>
      <c r="E595" s="54" t="s">
        <v>325</v>
      </c>
      <c r="F595" s="49" t="s">
        <v>326</v>
      </c>
      <c r="G595" s="55">
        <v>-3.89</v>
      </c>
      <c r="H595" s="55">
        <v>-28.25</v>
      </c>
      <c r="I595" s="55">
        <v>-16.61</v>
      </c>
      <c r="J595" s="55">
        <v>-15.75</v>
      </c>
      <c r="K595" s="55">
        <v>-16.48</v>
      </c>
      <c r="L595" s="55">
        <v>-16.93</v>
      </c>
      <c r="M595" s="55">
        <f t="shared" si="9"/>
        <v>-97.91</v>
      </c>
    </row>
    <row r="596" spans="1:13" hidden="1">
      <c r="A596" s="52" t="s">
        <v>726</v>
      </c>
      <c r="B596" s="53" t="s">
        <v>727</v>
      </c>
      <c r="C596" s="54" t="s">
        <v>66</v>
      </c>
      <c r="D596" s="49" t="s">
        <v>314</v>
      </c>
      <c r="E596" s="54" t="s">
        <v>382</v>
      </c>
      <c r="F596" s="49" t="s">
        <v>383</v>
      </c>
      <c r="G596" s="55">
        <v>0</v>
      </c>
      <c r="H596" s="55">
        <v>0</v>
      </c>
      <c r="I596" s="55">
        <v>0</v>
      </c>
      <c r="J596" s="55">
        <v>0</v>
      </c>
      <c r="K596" s="55">
        <v>0</v>
      </c>
      <c r="L596" s="55">
        <v>0</v>
      </c>
      <c r="M596" s="55">
        <f t="shared" si="9"/>
        <v>0</v>
      </c>
    </row>
    <row r="597" spans="1:13" hidden="1">
      <c r="A597" s="52" t="s">
        <v>726</v>
      </c>
      <c r="B597" s="53" t="s">
        <v>727</v>
      </c>
      <c r="C597" s="54" t="s">
        <v>66</v>
      </c>
      <c r="D597" s="49" t="s">
        <v>314</v>
      </c>
      <c r="E597" s="54" t="s">
        <v>283</v>
      </c>
      <c r="F597" s="49" t="s">
        <v>284</v>
      </c>
      <c r="G597" s="55">
        <v>-11029.449999999999</v>
      </c>
      <c r="H597" s="55">
        <v>-11644.97</v>
      </c>
      <c r="I597" s="55">
        <v>-7459.79</v>
      </c>
      <c r="J597" s="55">
        <v>-11494.980000000001</v>
      </c>
      <c r="K597" s="55">
        <v>-17680.04</v>
      </c>
      <c r="L597" s="55">
        <v>-6625.02</v>
      </c>
      <c r="M597" s="55">
        <f t="shared" si="9"/>
        <v>-65934.25</v>
      </c>
    </row>
    <row r="598" spans="1:13" hidden="1">
      <c r="A598" s="52" t="s">
        <v>726</v>
      </c>
      <c r="B598" s="53" t="s">
        <v>727</v>
      </c>
      <c r="C598" s="54" t="s">
        <v>66</v>
      </c>
      <c r="D598" s="49" t="s">
        <v>314</v>
      </c>
      <c r="E598" s="54" t="s">
        <v>329</v>
      </c>
      <c r="F598" s="49" t="s">
        <v>330</v>
      </c>
      <c r="G598" s="55">
        <v>-90.35</v>
      </c>
      <c r="H598" s="55">
        <v>-15.68</v>
      </c>
      <c r="I598" s="55">
        <v>-105.82</v>
      </c>
      <c r="J598" s="55">
        <v>15.68</v>
      </c>
      <c r="K598" s="55">
        <v>-391.58</v>
      </c>
      <c r="L598" s="55">
        <v>-133.30000000000001</v>
      </c>
      <c r="M598" s="55">
        <f t="shared" si="9"/>
        <v>-721.05</v>
      </c>
    </row>
    <row r="599" spans="1:13" hidden="1">
      <c r="A599" s="52" t="s">
        <v>726</v>
      </c>
      <c r="B599" s="53" t="s">
        <v>727</v>
      </c>
      <c r="C599" s="54" t="s">
        <v>66</v>
      </c>
      <c r="D599" s="49" t="s">
        <v>314</v>
      </c>
      <c r="E599" s="54" t="s">
        <v>386</v>
      </c>
      <c r="F599" s="49" t="s">
        <v>387</v>
      </c>
      <c r="G599" s="55">
        <v>0</v>
      </c>
      <c r="H599" s="55">
        <v>0</v>
      </c>
      <c r="I599" s="55">
        <v>0</v>
      </c>
      <c r="J599" s="55">
        <v>0</v>
      </c>
      <c r="K599" s="55">
        <v>0</v>
      </c>
      <c r="L599" s="55">
        <v>-114.83</v>
      </c>
      <c r="M599" s="55">
        <f t="shared" si="9"/>
        <v>-114.83</v>
      </c>
    </row>
    <row r="600" spans="1:13" hidden="1">
      <c r="A600" s="52" t="s">
        <v>726</v>
      </c>
      <c r="B600" s="53" t="s">
        <v>727</v>
      </c>
      <c r="C600" s="54" t="s">
        <v>66</v>
      </c>
      <c r="D600" s="49" t="s">
        <v>314</v>
      </c>
      <c r="E600" s="54" t="s">
        <v>287</v>
      </c>
      <c r="F600" s="49" t="s">
        <v>288</v>
      </c>
      <c r="G600" s="55">
        <v>589.66</v>
      </c>
      <c r="H600" s="55">
        <v>481.18</v>
      </c>
      <c r="I600" s="55">
        <v>478.19000000000005</v>
      </c>
      <c r="J600" s="55">
        <v>495.59</v>
      </c>
      <c r="K600" s="55">
        <v>524.76</v>
      </c>
      <c r="L600" s="55">
        <v>438.48</v>
      </c>
      <c r="M600" s="55">
        <f t="shared" si="9"/>
        <v>3007.86</v>
      </c>
    </row>
    <row r="601" spans="1:13" hidden="1">
      <c r="A601" s="52" t="s">
        <v>726</v>
      </c>
      <c r="B601" s="53" t="s">
        <v>727</v>
      </c>
      <c r="C601" s="54" t="s">
        <v>66</v>
      </c>
      <c r="D601" s="49" t="s">
        <v>314</v>
      </c>
      <c r="E601" s="54" t="s">
        <v>335</v>
      </c>
      <c r="F601" s="49" t="s">
        <v>336</v>
      </c>
      <c r="G601" s="55">
        <v>0</v>
      </c>
      <c r="H601" s="55">
        <v>0</v>
      </c>
      <c r="I601" s="55">
        <v>0</v>
      </c>
      <c r="J601" s="55">
        <v>609</v>
      </c>
      <c r="K601" s="55">
        <v>0</v>
      </c>
      <c r="L601" s="55">
        <v>0</v>
      </c>
      <c r="M601" s="55">
        <f t="shared" si="9"/>
        <v>609</v>
      </c>
    </row>
    <row r="602" spans="1:13" hidden="1">
      <c r="A602" s="52" t="s">
        <v>726</v>
      </c>
      <c r="B602" s="53" t="s">
        <v>727</v>
      </c>
      <c r="C602" s="54" t="s">
        <v>66</v>
      </c>
      <c r="D602" s="49" t="s">
        <v>314</v>
      </c>
      <c r="E602" s="54" t="s">
        <v>289</v>
      </c>
      <c r="F602" s="49" t="s">
        <v>290</v>
      </c>
      <c r="G602" s="55">
        <v>6979.52</v>
      </c>
      <c r="H602" s="55">
        <v>7642.8899999999994</v>
      </c>
      <c r="I602" s="55">
        <v>7258.1299999999983</v>
      </c>
      <c r="J602" s="55">
        <v>8019.3900000000012</v>
      </c>
      <c r="K602" s="55">
        <v>6917.13</v>
      </c>
      <c r="L602" s="55">
        <v>6420.7799999999988</v>
      </c>
      <c r="M602" s="55">
        <f t="shared" si="9"/>
        <v>43237.84</v>
      </c>
    </row>
    <row r="603" spans="1:13" hidden="1">
      <c r="A603" s="52" t="s">
        <v>726</v>
      </c>
      <c r="B603" s="53" t="s">
        <v>727</v>
      </c>
      <c r="C603" s="54" t="s">
        <v>66</v>
      </c>
      <c r="D603" s="49" t="s">
        <v>314</v>
      </c>
      <c r="E603" s="54" t="s">
        <v>291</v>
      </c>
      <c r="F603" s="49" t="s">
        <v>292</v>
      </c>
      <c r="G603" s="55">
        <v>203.3</v>
      </c>
      <c r="H603" s="55">
        <v>360.66</v>
      </c>
      <c r="I603" s="55">
        <v>888.42</v>
      </c>
      <c r="J603" s="55">
        <v>415.48</v>
      </c>
      <c r="K603" s="55">
        <v>1300.3499999999999</v>
      </c>
      <c r="L603" s="55">
        <v>1277.71</v>
      </c>
      <c r="M603" s="55">
        <f t="shared" si="9"/>
        <v>4445.92</v>
      </c>
    </row>
    <row r="604" spans="1:13" hidden="1">
      <c r="A604" s="52" t="s">
        <v>726</v>
      </c>
      <c r="B604" s="53" t="s">
        <v>727</v>
      </c>
      <c r="C604" s="54" t="s">
        <v>66</v>
      </c>
      <c r="D604" s="49" t="s">
        <v>314</v>
      </c>
      <c r="E604" s="54" t="s">
        <v>343</v>
      </c>
      <c r="F604" s="49" t="s">
        <v>344</v>
      </c>
      <c r="G604" s="55">
        <v>76.19</v>
      </c>
      <c r="H604" s="55">
        <v>0</v>
      </c>
      <c r="I604" s="55">
        <v>107.98</v>
      </c>
      <c r="J604" s="55">
        <v>-16</v>
      </c>
      <c r="K604" s="55">
        <v>399.57</v>
      </c>
      <c r="L604" s="55">
        <v>136.02000000000001</v>
      </c>
      <c r="M604" s="55">
        <f t="shared" si="9"/>
        <v>703.76</v>
      </c>
    </row>
    <row r="605" spans="1:13" hidden="1">
      <c r="A605" s="52" t="s">
        <v>726</v>
      </c>
      <c r="B605" s="53" t="s">
        <v>727</v>
      </c>
      <c r="C605" s="54" t="s">
        <v>66</v>
      </c>
      <c r="D605" s="49" t="s">
        <v>314</v>
      </c>
      <c r="E605" s="54" t="s">
        <v>346</v>
      </c>
      <c r="F605" s="49" t="s">
        <v>347</v>
      </c>
      <c r="G605" s="55">
        <v>16</v>
      </c>
      <c r="H605" s="55">
        <v>16</v>
      </c>
      <c r="I605" s="55">
        <v>0</v>
      </c>
      <c r="J605" s="55">
        <v>0</v>
      </c>
      <c r="K605" s="55">
        <v>0</v>
      </c>
      <c r="L605" s="55">
        <v>0</v>
      </c>
      <c r="M605" s="55">
        <f t="shared" si="9"/>
        <v>32</v>
      </c>
    </row>
    <row r="606" spans="1:13" hidden="1">
      <c r="A606" s="52" t="s">
        <v>726</v>
      </c>
      <c r="B606" s="53" t="s">
        <v>727</v>
      </c>
      <c r="C606" s="54" t="s">
        <v>66</v>
      </c>
      <c r="D606" s="49" t="s">
        <v>314</v>
      </c>
      <c r="E606" s="54" t="s">
        <v>352</v>
      </c>
      <c r="F606" s="49" t="s">
        <v>353</v>
      </c>
      <c r="G606" s="55">
        <v>10216.23</v>
      </c>
      <c r="H606" s="55">
        <v>10191.89</v>
      </c>
      <c r="I606" s="55">
        <v>4563.3900000000003</v>
      </c>
      <c r="J606" s="55">
        <v>9469.94</v>
      </c>
      <c r="K606" s="55">
        <v>18575.669999999998</v>
      </c>
      <c r="L606" s="55">
        <v>5032.5500000000011</v>
      </c>
      <c r="M606" s="55">
        <f t="shared" si="9"/>
        <v>58049.67</v>
      </c>
    </row>
    <row r="607" spans="1:13" hidden="1">
      <c r="A607" s="52" t="s">
        <v>726</v>
      </c>
      <c r="B607" s="53" t="s">
        <v>727</v>
      </c>
      <c r="C607" s="54" t="s">
        <v>64</v>
      </c>
      <c r="D607" s="49" t="s">
        <v>362</v>
      </c>
      <c r="E607" s="54" t="s">
        <v>279</v>
      </c>
      <c r="F607" s="49" t="s">
        <v>280</v>
      </c>
      <c r="G607" s="55">
        <v>13690.39</v>
      </c>
      <c r="H607" s="55">
        <v>-1374.9099999999999</v>
      </c>
      <c r="I607" s="55">
        <v>-45441.110000000008</v>
      </c>
      <c r="J607" s="55">
        <v>-1924.38</v>
      </c>
      <c r="K607" s="55">
        <v>20860.609999999993</v>
      </c>
      <c r="L607" s="55">
        <v>9974.8299999999981</v>
      </c>
      <c r="M607" s="55">
        <f t="shared" si="9"/>
        <v>-4214.5700000000106</v>
      </c>
    </row>
    <row r="608" spans="1:13" hidden="1">
      <c r="A608" s="52" t="s">
        <v>726</v>
      </c>
      <c r="B608" s="53" t="s">
        <v>727</v>
      </c>
      <c r="C608" s="54" t="s">
        <v>64</v>
      </c>
      <c r="D608" s="49" t="s">
        <v>362</v>
      </c>
      <c r="E608" s="54" t="s">
        <v>363</v>
      </c>
      <c r="F608" s="49" t="s">
        <v>364</v>
      </c>
      <c r="G608" s="55">
        <v>1859.2</v>
      </c>
      <c r="H608" s="55">
        <v>1752.96</v>
      </c>
      <c r="I608" s="55">
        <v>1699.84</v>
      </c>
      <c r="J608" s="55">
        <v>1540.48</v>
      </c>
      <c r="K608" s="55">
        <v>1062.4000000000001</v>
      </c>
      <c r="L608" s="55">
        <v>-584.32000000000005</v>
      </c>
      <c r="M608" s="55">
        <f t="shared" si="9"/>
        <v>7330.5599999999995</v>
      </c>
    </row>
    <row r="609" spans="1:13" hidden="1">
      <c r="A609" s="52" t="s">
        <v>726</v>
      </c>
      <c r="B609" s="53" t="s">
        <v>727</v>
      </c>
      <c r="C609" s="54" t="s">
        <v>64</v>
      </c>
      <c r="D609" s="49" t="s">
        <v>362</v>
      </c>
      <c r="E609" s="54" t="s">
        <v>365</v>
      </c>
      <c r="F609" s="49" t="s">
        <v>366</v>
      </c>
      <c r="G609" s="55">
        <v>-228680.87</v>
      </c>
      <c r="H609" s="55">
        <v>-219698.25</v>
      </c>
      <c r="I609" s="55">
        <v>-326813.64</v>
      </c>
      <c r="J609" s="55">
        <v>-218030.45</v>
      </c>
      <c r="K609" s="55">
        <v>-226399.29</v>
      </c>
      <c r="L609" s="55">
        <v>-214268.76</v>
      </c>
      <c r="M609" s="55">
        <f t="shared" si="9"/>
        <v>-1433891.26</v>
      </c>
    </row>
    <row r="610" spans="1:13" hidden="1">
      <c r="A610" s="52" t="s">
        <v>726</v>
      </c>
      <c r="B610" s="53" t="s">
        <v>727</v>
      </c>
      <c r="C610" s="54" t="s">
        <v>64</v>
      </c>
      <c r="D610" s="49" t="s">
        <v>362</v>
      </c>
      <c r="E610" s="54" t="s">
        <v>367</v>
      </c>
      <c r="F610" s="49" t="s">
        <v>368</v>
      </c>
      <c r="G610" s="55">
        <v>-211286.34999999998</v>
      </c>
      <c r="H610" s="55">
        <v>-201740.06</v>
      </c>
      <c r="I610" s="55">
        <v>-298728.74</v>
      </c>
      <c r="J610" s="55">
        <v>-199440.06999999998</v>
      </c>
      <c r="K610" s="55">
        <v>-208107.86000000002</v>
      </c>
      <c r="L610" s="55">
        <v>-197430.43000000002</v>
      </c>
      <c r="M610" s="55">
        <f t="shared" si="9"/>
        <v>-1316733.5099999998</v>
      </c>
    </row>
    <row r="611" spans="1:13" hidden="1">
      <c r="A611" s="52" t="s">
        <v>726</v>
      </c>
      <c r="B611" s="53" t="s">
        <v>727</v>
      </c>
      <c r="C611" s="54" t="s">
        <v>64</v>
      </c>
      <c r="D611" s="49" t="s">
        <v>362</v>
      </c>
      <c r="E611" s="54" t="s">
        <v>369</v>
      </c>
      <c r="F611" s="49" t="s">
        <v>370</v>
      </c>
      <c r="G611" s="55">
        <v>211286.35</v>
      </c>
      <c r="H611" s="55">
        <v>202303.74</v>
      </c>
      <c r="I611" s="55">
        <v>300721.89</v>
      </c>
      <c r="J611" s="55">
        <v>200635.96</v>
      </c>
      <c r="K611" s="55">
        <v>209004.77</v>
      </c>
      <c r="L611" s="55">
        <v>196602.44</v>
      </c>
      <c r="M611" s="55">
        <f t="shared" si="9"/>
        <v>1320555.1499999999</v>
      </c>
    </row>
    <row r="612" spans="1:13" hidden="1">
      <c r="A612" s="52" t="s">
        <v>726</v>
      </c>
      <c r="B612" s="53" t="s">
        <v>727</v>
      </c>
      <c r="C612" s="54" t="s">
        <v>64</v>
      </c>
      <c r="D612" s="49" t="s">
        <v>362</v>
      </c>
      <c r="E612" s="54" t="s">
        <v>488</v>
      </c>
      <c r="F612" s="49" t="s">
        <v>489</v>
      </c>
      <c r="G612" s="55">
        <v>-1859.2</v>
      </c>
      <c r="H612" s="55">
        <v>-1752.96</v>
      </c>
      <c r="I612" s="55">
        <v>-1699.84</v>
      </c>
      <c r="J612" s="55">
        <v>-1540.48</v>
      </c>
      <c r="K612" s="55">
        <v>-1062.4000000000001</v>
      </c>
      <c r="L612" s="55">
        <v>584.32000000000005</v>
      </c>
      <c r="M612" s="55">
        <f t="shared" si="9"/>
        <v>-7330.5599999999995</v>
      </c>
    </row>
    <row r="613" spans="1:13" hidden="1">
      <c r="A613" s="52" t="s">
        <v>726</v>
      </c>
      <c r="B613" s="53" t="s">
        <v>727</v>
      </c>
      <c r="C613" s="54" t="s">
        <v>64</v>
      </c>
      <c r="D613" s="49" t="s">
        <v>362</v>
      </c>
      <c r="E613" s="54" t="s">
        <v>371</v>
      </c>
      <c r="F613" s="49" t="s">
        <v>372</v>
      </c>
      <c r="G613" s="55">
        <v>1096</v>
      </c>
      <c r="H613" s="55">
        <v>240</v>
      </c>
      <c r="I613" s="55">
        <v>0</v>
      </c>
      <c r="J613" s="55">
        <v>0</v>
      </c>
      <c r="K613" s="55">
        <v>552</v>
      </c>
      <c r="L613" s="55">
        <v>0</v>
      </c>
      <c r="M613" s="55">
        <f t="shared" si="9"/>
        <v>1888</v>
      </c>
    </row>
    <row r="614" spans="1:13" hidden="1">
      <c r="A614" s="52" t="s">
        <v>726</v>
      </c>
      <c r="B614" s="53" t="s">
        <v>727</v>
      </c>
      <c r="C614" s="54" t="s">
        <v>64</v>
      </c>
      <c r="D614" s="49" t="s">
        <v>362</v>
      </c>
      <c r="E614" s="54" t="s">
        <v>315</v>
      </c>
      <c r="F614" s="49" t="s">
        <v>316</v>
      </c>
      <c r="G614" s="55">
        <v>10040.07</v>
      </c>
      <c r="H614" s="55">
        <v>98.18</v>
      </c>
      <c r="I614" s="55">
        <v>4026.67</v>
      </c>
      <c r="J614" s="55">
        <v>3219.6200000000003</v>
      </c>
      <c r="K614" s="55">
        <v>6323.06</v>
      </c>
      <c r="L614" s="55">
        <v>2369.9900000000002</v>
      </c>
      <c r="M614" s="55">
        <f t="shared" si="9"/>
        <v>26077.590000000004</v>
      </c>
    </row>
    <row r="615" spans="1:13" hidden="1">
      <c r="A615" s="52" t="s">
        <v>726</v>
      </c>
      <c r="B615" s="53" t="s">
        <v>727</v>
      </c>
      <c r="C615" s="54" t="s">
        <v>64</v>
      </c>
      <c r="D615" s="49" t="s">
        <v>362</v>
      </c>
      <c r="E615" s="54" t="s">
        <v>373</v>
      </c>
      <c r="F615" s="49" t="s">
        <v>374</v>
      </c>
      <c r="G615" s="55">
        <v>9803.14</v>
      </c>
      <c r="H615" s="55">
        <v>8174.39</v>
      </c>
      <c r="I615" s="55">
        <v>8150.82</v>
      </c>
      <c r="J615" s="55">
        <v>8228.1299999999992</v>
      </c>
      <c r="K615" s="55">
        <v>4761.0200000000004</v>
      </c>
      <c r="L615" s="55">
        <v>11395.66</v>
      </c>
      <c r="M615" s="55">
        <f t="shared" si="9"/>
        <v>50513.16</v>
      </c>
    </row>
    <row r="616" spans="1:13" hidden="1">
      <c r="A616" s="52" t="s">
        <v>726</v>
      </c>
      <c r="B616" s="53" t="s">
        <v>727</v>
      </c>
      <c r="C616" s="54" t="s">
        <v>64</v>
      </c>
      <c r="D616" s="49" t="s">
        <v>362</v>
      </c>
      <c r="E616" s="54" t="s">
        <v>480</v>
      </c>
      <c r="F616" s="49" t="s">
        <v>481</v>
      </c>
      <c r="G616" s="55">
        <v>1123.9100000000001</v>
      </c>
      <c r="H616" s="55">
        <v>2387.79</v>
      </c>
      <c r="I616" s="55">
        <v>1913.43</v>
      </c>
      <c r="J616" s="55">
        <v>781.57</v>
      </c>
      <c r="K616" s="55">
        <v>3196.5</v>
      </c>
      <c r="L616" s="55">
        <v>2259.1999999999998</v>
      </c>
      <c r="M616" s="55">
        <f t="shared" si="9"/>
        <v>11662.400000000001</v>
      </c>
    </row>
    <row r="617" spans="1:13" hidden="1">
      <c r="A617" s="52" t="s">
        <v>726</v>
      </c>
      <c r="B617" s="53" t="s">
        <v>727</v>
      </c>
      <c r="C617" s="54" t="s">
        <v>64</v>
      </c>
      <c r="D617" s="49" t="s">
        <v>362</v>
      </c>
      <c r="E617" s="54" t="s">
        <v>297</v>
      </c>
      <c r="F617" s="49" t="s">
        <v>298</v>
      </c>
      <c r="G617" s="55">
        <v>5307.65</v>
      </c>
      <c r="H617" s="55">
        <v>7800.99</v>
      </c>
      <c r="I617" s="55">
        <v>12280.439999999999</v>
      </c>
      <c r="J617" s="55">
        <v>6962.07</v>
      </c>
      <c r="K617" s="55">
        <v>5480.15</v>
      </c>
      <c r="L617" s="55">
        <v>8082.05</v>
      </c>
      <c r="M617" s="55">
        <f t="shared" si="9"/>
        <v>45913.35</v>
      </c>
    </row>
    <row r="618" spans="1:13" hidden="1">
      <c r="A618" s="52" t="s">
        <v>726</v>
      </c>
      <c r="B618" s="53" t="s">
        <v>727</v>
      </c>
      <c r="C618" s="54" t="s">
        <v>64</v>
      </c>
      <c r="D618" s="49" t="s">
        <v>362</v>
      </c>
      <c r="E618" s="54" t="s">
        <v>375</v>
      </c>
      <c r="F618" s="49" t="s">
        <v>376</v>
      </c>
      <c r="G618" s="55">
        <v>4240.22</v>
      </c>
      <c r="H618" s="55">
        <v>2234.14</v>
      </c>
      <c r="I618" s="55">
        <v>2941.7200000000003</v>
      </c>
      <c r="J618" s="55">
        <v>2193.17</v>
      </c>
      <c r="K618" s="55">
        <v>3981.2799999999997</v>
      </c>
      <c r="L618" s="55">
        <v>2372.56</v>
      </c>
      <c r="M618" s="55">
        <f t="shared" si="9"/>
        <v>17963.090000000004</v>
      </c>
    </row>
    <row r="619" spans="1:13" hidden="1">
      <c r="A619" s="52" t="s">
        <v>726</v>
      </c>
      <c r="B619" s="53" t="s">
        <v>727</v>
      </c>
      <c r="C619" s="54" t="s">
        <v>64</v>
      </c>
      <c r="D619" s="49" t="s">
        <v>362</v>
      </c>
      <c r="E619" s="54" t="s">
        <v>299</v>
      </c>
      <c r="F619" s="49" t="s">
        <v>300</v>
      </c>
      <c r="G619" s="55">
        <v>3293.7000000000003</v>
      </c>
      <c r="H619" s="55">
        <v>2258.25</v>
      </c>
      <c r="I619" s="55">
        <v>1778.52</v>
      </c>
      <c r="J619" s="55">
        <v>7070.34</v>
      </c>
      <c r="K619" s="55">
        <v>1540.49</v>
      </c>
      <c r="L619" s="55">
        <v>2578.64</v>
      </c>
      <c r="M619" s="55">
        <f t="shared" si="9"/>
        <v>18519.940000000002</v>
      </c>
    </row>
    <row r="620" spans="1:13" hidden="1">
      <c r="A620" s="52" t="s">
        <v>726</v>
      </c>
      <c r="B620" s="53" t="s">
        <v>727</v>
      </c>
      <c r="C620" s="54" t="s">
        <v>64</v>
      </c>
      <c r="D620" s="49" t="s">
        <v>362</v>
      </c>
      <c r="E620" s="54" t="s">
        <v>377</v>
      </c>
      <c r="F620" s="49" t="s">
        <v>378</v>
      </c>
      <c r="G620" s="55">
        <v>22806.55</v>
      </c>
      <c r="H620" s="55">
        <v>3226.18</v>
      </c>
      <c r="I620" s="55">
        <v>3905.46</v>
      </c>
      <c r="J620" s="55">
        <v>6741.32</v>
      </c>
      <c r="K620" s="55">
        <v>7147.0199999999995</v>
      </c>
      <c r="L620" s="55">
        <v>4591.24</v>
      </c>
      <c r="M620" s="55">
        <f t="shared" si="9"/>
        <v>48417.76999999999</v>
      </c>
    </row>
    <row r="621" spans="1:13" hidden="1">
      <c r="A621" s="52" t="s">
        <v>726</v>
      </c>
      <c r="B621" s="53" t="s">
        <v>727</v>
      </c>
      <c r="C621" s="54" t="s">
        <v>64</v>
      </c>
      <c r="D621" s="49" t="s">
        <v>362</v>
      </c>
      <c r="E621" s="54" t="s">
        <v>301</v>
      </c>
      <c r="F621" s="49" t="s">
        <v>302</v>
      </c>
      <c r="G621" s="55">
        <v>760.91</v>
      </c>
      <c r="H621" s="55">
        <v>816.65</v>
      </c>
      <c r="I621" s="55">
        <v>1218.93</v>
      </c>
      <c r="J621" s="55">
        <v>2725.01</v>
      </c>
      <c r="K621" s="55">
        <v>525.65</v>
      </c>
      <c r="L621" s="55">
        <v>148.97</v>
      </c>
      <c r="M621" s="55">
        <f t="shared" si="9"/>
        <v>6196.12</v>
      </c>
    </row>
    <row r="622" spans="1:13" hidden="1">
      <c r="A622" s="52" t="s">
        <v>726</v>
      </c>
      <c r="B622" s="53" t="s">
        <v>727</v>
      </c>
      <c r="C622" s="54" t="s">
        <v>64</v>
      </c>
      <c r="D622" s="49" t="s">
        <v>362</v>
      </c>
      <c r="E622" s="54" t="s">
        <v>303</v>
      </c>
      <c r="F622" s="49" t="s">
        <v>304</v>
      </c>
      <c r="G622" s="55">
        <v>6646.53</v>
      </c>
      <c r="H622" s="55">
        <v>6793.3399999999992</v>
      </c>
      <c r="I622" s="55">
        <v>10279.73</v>
      </c>
      <c r="J622" s="55">
        <v>11385.34</v>
      </c>
      <c r="K622" s="55">
        <v>11605.099999999999</v>
      </c>
      <c r="L622" s="55">
        <v>12497.119999999999</v>
      </c>
      <c r="M622" s="55">
        <f t="shared" si="9"/>
        <v>59207.16</v>
      </c>
    </row>
    <row r="623" spans="1:13" hidden="1">
      <c r="A623" s="52" t="s">
        <v>726</v>
      </c>
      <c r="B623" s="53" t="s">
        <v>727</v>
      </c>
      <c r="C623" s="54" t="s">
        <v>64</v>
      </c>
      <c r="D623" s="49" t="s">
        <v>362</v>
      </c>
      <c r="E623" s="54" t="s">
        <v>321</v>
      </c>
      <c r="F623" s="49" t="s">
        <v>322</v>
      </c>
      <c r="G623" s="55">
        <v>0</v>
      </c>
      <c r="H623" s="55">
        <v>0</v>
      </c>
      <c r="I623" s="55">
        <v>0</v>
      </c>
      <c r="J623" s="55">
        <v>714.18</v>
      </c>
      <c r="K623" s="55">
        <v>149.47</v>
      </c>
      <c r="L623" s="55">
        <v>3891.83</v>
      </c>
      <c r="M623" s="55">
        <f t="shared" si="9"/>
        <v>4755.4799999999996</v>
      </c>
    </row>
    <row r="624" spans="1:13" hidden="1">
      <c r="A624" s="52" t="s">
        <v>726</v>
      </c>
      <c r="B624" s="53" t="s">
        <v>727</v>
      </c>
      <c r="C624" s="54" t="s">
        <v>64</v>
      </c>
      <c r="D624" s="49" t="s">
        <v>362</v>
      </c>
      <c r="E624" s="54" t="s">
        <v>281</v>
      </c>
      <c r="F624" s="49" t="s">
        <v>282</v>
      </c>
      <c r="G624" s="55">
        <v>0</v>
      </c>
      <c r="H624" s="55">
        <v>0</v>
      </c>
      <c r="I624" s="55">
        <v>0</v>
      </c>
      <c r="J624" s="55">
        <v>0</v>
      </c>
      <c r="K624" s="55">
        <v>0</v>
      </c>
      <c r="L624" s="55">
        <v>0</v>
      </c>
      <c r="M624" s="55">
        <f t="shared" si="9"/>
        <v>0</v>
      </c>
    </row>
    <row r="625" spans="1:13" hidden="1">
      <c r="A625" s="52" t="s">
        <v>726</v>
      </c>
      <c r="B625" s="53" t="s">
        <v>727</v>
      </c>
      <c r="C625" s="54" t="s">
        <v>64</v>
      </c>
      <c r="D625" s="49" t="s">
        <v>362</v>
      </c>
      <c r="E625" s="54" t="s">
        <v>380</v>
      </c>
      <c r="F625" s="49" t="s">
        <v>381</v>
      </c>
      <c r="G625" s="55">
        <v>0</v>
      </c>
      <c r="H625" s="55">
        <v>0</v>
      </c>
      <c r="I625" s="55">
        <v>0</v>
      </c>
      <c r="J625" s="55">
        <v>0</v>
      </c>
      <c r="K625" s="55">
        <v>0</v>
      </c>
      <c r="L625" s="55">
        <v>0</v>
      </c>
      <c r="M625" s="55">
        <f t="shared" si="9"/>
        <v>0</v>
      </c>
    </row>
    <row r="626" spans="1:13" hidden="1">
      <c r="A626" s="52" t="s">
        <v>726</v>
      </c>
      <c r="B626" s="53" t="s">
        <v>727</v>
      </c>
      <c r="C626" s="54" t="s">
        <v>64</v>
      </c>
      <c r="D626" s="49" t="s">
        <v>362</v>
      </c>
      <c r="E626" s="54" t="s">
        <v>323</v>
      </c>
      <c r="F626" s="49" t="s">
        <v>324</v>
      </c>
      <c r="G626" s="55">
        <v>0</v>
      </c>
      <c r="H626" s="55">
        <v>0</v>
      </c>
      <c r="I626" s="55">
        <v>0</v>
      </c>
      <c r="J626" s="55">
        <v>0</v>
      </c>
      <c r="K626" s="55">
        <v>0</v>
      </c>
      <c r="L626" s="55">
        <v>0</v>
      </c>
      <c r="M626" s="55">
        <f t="shared" si="9"/>
        <v>0</v>
      </c>
    </row>
    <row r="627" spans="1:13" hidden="1">
      <c r="A627" s="52" t="s">
        <v>726</v>
      </c>
      <c r="B627" s="53" t="s">
        <v>727</v>
      </c>
      <c r="C627" s="54" t="s">
        <v>64</v>
      </c>
      <c r="D627" s="49" t="s">
        <v>362</v>
      </c>
      <c r="E627" s="54" t="s">
        <v>325</v>
      </c>
      <c r="F627" s="49" t="s">
        <v>326</v>
      </c>
      <c r="G627" s="55">
        <v>-26859.119999999999</v>
      </c>
      <c r="H627" s="55">
        <v>-9122.9600000000009</v>
      </c>
      <c r="I627" s="55">
        <v>-13068.050000000001</v>
      </c>
      <c r="J627" s="55">
        <v>-12422.42</v>
      </c>
      <c r="K627" s="55">
        <v>-16753.260000000002</v>
      </c>
      <c r="L627" s="55">
        <v>-11581.829999999998</v>
      </c>
      <c r="M627" s="55">
        <f t="shared" si="9"/>
        <v>-89807.64</v>
      </c>
    </row>
    <row r="628" spans="1:13" hidden="1">
      <c r="A628" s="52" t="s">
        <v>726</v>
      </c>
      <c r="B628" s="53" t="s">
        <v>727</v>
      </c>
      <c r="C628" s="54" t="s">
        <v>64</v>
      </c>
      <c r="D628" s="49" t="s">
        <v>362</v>
      </c>
      <c r="E628" s="54" t="s">
        <v>382</v>
      </c>
      <c r="F628" s="49" t="s">
        <v>383</v>
      </c>
      <c r="G628" s="55">
        <v>0</v>
      </c>
      <c r="H628" s="55">
        <v>0</v>
      </c>
      <c r="I628" s="55">
        <v>0</v>
      </c>
      <c r="J628" s="55">
        <v>0</v>
      </c>
      <c r="K628" s="55">
        <v>0</v>
      </c>
      <c r="L628" s="55">
        <v>0</v>
      </c>
      <c r="M628" s="55">
        <f t="shared" si="9"/>
        <v>0</v>
      </c>
    </row>
    <row r="629" spans="1:13" hidden="1">
      <c r="A629" s="52" t="s">
        <v>726</v>
      </c>
      <c r="B629" s="53" t="s">
        <v>727</v>
      </c>
      <c r="C629" s="54" t="s">
        <v>64</v>
      </c>
      <c r="D629" s="49" t="s">
        <v>362</v>
      </c>
      <c r="E629" s="54" t="s">
        <v>327</v>
      </c>
      <c r="F629" s="49" t="s">
        <v>328</v>
      </c>
      <c r="G629" s="55">
        <v>0</v>
      </c>
      <c r="H629" s="55">
        <v>0</v>
      </c>
      <c r="I629" s="55">
        <v>0</v>
      </c>
      <c r="J629" s="55">
        <v>0</v>
      </c>
      <c r="K629" s="55">
        <v>0</v>
      </c>
      <c r="L629" s="55">
        <v>0</v>
      </c>
      <c r="M629" s="55">
        <f t="shared" si="9"/>
        <v>0</v>
      </c>
    </row>
    <row r="630" spans="1:13" hidden="1">
      <c r="A630" s="52" t="s">
        <v>726</v>
      </c>
      <c r="B630" s="53" t="s">
        <v>727</v>
      </c>
      <c r="C630" s="54" t="s">
        <v>64</v>
      </c>
      <c r="D630" s="49" t="s">
        <v>362</v>
      </c>
      <c r="E630" s="54" t="s">
        <v>283</v>
      </c>
      <c r="F630" s="49" t="s">
        <v>284</v>
      </c>
      <c r="G630" s="55">
        <v>-85.09</v>
      </c>
      <c r="H630" s="55">
        <v>-199.95</v>
      </c>
      <c r="I630" s="55">
        <v>-2910.83</v>
      </c>
      <c r="J630" s="55">
        <v>-96.31</v>
      </c>
      <c r="K630" s="55">
        <v>-357.89000000000004</v>
      </c>
      <c r="L630" s="55">
        <v>-74.37</v>
      </c>
      <c r="M630" s="55">
        <f t="shared" si="9"/>
        <v>-3724.4399999999996</v>
      </c>
    </row>
    <row r="631" spans="1:13" hidden="1">
      <c r="A631" s="52" t="s">
        <v>726</v>
      </c>
      <c r="B631" s="53" t="s">
        <v>727</v>
      </c>
      <c r="C631" s="54" t="s">
        <v>64</v>
      </c>
      <c r="D631" s="49" t="s">
        <v>362</v>
      </c>
      <c r="E631" s="54" t="s">
        <v>384</v>
      </c>
      <c r="F631" s="49" t="s">
        <v>385</v>
      </c>
      <c r="G631" s="55">
        <v>-2662.65</v>
      </c>
      <c r="H631" s="55">
        <v>-2126.15</v>
      </c>
      <c r="I631" s="55">
        <v>-2063.88</v>
      </c>
      <c r="J631" s="55">
        <v>-2645.25</v>
      </c>
      <c r="K631" s="55">
        <v>-2091.88</v>
      </c>
      <c r="L631" s="55">
        <v>-781.6</v>
      </c>
      <c r="M631" s="55">
        <f t="shared" si="9"/>
        <v>-12371.410000000002</v>
      </c>
    </row>
    <row r="632" spans="1:13" hidden="1">
      <c r="A632" s="52" t="s">
        <v>726</v>
      </c>
      <c r="B632" s="53" t="s">
        <v>727</v>
      </c>
      <c r="C632" s="54" t="s">
        <v>64</v>
      </c>
      <c r="D632" s="49" t="s">
        <v>362</v>
      </c>
      <c r="E632" s="54" t="s">
        <v>386</v>
      </c>
      <c r="F632" s="49" t="s">
        <v>387</v>
      </c>
      <c r="G632" s="55">
        <v>-524.04</v>
      </c>
      <c r="H632" s="55">
        <v>-115.52</v>
      </c>
      <c r="I632" s="55">
        <v>0</v>
      </c>
      <c r="J632" s="55">
        <v>0</v>
      </c>
      <c r="K632" s="55">
        <v>-275.38</v>
      </c>
      <c r="L632" s="55">
        <v>0</v>
      </c>
      <c r="M632" s="55">
        <f t="shared" si="9"/>
        <v>-914.93999999999994</v>
      </c>
    </row>
    <row r="633" spans="1:13" hidden="1">
      <c r="A633" s="52" t="s">
        <v>726</v>
      </c>
      <c r="B633" s="53" t="s">
        <v>727</v>
      </c>
      <c r="C633" s="54" t="s">
        <v>64</v>
      </c>
      <c r="D633" s="49" t="s">
        <v>362</v>
      </c>
      <c r="E633" s="54" t="s">
        <v>331</v>
      </c>
      <c r="F633" s="49" t="s">
        <v>332</v>
      </c>
      <c r="G633" s="55">
        <v>-156.41</v>
      </c>
      <c r="H633" s="55">
        <v>0</v>
      </c>
      <c r="I633" s="55">
        <v>0</v>
      </c>
      <c r="J633" s="55">
        <v>0</v>
      </c>
      <c r="K633" s="55">
        <v>-30.66</v>
      </c>
      <c r="L633" s="55">
        <v>0</v>
      </c>
      <c r="M633" s="55">
        <f t="shared" si="9"/>
        <v>-187.07</v>
      </c>
    </row>
    <row r="634" spans="1:13" hidden="1">
      <c r="A634" s="52" t="s">
        <v>726</v>
      </c>
      <c r="B634" s="53" t="s">
        <v>727</v>
      </c>
      <c r="C634" s="54" t="s">
        <v>64</v>
      </c>
      <c r="D634" s="49" t="s">
        <v>362</v>
      </c>
      <c r="E634" s="54" t="s">
        <v>388</v>
      </c>
      <c r="F634" s="49" t="s">
        <v>389</v>
      </c>
      <c r="G634" s="55">
        <v>1859.2</v>
      </c>
      <c r="H634" s="55">
        <v>1221.76</v>
      </c>
      <c r="I634" s="55">
        <v>1328</v>
      </c>
      <c r="J634" s="55">
        <v>159.36000000000001</v>
      </c>
      <c r="K634" s="55">
        <v>159.36000000000001</v>
      </c>
      <c r="L634" s="55">
        <v>0</v>
      </c>
      <c r="M634" s="55">
        <f t="shared" si="9"/>
        <v>4727.6799999999994</v>
      </c>
    </row>
    <row r="635" spans="1:13" hidden="1">
      <c r="A635" s="52" t="s">
        <v>726</v>
      </c>
      <c r="B635" s="53" t="s">
        <v>727</v>
      </c>
      <c r="C635" s="54" t="s">
        <v>64</v>
      </c>
      <c r="D635" s="49" t="s">
        <v>362</v>
      </c>
      <c r="E635" s="54" t="s">
        <v>390</v>
      </c>
      <c r="F635" s="49" t="s">
        <v>391</v>
      </c>
      <c r="G635" s="55">
        <v>228680.87000000005</v>
      </c>
      <c r="H635" s="55">
        <v>219134.57000000004</v>
      </c>
      <c r="I635" s="55">
        <v>324820.49</v>
      </c>
      <c r="J635" s="55">
        <v>216834.56</v>
      </c>
      <c r="K635" s="55">
        <v>225502.38</v>
      </c>
      <c r="L635" s="55">
        <v>215096.75</v>
      </c>
      <c r="M635" s="55">
        <f t="shared" si="9"/>
        <v>1430069.62</v>
      </c>
    </row>
    <row r="636" spans="1:13" hidden="1">
      <c r="A636" s="52" t="s">
        <v>726</v>
      </c>
      <c r="B636" s="53" t="s">
        <v>727</v>
      </c>
      <c r="C636" s="54" t="s">
        <v>64</v>
      </c>
      <c r="D636" s="49" t="s">
        <v>362</v>
      </c>
      <c r="E636" s="54" t="s">
        <v>285</v>
      </c>
      <c r="F636" s="49" t="s">
        <v>286</v>
      </c>
      <c r="G636" s="55">
        <v>131790.35</v>
      </c>
      <c r="H636" s="55">
        <v>130030.05</v>
      </c>
      <c r="I636" s="55">
        <v>193867.86</v>
      </c>
      <c r="J636" s="55">
        <v>122716.37</v>
      </c>
      <c r="K636" s="55">
        <v>128357.94</v>
      </c>
      <c r="L636" s="55">
        <v>121095.34</v>
      </c>
      <c r="M636" s="55">
        <f t="shared" si="9"/>
        <v>827857.91</v>
      </c>
    </row>
    <row r="637" spans="1:13" hidden="1">
      <c r="A637" s="52" t="s">
        <v>726</v>
      </c>
      <c r="B637" s="53" t="s">
        <v>727</v>
      </c>
      <c r="C637" s="54" t="s">
        <v>64</v>
      </c>
      <c r="D637" s="49" t="s">
        <v>362</v>
      </c>
      <c r="E637" s="54" t="s">
        <v>392</v>
      </c>
      <c r="F637" s="49" t="s">
        <v>393</v>
      </c>
      <c r="G637" s="55">
        <v>3386.62</v>
      </c>
      <c r="H637" s="55">
        <v>13753</v>
      </c>
      <c r="I637" s="55">
        <v>15576.65</v>
      </c>
      <c r="J637" s="55">
        <v>208.59</v>
      </c>
      <c r="K637" s="55">
        <v>49.99</v>
      </c>
      <c r="L637" s="55">
        <v>10768.98</v>
      </c>
      <c r="M637" s="55">
        <f t="shared" si="9"/>
        <v>43743.829999999987</v>
      </c>
    </row>
    <row r="638" spans="1:13" hidden="1">
      <c r="A638" s="52" t="s">
        <v>726</v>
      </c>
      <c r="B638" s="53" t="s">
        <v>727</v>
      </c>
      <c r="C638" s="54" t="s">
        <v>64</v>
      </c>
      <c r="D638" s="49" t="s">
        <v>362</v>
      </c>
      <c r="E638" s="54" t="s">
        <v>287</v>
      </c>
      <c r="F638" s="49" t="s">
        <v>288</v>
      </c>
      <c r="G638" s="55">
        <v>3783.7699999999995</v>
      </c>
      <c r="H638" s="55">
        <v>3150.9700000000003</v>
      </c>
      <c r="I638" s="55">
        <v>2997.12</v>
      </c>
      <c r="J638" s="55">
        <v>3811.53</v>
      </c>
      <c r="K638" s="55">
        <v>3217.7</v>
      </c>
      <c r="L638" s="55">
        <v>949.06000000000006</v>
      </c>
      <c r="M638" s="55">
        <f t="shared" si="9"/>
        <v>17910.150000000001</v>
      </c>
    </row>
    <row r="639" spans="1:13" hidden="1">
      <c r="A639" s="52" t="s">
        <v>726</v>
      </c>
      <c r="B639" s="53" t="s">
        <v>727</v>
      </c>
      <c r="C639" s="54" t="s">
        <v>64</v>
      </c>
      <c r="D639" s="49" t="s">
        <v>362</v>
      </c>
      <c r="E639" s="54" t="s">
        <v>335</v>
      </c>
      <c r="F639" s="49" t="s">
        <v>336</v>
      </c>
      <c r="G639" s="55">
        <v>1336.67</v>
      </c>
      <c r="H639" s="55">
        <v>2330.5700000000002</v>
      </c>
      <c r="I639" s="55">
        <v>0</v>
      </c>
      <c r="J639" s="55">
        <v>288.95999999999998</v>
      </c>
      <c r="K639" s="55">
        <v>4816.2</v>
      </c>
      <c r="L639" s="55">
        <v>8247.1200000000008</v>
      </c>
      <c r="M639" s="55">
        <f t="shared" si="9"/>
        <v>17019.52</v>
      </c>
    </row>
    <row r="640" spans="1:13" hidden="1">
      <c r="A640" s="52" t="s">
        <v>726</v>
      </c>
      <c r="B640" s="53" t="s">
        <v>727</v>
      </c>
      <c r="C640" s="54" t="s">
        <v>64</v>
      </c>
      <c r="D640" s="49" t="s">
        <v>362</v>
      </c>
      <c r="E640" s="54" t="s">
        <v>394</v>
      </c>
      <c r="F640" s="49" t="s">
        <v>395</v>
      </c>
      <c r="G640" s="55">
        <v>9475.58</v>
      </c>
      <c r="H640" s="55">
        <v>9657.1299999999992</v>
      </c>
      <c r="I640" s="55">
        <v>10476.89</v>
      </c>
      <c r="J640" s="55">
        <v>9294.23</v>
      </c>
      <c r="K640" s="55">
        <v>11871.849999999999</v>
      </c>
      <c r="L640" s="55">
        <v>10267.44</v>
      </c>
      <c r="M640" s="55">
        <f t="shared" si="9"/>
        <v>61043.12</v>
      </c>
    </row>
    <row r="641" spans="1:13" hidden="1">
      <c r="A641" s="52" t="s">
        <v>726</v>
      </c>
      <c r="B641" s="53" t="s">
        <v>727</v>
      </c>
      <c r="C641" s="54" t="s">
        <v>64</v>
      </c>
      <c r="D641" s="49" t="s">
        <v>362</v>
      </c>
      <c r="E641" s="54" t="s">
        <v>289</v>
      </c>
      <c r="F641" s="49" t="s">
        <v>290</v>
      </c>
      <c r="G641" s="55">
        <v>107.87</v>
      </c>
      <c r="H641" s="55">
        <v>235.89</v>
      </c>
      <c r="I641" s="55">
        <v>5876.6200000000008</v>
      </c>
      <c r="J641" s="55">
        <v>154.85000000000002</v>
      </c>
      <c r="K641" s="55">
        <v>643.41000000000008</v>
      </c>
      <c r="L641" s="55">
        <v>137</v>
      </c>
      <c r="M641" s="55">
        <f t="shared" si="9"/>
        <v>7155.6400000000012</v>
      </c>
    </row>
    <row r="642" spans="1:13" hidden="1">
      <c r="A642" s="52" t="s">
        <v>726</v>
      </c>
      <c r="B642" s="53" t="s">
        <v>727</v>
      </c>
      <c r="C642" s="54" t="s">
        <v>64</v>
      </c>
      <c r="D642" s="49" t="s">
        <v>362</v>
      </c>
      <c r="E642" s="54" t="s">
        <v>291</v>
      </c>
      <c r="F642" s="49" t="s">
        <v>292</v>
      </c>
      <c r="G642" s="55">
        <v>103.92</v>
      </c>
      <c r="H642" s="55">
        <v>0</v>
      </c>
      <c r="I642" s="55">
        <v>1271.31</v>
      </c>
      <c r="J642" s="55">
        <v>0</v>
      </c>
      <c r="K642" s="55">
        <v>633.69000000000005</v>
      </c>
      <c r="L642" s="55">
        <v>259.14999999999998</v>
      </c>
      <c r="M642" s="55">
        <f t="shared" si="9"/>
        <v>2268.0700000000002</v>
      </c>
    </row>
    <row r="643" spans="1:13" hidden="1">
      <c r="A643" s="52" t="s">
        <v>726</v>
      </c>
      <c r="B643" s="53" t="s">
        <v>727</v>
      </c>
      <c r="C643" s="54" t="s">
        <v>64</v>
      </c>
      <c r="D643" s="49" t="s">
        <v>362</v>
      </c>
      <c r="E643" s="54" t="s">
        <v>305</v>
      </c>
      <c r="F643" s="49" t="s">
        <v>306</v>
      </c>
      <c r="G643" s="55">
        <v>8923.42</v>
      </c>
      <c r="H643" s="55">
        <v>12012.179999999998</v>
      </c>
      <c r="I643" s="55">
        <v>9971.61</v>
      </c>
      <c r="J643" s="55">
        <v>8798.7400000000016</v>
      </c>
      <c r="K643" s="55">
        <v>11087.25</v>
      </c>
      <c r="L643" s="55">
        <v>16351.080000000002</v>
      </c>
      <c r="M643" s="55">
        <f t="shared" si="9"/>
        <v>67144.28</v>
      </c>
    </row>
    <row r="644" spans="1:13" hidden="1">
      <c r="A644" s="52" t="s">
        <v>726</v>
      </c>
      <c r="B644" s="53" t="s">
        <v>727</v>
      </c>
      <c r="C644" s="54" t="s">
        <v>64</v>
      </c>
      <c r="D644" s="49" t="s">
        <v>362</v>
      </c>
      <c r="E644" s="54" t="s">
        <v>48</v>
      </c>
      <c r="F644" s="49" t="s">
        <v>396</v>
      </c>
      <c r="G644" s="55">
        <v>1865</v>
      </c>
      <c r="H644" s="55">
        <v>369.84</v>
      </c>
      <c r="I644" s="55">
        <v>0</v>
      </c>
      <c r="J644" s="55">
        <v>0</v>
      </c>
      <c r="K644" s="55">
        <v>700</v>
      </c>
      <c r="L644" s="55">
        <v>0</v>
      </c>
      <c r="M644" s="55">
        <f t="shared" si="9"/>
        <v>2934.84</v>
      </c>
    </row>
    <row r="645" spans="1:13" hidden="1">
      <c r="A645" s="52" t="s">
        <v>726</v>
      </c>
      <c r="B645" s="53" t="s">
        <v>727</v>
      </c>
      <c r="C645" s="54" t="s">
        <v>64</v>
      </c>
      <c r="D645" s="49" t="s">
        <v>362</v>
      </c>
      <c r="E645" s="54" t="s">
        <v>341</v>
      </c>
      <c r="F645" s="49" t="s">
        <v>342</v>
      </c>
      <c r="G645" s="55">
        <v>194.37</v>
      </c>
      <c r="H645" s="55">
        <v>0</v>
      </c>
      <c r="I645" s="55">
        <v>0</v>
      </c>
      <c r="J645" s="55">
        <v>0</v>
      </c>
      <c r="K645" s="55">
        <v>52.86</v>
      </c>
      <c r="L645" s="55">
        <v>0</v>
      </c>
      <c r="M645" s="55">
        <f t="shared" si="9"/>
        <v>247.23000000000002</v>
      </c>
    </row>
    <row r="646" spans="1:13" hidden="1">
      <c r="A646" s="52" t="s">
        <v>726</v>
      </c>
      <c r="B646" s="53" t="s">
        <v>727</v>
      </c>
      <c r="C646" s="54" t="s">
        <v>64</v>
      </c>
      <c r="D646" s="49" t="s">
        <v>362</v>
      </c>
      <c r="E646" s="54" t="s">
        <v>397</v>
      </c>
      <c r="F646" s="49" t="s">
        <v>398</v>
      </c>
      <c r="G646" s="55">
        <v>300</v>
      </c>
      <c r="H646" s="55">
        <v>25</v>
      </c>
      <c r="I646" s="55">
        <v>318</v>
      </c>
      <c r="J646" s="55">
        <v>599</v>
      </c>
      <c r="K646" s="55">
        <v>423.75</v>
      </c>
      <c r="L646" s="55">
        <v>879.5</v>
      </c>
      <c r="M646" s="55">
        <f t="shared" si="9"/>
        <v>2545.25</v>
      </c>
    </row>
    <row r="647" spans="1:13" hidden="1">
      <c r="A647" s="52" t="s">
        <v>726</v>
      </c>
      <c r="B647" s="53" t="s">
        <v>727</v>
      </c>
      <c r="C647" s="54" t="s">
        <v>64</v>
      </c>
      <c r="D647" s="49" t="s">
        <v>362</v>
      </c>
      <c r="E647" s="54" t="s">
        <v>45</v>
      </c>
      <c r="F647" s="49" t="s">
        <v>345</v>
      </c>
      <c r="G647" s="55">
        <v>61030.45</v>
      </c>
      <c r="H647" s="55">
        <v>190.6</v>
      </c>
      <c r="I647" s="55">
        <v>1324.93</v>
      </c>
      <c r="J647" s="55">
        <v>71281.440000000002</v>
      </c>
      <c r="K647" s="55">
        <v>2426.61</v>
      </c>
      <c r="L647" s="55">
        <v>3558.8100000000004</v>
      </c>
      <c r="M647" s="55">
        <f t="shared" si="9"/>
        <v>139812.83999999997</v>
      </c>
    </row>
    <row r="648" spans="1:13" hidden="1">
      <c r="A648" s="52" t="s">
        <v>726</v>
      </c>
      <c r="B648" s="53" t="s">
        <v>727</v>
      </c>
      <c r="C648" s="54" t="s">
        <v>64</v>
      </c>
      <c r="D648" s="49" t="s">
        <v>362</v>
      </c>
      <c r="E648" s="54" t="s">
        <v>307</v>
      </c>
      <c r="F648" s="49" t="s">
        <v>308</v>
      </c>
      <c r="G648" s="55">
        <v>2692.46</v>
      </c>
      <c r="H648" s="55">
        <v>1564.36</v>
      </c>
      <c r="I648" s="55">
        <v>744.45</v>
      </c>
      <c r="J648" s="55">
        <v>407.66</v>
      </c>
      <c r="K648" s="55">
        <v>751.85</v>
      </c>
      <c r="L648" s="55">
        <v>1073.8399999999999</v>
      </c>
      <c r="M648" s="55">
        <f t="shared" ref="M648:M711" si="10">SUM(G648:L648)</f>
        <v>7234.62</v>
      </c>
    </row>
    <row r="649" spans="1:13" hidden="1">
      <c r="A649" s="52" t="s">
        <v>726</v>
      </c>
      <c r="B649" s="53" t="s">
        <v>727</v>
      </c>
      <c r="C649" s="54" t="s">
        <v>64</v>
      </c>
      <c r="D649" s="49" t="s">
        <v>362</v>
      </c>
      <c r="E649" s="54" t="s">
        <v>309</v>
      </c>
      <c r="F649" s="49" t="s">
        <v>310</v>
      </c>
      <c r="G649" s="55">
        <v>101.53999999999999</v>
      </c>
      <c r="H649" s="55">
        <v>233.68</v>
      </c>
      <c r="I649" s="55">
        <v>33.549999999999997</v>
      </c>
      <c r="J649" s="55">
        <v>190.15</v>
      </c>
      <c r="K649" s="55">
        <v>425.96</v>
      </c>
      <c r="L649" s="55">
        <v>919.25</v>
      </c>
      <c r="M649" s="55">
        <f t="shared" si="10"/>
        <v>1904.13</v>
      </c>
    </row>
    <row r="650" spans="1:13" hidden="1">
      <c r="A650" s="52" t="s">
        <v>726</v>
      </c>
      <c r="B650" s="53" t="s">
        <v>727</v>
      </c>
      <c r="C650" s="54" t="s">
        <v>64</v>
      </c>
      <c r="D650" s="49" t="s">
        <v>362</v>
      </c>
      <c r="E650" s="54" t="s">
        <v>428</v>
      </c>
      <c r="F650" s="49" t="s">
        <v>429</v>
      </c>
      <c r="G650" s="55">
        <v>0</v>
      </c>
      <c r="H650" s="55">
        <v>0</v>
      </c>
      <c r="I650" s="55">
        <v>0</v>
      </c>
      <c r="J650" s="55">
        <v>0</v>
      </c>
      <c r="K650" s="55">
        <v>0</v>
      </c>
      <c r="L650" s="55">
        <v>373</v>
      </c>
      <c r="M650" s="55">
        <f t="shared" si="10"/>
        <v>373</v>
      </c>
    </row>
    <row r="651" spans="1:13" hidden="1">
      <c r="A651" s="52" t="s">
        <v>726</v>
      </c>
      <c r="B651" s="53" t="s">
        <v>727</v>
      </c>
      <c r="C651" s="54" t="s">
        <v>64</v>
      </c>
      <c r="D651" s="49" t="s">
        <v>362</v>
      </c>
      <c r="E651" s="54" t="s">
        <v>350</v>
      </c>
      <c r="F651" s="49" t="s">
        <v>351</v>
      </c>
      <c r="G651" s="55">
        <v>1034.93</v>
      </c>
      <c r="H651" s="55">
        <v>308.49</v>
      </c>
      <c r="I651" s="55">
        <v>1145.4100000000001</v>
      </c>
      <c r="J651" s="55">
        <v>156.88</v>
      </c>
      <c r="K651" s="55">
        <v>74.819999999999993</v>
      </c>
      <c r="L651" s="55">
        <v>125.56</v>
      </c>
      <c r="M651" s="55">
        <f t="shared" si="10"/>
        <v>2846.09</v>
      </c>
    </row>
    <row r="652" spans="1:13" hidden="1">
      <c r="A652" s="52" t="s">
        <v>726</v>
      </c>
      <c r="B652" s="53" t="s">
        <v>727</v>
      </c>
      <c r="C652" s="54" t="s">
        <v>64</v>
      </c>
      <c r="D652" s="49" t="s">
        <v>362</v>
      </c>
      <c r="E652" s="54" t="s">
        <v>399</v>
      </c>
      <c r="F652" s="49" t="s">
        <v>400</v>
      </c>
      <c r="G652" s="55">
        <v>10</v>
      </c>
      <c r="H652" s="55">
        <v>229.6</v>
      </c>
      <c r="I652" s="55">
        <v>0</v>
      </c>
      <c r="J652" s="55">
        <v>0</v>
      </c>
      <c r="K652" s="55">
        <v>0</v>
      </c>
      <c r="L652" s="55">
        <v>0</v>
      </c>
      <c r="M652" s="55">
        <f t="shared" si="10"/>
        <v>239.6</v>
      </c>
    </row>
    <row r="653" spans="1:13" hidden="1">
      <c r="A653" s="52" t="s">
        <v>726</v>
      </c>
      <c r="B653" s="53" t="s">
        <v>727</v>
      </c>
      <c r="C653" s="54" t="s">
        <v>64</v>
      </c>
      <c r="D653" s="49" t="s">
        <v>362</v>
      </c>
      <c r="E653" s="54" t="s">
        <v>354</v>
      </c>
      <c r="F653" s="49" t="s">
        <v>355</v>
      </c>
      <c r="G653" s="55">
        <v>0</v>
      </c>
      <c r="H653" s="55">
        <v>2534.06</v>
      </c>
      <c r="I653" s="55">
        <v>2321.1999999999998</v>
      </c>
      <c r="J653" s="55">
        <v>2198.39</v>
      </c>
      <c r="K653" s="55">
        <v>0</v>
      </c>
      <c r="L653" s="55">
        <v>0</v>
      </c>
      <c r="M653" s="55">
        <f t="shared" si="10"/>
        <v>7053.65</v>
      </c>
    </row>
    <row r="654" spans="1:13" hidden="1">
      <c r="A654" s="52" t="s">
        <v>726</v>
      </c>
      <c r="B654" s="53" t="s">
        <v>727</v>
      </c>
      <c r="C654" s="54" t="s">
        <v>64</v>
      </c>
      <c r="D654" s="49" t="s">
        <v>362</v>
      </c>
      <c r="E654" s="54" t="s">
        <v>312</v>
      </c>
      <c r="F654" s="49" t="s">
        <v>313</v>
      </c>
      <c r="G654" s="55">
        <v>60</v>
      </c>
      <c r="H654" s="55">
        <v>25</v>
      </c>
      <c r="I654" s="55">
        <v>25</v>
      </c>
      <c r="J654" s="55">
        <v>159</v>
      </c>
      <c r="K654" s="55">
        <v>429.4</v>
      </c>
      <c r="L654" s="55">
        <v>2370</v>
      </c>
      <c r="M654" s="55">
        <f t="shared" si="10"/>
        <v>3068.4</v>
      </c>
    </row>
    <row r="655" spans="1:13" hidden="1">
      <c r="A655" s="52" t="s">
        <v>726</v>
      </c>
      <c r="B655" s="53" t="s">
        <v>727</v>
      </c>
      <c r="C655" s="54" t="s">
        <v>64</v>
      </c>
      <c r="D655" s="49" t="s">
        <v>362</v>
      </c>
      <c r="E655" s="54" t="s">
        <v>403</v>
      </c>
      <c r="F655" s="49" t="s">
        <v>404</v>
      </c>
      <c r="G655" s="55">
        <v>228.44</v>
      </c>
      <c r="H655" s="55">
        <v>420.45</v>
      </c>
      <c r="I655" s="55">
        <v>333.72</v>
      </c>
      <c r="J655" s="55">
        <v>249.86</v>
      </c>
      <c r="K655" s="55">
        <v>214.23</v>
      </c>
      <c r="L655" s="55">
        <v>212.78</v>
      </c>
      <c r="M655" s="55">
        <f t="shared" si="10"/>
        <v>1659.48</v>
      </c>
    </row>
    <row r="656" spans="1:13" hidden="1">
      <c r="A656" s="52" t="s">
        <v>726</v>
      </c>
      <c r="B656" s="53" t="s">
        <v>727</v>
      </c>
      <c r="C656" s="54" t="s">
        <v>64</v>
      </c>
      <c r="D656" s="49" t="s">
        <v>362</v>
      </c>
      <c r="E656" s="54" t="s">
        <v>405</v>
      </c>
      <c r="F656" s="49" t="s">
        <v>406</v>
      </c>
      <c r="G656" s="55">
        <v>180.75</v>
      </c>
      <c r="H656" s="55">
        <v>196.49</v>
      </c>
      <c r="I656" s="55">
        <v>184.22</v>
      </c>
      <c r="J656" s="55">
        <v>187.94</v>
      </c>
      <c r="K656" s="55">
        <v>180.6</v>
      </c>
      <c r="L656" s="55">
        <v>184.91</v>
      </c>
      <c r="M656" s="55">
        <f t="shared" si="10"/>
        <v>1114.9100000000001</v>
      </c>
    </row>
    <row r="657" spans="1:13" hidden="1">
      <c r="A657" s="52" t="s">
        <v>726</v>
      </c>
      <c r="B657" s="53" t="s">
        <v>727</v>
      </c>
      <c r="C657" s="54" t="s">
        <v>64</v>
      </c>
      <c r="D657" s="49" t="s">
        <v>362</v>
      </c>
      <c r="E657" s="54" t="s">
        <v>356</v>
      </c>
      <c r="F657" s="49" t="s">
        <v>357</v>
      </c>
      <c r="G657" s="55">
        <v>1795</v>
      </c>
      <c r="H657" s="55">
        <v>356.5</v>
      </c>
      <c r="I657" s="55">
        <v>350</v>
      </c>
      <c r="J657" s="55">
        <v>1695</v>
      </c>
      <c r="K657" s="55">
        <v>1920</v>
      </c>
      <c r="L657" s="55">
        <v>3231.2</v>
      </c>
      <c r="M657" s="55">
        <f t="shared" si="10"/>
        <v>9347.7000000000007</v>
      </c>
    </row>
    <row r="658" spans="1:13" hidden="1">
      <c r="A658" s="52" t="s">
        <v>726</v>
      </c>
      <c r="B658" s="53" t="s">
        <v>727</v>
      </c>
      <c r="C658" s="54" t="s">
        <v>64</v>
      </c>
      <c r="D658" s="49" t="s">
        <v>362</v>
      </c>
      <c r="E658" s="54" t="s">
        <v>768</v>
      </c>
      <c r="F658" s="49" t="s">
        <v>769</v>
      </c>
      <c r="G658" s="55">
        <v>0</v>
      </c>
      <c r="H658" s="55">
        <v>0</v>
      </c>
      <c r="I658" s="55">
        <v>1345</v>
      </c>
      <c r="J658" s="55">
        <v>0</v>
      </c>
      <c r="K658" s="55">
        <v>0</v>
      </c>
      <c r="L658" s="55">
        <v>0</v>
      </c>
      <c r="M658" s="55">
        <f t="shared" si="10"/>
        <v>1345</v>
      </c>
    </row>
    <row r="659" spans="1:13" hidden="1">
      <c r="A659" s="52" t="s">
        <v>726</v>
      </c>
      <c r="B659" s="53" t="s">
        <v>727</v>
      </c>
      <c r="C659" s="54" t="s">
        <v>64</v>
      </c>
      <c r="D659" s="49" t="s">
        <v>362</v>
      </c>
      <c r="E659" s="54" t="s">
        <v>358</v>
      </c>
      <c r="F659" s="49" t="s">
        <v>359</v>
      </c>
      <c r="G659" s="55">
        <v>183.75</v>
      </c>
      <c r="H659" s="55">
        <v>2623.5</v>
      </c>
      <c r="I659" s="55">
        <v>0</v>
      </c>
      <c r="J659" s="55">
        <v>0</v>
      </c>
      <c r="K659" s="55">
        <v>350</v>
      </c>
      <c r="L659" s="55">
        <v>0</v>
      </c>
      <c r="M659" s="55">
        <f t="shared" si="10"/>
        <v>3157.25</v>
      </c>
    </row>
    <row r="660" spans="1:13" hidden="1">
      <c r="A660" s="52" t="s">
        <v>726</v>
      </c>
      <c r="B660" s="53" t="s">
        <v>727</v>
      </c>
      <c r="C660" s="54" t="s">
        <v>64</v>
      </c>
      <c r="D660" s="49" t="s">
        <v>362</v>
      </c>
      <c r="E660" s="54" t="s">
        <v>430</v>
      </c>
      <c r="F660" s="49" t="s">
        <v>431</v>
      </c>
      <c r="G660" s="55">
        <v>0</v>
      </c>
      <c r="H660" s="55">
        <v>0</v>
      </c>
      <c r="I660" s="55">
        <v>0</v>
      </c>
      <c r="J660" s="55">
        <v>0</v>
      </c>
      <c r="K660" s="55">
        <v>0</v>
      </c>
      <c r="L660" s="55">
        <v>408.3</v>
      </c>
      <c r="M660" s="55">
        <f t="shared" si="10"/>
        <v>408.3</v>
      </c>
    </row>
    <row r="661" spans="1:13" hidden="1">
      <c r="A661" s="52" t="s">
        <v>726</v>
      </c>
      <c r="B661" s="53" t="s">
        <v>727</v>
      </c>
      <c r="C661" s="54" t="s">
        <v>64</v>
      </c>
      <c r="D661" s="49" t="s">
        <v>362</v>
      </c>
      <c r="E661" s="54" t="s">
        <v>770</v>
      </c>
      <c r="F661" s="49" t="s">
        <v>771</v>
      </c>
      <c r="G661" s="55">
        <v>0</v>
      </c>
      <c r="H661" s="55">
        <v>0</v>
      </c>
      <c r="I661" s="55">
        <v>0</v>
      </c>
      <c r="J661" s="55">
        <v>1370.68</v>
      </c>
      <c r="K661" s="55">
        <v>104.50999999999999</v>
      </c>
      <c r="L661" s="55">
        <v>0</v>
      </c>
      <c r="M661" s="55">
        <f t="shared" si="10"/>
        <v>1475.19</v>
      </c>
    </row>
    <row r="662" spans="1:13" hidden="1">
      <c r="A662" s="52" t="s">
        <v>726</v>
      </c>
      <c r="B662" s="53" t="s">
        <v>727</v>
      </c>
      <c r="C662" s="54" t="s">
        <v>64</v>
      </c>
      <c r="D662" s="49" t="s">
        <v>362</v>
      </c>
      <c r="E662" s="54" t="s">
        <v>772</v>
      </c>
      <c r="F662" s="49" t="s">
        <v>773</v>
      </c>
      <c r="G662" s="55">
        <v>5104.5600000000004</v>
      </c>
      <c r="H662" s="55">
        <v>7347.39</v>
      </c>
      <c r="I662" s="55">
        <v>0</v>
      </c>
      <c r="J662" s="55">
        <v>6455.61</v>
      </c>
      <c r="K662" s="55">
        <v>8015.32</v>
      </c>
      <c r="L662" s="55">
        <v>0</v>
      </c>
      <c r="M662" s="55">
        <f t="shared" si="10"/>
        <v>26922.880000000001</v>
      </c>
    </row>
    <row r="663" spans="1:13" hidden="1">
      <c r="A663" s="52" t="s">
        <v>726</v>
      </c>
      <c r="B663" s="53" t="s">
        <v>727</v>
      </c>
      <c r="C663" s="54" t="s">
        <v>64</v>
      </c>
      <c r="D663" s="49" t="s">
        <v>362</v>
      </c>
      <c r="E663" s="54" t="s">
        <v>407</v>
      </c>
      <c r="F663" s="49" t="s">
        <v>408</v>
      </c>
      <c r="G663" s="55">
        <v>0</v>
      </c>
      <c r="H663" s="55">
        <v>3666.91</v>
      </c>
      <c r="I663" s="55">
        <v>289.45999999999998</v>
      </c>
      <c r="J663" s="55">
        <v>2704.83</v>
      </c>
      <c r="K663" s="55">
        <v>0</v>
      </c>
      <c r="L663" s="55">
        <v>0</v>
      </c>
      <c r="M663" s="55">
        <f t="shared" si="10"/>
        <v>6661.2</v>
      </c>
    </row>
    <row r="664" spans="1:13" hidden="1">
      <c r="A664" s="52" t="s">
        <v>726</v>
      </c>
      <c r="B664" s="53" t="s">
        <v>727</v>
      </c>
      <c r="C664" s="54" t="s">
        <v>413</v>
      </c>
      <c r="D664" s="49" t="s">
        <v>414</v>
      </c>
      <c r="E664" s="54" t="s">
        <v>764</v>
      </c>
      <c r="F664" s="49" t="s">
        <v>765</v>
      </c>
      <c r="G664" s="55">
        <v>0</v>
      </c>
      <c r="H664" s="55">
        <v>0</v>
      </c>
      <c r="I664" s="55">
        <v>0</v>
      </c>
      <c r="J664" s="55">
        <v>0</v>
      </c>
      <c r="K664" s="55">
        <v>-90</v>
      </c>
      <c r="L664" s="55">
        <v>0</v>
      </c>
      <c r="M664" s="55">
        <f t="shared" si="10"/>
        <v>-90</v>
      </c>
    </row>
    <row r="665" spans="1:13" hidden="1">
      <c r="A665" s="52" t="s">
        <v>726</v>
      </c>
      <c r="B665" s="53" t="s">
        <v>727</v>
      </c>
      <c r="C665" s="54" t="s">
        <v>424</v>
      </c>
      <c r="D665" s="49" t="s">
        <v>425</v>
      </c>
      <c r="E665" s="54" t="s">
        <v>365</v>
      </c>
      <c r="F665" s="49" t="s">
        <v>366</v>
      </c>
      <c r="G665" s="55">
        <v>-3903.85</v>
      </c>
      <c r="H665" s="55">
        <v>-7880.66</v>
      </c>
      <c r="I665" s="55">
        <v>-11711.55</v>
      </c>
      <c r="J665" s="55">
        <v>0</v>
      </c>
      <c r="K665" s="55">
        <v>0</v>
      </c>
      <c r="L665" s="55">
        <v>0</v>
      </c>
      <c r="M665" s="55">
        <f t="shared" si="10"/>
        <v>-23496.059999999998</v>
      </c>
    </row>
    <row r="666" spans="1:13" hidden="1">
      <c r="A666" s="52" t="s">
        <v>726</v>
      </c>
      <c r="B666" s="53" t="s">
        <v>727</v>
      </c>
      <c r="C666" s="54" t="s">
        <v>424</v>
      </c>
      <c r="D666" s="49" t="s">
        <v>425</v>
      </c>
      <c r="E666" s="54" t="s">
        <v>369</v>
      </c>
      <c r="F666" s="49" t="s">
        <v>370</v>
      </c>
      <c r="G666" s="55">
        <v>3903.85</v>
      </c>
      <c r="H666" s="55">
        <v>7880.66</v>
      </c>
      <c r="I666" s="55">
        <v>11711.55</v>
      </c>
      <c r="J666" s="55">
        <v>0</v>
      </c>
      <c r="K666" s="55">
        <v>0</v>
      </c>
      <c r="L666" s="55">
        <v>0</v>
      </c>
      <c r="M666" s="55">
        <f t="shared" si="10"/>
        <v>23496.059999999998</v>
      </c>
    </row>
    <row r="667" spans="1:13" hidden="1">
      <c r="A667" s="52" t="s">
        <v>726</v>
      </c>
      <c r="B667" s="53" t="s">
        <v>727</v>
      </c>
      <c r="C667" s="54" t="s">
        <v>424</v>
      </c>
      <c r="D667" s="49" t="s">
        <v>425</v>
      </c>
      <c r="E667" s="54" t="s">
        <v>774</v>
      </c>
      <c r="F667" s="49" t="s">
        <v>775</v>
      </c>
      <c r="G667" s="55">
        <v>-4731.29</v>
      </c>
      <c r="H667" s="55">
        <v>-25367.87</v>
      </c>
      <c r="I667" s="55">
        <v>-6325.79</v>
      </c>
      <c r="J667" s="55">
        <v>-4895.53</v>
      </c>
      <c r="K667" s="55">
        <v>-26382.78</v>
      </c>
      <c r="L667" s="55">
        <v>-5662.56</v>
      </c>
      <c r="M667" s="55">
        <f t="shared" si="10"/>
        <v>-73365.819999999992</v>
      </c>
    </row>
    <row r="668" spans="1:13" hidden="1">
      <c r="A668" s="52" t="s">
        <v>726</v>
      </c>
      <c r="B668" s="53" t="s">
        <v>727</v>
      </c>
      <c r="C668" s="54" t="s">
        <v>426</v>
      </c>
      <c r="D668" s="49" t="s">
        <v>427</v>
      </c>
      <c r="E668" s="54" t="s">
        <v>305</v>
      </c>
      <c r="F668" s="49" t="s">
        <v>306</v>
      </c>
      <c r="G668" s="55">
        <v>0</v>
      </c>
      <c r="H668" s="55">
        <v>0</v>
      </c>
      <c r="I668" s="55">
        <v>201.67</v>
      </c>
      <c r="J668" s="55">
        <v>0</v>
      </c>
      <c r="K668" s="55">
        <v>0</v>
      </c>
      <c r="L668" s="55">
        <v>0</v>
      </c>
      <c r="M668" s="55">
        <f t="shared" si="10"/>
        <v>201.67</v>
      </c>
    </row>
    <row r="669" spans="1:13" hidden="1">
      <c r="A669" s="52" t="s">
        <v>726</v>
      </c>
      <c r="B669" s="53" t="s">
        <v>727</v>
      </c>
      <c r="C669" s="54" t="s">
        <v>426</v>
      </c>
      <c r="D669" s="49" t="s">
        <v>427</v>
      </c>
      <c r="E669" s="54" t="s">
        <v>307</v>
      </c>
      <c r="F669" s="49" t="s">
        <v>308</v>
      </c>
      <c r="G669" s="55">
        <v>7.22</v>
      </c>
      <c r="H669" s="55">
        <v>0</v>
      </c>
      <c r="I669" s="55">
        <v>0</v>
      </c>
      <c r="J669" s="55">
        <v>0</v>
      </c>
      <c r="K669" s="55">
        <v>0</v>
      </c>
      <c r="L669" s="55">
        <v>0</v>
      </c>
      <c r="M669" s="55">
        <f t="shared" si="10"/>
        <v>7.22</v>
      </c>
    </row>
    <row r="670" spans="1:13" hidden="1">
      <c r="A670" s="52" t="s">
        <v>726</v>
      </c>
      <c r="B670" s="53" t="s">
        <v>727</v>
      </c>
      <c r="C670" s="54" t="s">
        <v>434</v>
      </c>
      <c r="D670" s="49" t="s">
        <v>435</v>
      </c>
      <c r="E670" s="54" t="s">
        <v>287</v>
      </c>
      <c r="F670" s="49" t="s">
        <v>288</v>
      </c>
      <c r="G670" s="55">
        <v>77.97</v>
      </c>
      <c r="H670" s="55">
        <v>82.74</v>
      </c>
      <c r="I670" s="55">
        <v>83.69</v>
      </c>
      <c r="J670" s="55">
        <v>79.56</v>
      </c>
      <c r="K670" s="55">
        <v>81.62</v>
      </c>
      <c r="L670" s="55">
        <v>93.29</v>
      </c>
      <c r="M670" s="55">
        <f t="shared" si="10"/>
        <v>498.87</v>
      </c>
    </row>
    <row r="671" spans="1:13" hidden="1">
      <c r="A671" s="52" t="s">
        <v>726</v>
      </c>
      <c r="B671" s="53" t="s">
        <v>727</v>
      </c>
      <c r="C671" s="54" t="s">
        <v>436</v>
      </c>
      <c r="D671" s="49" t="s">
        <v>437</v>
      </c>
      <c r="E671" s="54" t="s">
        <v>776</v>
      </c>
      <c r="F671" s="49" t="s">
        <v>777</v>
      </c>
      <c r="G671" s="55">
        <v>-297.01</v>
      </c>
      <c r="H671" s="55">
        <v>-955.07</v>
      </c>
      <c r="I671" s="55">
        <v>-353.94</v>
      </c>
      <c r="J671" s="55">
        <v>295.39</v>
      </c>
      <c r="K671" s="55">
        <v>-309.33</v>
      </c>
      <c r="L671" s="55">
        <v>-2561.9299999999998</v>
      </c>
      <c r="M671" s="55">
        <f t="shared" si="10"/>
        <v>-4181.8899999999994</v>
      </c>
    </row>
    <row r="672" spans="1:13" hidden="1">
      <c r="A672" s="52" t="s">
        <v>726</v>
      </c>
      <c r="B672" s="53" t="s">
        <v>727</v>
      </c>
      <c r="C672" s="54" t="s">
        <v>436</v>
      </c>
      <c r="D672" s="49" t="s">
        <v>437</v>
      </c>
      <c r="E672" s="54" t="s">
        <v>438</v>
      </c>
      <c r="F672" s="49" t="s">
        <v>439</v>
      </c>
      <c r="G672" s="55">
        <v>5367.3899999999994</v>
      </c>
      <c r="H672" s="55">
        <v>4847.99</v>
      </c>
      <c r="I672" s="55">
        <v>24808.280000000002</v>
      </c>
      <c r="J672" s="55">
        <v>6012.9299999999994</v>
      </c>
      <c r="K672" s="55">
        <v>43386.69</v>
      </c>
      <c r="L672" s="55">
        <v>-2218.2200000000003</v>
      </c>
      <c r="M672" s="55">
        <f t="shared" si="10"/>
        <v>82205.06</v>
      </c>
    </row>
    <row r="673" spans="1:13" hidden="1">
      <c r="A673" s="52" t="s">
        <v>726</v>
      </c>
      <c r="B673" s="53" t="s">
        <v>727</v>
      </c>
      <c r="C673" s="54" t="s">
        <v>436</v>
      </c>
      <c r="D673" s="49" t="s">
        <v>437</v>
      </c>
      <c r="E673" s="54" t="s">
        <v>440</v>
      </c>
      <c r="F673" s="49" t="s">
        <v>441</v>
      </c>
      <c r="G673" s="55">
        <v>9541.1400000000031</v>
      </c>
      <c r="H673" s="55">
        <v>8454.32</v>
      </c>
      <c r="I673" s="55">
        <v>9876.6899999999969</v>
      </c>
      <c r="J673" s="55">
        <v>7926.89</v>
      </c>
      <c r="K673" s="55">
        <v>9753.9600000000009</v>
      </c>
      <c r="L673" s="55">
        <v>8601.98</v>
      </c>
      <c r="M673" s="55">
        <f t="shared" si="10"/>
        <v>54154.979999999996</v>
      </c>
    </row>
    <row r="674" spans="1:13" hidden="1">
      <c r="A674" s="52" t="s">
        <v>726</v>
      </c>
      <c r="B674" s="53" t="s">
        <v>727</v>
      </c>
      <c r="C674" s="54" t="s">
        <v>436</v>
      </c>
      <c r="D674" s="49" t="s">
        <v>437</v>
      </c>
      <c r="E674" s="54" t="s">
        <v>442</v>
      </c>
      <c r="F674" s="49" t="s">
        <v>443</v>
      </c>
      <c r="G674" s="55">
        <v>11447.929999999998</v>
      </c>
      <c r="H674" s="55">
        <v>10141.34</v>
      </c>
      <c r="I674" s="55">
        <v>11840.619999999999</v>
      </c>
      <c r="J674" s="55">
        <v>9507.3199999999979</v>
      </c>
      <c r="K674" s="55">
        <v>11697.030000000002</v>
      </c>
      <c r="L674" s="55">
        <v>10326.510000000002</v>
      </c>
      <c r="M674" s="55">
        <f t="shared" si="10"/>
        <v>64960.750000000007</v>
      </c>
    </row>
    <row r="675" spans="1:13" hidden="1">
      <c r="A675" s="52" t="s">
        <v>726</v>
      </c>
      <c r="B675" s="53" t="s">
        <v>727</v>
      </c>
      <c r="C675" s="54" t="s">
        <v>436</v>
      </c>
      <c r="D675" s="49" t="s">
        <v>437</v>
      </c>
      <c r="E675" s="54" t="s">
        <v>444</v>
      </c>
      <c r="F675" s="49" t="s">
        <v>445</v>
      </c>
      <c r="G675" s="55">
        <v>17250.89</v>
      </c>
      <c r="H675" s="55">
        <v>15279.890000000003</v>
      </c>
      <c r="I675" s="55">
        <v>17834.619999999992</v>
      </c>
      <c r="J675" s="55">
        <v>14323.510000000002</v>
      </c>
      <c r="K675" s="55">
        <v>17621.149999999998</v>
      </c>
      <c r="L675" s="55">
        <v>15565.429999999997</v>
      </c>
      <c r="M675" s="55">
        <f t="shared" si="10"/>
        <v>97875.489999999991</v>
      </c>
    </row>
    <row r="676" spans="1:13" hidden="1">
      <c r="A676" s="52" t="s">
        <v>726</v>
      </c>
      <c r="B676" s="53" t="s">
        <v>727</v>
      </c>
      <c r="C676" s="54" t="s">
        <v>436</v>
      </c>
      <c r="D676" s="49" t="s">
        <v>437</v>
      </c>
      <c r="E676" s="54" t="s">
        <v>446</v>
      </c>
      <c r="F676" s="49" t="s">
        <v>447</v>
      </c>
      <c r="G676" s="55">
        <v>240.58</v>
      </c>
      <c r="H676" s="55">
        <v>213.30999999999997</v>
      </c>
      <c r="I676" s="55">
        <v>249.46</v>
      </c>
      <c r="J676" s="55">
        <v>200.04</v>
      </c>
      <c r="K676" s="55">
        <v>246.22</v>
      </c>
      <c r="L676" s="55">
        <v>216.66000000000003</v>
      </c>
      <c r="M676" s="55">
        <f t="shared" si="10"/>
        <v>1366.27</v>
      </c>
    </row>
    <row r="677" spans="1:13" hidden="1">
      <c r="A677" s="52" t="s">
        <v>726</v>
      </c>
      <c r="B677" s="53" t="s">
        <v>727</v>
      </c>
      <c r="C677" s="54" t="s">
        <v>436</v>
      </c>
      <c r="D677" s="49" t="s">
        <v>437</v>
      </c>
      <c r="E677" s="54" t="s">
        <v>448</v>
      </c>
      <c r="F677" s="49" t="s">
        <v>449</v>
      </c>
      <c r="G677" s="55">
        <v>1202.96</v>
      </c>
      <c r="H677" s="55">
        <v>1066.5</v>
      </c>
      <c r="I677" s="55">
        <v>1247.3500000000001</v>
      </c>
      <c r="J677" s="55">
        <v>1000.2299999999999</v>
      </c>
      <c r="K677" s="55">
        <v>1231.1199999999999</v>
      </c>
      <c r="L677" s="55">
        <v>1083.4000000000001</v>
      </c>
      <c r="M677" s="55">
        <f t="shared" si="10"/>
        <v>6831.5599999999995</v>
      </c>
    </row>
    <row r="678" spans="1:13" hidden="1">
      <c r="A678" s="52" t="s">
        <v>726</v>
      </c>
      <c r="B678" s="53" t="s">
        <v>727</v>
      </c>
      <c r="C678" s="54" t="s">
        <v>436</v>
      </c>
      <c r="D678" s="49" t="s">
        <v>437</v>
      </c>
      <c r="E678" s="54" t="s">
        <v>450</v>
      </c>
      <c r="F678" s="49" t="s">
        <v>451</v>
      </c>
      <c r="G678" s="55">
        <v>962.36000000000013</v>
      </c>
      <c r="H678" s="55">
        <v>853.18</v>
      </c>
      <c r="I678" s="55">
        <v>997.86999999999989</v>
      </c>
      <c r="J678" s="55">
        <v>800.19</v>
      </c>
      <c r="K678" s="55">
        <v>984.87999999999988</v>
      </c>
      <c r="L678" s="55">
        <v>866.73</v>
      </c>
      <c r="M678" s="55">
        <f t="shared" si="10"/>
        <v>5465.2099999999991</v>
      </c>
    </row>
    <row r="679" spans="1:13" hidden="1">
      <c r="A679" s="52" t="s">
        <v>726</v>
      </c>
      <c r="B679" s="53" t="s">
        <v>727</v>
      </c>
      <c r="C679" s="54" t="s">
        <v>436</v>
      </c>
      <c r="D679" s="49" t="s">
        <v>437</v>
      </c>
      <c r="E679" s="54" t="s">
        <v>452</v>
      </c>
      <c r="F679" s="49" t="s">
        <v>453</v>
      </c>
      <c r="G679" s="55">
        <v>45482.739999999991</v>
      </c>
      <c r="H679" s="55">
        <v>40313.01</v>
      </c>
      <c r="I679" s="55">
        <v>47124.76</v>
      </c>
      <c r="J679" s="55">
        <v>37803.81</v>
      </c>
      <c r="K679" s="55">
        <v>46524.259999999987</v>
      </c>
      <c r="L679" s="55">
        <v>40982.629999999997</v>
      </c>
      <c r="M679" s="55">
        <f t="shared" si="10"/>
        <v>258231.21</v>
      </c>
    </row>
    <row r="680" spans="1:13" hidden="1">
      <c r="A680" s="52" t="s">
        <v>726</v>
      </c>
      <c r="B680" s="53" t="s">
        <v>727</v>
      </c>
      <c r="C680" s="54" t="s">
        <v>436</v>
      </c>
      <c r="D680" s="49" t="s">
        <v>437</v>
      </c>
      <c r="E680" s="54" t="s">
        <v>454</v>
      </c>
      <c r="F680" s="49" t="s">
        <v>455</v>
      </c>
      <c r="G680" s="55">
        <v>1702.1200000000001</v>
      </c>
      <c r="H680" s="55">
        <v>1512.43</v>
      </c>
      <c r="I680" s="55">
        <v>1778.0999999999997</v>
      </c>
      <c r="J680" s="55">
        <v>1420.27</v>
      </c>
      <c r="K680" s="55">
        <v>1750.3</v>
      </c>
      <c r="L680" s="55">
        <v>1525.6899999999998</v>
      </c>
      <c r="M680" s="55">
        <f t="shared" si="10"/>
        <v>9688.91</v>
      </c>
    </row>
    <row r="681" spans="1:13" hidden="1">
      <c r="A681" s="52" t="s">
        <v>726</v>
      </c>
      <c r="B681" s="53" t="s">
        <v>727</v>
      </c>
      <c r="C681" s="54" t="s">
        <v>436</v>
      </c>
      <c r="D681" s="49" t="s">
        <v>437</v>
      </c>
      <c r="E681" s="54" t="s">
        <v>299</v>
      </c>
      <c r="F681" s="49" t="s">
        <v>300</v>
      </c>
      <c r="G681" s="55">
        <v>0</v>
      </c>
      <c r="H681" s="55">
        <v>4.97</v>
      </c>
      <c r="I681" s="55">
        <v>0</v>
      </c>
      <c r="J681" s="55">
        <v>0</v>
      </c>
      <c r="K681" s="55">
        <v>0</v>
      </c>
      <c r="L681" s="55">
        <v>0</v>
      </c>
      <c r="M681" s="55">
        <f t="shared" si="10"/>
        <v>4.97</v>
      </c>
    </row>
    <row r="682" spans="1:13" hidden="1">
      <c r="A682" s="52" t="s">
        <v>726</v>
      </c>
      <c r="B682" s="53" t="s">
        <v>727</v>
      </c>
      <c r="C682" s="54" t="s">
        <v>436</v>
      </c>
      <c r="D682" s="49" t="s">
        <v>437</v>
      </c>
      <c r="E682" s="54" t="s">
        <v>301</v>
      </c>
      <c r="F682" s="49" t="s">
        <v>302</v>
      </c>
      <c r="G682" s="55">
        <v>846.09999999999991</v>
      </c>
      <c r="H682" s="55">
        <v>1510.29</v>
      </c>
      <c r="I682" s="55">
        <v>2965.27</v>
      </c>
      <c r="J682" s="55">
        <v>1915.7199999999998</v>
      </c>
      <c r="K682" s="55">
        <v>1572.1599999999999</v>
      </c>
      <c r="L682" s="55">
        <v>1446.0099999999998</v>
      </c>
      <c r="M682" s="55">
        <f t="shared" si="10"/>
        <v>10255.549999999999</v>
      </c>
    </row>
    <row r="683" spans="1:13" hidden="1">
      <c r="A683" s="52" t="s">
        <v>726</v>
      </c>
      <c r="B683" s="53" t="s">
        <v>727</v>
      </c>
      <c r="C683" s="54" t="s">
        <v>436</v>
      </c>
      <c r="D683" s="49" t="s">
        <v>437</v>
      </c>
      <c r="E683" s="54" t="s">
        <v>778</v>
      </c>
      <c r="F683" s="49" t="s">
        <v>779</v>
      </c>
      <c r="G683" s="55">
        <v>0</v>
      </c>
      <c r="H683" s="55">
        <v>0</v>
      </c>
      <c r="I683" s="55">
        <v>0</v>
      </c>
      <c r="J683" s="55">
        <v>0</v>
      </c>
      <c r="K683" s="55">
        <v>0</v>
      </c>
      <c r="L683" s="55">
        <v>0</v>
      </c>
      <c r="M683" s="55">
        <f t="shared" si="10"/>
        <v>0</v>
      </c>
    </row>
    <row r="684" spans="1:13" hidden="1">
      <c r="A684" s="52" t="s">
        <v>726</v>
      </c>
      <c r="B684" s="53" t="s">
        <v>727</v>
      </c>
      <c r="C684" s="54" t="s">
        <v>436</v>
      </c>
      <c r="D684" s="49" t="s">
        <v>437</v>
      </c>
      <c r="E684" s="54" t="s">
        <v>456</v>
      </c>
      <c r="F684" s="49" t="s">
        <v>457</v>
      </c>
      <c r="G684" s="55">
        <v>357.15</v>
      </c>
      <c r="H684" s="55">
        <v>234.7</v>
      </c>
      <c r="I684" s="55">
        <v>255.11</v>
      </c>
      <c r="J684" s="55">
        <v>30.61</v>
      </c>
      <c r="K684" s="55">
        <v>30.61</v>
      </c>
      <c r="L684" s="55">
        <v>0</v>
      </c>
      <c r="M684" s="55">
        <f t="shared" si="10"/>
        <v>908.18</v>
      </c>
    </row>
    <row r="685" spans="1:13" hidden="1">
      <c r="A685" s="52" t="s">
        <v>726</v>
      </c>
      <c r="B685" s="53" t="s">
        <v>727</v>
      </c>
      <c r="C685" s="54" t="s">
        <v>436</v>
      </c>
      <c r="D685" s="49" t="s">
        <v>437</v>
      </c>
      <c r="E685" s="54" t="s">
        <v>458</v>
      </c>
      <c r="F685" s="49" t="s">
        <v>459</v>
      </c>
      <c r="G685" s="55">
        <v>2.23</v>
      </c>
      <c r="H685" s="55">
        <v>1.46</v>
      </c>
      <c r="I685" s="55">
        <v>1.59</v>
      </c>
      <c r="J685" s="55">
        <v>0.19</v>
      </c>
      <c r="K685" s="55">
        <v>0.19</v>
      </c>
      <c r="L685" s="55">
        <v>0</v>
      </c>
      <c r="M685" s="55">
        <f t="shared" si="10"/>
        <v>5.660000000000001</v>
      </c>
    </row>
    <row r="686" spans="1:13" hidden="1">
      <c r="A686" s="52" t="s">
        <v>726</v>
      </c>
      <c r="B686" s="53" t="s">
        <v>727</v>
      </c>
      <c r="C686" s="54" t="s">
        <v>436</v>
      </c>
      <c r="D686" s="49" t="s">
        <v>437</v>
      </c>
      <c r="E686" s="54" t="s">
        <v>460</v>
      </c>
      <c r="F686" s="49" t="s">
        <v>461</v>
      </c>
      <c r="G686" s="55">
        <v>3685.96</v>
      </c>
      <c r="H686" s="55">
        <v>3329.28</v>
      </c>
      <c r="I686" s="55">
        <v>16551.490000000002</v>
      </c>
      <c r="J686" s="55">
        <v>14649.070000000002</v>
      </c>
      <c r="K686" s="55">
        <v>115612.04</v>
      </c>
      <c r="L686" s="55">
        <v>2097.89</v>
      </c>
      <c r="M686" s="55">
        <f t="shared" si="10"/>
        <v>155925.73000000001</v>
      </c>
    </row>
    <row r="687" spans="1:13" hidden="1">
      <c r="A687" s="52" t="s">
        <v>726</v>
      </c>
      <c r="B687" s="53" t="s">
        <v>727</v>
      </c>
      <c r="C687" s="54" t="s">
        <v>436</v>
      </c>
      <c r="D687" s="49" t="s">
        <v>437</v>
      </c>
      <c r="E687" s="54" t="s">
        <v>780</v>
      </c>
      <c r="F687" s="49" t="s">
        <v>781</v>
      </c>
      <c r="G687" s="55">
        <v>-3984.6499999999996</v>
      </c>
      <c r="H687" s="55">
        <v>-3597.8900000000003</v>
      </c>
      <c r="I687" s="55">
        <v>-17582.96</v>
      </c>
      <c r="J687" s="55">
        <v>-7006.23</v>
      </c>
      <c r="K687" s="55">
        <v>-84732.349999999991</v>
      </c>
      <c r="L687" s="55">
        <v>127.84000000000003</v>
      </c>
      <c r="M687" s="55">
        <f t="shared" si="10"/>
        <v>-116776.23999999999</v>
      </c>
    </row>
    <row r="688" spans="1:13" hidden="1">
      <c r="A688" s="52" t="s">
        <v>726</v>
      </c>
      <c r="B688" s="53" t="s">
        <v>727</v>
      </c>
      <c r="C688" s="54" t="s">
        <v>436</v>
      </c>
      <c r="D688" s="49" t="s">
        <v>437</v>
      </c>
      <c r="E688" s="54" t="s">
        <v>462</v>
      </c>
      <c r="F688" s="49" t="s">
        <v>463</v>
      </c>
      <c r="G688" s="55">
        <v>93.15</v>
      </c>
      <c r="H688" s="55">
        <v>61.21</v>
      </c>
      <c r="I688" s="55">
        <v>66.540000000000006</v>
      </c>
      <c r="J688" s="55">
        <v>7.98</v>
      </c>
      <c r="K688" s="55">
        <v>7.98</v>
      </c>
      <c r="L688" s="55">
        <v>0</v>
      </c>
      <c r="M688" s="55">
        <f t="shared" si="10"/>
        <v>236.86</v>
      </c>
    </row>
    <row r="689" spans="1:13" hidden="1">
      <c r="A689" s="52" t="s">
        <v>726</v>
      </c>
      <c r="B689" s="53" t="s">
        <v>727</v>
      </c>
      <c r="C689" s="54" t="s">
        <v>436</v>
      </c>
      <c r="D689" s="49" t="s">
        <v>437</v>
      </c>
      <c r="E689" s="54" t="s">
        <v>464</v>
      </c>
      <c r="F689" s="49" t="s">
        <v>465</v>
      </c>
      <c r="G689" s="55">
        <v>140.56</v>
      </c>
      <c r="H689" s="55">
        <v>92.36</v>
      </c>
      <c r="I689" s="55">
        <v>100.4</v>
      </c>
      <c r="J689" s="55">
        <v>12.05</v>
      </c>
      <c r="K689" s="55">
        <v>12.05</v>
      </c>
      <c r="L689" s="55">
        <v>0</v>
      </c>
      <c r="M689" s="55">
        <f t="shared" si="10"/>
        <v>357.42000000000007</v>
      </c>
    </row>
    <row r="690" spans="1:13" hidden="1">
      <c r="A690" s="52" t="s">
        <v>726</v>
      </c>
      <c r="B690" s="53" t="s">
        <v>727</v>
      </c>
      <c r="C690" s="54" t="s">
        <v>436</v>
      </c>
      <c r="D690" s="49" t="s">
        <v>437</v>
      </c>
      <c r="E690" s="54" t="s">
        <v>466</v>
      </c>
      <c r="F690" s="49" t="s">
        <v>467</v>
      </c>
      <c r="G690" s="55">
        <v>10.029999999999999</v>
      </c>
      <c r="H690" s="55">
        <v>6.6</v>
      </c>
      <c r="I690" s="55">
        <v>7.17</v>
      </c>
      <c r="J690" s="55">
        <v>0.86</v>
      </c>
      <c r="K690" s="55">
        <v>0.86</v>
      </c>
      <c r="L690" s="55">
        <v>0</v>
      </c>
      <c r="M690" s="55">
        <f t="shared" si="10"/>
        <v>25.519999999999996</v>
      </c>
    </row>
    <row r="691" spans="1:13" hidden="1">
      <c r="A691" s="52" t="s">
        <v>726</v>
      </c>
      <c r="B691" s="53" t="s">
        <v>727</v>
      </c>
      <c r="C691" s="54" t="s">
        <v>436</v>
      </c>
      <c r="D691" s="49" t="s">
        <v>437</v>
      </c>
      <c r="E691" s="54" t="s">
        <v>782</v>
      </c>
      <c r="F691" s="49" t="s">
        <v>783</v>
      </c>
      <c r="G691" s="55">
        <v>-848.85</v>
      </c>
      <c r="H691" s="55">
        <v>-433.39</v>
      </c>
      <c r="I691" s="55">
        <v>-1008.65</v>
      </c>
      <c r="J691" s="55">
        <v>-235.94</v>
      </c>
      <c r="K691" s="55">
        <v>-780.19</v>
      </c>
      <c r="L691" s="55">
        <v>-1023.09</v>
      </c>
      <c r="M691" s="55">
        <f t="shared" si="10"/>
        <v>-4330.1099999999997</v>
      </c>
    </row>
    <row r="692" spans="1:13" hidden="1">
      <c r="A692" s="52" t="s">
        <v>726</v>
      </c>
      <c r="B692" s="53" t="s">
        <v>727</v>
      </c>
      <c r="C692" s="54" t="s">
        <v>436</v>
      </c>
      <c r="D692" s="49" t="s">
        <v>437</v>
      </c>
      <c r="E692" s="54" t="s">
        <v>784</v>
      </c>
      <c r="F692" s="49" t="s">
        <v>785</v>
      </c>
      <c r="G692" s="55">
        <v>25511.45</v>
      </c>
      <c r="H692" s="55">
        <v>-949.64</v>
      </c>
      <c r="I692" s="55">
        <v>-1408.14</v>
      </c>
      <c r="J692" s="55">
        <v>-672.7</v>
      </c>
      <c r="K692" s="55">
        <v>-701.89</v>
      </c>
      <c r="L692" s="55">
        <v>-609.38</v>
      </c>
      <c r="M692" s="55">
        <f t="shared" si="10"/>
        <v>21169.7</v>
      </c>
    </row>
    <row r="693" spans="1:13" hidden="1">
      <c r="A693" s="52" t="s">
        <v>726</v>
      </c>
      <c r="B693" s="53" t="s">
        <v>727</v>
      </c>
      <c r="C693" s="54" t="s">
        <v>436</v>
      </c>
      <c r="D693" s="49" t="s">
        <v>437</v>
      </c>
      <c r="E693" s="54" t="s">
        <v>786</v>
      </c>
      <c r="F693" s="49" t="s">
        <v>787</v>
      </c>
      <c r="G693" s="55">
        <v>15563.67</v>
      </c>
      <c r="H693" s="55">
        <v>15563.67</v>
      </c>
      <c r="I693" s="55">
        <v>15563.67</v>
      </c>
      <c r="J693" s="55">
        <v>15563.67</v>
      </c>
      <c r="K693" s="55">
        <v>15563.67</v>
      </c>
      <c r="L693" s="55">
        <v>15563.67</v>
      </c>
      <c r="M693" s="55">
        <f t="shared" si="10"/>
        <v>93382.02</v>
      </c>
    </row>
    <row r="694" spans="1:13" hidden="1">
      <c r="A694" s="52" t="s">
        <v>726</v>
      </c>
      <c r="B694" s="53" t="s">
        <v>727</v>
      </c>
      <c r="C694" s="54" t="s">
        <v>436</v>
      </c>
      <c r="D694" s="49" t="s">
        <v>437</v>
      </c>
      <c r="E694" s="54" t="s">
        <v>468</v>
      </c>
      <c r="F694" s="49" t="s">
        <v>469</v>
      </c>
      <c r="G694" s="55">
        <v>10.78</v>
      </c>
      <c r="H694" s="55">
        <v>7.08</v>
      </c>
      <c r="I694" s="55">
        <v>7.7</v>
      </c>
      <c r="J694" s="55">
        <v>0.92</v>
      </c>
      <c r="K694" s="55">
        <v>0.92</v>
      </c>
      <c r="L694" s="55">
        <v>0</v>
      </c>
      <c r="M694" s="55">
        <f t="shared" si="10"/>
        <v>27.400000000000002</v>
      </c>
    </row>
    <row r="695" spans="1:13" hidden="1">
      <c r="A695" s="52" t="s">
        <v>726</v>
      </c>
      <c r="B695" s="53" t="s">
        <v>727</v>
      </c>
      <c r="C695" s="54" t="s">
        <v>436</v>
      </c>
      <c r="D695" s="49" t="s">
        <v>437</v>
      </c>
      <c r="E695" s="54" t="s">
        <v>788</v>
      </c>
      <c r="F695" s="49" t="s">
        <v>789</v>
      </c>
      <c r="G695" s="55">
        <v>2277.4899999999998</v>
      </c>
      <c r="H695" s="55">
        <v>10578.17</v>
      </c>
      <c r="I695" s="55">
        <v>1139.8499999999999</v>
      </c>
      <c r="J695" s="55">
        <v>12313.42</v>
      </c>
      <c r="K695" s="55">
        <v>1069.6199999999999</v>
      </c>
      <c r="L695" s="55">
        <v>5126.13</v>
      </c>
      <c r="M695" s="55">
        <f t="shared" si="10"/>
        <v>32504.68</v>
      </c>
    </row>
    <row r="696" spans="1:13" hidden="1">
      <c r="A696" s="52" t="s">
        <v>726</v>
      </c>
      <c r="B696" s="53" t="s">
        <v>727</v>
      </c>
      <c r="C696" s="54" t="s">
        <v>436</v>
      </c>
      <c r="D696" s="49" t="s">
        <v>437</v>
      </c>
      <c r="E696" s="54" t="s">
        <v>470</v>
      </c>
      <c r="F696" s="49" t="s">
        <v>471</v>
      </c>
      <c r="G696" s="55">
        <v>76.040000000000006</v>
      </c>
      <c r="H696" s="55">
        <v>49.97</v>
      </c>
      <c r="I696" s="55">
        <v>54.31</v>
      </c>
      <c r="J696" s="55">
        <v>6.52</v>
      </c>
      <c r="K696" s="55">
        <v>6.52</v>
      </c>
      <c r="L696" s="55">
        <v>0</v>
      </c>
      <c r="M696" s="55">
        <f t="shared" si="10"/>
        <v>193.36</v>
      </c>
    </row>
    <row r="697" spans="1:13" hidden="1">
      <c r="A697" s="52" t="s">
        <v>726</v>
      </c>
      <c r="B697" s="53" t="s">
        <v>727</v>
      </c>
      <c r="C697" s="54" t="s">
        <v>436</v>
      </c>
      <c r="D697" s="49" t="s">
        <v>437</v>
      </c>
      <c r="E697" s="54" t="s">
        <v>790</v>
      </c>
      <c r="F697" s="49" t="s">
        <v>791</v>
      </c>
      <c r="G697" s="55">
        <v>407.89</v>
      </c>
      <c r="H697" s="55">
        <v>-120.89</v>
      </c>
      <c r="I697" s="55">
        <v>216.06</v>
      </c>
      <c r="J697" s="55">
        <v>996.55</v>
      </c>
      <c r="K697" s="55">
        <v>299.49</v>
      </c>
      <c r="L697" s="55">
        <v>-1881.74</v>
      </c>
      <c r="M697" s="55">
        <f t="shared" si="10"/>
        <v>-82.6400000000001</v>
      </c>
    </row>
    <row r="698" spans="1:13" hidden="1">
      <c r="A698" s="52" t="s">
        <v>726</v>
      </c>
      <c r="B698" s="53" t="s">
        <v>727</v>
      </c>
      <c r="C698" s="54" t="s">
        <v>436</v>
      </c>
      <c r="D698" s="49" t="s">
        <v>437</v>
      </c>
      <c r="E698" s="54" t="s">
        <v>474</v>
      </c>
      <c r="F698" s="49" t="s">
        <v>475</v>
      </c>
      <c r="G698" s="55">
        <v>33.090000000000003</v>
      </c>
      <c r="H698" s="55">
        <v>18.82</v>
      </c>
      <c r="I698" s="55">
        <v>5.31</v>
      </c>
      <c r="J698" s="55">
        <v>0.64</v>
      </c>
      <c r="K698" s="55">
        <v>0.64</v>
      </c>
      <c r="L698" s="55">
        <v>0</v>
      </c>
      <c r="M698" s="55">
        <f t="shared" si="10"/>
        <v>58.500000000000007</v>
      </c>
    </row>
    <row r="699" spans="1:13" hidden="1">
      <c r="A699" s="52" t="s">
        <v>726</v>
      </c>
      <c r="B699" s="53" t="s">
        <v>727</v>
      </c>
      <c r="C699" s="54" t="s">
        <v>436</v>
      </c>
      <c r="D699" s="49" t="s">
        <v>437</v>
      </c>
      <c r="E699" s="54" t="s">
        <v>792</v>
      </c>
      <c r="F699" s="49" t="s">
        <v>793</v>
      </c>
      <c r="G699" s="55">
        <v>-133000</v>
      </c>
      <c r="H699" s="55">
        <v>-118000</v>
      </c>
      <c r="I699" s="55">
        <v>-429329.27</v>
      </c>
      <c r="J699" s="55">
        <v>-133524.59</v>
      </c>
      <c r="K699" s="55">
        <v>-123226.47</v>
      </c>
      <c r="L699" s="55">
        <v>102097.13</v>
      </c>
      <c r="M699" s="55">
        <f t="shared" si="10"/>
        <v>-834983.2</v>
      </c>
    </row>
    <row r="700" spans="1:13" hidden="1">
      <c r="A700" s="52" t="s">
        <v>726</v>
      </c>
      <c r="B700" s="53" t="s">
        <v>727</v>
      </c>
      <c r="C700" s="54" t="s">
        <v>436</v>
      </c>
      <c r="D700" s="49" t="s">
        <v>437</v>
      </c>
      <c r="E700" s="54" t="s">
        <v>794</v>
      </c>
      <c r="F700" s="49" t="s">
        <v>795</v>
      </c>
      <c r="G700" s="55">
        <v>-358.53</v>
      </c>
      <c r="H700" s="55">
        <v>397.2</v>
      </c>
      <c r="I700" s="55">
        <v>2549.0500000000002</v>
      </c>
      <c r="J700" s="55">
        <v>620.37</v>
      </c>
      <c r="K700" s="55">
        <v>-196.18</v>
      </c>
      <c r="L700" s="55">
        <v>195.89</v>
      </c>
      <c r="M700" s="55">
        <f t="shared" si="10"/>
        <v>3207.8</v>
      </c>
    </row>
    <row r="701" spans="1:13" hidden="1">
      <c r="A701" s="52" t="s">
        <v>726</v>
      </c>
      <c r="B701" s="53" t="s">
        <v>727</v>
      </c>
      <c r="C701" s="54" t="s">
        <v>436</v>
      </c>
      <c r="D701" s="49" t="s">
        <v>437</v>
      </c>
      <c r="E701" s="54" t="s">
        <v>796</v>
      </c>
      <c r="F701" s="49" t="s">
        <v>797</v>
      </c>
      <c r="G701" s="55">
        <v>6770.35</v>
      </c>
      <c r="H701" s="55">
        <v>3462.81</v>
      </c>
      <c r="I701" s="55">
        <v>7603.35</v>
      </c>
      <c r="J701" s="55">
        <v>5694.42</v>
      </c>
      <c r="K701" s="55">
        <v>7462.92</v>
      </c>
      <c r="L701" s="55">
        <v>5867.8</v>
      </c>
      <c r="M701" s="55">
        <f t="shared" si="10"/>
        <v>36861.65</v>
      </c>
    </row>
    <row r="702" spans="1:13" hidden="1">
      <c r="A702" s="52" t="s">
        <v>726</v>
      </c>
      <c r="B702" s="53" t="s">
        <v>727</v>
      </c>
      <c r="C702" s="54" t="s">
        <v>436</v>
      </c>
      <c r="D702" s="49" t="s">
        <v>437</v>
      </c>
      <c r="E702" s="54" t="s">
        <v>798</v>
      </c>
      <c r="F702" s="49" t="s">
        <v>799</v>
      </c>
      <c r="G702" s="55">
        <v>232000</v>
      </c>
      <c r="H702" s="55">
        <v>205000</v>
      </c>
      <c r="I702" s="55">
        <v>745112.67</v>
      </c>
      <c r="J702" s="55">
        <v>232268.95</v>
      </c>
      <c r="K702" s="55">
        <v>214545.32</v>
      </c>
      <c r="L702" s="55">
        <v>-177486.86</v>
      </c>
      <c r="M702" s="55">
        <f t="shared" si="10"/>
        <v>1451440.08</v>
      </c>
    </row>
    <row r="703" spans="1:13" hidden="1">
      <c r="A703" s="52" t="s">
        <v>726</v>
      </c>
      <c r="B703" s="53" t="s">
        <v>727</v>
      </c>
      <c r="C703" s="54" t="s">
        <v>436</v>
      </c>
      <c r="D703" s="49" t="s">
        <v>437</v>
      </c>
      <c r="E703" s="54" t="s">
        <v>800</v>
      </c>
      <c r="F703" s="49" t="s">
        <v>801</v>
      </c>
      <c r="G703" s="55">
        <v>-42631.01</v>
      </c>
      <c r="H703" s="55">
        <v>-36402.43</v>
      </c>
      <c r="I703" s="55">
        <v>-43446.44</v>
      </c>
      <c r="J703" s="55">
        <v>-36517.800000000003</v>
      </c>
      <c r="K703" s="55">
        <v>-43804.59</v>
      </c>
      <c r="L703" s="55">
        <v>-39354.74</v>
      </c>
      <c r="M703" s="55">
        <f t="shared" si="10"/>
        <v>-242157.00999999998</v>
      </c>
    </row>
    <row r="704" spans="1:13" hidden="1">
      <c r="A704" s="52" t="s">
        <v>726</v>
      </c>
      <c r="B704" s="53" t="s">
        <v>727</v>
      </c>
      <c r="C704" s="54" t="s">
        <v>436</v>
      </c>
      <c r="D704" s="49" t="s">
        <v>437</v>
      </c>
      <c r="E704" s="54" t="s">
        <v>802</v>
      </c>
      <c r="F704" s="49" t="s">
        <v>803</v>
      </c>
      <c r="G704" s="55">
        <v>-2990.18</v>
      </c>
      <c r="H704" s="55">
        <v>13072.33</v>
      </c>
      <c r="I704" s="55">
        <v>-18832.55</v>
      </c>
      <c r="J704" s="55">
        <v>16061.87</v>
      </c>
      <c r="K704" s="55">
        <v>8489.7900000000009</v>
      </c>
      <c r="L704" s="55">
        <v>40971.97</v>
      </c>
      <c r="M704" s="55">
        <f t="shared" si="10"/>
        <v>56773.23</v>
      </c>
    </row>
    <row r="705" spans="1:13" hidden="1">
      <c r="A705" s="52" t="s">
        <v>726</v>
      </c>
      <c r="B705" s="53" t="s">
        <v>727</v>
      </c>
      <c r="C705" s="54" t="s">
        <v>436</v>
      </c>
      <c r="D705" s="49" t="s">
        <v>437</v>
      </c>
      <c r="E705" s="54" t="s">
        <v>804</v>
      </c>
      <c r="F705" s="49" t="s">
        <v>805</v>
      </c>
      <c r="G705" s="55">
        <v>-6973.76</v>
      </c>
      <c r="H705" s="55">
        <v>-6973.76</v>
      </c>
      <c r="I705" s="55">
        <v>-6973.76</v>
      </c>
      <c r="J705" s="55">
        <v>-6973.76</v>
      </c>
      <c r="K705" s="55">
        <v>-6973.76</v>
      </c>
      <c r="L705" s="55">
        <v>-6973.76</v>
      </c>
      <c r="M705" s="55">
        <f t="shared" si="10"/>
        <v>-41842.560000000005</v>
      </c>
    </row>
    <row r="706" spans="1:13" hidden="1">
      <c r="A706" s="52" t="s">
        <v>726</v>
      </c>
      <c r="B706" s="53" t="s">
        <v>727</v>
      </c>
      <c r="C706" s="54" t="s">
        <v>436</v>
      </c>
      <c r="D706" s="49" t="s">
        <v>437</v>
      </c>
      <c r="E706" s="54" t="s">
        <v>806</v>
      </c>
      <c r="F706" s="49" t="s">
        <v>807</v>
      </c>
      <c r="G706" s="55">
        <v>149.1</v>
      </c>
      <c r="H706" s="55">
        <v>149.1</v>
      </c>
      <c r="I706" s="55">
        <v>149.1</v>
      </c>
      <c r="J706" s="55">
        <v>149.1</v>
      </c>
      <c r="K706" s="55">
        <v>149.1</v>
      </c>
      <c r="L706" s="55">
        <v>939.06</v>
      </c>
      <c r="M706" s="55">
        <f t="shared" si="10"/>
        <v>1684.56</v>
      </c>
    </row>
    <row r="707" spans="1:13" hidden="1">
      <c r="A707" s="52" t="s">
        <v>726</v>
      </c>
      <c r="B707" s="53" t="s">
        <v>727</v>
      </c>
      <c r="C707" s="54" t="s">
        <v>476</v>
      </c>
      <c r="D707" s="49" t="s">
        <v>477</v>
      </c>
      <c r="E707" s="54" t="s">
        <v>808</v>
      </c>
      <c r="F707" s="49" t="s">
        <v>809</v>
      </c>
      <c r="G707" s="55">
        <v>-6064.67</v>
      </c>
      <c r="H707" s="55">
        <v>3675.47</v>
      </c>
      <c r="I707" s="55">
        <v>-5627.04</v>
      </c>
      <c r="J707" s="55">
        <v>-3033.53</v>
      </c>
      <c r="K707" s="55">
        <v>-6639.33</v>
      </c>
      <c r="L707" s="55">
        <v>-19804.36</v>
      </c>
      <c r="M707" s="55">
        <f t="shared" si="10"/>
        <v>-37493.46</v>
      </c>
    </row>
    <row r="708" spans="1:13" hidden="1">
      <c r="A708" s="52" t="s">
        <v>726</v>
      </c>
      <c r="B708" s="53" t="s">
        <v>727</v>
      </c>
      <c r="C708" s="54" t="s">
        <v>476</v>
      </c>
      <c r="D708" s="49" t="s">
        <v>477</v>
      </c>
      <c r="E708" s="54" t="s">
        <v>478</v>
      </c>
      <c r="F708" s="49" t="s">
        <v>479</v>
      </c>
      <c r="G708" s="55">
        <v>46.11</v>
      </c>
      <c r="H708" s="55">
        <v>30.3</v>
      </c>
      <c r="I708" s="55">
        <v>32.94</v>
      </c>
      <c r="J708" s="55">
        <v>3.95</v>
      </c>
      <c r="K708" s="55">
        <v>3.95</v>
      </c>
      <c r="L708" s="55">
        <v>0</v>
      </c>
      <c r="M708" s="55">
        <f t="shared" si="10"/>
        <v>117.25</v>
      </c>
    </row>
    <row r="709" spans="1:13" hidden="1">
      <c r="A709" s="52" t="s">
        <v>726</v>
      </c>
      <c r="B709" s="53" t="s">
        <v>727</v>
      </c>
      <c r="C709" s="54" t="s">
        <v>476</v>
      </c>
      <c r="D709" s="49" t="s">
        <v>477</v>
      </c>
      <c r="E709" s="54" t="s">
        <v>603</v>
      </c>
      <c r="F709" s="49" t="s">
        <v>604</v>
      </c>
      <c r="G709" s="55">
        <v>2629.35</v>
      </c>
      <c r="H709" s="55">
        <v>2077.6999999999998</v>
      </c>
      <c r="I709" s="55">
        <v>2077.6999999999998</v>
      </c>
      <c r="J709" s="55">
        <v>2450.2800000000002</v>
      </c>
      <c r="K709" s="55">
        <v>2393.3200000000002</v>
      </c>
      <c r="L709" s="55">
        <v>2393.3200000000002</v>
      </c>
      <c r="M709" s="55">
        <f t="shared" si="10"/>
        <v>14021.669999999998</v>
      </c>
    </row>
    <row r="710" spans="1:13" hidden="1">
      <c r="A710" s="52" t="s">
        <v>726</v>
      </c>
      <c r="B710" s="53" t="s">
        <v>727</v>
      </c>
      <c r="C710" s="54" t="s">
        <v>476</v>
      </c>
      <c r="D710" s="49" t="s">
        <v>477</v>
      </c>
      <c r="E710" s="54" t="s">
        <v>354</v>
      </c>
      <c r="F710" s="49" t="s">
        <v>355</v>
      </c>
      <c r="G710" s="55">
        <v>0</v>
      </c>
      <c r="H710" s="55">
        <v>0</v>
      </c>
      <c r="I710" s="55">
        <v>0</v>
      </c>
      <c r="J710" s="55">
        <v>0</v>
      </c>
      <c r="K710" s="55">
        <v>0</v>
      </c>
      <c r="L710" s="55">
        <v>117.59</v>
      </c>
      <c r="M710" s="55">
        <f t="shared" si="10"/>
        <v>117.59</v>
      </c>
    </row>
    <row r="711" spans="1:13" hidden="1">
      <c r="A711" s="52" t="s">
        <v>726</v>
      </c>
      <c r="B711" s="53" t="s">
        <v>727</v>
      </c>
      <c r="C711" s="54" t="s">
        <v>476</v>
      </c>
      <c r="D711" s="49" t="s">
        <v>477</v>
      </c>
      <c r="E711" s="54" t="s">
        <v>810</v>
      </c>
      <c r="F711" s="49" t="s">
        <v>811</v>
      </c>
      <c r="G711" s="55">
        <v>24944.13</v>
      </c>
      <c r="H711" s="55">
        <v>21847.16</v>
      </c>
      <c r="I711" s="55">
        <v>25354.35</v>
      </c>
      <c r="J711" s="55">
        <v>22005.93</v>
      </c>
      <c r="K711" s="55">
        <v>25609.03</v>
      </c>
      <c r="L711" s="55">
        <v>23280.62</v>
      </c>
      <c r="M711" s="55">
        <f t="shared" si="10"/>
        <v>143041.22</v>
      </c>
    </row>
    <row r="712" spans="1:13" hidden="1">
      <c r="A712" s="52" t="s">
        <v>726</v>
      </c>
      <c r="B712" s="53" t="s">
        <v>727</v>
      </c>
      <c r="C712" s="54" t="s">
        <v>486</v>
      </c>
      <c r="D712" s="49" t="s">
        <v>487</v>
      </c>
      <c r="E712" s="54" t="s">
        <v>279</v>
      </c>
      <c r="F712" s="49" t="s">
        <v>280</v>
      </c>
      <c r="G712" s="55">
        <v>0</v>
      </c>
      <c r="H712" s="55">
        <v>0</v>
      </c>
      <c r="I712" s="55">
        <v>-61.97</v>
      </c>
      <c r="J712" s="55">
        <v>61.97</v>
      </c>
      <c r="K712" s="55">
        <v>0</v>
      </c>
      <c r="L712" s="55">
        <v>0</v>
      </c>
      <c r="M712" s="55">
        <f t="shared" ref="M712:M775" si="11">SUM(G712:L712)</f>
        <v>0</v>
      </c>
    </row>
    <row r="713" spans="1:13" hidden="1">
      <c r="A713" s="52" t="s">
        <v>726</v>
      </c>
      <c r="B713" s="53" t="s">
        <v>727</v>
      </c>
      <c r="C713" s="54" t="s">
        <v>486</v>
      </c>
      <c r="D713" s="49" t="s">
        <v>487</v>
      </c>
      <c r="E713" s="54" t="s">
        <v>363</v>
      </c>
      <c r="F713" s="49" t="s">
        <v>364</v>
      </c>
      <c r="G713" s="55">
        <v>0</v>
      </c>
      <c r="H713" s="55">
        <v>0</v>
      </c>
      <c r="I713" s="55">
        <v>371.84</v>
      </c>
      <c r="J713" s="55">
        <v>0</v>
      </c>
      <c r="K713" s="55">
        <v>0</v>
      </c>
      <c r="L713" s="55">
        <v>0</v>
      </c>
      <c r="M713" s="55">
        <f t="shared" si="11"/>
        <v>371.84</v>
      </c>
    </row>
    <row r="714" spans="1:13" hidden="1">
      <c r="A714" s="52" t="s">
        <v>726</v>
      </c>
      <c r="B714" s="53" t="s">
        <v>727</v>
      </c>
      <c r="C714" s="54" t="s">
        <v>486</v>
      </c>
      <c r="D714" s="49" t="s">
        <v>487</v>
      </c>
      <c r="E714" s="54" t="s">
        <v>488</v>
      </c>
      <c r="F714" s="49" t="s">
        <v>489</v>
      </c>
      <c r="G714" s="55">
        <v>0</v>
      </c>
      <c r="H714" s="55">
        <v>0</v>
      </c>
      <c r="I714" s="55">
        <v>-371.84</v>
      </c>
      <c r="J714" s="55">
        <v>0</v>
      </c>
      <c r="K714" s="55">
        <v>0</v>
      </c>
      <c r="L714" s="55">
        <v>0</v>
      </c>
      <c r="M714" s="55">
        <f t="shared" si="11"/>
        <v>-371.84</v>
      </c>
    </row>
    <row r="715" spans="1:13" hidden="1">
      <c r="A715" s="52" t="s">
        <v>726</v>
      </c>
      <c r="B715" s="53" t="s">
        <v>727</v>
      </c>
      <c r="C715" s="54" t="s">
        <v>486</v>
      </c>
      <c r="D715" s="49" t="s">
        <v>487</v>
      </c>
      <c r="E715" s="54" t="s">
        <v>380</v>
      </c>
      <c r="F715" s="49" t="s">
        <v>381</v>
      </c>
      <c r="G715" s="55">
        <v>0</v>
      </c>
      <c r="H715" s="55">
        <v>0</v>
      </c>
      <c r="I715" s="55">
        <v>0</v>
      </c>
      <c r="J715" s="55">
        <v>0</v>
      </c>
      <c r="K715" s="55">
        <v>0</v>
      </c>
      <c r="L715" s="55">
        <v>0</v>
      </c>
      <c r="M715" s="55">
        <f t="shared" si="11"/>
        <v>0</v>
      </c>
    </row>
    <row r="716" spans="1:13" hidden="1">
      <c r="A716" s="52" t="s">
        <v>726</v>
      </c>
      <c r="B716" s="53" t="s">
        <v>727</v>
      </c>
      <c r="C716" s="54" t="s">
        <v>486</v>
      </c>
      <c r="D716" s="49" t="s">
        <v>487</v>
      </c>
      <c r="E716" s="54" t="s">
        <v>384</v>
      </c>
      <c r="F716" s="49" t="s">
        <v>385</v>
      </c>
      <c r="G716" s="55">
        <v>-298.7</v>
      </c>
      <c r="H716" s="55">
        <v>-317</v>
      </c>
      <c r="I716" s="55">
        <v>-320.24</v>
      </c>
      <c r="J716" s="55">
        <v>-304.79000000000002</v>
      </c>
      <c r="K716" s="55">
        <v>-312.69</v>
      </c>
      <c r="L716" s="55">
        <v>-357.41</v>
      </c>
      <c r="M716" s="55">
        <f t="shared" si="11"/>
        <v>-1910.8300000000002</v>
      </c>
    </row>
    <row r="717" spans="1:13" hidden="1">
      <c r="A717" s="52" t="s">
        <v>726</v>
      </c>
      <c r="B717" s="53" t="s">
        <v>727</v>
      </c>
      <c r="C717" s="54" t="s">
        <v>486</v>
      </c>
      <c r="D717" s="49" t="s">
        <v>487</v>
      </c>
      <c r="E717" s="54" t="s">
        <v>287</v>
      </c>
      <c r="F717" s="49" t="s">
        <v>288</v>
      </c>
      <c r="G717" s="55">
        <v>350.85</v>
      </c>
      <c r="H717" s="55">
        <v>372.35</v>
      </c>
      <c r="I717" s="55">
        <v>376.62</v>
      </c>
      <c r="J717" s="55">
        <v>358.01</v>
      </c>
      <c r="K717" s="55">
        <v>367.28</v>
      </c>
      <c r="L717" s="55">
        <v>419.81</v>
      </c>
      <c r="M717" s="55">
        <f t="shared" si="11"/>
        <v>2244.92</v>
      </c>
    </row>
    <row r="718" spans="1:13" hidden="1">
      <c r="A718" s="52" t="s">
        <v>726</v>
      </c>
      <c r="B718" s="53" t="s">
        <v>727</v>
      </c>
      <c r="C718" s="54" t="s">
        <v>486</v>
      </c>
      <c r="D718" s="49" t="s">
        <v>487</v>
      </c>
      <c r="E718" s="54" t="s">
        <v>291</v>
      </c>
      <c r="F718" s="49" t="s">
        <v>292</v>
      </c>
      <c r="G718" s="55">
        <v>0</v>
      </c>
      <c r="H718" s="55">
        <v>0</v>
      </c>
      <c r="I718" s="55">
        <v>0</v>
      </c>
      <c r="J718" s="55">
        <v>0</v>
      </c>
      <c r="K718" s="55">
        <v>134.38</v>
      </c>
      <c r="L718" s="55">
        <v>0</v>
      </c>
      <c r="M718" s="55">
        <f t="shared" si="11"/>
        <v>134.38</v>
      </c>
    </row>
    <row r="719" spans="1:13" hidden="1">
      <c r="A719" s="52" t="s">
        <v>726</v>
      </c>
      <c r="B719" s="53" t="s">
        <v>727</v>
      </c>
      <c r="C719" s="54" t="s">
        <v>520</v>
      </c>
      <c r="D719" s="49" t="s">
        <v>521</v>
      </c>
      <c r="E719" s="54" t="s">
        <v>522</v>
      </c>
      <c r="F719" s="49" t="s">
        <v>523</v>
      </c>
      <c r="G719" s="55">
        <v>495.37</v>
      </c>
      <c r="H719" s="55">
        <v>495.37</v>
      </c>
      <c r="I719" s="55">
        <v>483.16</v>
      </c>
      <c r="J719" s="55">
        <v>483.16</v>
      </c>
      <c r="K719" s="55">
        <v>483.16</v>
      </c>
      <c r="L719" s="55">
        <v>483.16</v>
      </c>
      <c r="M719" s="55">
        <f t="shared" si="11"/>
        <v>2923.38</v>
      </c>
    </row>
    <row r="720" spans="1:13" hidden="1">
      <c r="A720" s="52" t="s">
        <v>726</v>
      </c>
      <c r="B720" s="53" t="s">
        <v>727</v>
      </c>
      <c r="C720" s="54" t="s">
        <v>520</v>
      </c>
      <c r="D720" s="49" t="s">
        <v>521</v>
      </c>
      <c r="E720" s="54" t="s">
        <v>524</v>
      </c>
      <c r="F720" s="49" t="s">
        <v>525</v>
      </c>
      <c r="G720" s="55">
        <v>-1748.25</v>
      </c>
      <c r="H720" s="55">
        <v>-1454.31</v>
      </c>
      <c r="I720" s="55">
        <v>-1454.13</v>
      </c>
      <c r="J720" s="55">
        <v>-1653.15</v>
      </c>
      <c r="K720" s="55">
        <v>-1617.51</v>
      </c>
      <c r="L720" s="55">
        <v>-1655.44</v>
      </c>
      <c r="M720" s="55">
        <f t="shared" si="11"/>
        <v>-9582.7900000000009</v>
      </c>
    </row>
    <row r="721" spans="1:13" hidden="1">
      <c r="A721" s="52" t="s">
        <v>726</v>
      </c>
      <c r="B721" s="53" t="s">
        <v>727</v>
      </c>
      <c r="C721" s="54" t="s">
        <v>526</v>
      </c>
      <c r="D721" s="49" t="s">
        <v>527</v>
      </c>
      <c r="E721" s="54" t="s">
        <v>371</v>
      </c>
      <c r="F721" s="49" t="s">
        <v>372</v>
      </c>
      <c r="G721" s="55">
        <v>62426.169999999991</v>
      </c>
      <c r="H721" s="55">
        <v>108857.65999999997</v>
      </c>
      <c r="I721" s="55">
        <v>18101.940000000002</v>
      </c>
      <c r="J721" s="55">
        <v>61575.6</v>
      </c>
      <c r="K721" s="55">
        <v>62952.98</v>
      </c>
      <c r="L721" s="55">
        <v>62010.58</v>
      </c>
      <c r="M721" s="55">
        <f t="shared" si="11"/>
        <v>375924.93</v>
      </c>
    </row>
    <row r="722" spans="1:13" hidden="1">
      <c r="A722" s="52" t="s">
        <v>726</v>
      </c>
      <c r="B722" s="53" t="s">
        <v>727</v>
      </c>
      <c r="C722" s="54" t="s">
        <v>526</v>
      </c>
      <c r="D722" s="49" t="s">
        <v>527</v>
      </c>
      <c r="E722" s="54" t="s">
        <v>319</v>
      </c>
      <c r="F722" s="49" t="s">
        <v>320</v>
      </c>
      <c r="G722" s="55">
        <v>6448.54</v>
      </c>
      <c r="H722" s="55">
        <v>2483.1799999999998</v>
      </c>
      <c r="I722" s="55">
        <v>4033.82</v>
      </c>
      <c r="J722" s="55">
        <v>3217.51</v>
      </c>
      <c r="K722" s="55">
        <v>7845.49</v>
      </c>
      <c r="L722" s="55">
        <v>4831.99</v>
      </c>
      <c r="M722" s="55">
        <f t="shared" si="11"/>
        <v>28860.53</v>
      </c>
    </row>
    <row r="723" spans="1:13" hidden="1">
      <c r="A723" s="52" t="s">
        <v>726</v>
      </c>
      <c r="B723" s="53" t="s">
        <v>727</v>
      </c>
      <c r="C723" s="54" t="s">
        <v>526</v>
      </c>
      <c r="D723" s="49" t="s">
        <v>527</v>
      </c>
      <c r="E723" s="54" t="s">
        <v>380</v>
      </c>
      <c r="F723" s="49" t="s">
        <v>381</v>
      </c>
      <c r="G723" s="55">
        <v>0</v>
      </c>
      <c r="H723" s="55">
        <v>0</v>
      </c>
      <c r="I723" s="55">
        <v>0</v>
      </c>
      <c r="J723" s="55">
        <v>0</v>
      </c>
      <c r="K723" s="55">
        <v>0</v>
      </c>
      <c r="L723" s="55">
        <v>0</v>
      </c>
      <c r="M723" s="55">
        <f t="shared" si="11"/>
        <v>0</v>
      </c>
    </row>
    <row r="724" spans="1:13" hidden="1">
      <c r="A724" s="52" t="s">
        <v>726</v>
      </c>
      <c r="B724" s="53" t="s">
        <v>727</v>
      </c>
      <c r="C724" s="54" t="s">
        <v>526</v>
      </c>
      <c r="D724" s="49" t="s">
        <v>527</v>
      </c>
      <c r="E724" s="54" t="s">
        <v>382</v>
      </c>
      <c r="F724" s="49" t="s">
        <v>383</v>
      </c>
      <c r="G724" s="55">
        <v>0</v>
      </c>
      <c r="H724" s="55">
        <v>0</v>
      </c>
      <c r="I724" s="55">
        <v>0</v>
      </c>
      <c r="J724" s="55">
        <v>0</v>
      </c>
      <c r="K724" s="55">
        <v>0</v>
      </c>
      <c r="L724" s="55">
        <v>0</v>
      </c>
      <c r="M724" s="55">
        <f t="shared" si="11"/>
        <v>0</v>
      </c>
    </row>
    <row r="725" spans="1:13" hidden="1">
      <c r="A725" s="52" t="s">
        <v>726</v>
      </c>
      <c r="B725" s="53" t="s">
        <v>727</v>
      </c>
      <c r="C725" s="54" t="s">
        <v>526</v>
      </c>
      <c r="D725" s="49" t="s">
        <v>527</v>
      </c>
      <c r="E725" s="54" t="s">
        <v>384</v>
      </c>
      <c r="F725" s="49" t="s">
        <v>385</v>
      </c>
      <c r="G725" s="55">
        <v>-5490.02</v>
      </c>
      <c r="H725" s="55">
        <v>-2114.08</v>
      </c>
      <c r="I725" s="55">
        <v>-3429.92</v>
      </c>
      <c r="J725" s="55">
        <v>-2739.25</v>
      </c>
      <c r="K725" s="55">
        <v>-6597.37</v>
      </c>
      <c r="L725" s="55">
        <v>-4113.76</v>
      </c>
      <c r="M725" s="55">
        <f t="shared" si="11"/>
        <v>-24484.400000000001</v>
      </c>
    </row>
    <row r="726" spans="1:13" hidden="1">
      <c r="A726" s="52" t="s">
        <v>726</v>
      </c>
      <c r="B726" s="53" t="s">
        <v>727</v>
      </c>
      <c r="C726" s="54" t="s">
        <v>526</v>
      </c>
      <c r="D726" s="49" t="s">
        <v>527</v>
      </c>
      <c r="E726" s="54" t="s">
        <v>386</v>
      </c>
      <c r="F726" s="49" t="s">
        <v>387</v>
      </c>
      <c r="G726" s="55">
        <v>-40262.889999999992</v>
      </c>
      <c r="H726" s="55">
        <v>-69637.19</v>
      </c>
      <c r="I726" s="55">
        <v>-11044.02</v>
      </c>
      <c r="J726" s="55">
        <v>-39940.21</v>
      </c>
      <c r="K726" s="55">
        <v>-41071.170000000006</v>
      </c>
      <c r="L726" s="55">
        <v>-40606.879999999997</v>
      </c>
      <c r="M726" s="55">
        <f t="shared" si="11"/>
        <v>-242562.36000000002</v>
      </c>
    </row>
    <row r="727" spans="1:13" hidden="1">
      <c r="A727" s="52" t="s">
        <v>726</v>
      </c>
      <c r="B727" s="53" t="s">
        <v>727</v>
      </c>
      <c r="C727" s="54" t="s">
        <v>526</v>
      </c>
      <c r="D727" s="49" t="s">
        <v>527</v>
      </c>
      <c r="E727" s="54" t="s">
        <v>430</v>
      </c>
      <c r="F727" s="49" t="s">
        <v>431</v>
      </c>
      <c r="G727" s="55">
        <v>2980</v>
      </c>
      <c r="H727" s="55">
        <v>314</v>
      </c>
      <c r="I727" s="55">
        <v>0</v>
      </c>
      <c r="J727" s="55">
        <v>0</v>
      </c>
      <c r="K727" s="55">
        <v>0</v>
      </c>
      <c r="L727" s="55">
        <v>0</v>
      </c>
      <c r="M727" s="55">
        <f t="shared" si="11"/>
        <v>3294</v>
      </c>
    </row>
    <row r="728" spans="1:13" hidden="1">
      <c r="A728" s="52" t="s">
        <v>726</v>
      </c>
      <c r="B728" s="53" t="s">
        <v>727</v>
      </c>
      <c r="C728" s="54" t="s">
        <v>69</v>
      </c>
      <c r="D728" s="49" t="s">
        <v>528</v>
      </c>
      <c r="E728" s="54" t="s">
        <v>279</v>
      </c>
      <c r="F728" s="49" t="s">
        <v>280</v>
      </c>
      <c r="G728" s="55">
        <v>809.34</v>
      </c>
      <c r="H728" s="55">
        <v>-0.01</v>
      </c>
      <c r="I728" s="55">
        <v>-2908.59</v>
      </c>
      <c r="J728" s="55">
        <v>-383.67</v>
      </c>
      <c r="K728" s="55">
        <v>938.21</v>
      </c>
      <c r="L728" s="55">
        <v>1267.2</v>
      </c>
      <c r="M728" s="55">
        <f t="shared" si="11"/>
        <v>-277.52000000000021</v>
      </c>
    </row>
    <row r="729" spans="1:13" hidden="1">
      <c r="A729" s="52" t="s">
        <v>726</v>
      </c>
      <c r="B729" s="53" t="s">
        <v>727</v>
      </c>
      <c r="C729" s="54" t="s">
        <v>69</v>
      </c>
      <c r="D729" s="49" t="s">
        <v>528</v>
      </c>
      <c r="E729" s="54" t="s">
        <v>297</v>
      </c>
      <c r="F729" s="49" t="s">
        <v>298</v>
      </c>
      <c r="G729" s="55">
        <v>223.49</v>
      </c>
      <c r="H729" s="55">
        <v>240.48</v>
      </c>
      <c r="I729" s="55">
        <v>0</v>
      </c>
      <c r="J729" s="55">
        <v>2467.13</v>
      </c>
      <c r="K729" s="55">
        <v>0</v>
      </c>
      <c r="L729" s="55">
        <v>1098.8900000000001</v>
      </c>
      <c r="M729" s="55">
        <f t="shared" si="11"/>
        <v>4029.9900000000007</v>
      </c>
    </row>
    <row r="730" spans="1:13" hidden="1">
      <c r="A730" s="52" t="s">
        <v>726</v>
      </c>
      <c r="B730" s="53" t="s">
        <v>727</v>
      </c>
      <c r="C730" s="54" t="s">
        <v>69</v>
      </c>
      <c r="D730" s="49" t="s">
        <v>528</v>
      </c>
      <c r="E730" s="54" t="s">
        <v>303</v>
      </c>
      <c r="F730" s="49" t="s">
        <v>304</v>
      </c>
      <c r="G730" s="55">
        <v>0</v>
      </c>
      <c r="H730" s="55">
        <v>548.41</v>
      </c>
      <c r="I730" s="55">
        <v>0</v>
      </c>
      <c r="J730" s="55">
        <v>3471.11</v>
      </c>
      <c r="K730" s="55">
        <v>0</v>
      </c>
      <c r="L730" s="55">
        <v>1911.48</v>
      </c>
      <c r="M730" s="55">
        <f t="shared" si="11"/>
        <v>5931</v>
      </c>
    </row>
    <row r="731" spans="1:13" hidden="1">
      <c r="A731" s="52" t="s">
        <v>726</v>
      </c>
      <c r="B731" s="53" t="s">
        <v>727</v>
      </c>
      <c r="C731" s="54" t="s">
        <v>69</v>
      </c>
      <c r="D731" s="49" t="s">
        <v>528</v>
      </c>
      <c r="E731" s="54" t="s">
        <v>285</v>
      </c>
      <c r="F731" s="49" t="s">
        <v>286</v>
      </c>
      <c r="G731" s="55">
        <v>8093.28</v>
      </c>
      <c r="H731" s="55">
        <v>8093.26</v>
      </c>
      <c r="I731" s="55">
        <v>11684.19</v>
      </c>
      <c r="J731" s="55">
        <v>6254.78</v>
      </c>
      <c r="K731" s="55">
        <v>6254.78</v>
      </c>
      <c r="L731" s="55">
        <v>7538.21</v>
      </c>
      <c r="M731" s="55">
        <f t="shared" si="11"/>
        <v>47918.5</v>
      </c>
    </row>
    <row r="732" spans="1:13" hidden="1">
      <c r="A732" s="52" t="s">
        <v>726</v>
      </c>
      <c r="B732" s="53" t="s">
        <v>727</v>
      </c>
      <c r="C732" s="54" t="s">
        <v>69</v>
      </c>
      <c r="D732" s="49" t="s">
        <v>528</v>
      </c>
      <c r="E732" s="54" t="s">
        <v>305</v>
      </c>
      <c r="F732" s="49" t="s">
        <v>306</v>
      </c>
      <c r="G732" s="55">
        <v>0</v>
      </c>
      <c r="H732" s="55">
        <v>408.6</v>
      </c>
      <c r="I732" s="55">
        <v>0</v>
      </c>
      <c r="J732" s="55">
        <v>3330.92</v>
      </c>
      <c r="K732" s="55">
        <v>0</v>
      </c>
      <c r="L732" s="55">
        <v>838.11</v>
      </c>
      <c r="M732" s="55">
        <f t="shared" si="11"/>
        <v>4577.63</v>
      </c>
    </row>
    <row r="733" spans="1:13" hidden="1">
      <c r="A733" s="52" t="s">
        <v>726</v>
      </c>
      <c r="B733" s="53" t="s">
        <v>727</v>
      </c>
      <c r="C733" s="54" t="s">
        <v>69</v>
      </c>
      <c r="D733" s="49" t="s">
        <v>528</v>
      </c>
      <c r="E733" s="54" t="s">
        <v>307</v>
      </c>
      <c r="F733" s="49" t="s">
        <v>308</v>
      </c>
      <c r="G733" s="55">
        <v>10.91</v>
      </c>
      <c r="H733" s="55">
        <v>0</v>
      </c>
      <c r="I733" s="55">
        <v>0</v>
      </c>
      <c r="J733" s="55">
        <v>0</v>
      </c>
      <c r="K733" s="55">
        <v>0</v>
      </c>
      <c r="L733" s="55">
        <v>0</v>
      </c>
      <c r="M733" s="55">
        <f t="shared" si="11"/>
        <v>10.91</v>
      </c>
    </row>
    <row r="734" spans="1:13" hidden="1">
      <c r="A734" s="52" t="s">
        <v>726</v>
      </c>
      <c r="B734" s="53" t="s">
        <v>727</v>
      </c>
      <c r="C734" s="54" t="s">
        <v>69</v>
      </c>
      <c r="D734" s="49" t="s">
        <v>528</v>
      </c>
      <c r="E734" s="54" t="s">
        <v>309</v>
      </c>
      <c r="F734" s="49" t="s">
        <v>310</v>
      </c>
      <c r="G734" s="55">
        <v>0</v>
      </c>
      <c r="H734" s="55">
        <v>0</v>
      </c>
      <c r="I734" s="55">
        <v>0</v>
      </c>
      <c r="J734" s="55">
        <v>0</v>
      </c>
      <c r="K734" s="55">
        <v>0</v>
      </c>
      <c r="L734" s="55">
        <v>50</v>
      </c>
      <c r="M734" s="55">
        <f t="shared" si="11"/>
        <v>50</v>
      </c>
    </row>
    <row r="735" spans="1:13" hidden="1">
      <c r="A735" s="52" t="s">
        <v>726</v>
      </c>
      <c r="B735" s="53" t="s">
        <v>727</v>
      </c>
      <c r="C735" s="54" t="s">
        <v>69</v>
      </c>
      <c r="D735" s="49" t="s">
        <v>528</v>
      </c>
      <c r="E735" s="54" t="s">
        <v>50</v>
      </c>
      <c r="F735" s="49" t="s">
        <v>530</v>
      </c>
      <c r="G735" s="55">
        <v>0</v>
      </c>
      <c r="H735" s="55">
        <v>500</v>
      </c>
      <c r="I735" s="55">
        <v>0</v>
      </c>
      <c r="J735" s="55">
        <v>0</v>
      </c>
      <c r="K735" s="55">
        <v>0</v>
      </c>
      <c r="L735" s="55">
        <v>0</v>
      </c>
      <c r="M735" s="55">
        <f t="shared" si="11"/>
        <v>500</v>
      </c>
    </row>
    <row r="736" spans="1:13" hidden="1">
      <c r="A736" s="52" t="s">
        <v>726</v>
      </c>
      <c r="B736" s="53" t="s">
        <v>727</v>
      </c>
      <c r="C736" s="54" t="s">
        <v>54</v>
      </c>
      <c r="D736" s="49" t="s">
        <v>531</v>
      </c>
      <c r="E736" s="54" t="s">
        <v>49</v>
      </c>
      <c r="F736" s="49" t="s">
        <v>529</v>
      </c>
      <c r="G736" s="55">
        <v>395</v>
      </c>
      <c r="H736" s="55">
        <v>0</v>
      </c>
      <c r="I736" s="55">
        <v>0</v>
      </c>
      <c r="J736" s="55">
        <v>0</v>
      </c>
      <c r="K736" s="55">
        <v>0</v>
      </c>
      <c r="L736" s="55">
        <v>0</v>
      </c>
      <c r="M736" s="55">
        <f t="shared" si="11"/>
        <v>395</v>
      </c>
    </row>
    <row r="737" spans="1:13" hidden="1">
      <c r="A737" s="52" t="s">
        <v>726</v>
      </c>
      <c r="B737" s="53" t="s">
        <v>727</v>
      </c>
      <c r="C737" s="54" t="s">
        <v>533</v>
      </c>
      <c r="D737" s="49" t="s">
        <v>534</v>
      </c>
      <c r="E737" s="54" t="s">
        <v>275</v>
      </c>
      <c r="F737" s="49" t="s">
        <v>276</v>
      </c>
      <c r="G737" s="55">
        <v>-3536.11</v>
      </c>
      <c r="H737" s="55">
        <v>-3532.97</v>
      </c>
      <c r="I737" s="55">
        <v>-3546.5</v>
      </c>
      <c r="J737" s="55">
        <v>-3548.65</v>
      </c>
      <c r="K737" s="55">
        <v>-3549.78</v>
      </c>
      <c r="L737" s="55">
        <v>-3540.77</v>
      </c>
      <c r="M737" s="55">
        <f t="shared" si="11"/>
        <v>-21254.78</v>
      </c>
    </row>
    <row r="738" spans="1:13" hidden="1">
      <c r="A738" s="52" t="s">
        <v>726</v>
      </c>
      <c r="B738" s="53" t="s">
        <v>727</v>
      </c>
      <c r="C738" s="54" t="s">
        <v>533</v>
      </c>
      <c r="D738" s="49" t="s">
        <v>534</v>
      </c>
      <c r="E738" s="54" t="s">
        <v>535</v>
      </c>
      <c r="F738" s="49" t="s">
        <v>536</v>
      </c>
      <c r="G738" s="55">
        <v>-247.55</v>
      </c>
      <c r="H738" s="55">
        <v>-249.91</v>
      </c>
      <c r="I738" s="55">
        <v>-268.49</v>
      </c>
      <c r="J738" s="55">
        <v>-266.83999999999997</v>
      </c>
      <c r="K738" s="55">
        <v>-265.98</v>
      </c>
      <c r="L738" s="55">
        <v>-272.87</v>
      </c>
      <c r="M738" s="55">
        <f t="shared" si="11"/>
        <v>-1571.6399999999999</v>
      </c>
    </row>
    <row r="739" spans="1:13" hidden="1">
      <c r="A739" s="52" t="s">
        <v>726</v>
      </c>
      <c r="B739" s="53" t="s">
        <v>727</v>
      </c>
      <c r="C739" s="54" t="s">
        <v>533</v>
      </c>
      <c r="D739" s="49" t="s">
        <v>534</v>
      </c>
      <c r="E739" s="54" t="s">
        <v>537</v>
      </c>
      <c r="F739" s="49" t="s">
        <v>538</v>
      </c>
      <c r="G739" s="55">
        <v>-73.05</v>
      </c>
      <c r="H739" s="55">
        <v>-73.05</v>
      </c>
      <c r="I739" s="55">
        <v>-73.05</v>
      </c>
      <c r="J739" s="55">
        <v>-73.05</v>
      </c>
      <c r="K739" s="55">
        <v>-73.05</v>
      </c>
      <c r="L739" s="55">
        <v>-73.05</v>
      </c>
      <c r="M739" s="55">
        <f t="shared" si="11"/>
        <v>-438.3</v>
      </c>
    </row>
    <row r="740" spans="1:13" hidden="1">
      <c r="A740" s="52" t="s">
        <v>726</v>
      </c>
      <c r="B740" s="53" t="s">
        <v>727</v>
      </c>
      <c r="C740" s="54" t="s">
        <v>533</v>
      </c>
      <c r="D740" s="49" t="s">
        <v>534</v>
      </c>
      <c r="E740" s="54" t="s">
        <v>539</v>
      </c>
      <c r="F740" s="49" t="s">
        <v>540</v>
      </c>
      <c r="G740" s="55">
        <v>-81.53</v>
      </c>
      <c r="H740" s="55">
        <v>-82.31</v>
      </c>
      <c r="I740" s="55">
        <v>-82.61</v>
      </c>
      <c r="J740" s="55">
        <v>-82.11</v>
      </c>
      <c r="K740" s="55">
        <v>-81.84</v>
      </c>
      <c r="L740" s="55">
        <v>-83.96</v>
      </c>
      <c r="M740" s="55">
        <f t="shared" si="11"/>
        <v>-494.35999999999996</v>
      </c>
    </row>
    <row r="741" spans="1:13" hidden="1">
      <c r="A741" s="52" t="s">
        <v>726</v>
      </c>
      <c r="B741" s="53" t="s">
        <v>727</v>
      </c>
      <c r="C741" s="54" t="s">
        <v>533</v>
      </c>
      <c r="D741" s="49" t="s">
        <v>534</v>
      </c>
      <c r="E741" s="54" t="s">
        <v>541</v>
      </c>
      <c r="F741" s="49" t="s">
        <v>542</v>
      </c>
      <c r="G741" s="55">
        <v>3251.56</v>
      </c>
      <c r="H741" s="55">
        <v>3251.56</v>
      </c>
      <c r="I741" s="55">
        <v>3251.56</v>
      </c>
      <c r="J741" s="55">
        <v>3251.56</v>
      </c>
      <c r="K741" s="55">
        <v>3251.56</v>
      </c>
      <c r="L741" s="55">
        <v>3251.56</v>
      </c>
      <c r="M741" s="55">
        <f t="shared" si="11"/>
        <v>19509.36</v>
      </c>
    </row>
    <row r="742" spans="1:13" hidden="1">
      <c r="A742" s="52" t="s">
        <v>726</v>
      </c>
      <c r="B742" s="53" t="s">
        <v>727</v>
      </c>
      <c r="C742" s="54" t="s">
        <v>533</v>
      </c>
      <c r="D742" s="49" t="s">
        <v>534</v>
      </c>
      <c r="E742" s="54" t="s">
        <v>543</v>
      </c>
      <c r="F742" s="49" t="s">
        <v>544</v>
      </c>
      <c r="G742" s="55">
        <v>74.540000000000006</v>
      </c>
      <c r="H742" s="55">
        <v>74.540000000000006</v>
      </c>
      <c r="I742" s="55">
        <v>74.540000000000006</v>
      </c>
      <c r="J742" s="55">
        <v>74.540000000000006</v>
      </c>
      <c r="K742" s="55">
        <v>74.540000000000006</v>
      </c>
      <c r="L742" s="55">
        <v>74.540000000000006</v>
      </c>
      <c r="M742" s="55">
        <f t="shared" si="11"/>
        <v>447.24000000000007</v>
      </c>
    </row>
    <row r="743" spans="1:13" hidden="1">
      <c r="A743" s="52" t="s">
        <v>726</v>
      </c>
      <c r="B743" s="53" t="s">
        <v>727</v>
      </c>
      <c r="C743" s="54" t="s">
        <v>533</v>
      </c>
      <c r="D743" s="49" t="s">
        <v>534</v>
      </c>
      <c r="E743" s="54" t="s">
        <v>545</v>
      </c>
      <c r="F743" s="49" t="s">
        <v>546</v>
      </c>
      <c r="G743" s="55">
        <v>460.48</v>
      </c>
      <c r="H743" s="55">
        <v>460.48</v>
      </c>
      <c r="I743" s="55">
        <v>492.89</v>
      </c>
      <c r="J743" s="55">
        <v>492.89</v>
      </c>
      <c r="K743" s="55">
        <v>492.89</v>
      </c>
      <c r="L743" s="55">
        <v>492.89</v>
      </c>
      <c r="M743" s="55">
        <f t="shared" si="11"/>
        <v>2892.5199999999995</v>
      </c>
    </row>
    <row r="744" spans="1:13" hidden="1">
      <c r="A744" s="52" t="s">
        <v>726</v>
      </c>
      <c r="B744" s="53" t="s">
        <v>727</v>
      </c>
      <c r="C744" s="54" t="s">
        <v>533</v>
      </c>
      <c r="D744" s="49" t="s">
        <v>534</v>
      </c>
      <c r="E744" s="54" t="s">
        <v>553</v>
      </c>
      <c r="F744" s="49" t="s">
        <v>554</v>
      </c>
      <c r="G744" s="55">
        <v>151.66</v>
      </c>
      <c r="H744" s="55">
        <v>151.66</v>
      </c>
      <c r="I744" s="55">
        <v>151.66</v>
      </c>
      <c r="J744" s="55">
        <v>151.66</v>
      </c>
      <c r="K744" s="55">
        <v>151.66</v>
      </c>
      <c r="L744" s="55">
        <v>151.66</v>
      </c>
      <c r="M744" s="55">
        <f t="shared" si="11"/>
        <v>909.95999999999992</v>
      </c>
    </row>
    <row r="745" spans="1:13" hidden="1">
      <c r="A745" s="52" t="s">
        <v>726</v>
      </c>
      <c r="B745" s="53" t="s">
        <v>727</v>
      </c>
      <c r="C745" s="54" t="s">
        <v>557</v>
      </c>
      <c r="D745" s="49" t="s">
        <v>558</v>
      </c>
      <c r="E745" s="54" t="s">
        <v>279</v>
      </c>
      <c r="F745" s="49" t="s">
        <v>280</v>
      </c>
      <c r="G745" s="55">
        <v>769.98</v>
      </c>
      <c r="H745" s="55">
        <v>-113.81</v>
      </c>
      <c r="I745" s="55">
        <v>-2073.36</v>
      </c>
      <c r="J745" s="55">
        <v>-115.87</v>
      </c>
      <c r="K745" s="55">
        <v>1041.1300000000001</v>
      </c>
      <c r="L745" s="55">
        <v>593.86</v>
      </c>
      <c r="M745" s="55">
        <f t="shared" si="11"/>
        <v>101.93000000000018</v>
      </c>
    </row>
    <row r="746" spans="1:13" hidden="1">
      <c r="A746" s="52" t="s">
        <v>726</v>
      </c>
      <c r="B746" s="53" t="s">
        <v>727</v>
      </c>
      <c r="C746" s="54" t="s">
        <v>557</v>
      </c>
      <c r="D746" s="49" t="s">
        <v>558</v>
      </c>
      <c r="E746" s="54" t="s">
        <v>297</v>
      </c>
      <c r="F746" s="49" t="s">
        <v>298</v>
      </c>
      <c r="G746" s="55">
        <v>0</v>
      </c>
      <c r="H746" s="55">
        <v>69.42</v>
      </c>
      <c r="I746" s="55">
        <v>470.72</v>
      </c>
      <c r="J746" s="55">
        <v>178.75</v>
      </c>
      <c r="K746" s="55">
        <v>431.39</v>
      </c>
      <c r="L746" s="55">
        <v>149.55000000000001</v>
      </c>
      <c r="M746" s="55">
        <f t="shared" si="11"/>
        <v>1299.83</v>
      </c>
    </row>
    <row r="747" spans="1:13" hidden="1">
      <c r="A747" s="52" t="s">
        <v>726</v>
      </c>
      <c r="B747" s="53" t="s">
        <v>727</v>
      </c>
      <c r="C747" s="54" t="s">
        <v>557</v>
      </c>
      <c r="D747" s="49" t="s">
        <v>558</v>
      </c>
      <c r="E747" s="54" t="s">
        <v>321</v>
      </c>
      <c r="F747" s="49" t="s">
        <v>322</v>
      </c>
      <c r="G747" s="55">
        <v>0</v>
      </c>
      <c r="H747" s="55">
        <v>0</v>
      </c>
      <c r="I747" s="55">
        <v>0</v>
      </c>
      <c r="J747" s="55">
        <v>0</v>
      </c>
      <c r="K747" s="55">
        <v>54.25</v>
      </c>
      <c r="L747" s="55">
        <v>0</v>
      </c>
      <c r="M747" s="55">
        <f t="shared" si="11"/>
        <v>54.25</v>
      </c>
    </row>
    <row r="748" spans="1:13" hidden="1">
      <c r="A748" s="52" t="s">
        <v>726</v>
      </c>
      <c r="B748" s="53" t="s">
        <v>727</v>
      </c>
      <c r="C748" s="54" t="s">
        <v>557</v>
      </c>
      <c r="D748" s="49" t="s">
        <v>558</v>
      </c>
      <c r="E748" s="54" t="s">
        <v>285</v>
      </c>
      <c r="F748" s="49" t="s">
        <v>286</v>
      </c>
      <c r="G748" s="55">
        <v>6437.88</v>
      </c>
      <c r="H748" s="55">
        <v>6248.2</v>
      </c>
      <c r="I748" s="55">
        <v>10053.379999999999</v>
      </c>
      <c r="J748" s="55">
        <v>6238.74</v>
      </c>
      <c r="K748" s="55">
        <v>6502.05</v>
      </c>
      <c r="L748" s="55">
        <v>6389.35</v>
      </c>
      <c r="M748" s="55">
        <f t="shared" si="11"/>
        <v>41869.599999999999</v>
      </c>
    </row>
    <row r="749" spans="1:13" hidden="1">
      <c r="A749" s="52" t="s">
        <v>726</v>
      </c>
      <c r="B749" s="53" t="s">
        <v>727</v>
      </c>
      <c r="C749" s="54" t="s">
        <v>557</v>
      </c>
      <c r="D749" s="49" t="s">
        <v>558</v>
      </c>
      <c r="E749" s="54" t="s">
        <v>291</v>
      </c>
      <c r="F749" s="49" t="s">
        <v>292</v>
      </c>
      <c r="G749" s="55">
        <v>16.41</v>
      </c>
      <c r="H749" s="55">
        <v>3155.73</v>
      </c>
      <c r="I749" s="55">
        <v>1076.22</v>
      </c>
      <c r="J749" s="55">
        <v>2134.4</v>
      </c>
      <c r="K749" s="55">
        <v>7624.75</v>
      </c>
      <c r="L749" s="55">
        <v>2555.2399999999998</v>
      </c>
      <c r="M749" s="55">
        <f t="shared" si="11"/>
        <v>16562.75</v>
      </c>
    </row>
    <row r="750" spans="1:13" hidden="1">
      <c r="A750" s="52" t="s">
        <v>726</v>
      </c>
      <c r="B750" s="53" t="s">
        <v>727</v>
      </c>
      <c r="C750" s="54" t="s">
        <v>557</v>
      </c>
      <c r="D750" s="49" t="s">
        <v>558</v>
      </c>
      <c r="E750" s="54" t="s">
        <v>305</v>
      </c>
      <c r="F750" s="49" t="s">
        <v>306</v>
      </c>
      <c r="G750" s="55">
        <v>0</v>
      </c>
      <c r="H750" s="55">
        <v>0</v>
      </c>
      <c r="I750" s="55">
        <v>1177.8900000000001</v>
      </c>
      <c r="J750" s="55">
        <v>741.77</v>
      </c>
      <c r="K750" s="55">
        <v>2002.3</v>
      </c>
      <c r="L750" s="55">
        <v>571</v>
      </c>
      <c r="M750" s="55">
        <f t="shared" si="11"/>
        <v>4492.96</v>
      </c>
    </row>
    <row r="751" spans="1:13" hidden="1">
      <c r="A751" s="52" t="s">
        <v>726</v>
      </c>
      <c r="B751" s="53" t="s">
        <v>727</v>
      </c>
      <c r="C751" s="54" t="s">
        <v>812</v>
      </c>
      <c r="D751" s="49" t="s">
        <v>813</v>
      </c>
      <c r="E751" s="54" t="s">
        <v>814</v>
      </c>
      <c r="F751" s="49" t="s">
        <v>815</v>
      </c>
      <c r="G751" s="55">
        <v>920514.2</v>
      </c>
      <c r="H751" s="55">
        <v>641573.59</v>
      </c>
      <c r="I751" s="55">
        <v>361484.36</v>
      </c>
      <c r="J751" s="55">
        <v>319658.65999999997</v>
      </c>
      <c r="K751" s="55">
        <v>134379.24</v>
      </c>
      <c r="L751" s="55">
        <v>-281730.03000000003</v>
      </c>
      <c r="M751" s="55">
        <f t="shared" si="11"/>
        <v>2095880.0199999998</v>
      </c>
    </row>
    <row r="752" spans="1:13" hidden="1">
      <c r="A752" s="52" t="s">
        <v>726</v>
      </c>
      <c r="B752" s="53" t="s">
        <v>727</v>
      </c>
      <c r="C752" s="54" t="s">
        <v>812</v>
      </c>
      <c r="D752" s="49" t="s">
        <v>813</v>
      </c>
      <c r="E752" s="54" t="s">
        <v>816</v>
      </c>
      <c r="F752" s="49" t="s">
        <v>817</v>
      </c>
      <c r="G752" s="55">
        <v>4506254.13</v>
      </c>
      <c r="H752" s="55">
        <v>3140737.65</v>
      </c>
      <c r="I752" s="55">
        <v>-3784171.25</v>
      </c>
      <c r="J752" s="55">
        <v>1491283.09</v>
      </c>
      <c r="K752" s="55">
        <v>626910.88</v>
      </c>
      <c r="L752" s="55">
        <v>-1463643.92</v>
      </c>
      <c r="M752" s="55">
        <f t="shared" si="11"/>
        <v>4517370.5799999991</v>
      </c>
    </row>
    <row r="753" spans="1:13" hidden="1">
      <c r="A753" s="52" t="s">
        <v>726</v>
      </c>
      <c r="B753" s="53" t="s">
        <v>727</v>
      </c>
      <c r="C753" s="54" t="s">
        <v>581</v>
      </c>
      <c r="D753" s="49" t="s">
        <v>582</v>
      </c>
      <c r="E753" s="54" t="s">
        <v>255</v>
      </c>
      <c r="F753" s="49" t="s">
        <v>256</v>
      </c>
      <c r="G753" s="55">
        <v>20614.5</v>
      </c>
      <c r="H753" s="55">
        <v>20614.5</v>
      </c>
      <c r="I753" s="55">
        <v>20614.5</v>
      </c>
      <c r="J753" s="55">
        <v>20614.5</v>
      </c>
      <c r="K753" s="55">
        <v>20614.5</v>
      </c>
      <c r="L753" s="55">
        <v>20614.5</v>
      </c>
      <c r="M753" s="55">
        <f t="shared" si="11"/>
        <v>123687</v>
      </c>
    </row>
    <row r="754" spans="1:13" hidden="1">
      <c r="A754" s="52" t="s">
        <v>726</v>
      </c>
      <c r="B754" s="53" t="s">
        <v>727</v>
      </c>
      <c r="C754" s="54" t="s">
        <v>581</v>
      </c>
      <c r="D754" s="49" t="s">
        <v>582</v>
      </c>
      <c r="E754" s="54" t="s">
        <v>758</v>
      </c>
      <c r="F754" s="49" t="s">
        <v>759</v>
      </c>
      <c r="G754" s="55">
        <v>-20614.5</v>
      </c>
      <c r="H754" s="55">
        <v>-20614.5</v>
      </c>
      <c r="I754" s="55">
        <v>-20614.5</v>
      </c>
      <c r="J754" s="55">
        <v>-20614.5</v>
      </c>
      <c r="K754" s="55">
        <v>-20614.5</v>
      </c>
      <c r="L754" s="55">
        <v>-20614.5</v>
      </c>
      <c r="M754" s="55">
        <f t="shared" si="11"/>
        <v>-123687</v>
      </c>
    </row>
    <row r="755" spans="1:13" hidden="1">
      <c r="A755" s="52" t="s">
        <v>726</v>
      </c>
      <c r="B755" s="53" t="s">
        <v>727</v>
      </c>
      <c r="C755" s="54" t="s">
        <v>70</v>
      </c>
      <c r="D755" s="49" t="s">
        <v>602</v>
      </c>
      <c r="E755" s="54" t="s">
        <v>297</v>
      </c>
      <c r="F755" s="49" t="s">
        <v>298</v>
      </c>
      <c r="G755" s="55">
        <v>0</v>
      </c>
      <c r="H755" s="55">
        <v>5.07</v>
      </c>
      <c r="I755" s="55">
        <v>0</v>
      </c>
      <c r="J755" s="55">
        <v>0</v>
      </c>
      <c r="K755" s="55">
        <v>0</v>
      </c>
      <c r="L755" s="55">
        <v>0</v>
      </c>
      <c r="M755" s="55">
        <f t="shared" si="11"/>
        <v>5.07</v>
      </c>
    </row>
    <row r="756" spans="1:13" hidden="1">
      <c r="A756" s="52" t="s">
        <v>726</v>
      </c>
      <c r="B756" s="53" t="s">
        <v>727</v>
      </c>
      <c r="C756" s="54" t="s">
        <v>70</v>
      </c>
      <c r="D756" s="49" t="s">
        <v>602</v>
      </c>
      <c r="E756" s="54" t="s">
        <v>303</v>
      </c>
      <c r="F756" s="49" t="s">
        <v>304</v>
      </c>
      <c r="G756" s="55">
        <v>0</v>
      </c>
      <c r="H756" s="55">
        <v>916.69</v>
      </c>
      <c r="I756" s="55">
        <v>0</v>
      </c>
      <c r="J756" s="55">
        <v>0</v>
      </c>
      <c r="K756" s="55">
        <v>0</v>
      </c>
      <c r="L756" s="55">
        <v>0</v>
      </c>
      <c r="M756" s="55">
        <f t="shared" si="11"/>
        <v>916.69</v>
      </c>
    </row>
    <row r="757" spans="1:13" hidden="1">
      <c r="A757" s="52" t="s">
        <v>726</v>
      </c>
      <c r="B757" s="53" t="s">
        <v>727</v>
      </c>
      <c r="C757" s="54" t="s">
        <v>70</v>
      </c>
      <c r="D757" s="49" t="s">
        <v>602</v>
      </c>
      <c r="E757" s="54" t="s">
        <v>49</v>
      </c>
      <c r="F757" s="49" t="s">
        <v>529</v>
      </c>
      <c r="G757" s="55">
        <v>0</v>
      </c>
      <c r="H757" s="55">
        <v>395</v>
      </c>
      <c r="I757" s="55">
        <v>0</v>
      </c>
      <c r="J757" s="55">
        <v>0</v>
      </c>
      <c r="K757" s="55">
        <v>0</v>
      </c>
      <c r="L757" s="55">
        <v>0</v>
      </c>
      <c r="M757" s="55">
        <f t="shared" si="11"/>
        <v>395</v>
      </c>
    </row>
    <row r="758" spans="1:13" hidden="1">
      <c r="A758" s="52" t="s">
        <v>726</v>
      </c>
      <c r="B758" s="53" t="s">
        <v>727</v>
      </c>
      <c r="C758" s="54" t="s">
        <v>70</v>
      </c>
      <c r="D758" s="49" t="s">
        <v>602</v>
      </c>
      <c r="E758" s="54" t="s">
        <v>323</v>
      </c>
      <c r="F758" s="49" t="s">
        <v>324</v>
      </c>
      <c r="G758" s="55">
        <v>0</v>
      </c>
      <c r="H758" s="55">
        <v>0</v>
      </c>
      <c r="I758" s="55">
        <v>0</v>
      </c>
      <c r="J758" s="55">
        <v>0</v>
      </c>
      <c r="K758" s="55">
        <v>0</v>
      </c>
      <c r="L758" s="55">
        <v>0</v>
      </c>
      <c r="M758" s="55">
        <f t="shared" si="11"/>
        <v>0</v>
      </c>
    </row>
    <row r="759" spans="1:13" hidden="1">
      <c r="A759" s="52" t="s">
        <v>726</v>
      </c>
      <c r="B759" s="53" t="s">
        <v>727</v>
      </c>
      <c r="C759" s="54" t="s">
        <v>70</v>
      </c>
      <c r="D759" s="49" t="s">
        <v>602</v>
      </c>
      <c r="E759" s="54" t="s">
        <v>325</v>
      </c>
      <c r="F759" s="49" t="s">
        <v>326</v>
      </c>
      <c r="G759" s="55">
        <v>0</v>
      </c>
      <c r="H759" s="55">
        <v>0</v>
      </c>
      <c r="I759" s="55">
        <v>0</v>
      </c>
      <c r="J759" s="55">
        <v>0</v>
      </c>
      <c r="K759" s="55">
        <v>-12.28</v>
      </c>
      <c r="L759" s="55">
        <v>0</v>
      </c>
      <c r="M759" s="55">
        <f t="shared" si="11"/>
        <v>-12.28</v>
      </c>
    </row>
    <row r="760" spans="1:13" hidden="1">
      <c r="A760" s="52" t="s">
        <v>726</v>
      </c>
      <c r="B760" s="53" t="s">
        <v>727</v>
      </c>
      <c r="C760" s="54" t="s">
        <v>70</v>
      </c>
      <c r="D760" s="49" t="s">
        <v>602</v>
      </c>
      <c r="E760" s="54" t="s">
        <v>307</v>
      </c>
      <c r="F760" s="49" t="s">
        <v>308</v>
      </c>
      <c r="G760" s="55">
        <v>0</v>
      </c>
      <c r="H760" s="55">
        <v>15.08</v>
      </c>
      <c r="I760" s="55">
        <v>7.58</v>
      </c>
      <c r="J760" s="55">
        <v>0</v>
      </c>
      <c r="K760" s="55">
        <v>0</v>
      </c>
      <c r="L760" s="55">
        <v>0</v>
      </c>
      <c r="M760" s="55">
        <f t="shared" si="11"/>
        <v>22.66</v>
      </c>
    </row>
    <row r="761" spans="1:13" hidden="1">
      <c r="A761" s="52" t="s">
        <v>726</v>
      </c>
      <c r="B761" s="53" t="s">
        <v>727</v>
      </c>
      <c r="C761" s="54" t="s">
        <v>70</v>
      </c>
      <c r="D761" s="49" t="s">
        <v>602</v>
      </c>
      <c r="E761" s="54" t="s">
        <v>350</v>
      </c>
      <c r="F761" s="49" t="s">
        <v>351</v>
      </c>
      <c r="G761" s="55">
        <v>0</v>
      </c>
      <c r="H761" s="55">
        <v>0</v>
      </c>
      <c r="I761" s="55">
        <v>0</v>
      </c>
      <c r="J761" s="55">
        <v>0</v>
      </c>
      <c r="K761" s="55">
        <v>21.84</v>
      </c>
      <c r="L761" s="55">
        <v>0</v>
      </c>
      <c r="M761" s="55">
        <f t="shared" si="11"/>
        <v>21.84</v>
      </c>
    </row>
    <row r="762" spans="1:13" hidden="1">
      <c r="A762" s="52" t="s">
        <v>726</v>
      </c>
      <c r="B762" s="53" t="s">
        <v>727</v>
      </c>
      <c r="C762" s="54" t="s">
        <v>607</v>
      </c>
      <c r="D762" s="49" t="s">
        <v>608</v>
      </c>
      <c r="E762" s="54" t="s">
        <v>287</v>
      </c>
      <c r="F762" s="49" t="s">
        <v>288</v>
      </c>
      <c r="G762" s="55">
        <v>38.979999999999997</v>
      </c>
      <c r="H762" s="55">
        <v>41.37</v>
      </c>
      <c r="I762" s="55">
        <v>41.85</v>
      </c>
      <c r="J762" s="55">
        <v>39.78</v>
      </c>
      <c r="K762" s="55">
        <v>40.81</v>
      </c>
      <c r="L762" s="55">
        <v>46.65</v>
      </c>
      <c r="M762" s="55">
        <f t="shared" si="11"/>
        <v>249.44</v>
      </c>
    </row>
    <row r="763" spans="1:13" hidden="1">
      <c r="A763" s="52" t="s">
        <v>726</v>
      </c>
      <c r="B763" s="53" t="s">
        <v>727</v>
      </c>
      <c r="C763" s="54" t="s">
        <v>68</v>
      </c>
      <c r="D763" s="49" t="s">
        <v>615</v>
      </c>
      <c r="E763" s="54" t="s">
        <v>255</v>
      </c>
      <c r="F763" s="49" t="s">
        <v>256</v>
      </c>
      <c r="G763" s="55">
        <v>-1468.03</v>
      </c>
      <c r="H763" s="55">
        <v>-3008.26</v>
      </c>
      <c r="I763" s="55">
        <v>-9412.2800000000007</v>
      </c>
      <c r="J763" s="55">
        <v>-3160.68</v>
      </c>
      <c r="K763" s="55">
        <v>-41511.43</v>
      </c>
      <c r="L763" s="55">
        <v>-33377.14</v>
      </c>
      <c r="M763" s="55">
        <f t="shared" si="11"/>
        <v>-91937.82</v>
      </c>
    </row>
    <row r="764" spans="1:13" hidden="1">
      <c r="A764" s="52" t="s">
        <v>726</v>
      </c>
      <c r="B764" s="53" t="s">
        <v>727</v>
      </c>
      <c r="C764" s="54" t="s">
        <v>68</v>
      </c>
      <c r="D764" s="49" t="s">
        <v>615</v>
      </c>
      <c r="E764" s="54" t="s">
        <v>297</v>
      </c>
      <c r="F764" s="49" t="s">
        <v>298</v>
      </c>
      <c r="G764" s="55">
        <v>919.72</v>
      </c>
      <c r="H764" s="55">
        <v>762.45</v>
      </c>
      <c r="I764" s="55">
        <v>1425.34</v>
      </c>
      <c r="J764" s="55">
        <v>2248.19</v>
      </c>
      <c r="K764" s="55">
        <v>5470.92</v>
      </c>
      <c r="L764" s="55">
        <v>9322.5399999999991</v>
      </c>
      <c r="M764" s="55">
        <f t="shared" si="11"/>
        <v>20149.16</v>
      </c>
    </row>
    <row r="765" spans="1:13" hidden="1">
      <c r="A765" s="52" t="s">
        <v>726</v>
      </c>
      <c r="B765" s="53" t="s">
        <v>727</v>
      </c>
      <c r="C765" s="54" t="s">
        <v>68</v>
      </c>
      <c r="D765" s="49" t="s">
        <v>615</v>
      </c>
      <c r="E765" s="54" t="s">
        <v>301</v>
      </c>
      <c r="F765" s="49" t="s">
        <v>302</v>
      </c>
      <c r="G765" s="55">
        <v>77.989999999999995</v>
      </c>
      <c r="H765" s="55">
        <v>72.099999999999994</v>
      </c>
      <c r="I765" s="55">
        <v>0</v>
      </c>
      <c r="J765" s="55">
        <v>50.04</v>
      </c>
      <c r="K765" s="55">
        <v>0</v>
      </c>
      <c r="L765" s="55">
        <v>500.15999999999997</v>
      </c>
      <c r="M765" s="55">
        <f t="shared" si="11"/>
        <v>700.29</v>
      </c>
    </row>
    <row r="766" spans="1:13" hidden="1">
      <c r="A766" s="52" t="s">
        <v>726</v>
      </c>
      <c r="B766" s="53" t="s">
        <v>727</v>
      </c>
      <c r="C766" s="54" t="s">
        <v>68</v>
      </c>
      <c r="D766" s="49" t="s">
        <v>615</v>
      </c>
      <c r="E766" s="54" t="s">
        <v>303</v>
      </c>
      <c r="F766" s="49" t="s">
        <v>304</v>
      </c>
      <c r="G766" s="55">
        <v>87.48</v>
      </c>
      <c r="H766" s="55">
        <v>0</v>
      </c>
      <c r="I766" s="55">
        <v>0</v>
      </c>
      <c r="J766" s="55">
        <v>0</v>
      </c>
      <c r="K766" s="55">
        <v>125.19</v>
      </c>
      <c r="L766" s="55">
        <v>329.47</v>
      </c>
      <c r="M766" s="55">
        <f t="shared" si="11"/>
        <v>542.1400000000001</v>
      </c>
    </row>
    <row r="767" spans="1:13" hidden="1">
      <c r="A767" s="52" t="s">
        <v>726</v>
      </c>
      <c r="B767" s="53" t="s">
        <v>727</v>
      </c>
      <c r="C767" s="54" t="s">
        <v>68</v>
      </c>
      <c r="D767" s="49" t="s">
        <v>615</v>
      </c>
      <c r="E767" s="54" t="s">
        <v>321</v>
      </c>
      <c r="F767" s="49" t="s">
        <v>322</v>
      </c>
      <c r="G767" s="55">
        <v>323.18</v>
      </c>
      <c r="H767" s="55">
        <v>0</v>
      </c>
      <c r="I767" s="55">
        <v>0</v>
      </c>
      <c r="J767" s="55">
        <v>785.46</v>
      </c>
      <c r="K767" s="55">
        <v>461.53</v>
      </c>
      <c r="L767" s="55">
        <v>463.82</v>
      </c>
      <c r="M767" s="55">
        <f t="shared" si="11"/>
        <v>2033.99</v>
      </c>
    </row>
    <row r="768" spans="1:13" hidden="1">
      <c r="A768" s="52" t="s">
        <v>726</v>
      </c>
      <c r="B768" s="53" t="s">
        <v>727</v>
      </c>
      <c r="C768" s="54" t="s">
        <v>68</v>
      </c>
      <c r="D768" s="49" t="s">
        <v>615</v>
      </c>
      <c r="E768" s="54" t="s">
        <v>48</v>
      </c>
      <c r="F768" s="49" t="s">
        <v>396</v>
      </c>
      <c r="G768" s="55">
        <v>59.66</v>
      </c>
      <c r="H768" s="55">
        <v>0</v>
      </c>
      <c r="I768" s="55">
        <v>0</v>
      </c>
      <c r="J768" s="55">
        <v>0</v>
      </c>
      <c r="K768" s="55">
        <v>0</v>
      </c>
      <c r="L768" s="55">
        <v>0</v>
      </c>
      <c r="M768" s="55">
        <f t="shared" si="11"/>
        <v>59.66</v>
      </c>
    </row>
    <row r="769" spans="1:13" hidden="1">
      <c r="A769" s="52" t="s">
        <v>726</v>
      </c>
      <c r="B769" s="53" t="s">
        <v>727</v>
      </c>
      <c r="C769" s="54" t="s">
        <v>68</v>
      </c>
      <c r="D769" s="49" t="s">
        <v>615</v>
      </c>
      <c r="E769" s="54" t="s">
        <v>309</v>
      </c>
      <c r="F769" s="49" t="s">
        <v>310</v>
      </c>
      <c r="G769" s="55">
        <v>0</v>
      </c>
      <c r="H769" s="55">
        <v>51.86</v>
      </c>
      <c r="I769" s="55">
        <v>16.95</v>
      </c>
      <c r="J769" s="55">
        <v>12</v>
      </c>
      <c r="K769" s="55">
        <v>147.26</v>
      </c>
      <c r="L769" s="55">
        <v>0</v>
      </c>
      <c r="M769" s="55">
        <f t="shared" si="11"/>
        <v>228.07</v>
      </c>
    </row>
    <row r="770" spans="1:13" hidden="1">
      <c r="A770" s="52" t="s">
        <v>726</v>
      </c>
      <c r="B770" s="53" t="s">
        <v>727</v>
      </c>
      <c r="C770" s="54" t="s">
        <v>68</v>
      </c>
      <c r="D770" s="49" t="s">
        <v>615</v>
      </c>
      <c r="E770" s="54" t="s">
        <v>312</v>
      </c>
      <c r="F770" s="49" t="s">
        <v>313</v>
      </c>
      <c r="G770" s="55">
        <v>0</v>
      </c>
      <c r="H770" s="55">
        <v>0</v>
      </c>
      <c r="I770" s="55">
        <v>0</v>
      </c>
      <c r="J770" s="55">
        <v>0</v>
      </c>
      <c r="K770" s="55">
        <v>37.17</v>
      </c>
      <c r="L770" s="55">
        <v>0</v>
      </c>
      <c r="M770" s="55">
        <f t="shared" si="11"/>
        <v>37.17</v>
      </c>
    </row>
    <row r="771" spans="1:13" hidden="1">
      <c r="A771" s="52" t="s">
        <v>726</v>
      </c>
      <c r="B771" s="53" t="s">
        <v>727</v>
      </c>
      <c r="C771" s="54" t="s">
        <v>68</v>
      </c>
      <c r="D771" s="49" t="s">
        <v>615</v>
      </c>
      <c r="E771" s="54" t="s">
        <v>616</v>
      </c>
      <c r="F771" s="49" t="s">
        <v>617</v>
      </c>
      <c r="G771" s="55">
        <v>0</v>
      </c>
      <c r="H771" s="55">
        <v>2104.6</v>
      </c>
      <c r="I771" s="55">
        <v>7970</v>
      </c>
      <c r="J771" s="55">
        <v>15</v>
      </c>
      <c r="K771" s="55">
        <v>35269.35</v>
      </c>
      <c r="L771" s="55">
        <v>22741.5</v>
      </c>
      <c r="M771" s="55">
        <f t="shared" si="11"/>
        <v>68100.45</v>
      </c>
    </row>
    <row r="772" spans="1:13" hidden="1">
      <c r="A772" s="52" t="s">
        <v>726</v>
      </c>
      <c r="B772" s="53" t="s">
        <v>727</v>
      </c>
      <c r="C772" s="54" t="s">
        <v>68</v>
      </c>
      <c r="D772" s="49" t="s">
        <v>615</v>
      </c>
      <c r="E772" s="54" t="s">
        <v>618</v>
      </c>
      <c r="F772" s="49" t="s">
        <v>619</v>
      </c>
      <c r="G772" s="55">
        <v>0</v>
      </c>
      <c r="H772" s="55">
        <v>17.25</v>
      </c>
      <c r="I772" s="55">
        <v>0</v>
      </c>
      <c r="J772" s="55">
        <v>50</v>
      </c>
      <c r="K772" s="55">
        <v>0</v>
      </c>
      <c r="L772" s="55">
        <v>19.64</v>
      </c>
      <c r="M772" s="55">
        <f t="shared" si="11"/>
        <v>86.89</v>
      </c>
    </row>
    <row r="773" spans="1:13">
      <c r="A773" s="52" t="s">
        <v>726</v>
      </c>
      <c r="B773" s="53" t="s">
        <v>727</v>
      </c>
      <c r="C773" s="54" t="s">
        <v>620</v>
      </c>
      <c r="D773" s="49" t="s">
        <v>621</v>
      </c>
      <c r="E773" s="54" t="s">
        <v>255</v>
      </c>
      <c r="F773" s="49" t="s">
        <v>256</v>
      </c>
      <c r="G773" s="55">
        <v>-28.29</v>
      </c>
      <c r="H773" s="55">
        <v>0</v>
      </c>
      <c r="I773" s="55">
        <v>0</v>
      </c>
      <c r="J773" s="55">
        <v>0</v>
      </c>
      <c r="K773" s="55">
        <v>0</v>
      </c>
      <c r="L773" s="55">
        <v>0</v>
      </c>
      <c r="M773" s="55">
        <f t="shared" si="11"/>
        <v>-28.29</v>
      </c>
    </row>
    <row r="774" spans="1:13">
      <c r="A774" s="52" t="s">
        <v>726</v>
      </c>
      <c r="B774" s="53" t="s">
        <v>727</v>
      </c>
      <c r="C774" s="54" t="s">
        <v>620</v>
      </c>
      <c r="D774" s="49" t="s">
        <v>621</v>
      </c>
      <c r="E774" s="54" t="s">
        <v>297</v>
      </c>
      <c r="F774" s="49" t="s">
        <v>298</v>
      </c>
      <c r="G774" s="55">
        <v>3.45</v>
      </c>
      <c r="H774" s="55">
        <v>0</v>
      </c>
      <c r="I774" s="55">
        <v>0</v>
      </c>
      <c r="J774" s="55">
        <v>0</v>
      </c>
      <c r="K774" s="55">
        <v>0</v>
      </c>
      <c r="L774" s="55">
        <v>0</v>
      </c>
      <c r="M774" s="55">
        <f t="shared" si="11"/>
        <v>3.45</v>
      </c>
    </row>
    <row r="775" spans="1:13">
      <c r="A775" s="52" t="s">
        <v>726</v>
      </c>
      <c r="B775" s="53" t="s">
        <v>727</v>
      </c>
      <c r="C775" s="54" t="s">
        <v>620</v>
      </c>
      <c r="D775" s="49" t="s">
        <v>621</v>
      </c>
      <c r="E775" s="54" t="s">
        <v>303</v>
      </c>
      <c r="F775" s="49" t="s">
        <v>304</v>
      </c>
      <c r="G775" s="55">
        <v>24.84</v>
      </c>
      <c r="H775" s="55">
        <v>0</v>
      </c>
      <c r="I775" s="55">
        <v>0</v>
      </c>
      <c r="J775" s="55">
        <v>0</v>
      </c>
      <c r="K775" s="55">
        <v>0</v>
      </c>
      <c r="L775" s="55">
        <v>0</v>
      </c>
      <c r="M775" s="55">
        <f t="shared" si="11"/>
        <v>24.84</v>
      </c>
    </row>
    <row r="776" spans="1:13" hidden="1">
      <c r="A776" s="52" t="s">
        <v>726</v>
      </c>
      <c r="B776" s="53" t="s">
        <v>727</v>
      </c>
      <c r="C776" s="54" t="s">
        <v>626</v>
      </c>
      <c r="D776" s="49" t="s">
        <v>627</v>
      </c>
      <c r="E776" s="54" t="s">
        <v>380</v>
      </c>
      <c r="F776" s="49" t="s">
        <v>381</v>
      </c>
      <c r="G776" s="55">
        <v>0</v>
      </c>
      <c r="H776" s="55">
        <v>0</v>
      </c>
      <c r="I776" s="55">
        <v>0</v>
      </c>
      <c r="J776" s="55">
        <v>0</v>
      </c>
      <c r="K776" s="55">
        <v>0</v>
      </c>
      <c r="L776" s="55">
        <v>0</v>
      </c>
      <c r="M776" s="55">
        <f t="shared" ref="M776:M839" si="12">SUM(G776:L776)</f>
        <v>0</v>
      </c>
    </row>
    <row r="777" spans="1:13" hidden="1">
      <c r="A777" s="52" t="s">
        <v>726</v>
      </c>
      <c r="B777" s="53" t="s">
        <v>727</v>
      </c>
      <c r="C777" s="54" t="s">
        <v>626</v>
      </c>
      <c r="D777" s="49" t="s">
        <v>627</v>
      </c>
      <c r="E777" s="54" t="s">
        <v>384</v>
      </c>
      <c r="F777" s="49" t="s">
        <v>385</v>
      </c>
      <c r="G777" s="55">
        <v>-232.32</v>
      </c>
      <c r="H777" s="55">
        <v>-246.55</v>
      </c>
      <c r="I777" s="55">
        <v>-249.08</v>
      </c>
      <c r="J777" s="55">
        <v>-237.06</v>
      </c>
      <c r="K777" s="55">
        <v>-243.2</v>
      </c>
      <c r="L777" s="55">
        <v>-277.99</v>
      </c>
      <c r="M777" s="55">
        <f t="shared" si="12"/>
        <v>-1486.2</v>
      </c>
    </row>
    <row r="778" spans="1:13" hidden="1">
      <c r="A778" s="52" t="s">
        <v>726</v>
      </c>
      <c r="B778" s="53" t="s">
        <v>727</v>
      </c>
      <c r="C778" s="54" t="s">
        <v>626</v>
      </c>
      <c r="D778" s="49" t="s">
        <v>627</v>
      </c>
      <c r="E778" s="54" t="s">
        <v>287</v>
      </c>
      <c r="F778" s="49" t="s">
        <v>288</v>
      </c>
      <c r="G778" s="55">
        <v>272.88</v>
      </c>
      <c r="H778" s="55">
        <v>289.60000000000002</v>
      </c>
      <c r="I778" s="55">
        <v>292.93</v>
      </c>
      <c r="J778" s="55">
        <v>278.45</v>
      </c>
      <c r="K778" s="55">
        <v>285.66000000000003</v>
      </c>
      <c r="L778" s="55">
        <v>326.52999999999997</v>
      </c>
      <c r="M778" s="55">
        <f t="shared" si="12"/>
        <v>1746.0500000000002</v>
      </c>
    </row>
    <row r="779" spans="1:13" hidden="1">
      <c r="A779" s="52" t="s">
        <v>726</v>
      </c>
      <c r="B779" s="53" t="s">
        <v>727</v>
      </c>
      <c r="C779" s="54" t="s">
        <v>654</v>
      </c>
      <c r="D779" s="49" t="s">
        <v>655</v>
      </c>
      <c r="E779" s="54" t="s">
        <v>371</v>
      </c>
      <c r="F779" s="49" t="s">
        <v>372</v>
      </c>
      <c r="G779" s="55">
        <v>1161.8399999999999</v>
      </c>
      <c r="H779" s="55">
        <v>662.75</v>
      </c>
      <c r="I779" s="55">
        <v>0</v>
      </c>
      <c r="J779" s="55">
        <v>2592.4</v>
      </c>
      <c r="K779" s="55">
        <v>2460.7600000000002</v>
      </c>
      <c r="L779" s="55">
        <v>930.64</v>
      </c>
      <c r="M779" s="55">
        <f t="shared" si="12"/>
        <v>7808.39</v>
      </c>
    </row>
    <row r="780" spans="1:13" hidden="1">
      <c r="A780" s="52" t="s">
        <v>726</v>
      </c>
      <c r="B780" s="53" t="s">
        <v>727</v>
      </c>
      <c r="C780" s="54" t="s">
        <v>654</v>
      </c>
      <c r="D780" s="49" t="s">
        <v>655</v>
      </c>
      <c r="E780" s="54" t="s">
        <v>382</v>
      </c>
      <c r="F780" s="49" t="s">
        <v>383</v>
      </c>
      <c r="G780" s="55">
        <v>0</v>
      </c>
      <c r="H780" s="55">
        <v>0</v>
      </c>
      <c r="I780" s="55">
        <v>0</v>
      </c>
      <c r="J780" s="55">
        <v>0</v>
      </c>
      <c r="K780" s="55">
        <v>0</v>
      </c>
      <c r="L780" s="55">
        <v>0</v>
      </c>
      <c r="M780" s="55">
        <f t="shared" si="12"/>
        <v>0</v>
      </c>
    </row>
    <row r="781" spans="1:13" hidden="1">
      <c r="A781" s="52" t="s">
        <v>726</v>
      </c>
      <c r="B781" s="53" t="s">
        <v>727</v>
      </c>
      <c r="C781" s="54" t="s">
        <v>654</v>
      </c>
      <c r="D781" s="49" t="s">
        <v>655</v>
      </c>
      <c r="E781" s="54" t="s">
        <v>386</v>
      </c>
      <c r="F781" s="49" t="s">
        <v>387</v>
      </c>
      <c r="G781" s="55">
        <v>-208.33</v>
      </c>
      <c r="H781" s="55">
        <v>-107.27</v>
      </c>
      <c r="I781" s="55">
        <v>0</v>
      </c>
      <c r="J781" s="55">
        <v>-262.52</v>
      </c>
      <c r="K781" s="55">
        <v>-1005.6</v>
      </c>
      <c r="L781" s="55">
        <v>-379.68</v>
      </c>
      <c r="M781" s="55">
        <f t="shared" si="12"/>
        <v>-1963.4</v>
      </c>
    </row>
    <row r="782" spans="1:13" hidden="1">
      <c r="A782" s="52" t="s">
        <v>726</v>
      </c>
      <c r="B782" s="53" t="s">
        <v>727</v>
      </c>
      <c r="C782" s="54" t="s">
        <v>654</v>
      </c>
      <c r="D782" s="49" t="s">
        <v>655</v>
      </c>
      <c r="E782" s="54" t="s">
        <v>287</v>
      </c>
      <c r="F782" s="49" t="s">
        <v>288</v>
      </c>
      <c r="G782" s="55">
        <v>1080.75</v>
      </c>
      <c r="H782" s="55">
        <v>-735.6</v>
      </c>
      <c r="I782" s="55">
        <v>1203.19</v>
      </c>
      <c r="J782" s="55">
        <v>486.78999999999996</v>
      </c>
      <c r="K782" s="55">
        <v>392.16999999999996</v>
      </c>
      <c r="L782" s="55">
        <v>157.91</v>
      </c>
      <c r="M782" s="55">
        <f t="shared" si="12"/>
        <v>2585.21</v>
      </c>
    </row>
    <row r="783" spans="1:13" hidden="1">
      <c r="A783" s="52" t="s">
        <v>726</v>
      </c>
      <c r="B783" s="53" t="s">
        <v>727</v>
      </c>
      <c r="C783" s="54" t="s">
        <v>656</v>
      </c>
      <c r="D783" s="49" t="s">
        <v>657</v>
      </c>
      <c r="E783" s="54" t="s">
        <v>291</v>
      </c>
      <c r="F783" s="49" t="s">
        <v>292</v>
      </c>
      <c r="G783" s="55">
        <v>5809.56</v>
      </c>
      <c r="H783" s="55">
        <v>-6411.82</v>
      </c>
      <c r="I783" s="55">
        <v>0</v>
      </c>
      <c r="J783" s="55">
        <v>0</v>
      </c>
      <c r="K783" s="55">
        <v>0</v>
      </c>
      <c r="L783" s="55">
        <v>0</v>
      </c>
      <c r="M783" s="55">
        <f t="shared" si="12"/>
        <v>-602.25999999999931</v>
      </c>
    </row>
    <row r="784" spans="1:13" hidden="1">
      <c r="A784" s="52" t="s">
        <v>726</v>
      </c>
      <c r="B784" s="53" t="s">
        <v>727</v>
      </c>
      <c r="C784" s="54" t="s">
        <v>672</v>
      </c>
      <c r="D784" s="49" t="s">
        <v>673</v>
      </c>
      <c r="E784" s="54" t="s">
        <v>428</v>
      </c>
      <c r="F784" s="49" t="s">
        <v>429</v>
      </c>
      <c r="G784" s="55">
        <v>0</v>
      </c>
      <c r="H784" s="55">
        <v>0</v>
      </c>
      <c r="I784" s="55">
        <v>0</v>
      </c>
      <c r="J784" s="55">
        <v>0</v>
      </c>
      <c r="K784" s="55">
        <v>7500</v>
      </c>
      <c r="L784" s="55">
        <v>0</v>
      </c>
      <c r="M784" s="55">
        <f t="shared" si="12"/>
        <v>7500</v>
      </c>
    </row>
    <row r="785" spans="1:13" hidden="1">
      <c r="A785" s="52" t="s">
        <v>726</v>
      </c>
      <c r="B785" s="53" t="s">
        <v>727</v>
      </c>
      <c r="C785" s="54" t="s">
        <v>674</v>
      </c>
      <c r="D785" s="49" t="s">
        <v>675</v>
      </c>
      <c r="E785" s="54" t="s">
        <v>335</v>
      </c>
      <c r="F785" s="49" t="s">
        <v>336</v>
      </c>
      <c r="G785" s="55">
        <v>481.7</v>
      </c>
      <c r="H785" s="55">
        <v>631.55999999999995</v>
      </c>
      <c r="I785" s="55">
        <v>4090.81</v>
      </c>
      <c r="J785" s="55">
        <v>799.3</v>
      </c>
      <c r="K785" s="55">
        <v>1393.02</v>
      </c>
      <c r="L785" s="55">
        <v>977.43</v>
      </c>
      <c r="M785" s="55">
        <f t="shared" si="12"/>
        <v>8373.82</v>
      </c>
    </row>
    <row r="786" spans="1:13" hidden="1">
      <c r="A786" s="52" t="s">
        <v>726</v>
      </c>
      <c r="B786" s="53" t="s">
        <v>727</v>
      </c>
      <c r="C786" s="54" t="s">
        <v>674</v>
      </c>
      <c r="D786" s="49" t="s">
        <v>675</v>
      </c>
      <c r="E786" s="54" t="s">
        <v>676</v>
      </c>
      <c r="F786" s="49" t="s">
        <v>677</v>
      </c>
      <c r="G786" s="55">
        <v>6287.6</v>
      </c>
      <c r="H786" s="55">
        <v>3432.81</v>
      </c>
      <c r="I786" s="55">
        <v>1578.25</v>
      </c>
      <c r="J786" s="55">
        <v>6666.86</v>
      </c>
      <c r="K786" s="55">
        <v>7528.77</v>
      </c>
      <c r="L786" s="55">
        <v>11990.94</v>
      </c>
      <c r="M786" s="55">
        <f t="shared" si="12"/>
        <v>37485.230000000003</v>
      </c>
    </row>
    <row r="787" spans="1:13" hidden="1">
      <c r="A787" s="52" t="s">
        <v>726</v>
      </c>
      <c r="B787" s="53" t="s">
        <v>727</v>
      </c>
      <c r="C787" s="54" t="s">
        <v>55</v>
      </c>
      <c r="D787" s="49" t="s">
        <v>688</v>
      </c>
      <c r="E787" s="54" t="s">
        <v>49</v>
      </c>
      <c r="F787" s="49" t="s">
        <v>529</v>
      </c>
      <c r="G787" s="55">
        <v>92.5</v>
      </c>
      <c r="H787" s="55">
        <v>0</v>
      </c>
      <c r="I787" s="55">
        <v>0</v>
      </c>
      <c r="J787" s="55">
        <v>0</v>
      </c>
      <c r="K787" s="55">
        <v>0</v>
      </c>
      <c r="L787" s="55">
        <v>0</v>
      </c>
      <c r="M787" s="55">
        <f t="shared" si="12"/>
        <v>92.5</v>
      </c>
    </row>
    <row r="788" spans="1:13" hidden="1">
      <c r="A788" s="52" t="s">
        <v>726</v>
      </c>
      <c r="B788" s="53" t="s">
        <v>727</v>
      </c>
      <c r="C788" s="54" t="s">
        <v>55</v>
      </c>
      <c r="D788" s="49" t="s">
        <v>688</v>
      </c>
      <c r="E788" s="54" t="s">
        <v>47</v>
      </c>
      <c r="F788" s="49" t="s">
        <v>532</v>
      </c>
      <c r="G788" s="55">
        <v>0</v>
      </c>
      <c r="H788" s="55">
        <v>0</v>
      </c>
      <c r="I788" s="55">
        <v>0</v>
      </c>
      <c r="J788" s="55">
        <v>206.34</v>
      </c>
      <c r="K788" s="55">
        <v>0</v>
      </c>
      <c r="L788" s="55">
        <v>0</v>
      </c>
      <c r="M788" s="55">
        <f t="shared" si="12"/>
        <v>206.34</v>
      </c>
    </row>
    <row r="789" spans="1:13" hidden="1">
      <c r="A789" s="52" t="s">
        <v>726</v>
      </c>
      <c r="B789" s="53" t="s">
        <v>727</v>
      </c>
      <c r="C789" s="54" t="s">
        <v>691</v>
      </c>
      <c r="D789" s="49" t="s">
        <v>692</v>
      </c>
      <c r="E789" s="54" t="s">
        <v>291</v>
      </c>
      <c r="F789" s="49" t="s">
        <v>292</v>
      </c>
      <c r="G789" s="55">
        <v>0</v>
      </c>
      <c r="H789" s="55">
        <v>0</v>
      </c>
      <c r="I789" s="55">
        <v>21.24</v>
      </c>
      <c r="J789" s="55">
        <v>154.77000000000001</v>
      </c>
      <c r="K789" s="55">
        <v>197.76</v>
      </c>
      <c r="L789" s="55">
        <v>-19.96</v>
      </c>
      <c r="M789" s="55">
        <f t="shared" si="12"/>
        <v>353.81</v>
      </c>
    </row>
    <row r="790" spans="1:13" hidden="1">
      <c r="A790" s="52" t="s">
        <v>726</v>
      </c>
      <c r="B790" s="53" t="s">
        <v>727</v>
      </c>
      <c r="C790" s="54" t="s">
        <v>695</v>
      </c>
      <c r="D790" s="49" t="s">
        <v>696</v>
      </c>
      <c r="E790" s="54" t="s">
        <v>287</v>
      </c>
      <c r="F790" s="49" t="s">
        <v>288</v>
      </c>
      <c r="G790" s="55">
        <v>128.16</v>
      </c>
      <c r="H790" s="55">
        <v>845.37</v>
      </c>
      <c r="I790" s="55">
        <v>139.44999999999999</v>
      </c>
      <c r="J790" s="55">
        <v>9.6199999999999992</v>
      </c>
      <c r="K790" s="55">
        <v>12.11</v>
      </c>
      <c r="L790" s="55">
        <v>1762.6</v>
      </c>
      <c r="M790" s="55">
        <f t="shared" si="12"/>
        <v>2897.3099999999995</v>
      </c>
    </row>
    <row r="791" spans="1:13" hidden="1">
      <c r="A791" s="52" t="s">
        <v>726</v>
      </c>
      <c r="B791" s="53" t="s">
        <v>727</v>
      </c>
      <c r="C791" s="54" t="s">
        <v>703</v>
      </c>
      <c r="D791" s="49" t="s">
        <v>704</v>
      </c>
      <c r="E791" s="54" t="s">
        <v>333</v>
      </c>
      <c r="F791" s="49" t="s">
        <v>334</v>
      </c>
      <c r="G791" s="55">
        <v>742.94</v>
      </c>
      <c r="H791" s="55">
        <v>0</v>
      </c>
      <c r="I791" s="55">
        <v>0</v>
      </c>
      <c r="J791" s="55">
        <v>368.31</v>
      </c>
      <c r="K791" s="55">
        <v>0</v>
      </c>
      <c r="L791" s="55">
        <v>541.48</v>
      </c>
      <c r="M791" s="55">
        <f t="shared" si="12"/>
        <v>1652.73</v>
      </c>
    </row>
    <row r="792" spans="1:13" hidden="1">
      <c r="A792" s="52" t="s">
        <v>726</v>
      </c>
      <c r="B792" s="53" t="s">
        <v>727</v>
      </c>
      <c r="C792" s="54" t="s">
        <v>703</v>
      </c>
      <c r="D792" s="49" t="s">
        <v>704</v>
      </c>
      <c r="E792" s="54" t="s">
        <v>291</v>
      </c>
      <c r="F792" s="49" t="s">
        <v>292</v>
      </c>
      <c r="G792" s="55">
        <v>299.83999999999997</v>
      </c>
      <c r="H792" s="55">
        <v>3070.17</v>
      </c>
      <c r="I792" s="55">
        <v>19229.599999999999</v>
      </c>
      <c r="J792" s="55">
        <v>0</v>
      </c>
      <c r="K792" s="55">
        <v>0</v>
      </c>
      <c r="L792" s="55">
        <v>0</v>
      </c>
      <c r="M792" s="55">
        <f t="shared" si="12"/>
        <v>22599.61</v>
      </c>
    </row>
    <row r="793" spans="1:13" hidden="1">
      <c r="A793" s="52" t="s">
        <v>726</v>
      </c>
      <c r="B793" s="53" t="s">
        <v>727</v>
      </c>
      <c r="C793" s="54" t="s">
        <v>703</v>
      </c>
      <c r="D793" s="49" t="s">
        <v>704</v>
      </c>
      <c r="E793" s="54" t="s">
        <v>337</v>
      </c>
      <c r="F793" s="49" t="s">
        <v>338</v>
      </c>
      <c r="G793" s="55">
        <v>10613.37</v>
      </c>
      <c r="H793" s="55">
        <v>0</v>
      </c>
      <c r="I793" s="55">
        <v>0</v>
      </c>
      <c r="J793" s="55">
        <v>4092.36</v>
      </c>
      <c r="K793" s="55">
        <v>0</v>
      </c>
      <c r="L793" s="55">
        <v>6016.49</v>
      </c>
      <c r="M793" s="55">
        <f t="shared" si="12"/>
        <v>20722.22</v>
      </c>
    </row>
    <row r="794" spans="1:13" hidden="1">
      <c r="A794" s="52" t="s">
        <v>726</v>
      </c>
      <c r="B794" s="53" t="s">
        <v>727</v>
      </c>
      <c r="C794" s="54" t="s">
        <v>169</v>
      </c>
      <c r="D794" s="49" t="s">
        <v>705</v>
      </c>
      <c r="E794" s="54" t="s">
        <v>279</v>
      </c>
      <c r="F794" s="49" t="s">
        <v>280</v>
      </c>
      <c r="G794" s="55">
        <v>200.27</v>
      </c>
      <c r="H794" s="55">
        <v>0.01</v>
      </c>
      <c r="I794" s="55">
        <v>-700.99</v>
      </c>
      <c r="J794" s="55">
        <v>0</v>
      </c>
      <c r="K794" s="55">
        <v>300.43</v>
      </c>
      <c r="L794" s="55">
        <v>125.17</v>
      </c>
      <c r="M794" s="55">
        <f t="shared" si="12"/>
        <v>-75.110000000000028</v>
      </c>
    </row>
    <row r="795" spans="1:13" hidden="1">
      <c r="A795" s="52" t="s">
        <v>726</v>
      </c>
      <c r="B795" s="53" t="s">
        <v>727</v>
      </c>
      <c r="C795" s="54" t="s">
        <v>169</v>
      </c>
      <c r="D795" s="49" t="s">
        <v>705</v>
      </c>
      <c r="E795" s="54" t="s">
        <v>297</v>
      </c>
      <c r="F795" s="49" t="s">
        <v>298</v>
      </c>
      <c r="G795" s="55">
        <v>21.71</v>
      </c>
      <c r="H795" s="55">
        <v>27.27</v>
      </c>
      <c r="I795" s="55">
        <v>89.7</v>
      </c>
      <c r="J795" s="55">
        <v>128.06</v>
      </c>
      <c r="K795" s="55">
        <v>72.099999999999994</v>
      </c>
      <c r="L795" s="55">
        <v>8.36</v>
      </c>
      <c r="M795" s="55">
        <f t="shared" si="12"/>
        <v>347.20000000000005</v>
      </c>
    </row>
    <row r="796" spans="1:13" hidden="1">
      <c r="A796" s="52" t="s">
        <v>726</v>
      </c>
      <c r="B796" s="53" t="s">
        <v>727</v>
      </c>
      <c r="C796" s="54" t="s">
        <v>169</v>
      </c>
      <c r="D796" s="49" t="s">
        <v>705</v>
      </c>
      <c r="E796" s="54" t="s">
        <v>303</v>
      </c>
      <c r="F796" s="49" t="s">
        <v>304</v>
      </c>
      <c r="G796" s="55">
        <v>0</v>
      </c>
      <c r="H796" s="55">
        <v>99.11</v>
      </c>
      <c r="I796" s="55">
        <v>0</v>
      </c>
      <c r="J796" s="55">
        <v>0</v>
      </c>
      <c r="K796" s="55">
        <v>0</v>
      </c>
      <c r="L796" s="55">
        <v>0</v>
      </c>
      <c r="M796" s="55">
        <f t="shared" si="12"/>
        <v>99.11</v>
      </c>
    </row>
    <row r="797" spans="1:13" hidden="1">
      <c r="A797" s="52" t="s">
        <v>726</v>
      </c>
      <c r="B797" s="53" t="s">
        <v>727</v>
      </c>
      <c r="C797" s="54" t="s">
        <v>169</v>
      </c>
      <c r="D797" s="49" t="s">
        <v>705</v>
      </c>
      <c r="E797" s="54" t="s">
        <v>285</v>
      </c>
      <c r="F797" s="49" t="s">
        <v>286</v>
      </c>
      <c r="G797" s="55">
        <v>2002.8</v>
      </c>
      <c r="H797" s="55">
        <v>2002.82</v>
      </c>
      <c r="I797" s="55">
        <v>3004.2</v>
      </c>
      <c r="J797" s="55">
        <v>2002.8</v>
      </c>
      <c r="K797" s="55">
        <v>2002.82</v>
      </c>
      <c r="L797" s="55">
        <v>1852.59</v>
      </c>
      <c r="M797" s="55">
        <f t="shared" si="12"/>
        <v>12868.029999999999</v>
      </c>
    </row>
    <row r="798" spans="1:13" hidden="1">
      <c r="A798" s="52" t="s">
        <v>726</v>
      </c>
      <c r="B798" s="53" t="s">
        <v>727</v>
      </c>
      <c r="C798" s="54" t="s">
        <v>818</v>
      </c>
      <c r="D798" s="49" t="s">
        <v>819</v>
      </c>
      <c r="E798" s="54" t="s">
        <v>297</v>
      </c>
      <c r="F798" s="49" t="s">
        <v>298</v>
      </c>
      <c r="G798" s="55">
        <v>4.38</v>
      </c>
      <c r="H798" s="55">
        <v>29.66</v>
      </c>
      <c r="I798" s="55">
        <v>0</v>
      </c>
      <c r="J798" s="55">
        <v>0</v>
      </c>
      <c r="K798" s="55">
        <v>16.739999999999998</v>
      </c>
      <c r="L798" s="55">
        <v>0</v>
      </c>
      <c r="M798" s="55">
        <f t="shared" si="12"/>
        <v>50.78</v>
      </c>
    </row>
    <row r="799" spans="1:13" hidden="1">
      <c r="A799" s="52" t="s">
        <v>726</v>
      </c>
      <c r="B799" s="53" t="s">
        <v>727</v>
      </c>
      <c r="C799" s="54" t="s">
        <v>818</v>
      </c>
      <c r="D799" s="49" t="s">
        <v>819</v>
      </c>
      <c r="E799" s="54" t="s">
        <v>335</v>
      </c>
      <c r="F799" s="49" t="s">
        <v>336</v>
      </c>
      <c r="G799" s="55">
        <v>0</v>
      </c>
      <c r="H799" s="55">
        <v>0</v>
      </c>
      <c r="I799" s="55">
        <v>0</v>
      </c>
      <c r="J799" s="55">
        <v>0</v>
      </c>
      <c r="K799" s="55">
        <v>8361</v>
      </c>
      <c r="L799" s="55">
        <v>0</v>
      </c>
      <c r="M799" s="55">
        <f t="shared" si="12"/>
        <v>8361</v>
      </c>
    </row>
    <row r="800" spans="1:13" hidden="1">
      <c r="A800" s="52" t="s">
        <v>726</v>
      </c>
      <c r="B800" s="53" t="s">
        <v>727</v>
      </c>
      <c r="C800" s="54" t="s">
        <v>72</v>
      </c>
      <c r="D800" s="49" t="s">
        <v>820</v>
      </c>
      <c r="E800" s="54" t="s">
        <v>49</v>
      </c>
      <c r="F800" s="49" t="s">
        <v>529</v>
      </c>
      <c r="G800" s="55">
        <v>204.4</v>
      </c>
      <c r="H800" s="55">
        <v>150.75</v>
      </c>
      <c r="I800" s="55">
        <v>130.11000000000001</v>
      </c>
      <c r="J800" s="55">
        <v>108.7</v>
      </c>
      <c r="K800" s="55">
        <v>10.050000000000001</v>
      </c>
      <c r="L800" s="55">
        <v>0</v>
      </c>
      <c r="M800" s="55">
        <f t="shared" si="12"/>
        <v>604.01</v>
      </c>
    </row>
    <row r="801" spans="1:13" hidden="1">
      <c r="A801" s="52" t="s">
        <v>726</v>
      </c>
      <c r="B801" s="53" t="s">
        <v>727</v>
      </c>
      <c r="C801" s="54" t="s">
        <v>821</v>
      </c>
      <c r="D801" s="49" t="s">
        <v>822</v>
      </c>
      <c r="E801" s="54" t="s">
        <v>814</v>
      </c>
      <c r="F801" s="49" t="s">
        <v>815</v>
      </c>
      <c r="G801" s="55">
        <v>0</v>
      </c>
      <c r="H801" s="55">
        <v>0</v>
      </c>
      <c r="I801" s="55">
        <v>259506.86</v>
      </c>
      <c r="J801" s="55">
        <v>0</v>
      </c>
      <c r="K801" s="55">
        <v>0</v>
      </c>
      <c r="L801" s="55">
        <v>140216.63</v>
      </c>
      <c r="M801" s="55">
        <f t="shared" si="12"/>
        <v>399723.49</v>
      </c>
    </row>
    <row r="802" spans="1:13" hidden="1">
      <c r="A802" s="52" t="s">
        <v>726</v>
      </c>
      <c r="B802" s="53" t="s">
        <v>727</v>
      </c>
      <c r="C802" s="54" t="s">
        <v>821</v>
      </c>
      <c r="D802" s="49" t="s">
        <v>822</v>
      </c>
      <c r="E802" s="54" t="s">
        <v>816</v>
      </c>
      <c r="F802" s="49" t="s">
        <v>817</v>
      </c>
      <c r="G802" s="55">
        <v>0</v>
      </c>
      <c r="H802" s="55">
        <v>0</v>
      </c>
      <c r="I802" s="55">
        <v>6055159.9400000004</v>
      </c>
      <c r="J802" s="55">
        <v>0</v>
      </c>
      <c r="K802" s="55">
        <v>0</v>
      </c>
      <c r="L802" s="55">
        <v>3271721.57</v>
      </c>
      <c r="M802" s="55">
        <f t="shared" si="12"/>
        <v>9326881.5099999998</v>
      </c>
    </row>
    <row r="803" spans="1:13" hidden="1">
      <c r="A803" s="52" t="s">
        <v>726</v>
      </c>
      <c r="B803" s="53" t="s">
        <v>727</v>
      </c>
      <c r="C803" s="54" t="s">
        <v>724</v>
      </c>
      <c r="D803" s="49" t="s">
        <v>725</v>
      </c>
      <c r="E803" s="54" t="s">
        <v>335</v>
      </c>
      <c r="F803" s="49" t="s">
        <v>336</v>
      </c>
      <c r="G803" s="55">
        <v>0</v>
      </c>
      <c r="H803" s="55">
        <v>0</v>
      </c>
      <c r="I803" s="55">
        <v>0</v>
      </c>
      <c r="J803" s="55">
        <v>5332.5</v>
      </c>
      <c r="K803" s="55">
        <v>0</v>
      </c>
      <c r="L803" s="55">
        <v>0</v>
      </c>
      <c r="M803" s="55">
        <f t="shared" si="12"/>
        <v>5332.5</v>
      </c>
    </row>
    <row r="804" spans="1:13" hidden="1">
      <c r="A804" s="52" t="s">
        <v>823</v>
      </c>
      <c r="B804" s="53" t="s">
        <v>824</v>
      </c>
      <c r="C804" s="54" t="s">
        <v>189</v>
      </c>
      <c r="D804" s="49" t="s">
        <v>190</v>
      </c>
      <c r="E804" s="54" t="s">
        <v>191</v>
      </c>
      <c r="F804" s="49" t="s">
        <v>192</v>
      </c>
      <c r="G804" s="55">
        <v>626834.31000000006</v>
      </c>
      <c r="H804" s="55">
        <v>550468.06999999995</v>
      </c>
      <c r="I804" s="55">
        <v>460751.07</v>
      </c>
      <c r="J804" s="55">
        <v>292908.71999999997</v>
      </c>
      <c r="K804" s="55">
        <v>241119.75</v>
      </c>
      <c r="L804" s="55">
        <v>343476.92</v>
      </c>
      <c r="M804" s="55">
        <f t="shared" si="12"/>
        <v>2515558.84</v>
      </c>
    </row>
    <row r="805" spans="1:13" hidden="1">
      <c r="A805" s="52" t="s">
        <v>823</v>
      </c>
      <c r="B805" s="53" t="s">
        <v>824</v>
      </c>
      <c r="C805" s="54" t="s">
        <v>193</v>
      </c>
      <c r="D805" s="49" t="s">
        <v>194</v>
      </c>
      <c r="E805" s="54" t="s">
        <v>191</v>
      </c>
      <c r="F805" s="49" t="s">
        <v>192</v>
      </c>
      <c r="G805" s="55">
        <v>-8966823.8200000003</v>
      </c>
      <c r="H805" s="55">
        <v>-9135557.9699999988</v>
      </c>
      <c r="I805" s="55">
        <v>-6652060.21</v>
      </c>
      <c r="J805" s="55">
        <v>-5978424.1200000001</v>
      </c>
      <c r="K805" s="55">
        <v>-3469904.4</v>
      </c>
      <c r="L805" s="55">
        <v>-2973203.48</v>
      </c>
      <c r="M805" s="55">
        <f t="shared" si="12"/>
        <v>-37175974</v>
      </c>
    </row>
    <row r="806" spans="1:13" hidden="1">
      <c r="A806" s="52" t="s">
        <v>823</v>
      </c>
      <c r="B806" s="53" t="s">
        <v>824</v>
      </c>
      <c r="C806" s="54" t="s">
        <v>195</v>
      </c>
      <c r="D806" s="49" t="s">
        <v>196</v>
      </c>
      <c r="E806" s="54" t="s">
        <v>197</v>
      </c>
      <c r="F806" s="49" t="s">
        <v>198</v>
      </c>
      <c r="G806" s="55">
        <v>329094.73</v>
      </c>
      <c r="H806" s="55">
        <v>325009.18</v>
      </c>
      <c r="I806" s="55">
        <v>333713.34000000003</v>
      </c>
      <c r="J806" s="55">
        <v>329125.98</v>
      </c>
      <c r="K806" s="55">
        <v>242507.09</v>
      </c>
      <c r="L806" s="55">
        <v>242507.09</v>
      </c>
      <c r="M806" s="55">
        <f t="shared" si="12"/>
        <v>1801957.4100000001</v>
      </c>
    </row>
    <row r="807" spans="1:13" hidden="1">
      <c r="A807" s="52" t="s">
        <v>823</v>
      </c>
      <c r="B807" s="53" t="s">
        <v>824</v>
      </c>
      <c r="C807" s="54" t="s">
        <v>195</v>
      </c>
      <c r="D807" s="49" t="s">
        <v>196</v>
      </c>
      <c r="E807" s="54" t="s">
        <v>199</v>
      </c>
      <c r="F807" s="49" t="s">
        <v>200</v>
      </c>
      <c r="G807" s="55">
        <v>1419751.91</v>
      </c>
      <c r="H807" s="55">
        <v>1419751.91</v>
      </c>
      <c r="I807" s="55">
        <v>1410747.3</v>
      </c>
      <c r="J807" s="55">
        <v>1423711.72</v>
      </c>
      <c r="K807" s="55">
        <v>1241054.76</v>
      </c>
      <c r="L807" s="55">
        <v>1237188.46</v>
      </c>
      <c r="M807" s="55">
        <f t="shared" si="12"/>
        <v>8152206.0599999996</v>
      </c>
    </row>
    <row r="808" spans="1:13" hidden="1">
      <c r="A808" s="52" t="s">
        <v>823</v>
      </c>
      <c r="B808" s="53" t="s">
        <v>824</v>
      </c>
      <c r="C808" s="54" t="s">
        <v>195</v>
      </c>
      <c r="D808" s="49" t="s">
        <v>196</v>
      </c>
      <c r="E808" s="54" t="s">
        <v>201</v>
      </c>
      <c r="F808" s="49" t="s">
        <v>202</v>
      </c>
      <c r="G808" s="55">
        <v>78084.739999999991</v>
      </c>
      <c r="H808" s="55">
        <v>120610.55</v>
      </c>
      <c r="I808" s="55">
        <v>85235.17</v>
      </c>
      <c r="J808" s="55">
        <v>83820.92</v>
      </c>
      <c r="K808" s="55">
        <v>14283.23</v>
      </c>
      <c r="L808" s="55">
        <v>18377.8</v>
      </c>
      <c r="M808" s="55">
        <f t="shared" si="12"/>
        <v>400412.40999999992</v>
      </c>
    </row>
    <row r="809" spans="1:13" hidden="1">
      <c r="A809" s="52" t="s">
        <v>823</v>
      </c>
      <c r="B809" s="53" t="s">
        <v>824</v>
      </c>
      <c r="C809" s="54" t="s">
        <v>203</v>
      </c>
      <c r="D809" s="49" t="s">
        <v>204</v>
      </c>
      <c r="E809" s="54" t="s">
        <v>205</v>
      </c>
      <c r="F809" s="49" t="s">
        <v>206</v>
      </c>
      <c r="G809" s="55">
        <v>-4524.03</v>
      </c>
      <c r="H809" s="55">
        <v>2789.58</v>
      </c>
      <c r="I809" s="55">
        <v>15357.82</v>
      </c>
      <c r="J809" s="55">
        <v>-18595.900000000001</v>
      </c>
      <c r="K809" s="55">
        <v>88816.86</v>
      </c>
      <c r="L809" s="55">
        <v>21771.22</v>
      </c>
      <c r="M809" s="55">
        <f t="shared" si="12"/>
        <v>105615.55</v>
      </c>
    </row>
    <row r="810" spans="1:13" hidden="1">
      <c r="A810" s="52" t="s">
        <v>823</v>
      </c>
      <c r="B810" s="53" t="s">
        <v>824</v>
      </c>
      <c r="C810" s="54" t="s">
        <v>203</v>
      </c>
      <c r="D810" s="49" t="s">
        <v>204</v>
      </c>
      <c r="E810" s="54" t="s">
        <v>207</v>
      </c>
      <c r="F810" s="49" t="s">
        <v>208</v>
      </c>
      <c r="G810" s="55">
        <v>71735</v>
      </c>
      <c r="H810" s="55">
        <v>-874055</v>
      </c>
      <c r="I810" s="55">
        <v>-324746</v>
      </c>
      <c r="J810" s="55">
        <v>-588811</v>
      </c>
      <c r="K810" s="55">
        <v>-303540</v>
      </c>
      <c r="L810" s="55">
        <v>-23475</v>
      </c>
      <c r="M810" s="55">
        <f t="shared" si="12"/>
        <v>-2042892</v>
      </c>
    </row>
    <row r="811" spans="1:13" hidden="1">
      <c r="A811" s="52" t="s">
        <v>823</v>
      </c>
      <c r="B811" s="53" t="s">
        <v>824</v>
      </c>
      <c r="C811" s="54" t="s">
        <v>203</v>
      </c>
      <c r="D811" s="49" t="s">
        <v>204</v>
      </c>
      <c r="E811" s="54" t="s">
        <v>209</v>
      </c>
      <c r="F811" s="49" t="s">
        <v>210</v>
      </c>
      <c r="G811" s="55">
        <v>-3543</v>
      </c>
      <c r="H811" s="55">
        <v>-4162</v>
      </c>
      <c r="I811" s="55">
        <v>-4493</v>
      </c>
      <c r="J811" s="55">
        <v>-3631</v>
      </c>
      <c r="K811" s="55">
        <v>-793</v>
      </c>
      <c r="L811" s="55">
        <v>-212</v>
      </c>
      <c r="M811" s="55">
        <f t="shared" si="12"/>
        <v>-16834</v>
      </c>
    </row>
    <row r="812" spans="1:13" hidden="1">
      <c r="A812" s="52" t="s">
        <v>823</v>
      </c>
      <c r="B812" s="53" t="s">
        <v>824</v>
      </c>
      <c r="C812" s="54" t="s">
        <v>203</v>
      </c>
      <c r="D812" s="49" t="s">
        <v>204</v>
      </c>
      <c r="E812" s="54" t="s">
        <v>211</v>
      </c>
      <c r="F812" s="49" t="s">
        <v>212</v>
      </c>
      <c r="G812" s="55">
        <v>77782</v>
      </c>
      <c r="H812" s="55">
        <v>-533256</v>
      </c>
      <c r="I812" s="55">
        <v>-166253</v>
      </c>
      <c r="J812" s="55">
        <v>-362147</v>
      </c>
      <c r="K812" s="55">
        <v>-102836</v>
      </c>
      <c r="L812" s="55">
        <v>40608</v>
      </c>
      <c r="M812" s="55">
        <f t="shared" si="12"/>
        <v>-1046102</v>
      </c>
    </row>
    <row r="813" spans="1:13" hidden="1">
      <c r="A813" s="52" t="s">
        <v>823</v>
      </c>
      <c r="B813" s="53" t="s">
        <v>824</v>
      </c>
      <c r="C813" s="54" t="s">
        <v>213</v>
      </c>
      <c r="D813" s="49" t="s">
        <v>214</v>
      </c>
      <c r="E813" s="54" t="s">
        <v>215</v>
      </c>
      <c r="F813" s="49" t="s">
        <v>216</v>
      </c>
      <c r="G813" s="55">
        <v>154922.87</v>
      </c>
      <c r="H813" s="55">
        <v>135344.35999999999</v>
      </c>
      <c r="I813" s="55">
        <v>157741.67000000001</v>
      </c>
      <c r="J813" s="55">
        <v>137621.82999999999</v>
      </c>
      <c r="K813" s="55">
        <v>159203.24</v>
      </c>
      <c r="L813" s="55">
        <v>147581.84</v>
      </c>
      <c r="M813" s="55">
        <f t="shared" si="12"/>
        <v>892415.80999999994</v>
      </c>
    </row>
    <row r="814" spans="1:13" hidden="1">
      <c r="A814" s="52" t="s">
        <v>823</v>
      </c>
      <c r="B814" s="53" t="s">
        <v>824</v>
      </c>
      <c r="C814" s="54" t="s">
        <v>213</v>
      </c>
      <c r="D814" s="49" t="s">
        <v>214</v>
      </c>
      <c r="E814" s="54" t="s">
        <v>217</v>
      </c>
      <c r="F814" s="49" t="s">
        <v>218</v>
      </c>
      <c r="G814" s="55">
        <v>348125.97</v>
      </c>
      <c r="H814" s="55">
        <v>290727.58</v>
      </c>
      <c r="I814" s="55">
        <v>199861.95</v>
      </c>
      <c r="J814" s="55">
        <v>296774</v>
      </c>
      <c r="K814" s="55">
        <v>295052.78999999998</v>
      </c>
      <c r="L814" s="55">
        <v>202137.75</v>
      </c>
      <c r="M814" s="55">
        <f t="shared" si="12"/>
        <v>1632680.04</v>
      </c>
    </row>
    <row r="815" spans="1:13" hidden="1">
      <c r="A815" s="52" t="s">
        <v>823</v>
      </c>
      <c r="B815" s="53" t="s">
        <v>824</v>
      </c>
      <c r="C815" s="54" t="s">
        <v>213</v>
      </c>
      <c r="D815" s="49" t="s">
        <v>214</v>
      </c>
      <c r="E815" s="54" t="s">
        <v>219</v>
      </c>
      <c r="F815" s="49" t="s">
        <v>220</v>
      </c>
      <c r="G815" s="55">
        <v>460844.71</v>
      </c>
      <c r="H815" s="55">
        <v>480202.88</v>
      </c>
      <c r="I815" s="55">
        <v>424312.98</v>
      </c>
      <c r="J815" s="55">
        <v>414579.57</v>
      </c>
      <c r="K815" s="55">
        <v>537655.49</v>
      </c>
      <c r="L815" s="55">
        <v>177689.25</v>
      </c>
      <c r="M815" s="55">
        <f t="shared" si="12"/>
        <v>2495284.88</v>
      </c>
    </row>
    <row r="816" spans="1:13" hidden="1">
      <c r="A816" s="52" t="s">
        <v>823</v>
      </c>
      <c r="B816" s="53" t="s">
        <v>824</v>
      </c>
      <c r="C816" s="54" t="s">
        <v>221</v>
      </c>
      <c r="D816" s="49" t="s">
        <v>222</v>
      </c>
      <c r="E816" s="54" t="s">
        <v>223</v>
      </c>
      <c r="F816" s="49" t="s">
        <v>224</v>
      </c>
      <c r="G816" s="55">
        <v>46564.54</v>
      </c>
      <c r="H816" s="55">
        <v>9959.56</v>
      </c>
      <c r="I816" s="55">
        <v>5469.35</v>
      </c>
      <c r="J816" s="55">
        <v>10808.97</v>
      </c>
      <c r="K816" s="55">
        <v>15885.09</v>
      </c>
      <c r="L816" s="55">
        <v>14530.48</v>
      </c>
      <c r="M816" s="55">
        <f t="shared" si="12"/>
        <v>103217.98999999999</v>
      </c>
    </row>
    <row r="817" spans="1:13" hidden="1">
      <c r="A817" s="52" t="s">
        <v>823</v>
      </c>
      <c r="B817" s="53" t="s">
        <v>824</v>
      </c>
      <c r="C817" s="54" t="s">
        <v>221</v>
      </c>
      <c r="D817" s="49" t="s">
        <v>222</v>
      </c>
      <c r="E817" s="54" t="s">
        <v>225</v>
      </c>
      <c r="F817" s="49" t="s">
        <v>226</v>
      </c>
      <c r="G817" s="55">
        <v>18004.399999999994</v>
      </c>
      <c r="H817" s="55">
        <v>17950.990000000002</v>
      </c>
      <c r="I817" s="55">
        <v>31696.09</v>
      </c>
      <c r="J817" s="55">
        <v>17394.759999999998</v>
      </c>
      <c r="K817" s="55">
        <v>14549.9</v>
      </c>
      <c r="L817" s="55">
        <v>12873.659999999998</v>
      </c>
      <c r="M817" s="55">
        <f t="shared" si="12"/>
        <v>112469.79999999999</v>
      </c>
    </row>
    <row r="818" spans="1:13" hidden="1">
      <c r="A818" s="52" t="s">
        <v>823</v>
      </c>
      <c r="B818" s="53" t="s">
        <v>824</v>
      </c>
      <c r="C818" s="54" t="s">
        <v>221</v>
      </c>
      <c r="D818" s="49" t="s">
        <v>222</v>
      </c>
      <c r="E818" s="54" t="s">
        <v>227</v>
      </c>
      <c r="F818" s="49" t="s">
        <v>228</v>
      </c>
      <c r="G818" s="55">
        <v>1366.22</v>
      </c>
      <c r="H818" s="55">
        <v>934.39999999999986</v>
      </c>
      <c r="I818" s="55">
        <v>-871.06000000000017</v>
      </c>
      <c r="J818" s="55">
        <v>15.01</v>
      </c>
      <c r="K818" s="55">
        <v>11.08</v>
      </c>
      <c r="L818" s="55">
        <v>4.8299999999999992</v>
      </c>
      <c r="M818" s="55">
        <f t="shared" si="12"/>
        <v>1460.4799999999996</v>
      </c>
    </row>
    <row r="819" spans="1:13" hidden="1">
      <c r="A819" s="52" t="s">
        <v>823</v>
      </c>
      <c r="B819" s="53" t="s">
        <v>824</v>
      </c>
      <c r="C819" s="54" t="s">
        <v>221</v>
      </c>
      <c r="D819" s="49" t="s">
        <v>222</v>
      </c>
      <c r="E819" s="54" t="s">
        <v>229</v>
      </c>
      <c r="F819" s="49" t="s">
        <v>230</v>
      </c>
      <c r="G819" s="55">
        <v>1337.5200000000002</v>
      </c>
      <c r="H819" s="55">
        <v>526.11000000000013</v>
      </c>
      <c r="I819" s="55">
        <v>74.149999999999991</v>
      </c>
      <c r="J819" s="55">
        <v>8.870000000000001</v>
      </c>
      <c r="K819" s="55">
        <v>16.09</v>
      </c>
      <c r="L819" s="55">
        <v>6.3800000000000008</v>
      </c>
      <c r="M819" s="55">
        <f t="shared" si="12"/>
        <v>1969.1200000000003</v>
      </c>
    </row>
    <row r="820" spans="1:13" hidden="1">
      <c r="A820" s="52" t="s">
        <v>823</v>
      </c>
      <c r="B820" s="53" t="s">
        <v>824</v>
      </c>
      <c r="C820" s="54" t="s">
        <v>221</v>
      </c>
      <c r="D820" s="49" t="s">
        <v>222</v>
      </c>
      <c r="E820" s="54" t="s">
        <v>231</v>
      </c>
      <c r="F820" s="49" t="s">
        <v>232</v>
      </c>
      <c r="G820" s="55">
        <v>801.88</v>
      </c>
      <c r="H820" s="55">
        <v>-486.83000000000004</v>
      </c>
      <c r="I820" s="55">
        <v>-303.3</v>
      </c>
      <c r="J820" s="55">
        <v>-10.139999999999997</v>
      </c>
      <c r="K820" s="55">
        <v>4.2099999999999991</v>
      </c>
      <c r="L820" s="55">
        <v>-3.2100000000000004</v>
      </c>
      <c r="M820" s="55">
        <f t="shared" si="12"/>
        <v>2.6099999999999448</v>
      </c>
    </row>
    <row r="821" spans="1:13" hidden="1">
      <c r="A821" s="52" t="s">
        <v>823</v>
      </c>
      <c r="B821" s="53" t="s">
        <v>824</v>
      </c>
      <c r="C821" s="54" t="s">
        <v>221</v>
      </c>
      <c r="D821" s="49" t="s">
        <v>222</v>
      </c>
      <c r="E821" s="54" t="s">
        <v>233</v>
      </c>
      <c r="F821" s="49" t="s">
        <v>234</v>
      </c>
      <c r="G821" s="55">
        <v>4809.55</v>
      </c>
      <c r="H821" s="55">
        <v>-32.049999999999997</v>
      </c>
      <c r="I821" s="55">
        <v>-5487.8900000000012</v>
      </c>
      <c r="J821" s="55">
        <v>-933.99</v>
      </c>
      <c r="K821" s="55">
        <v>1471.2599999999998</v>
      </c>
      <c r="L821" s="55">
        <v>616.9</v>
      </c>
      <c r="M821" s="55">
        <f t="shared" si="12"/>
        <v>443.77999999999849</v>
      </c>
    </row>
    <row r="822" spans="1:13" hidden="1">
      <c r="A822" s="52" t="s">
        <v>823</v>
      </c>
      <c r="B822" s="53" t="s">
        <v>824</v>
      </c>
      <c r="C822" s="54" t="s">
        <v>221</v>
      </c>
      <c r="D822" s="49" t="s">
        <v>222</v>
      </c>
      <c r="E822" s="54" t="s">
        <v>235</v>
      </c>
      <c r="F822" s="49" t="s">
        <v>236</v>
      </c>
      <c r="G822" s="55">
        <v>818.7</v>
      </c>
      <c r="H822" s="55">
        <v>-259.11</v>
      </c>
      <c r="I822" s="55">
        <v>-705.83</v>
      </c>
      <c r="J822" s="55">
        <v>148.99</v>
      </c>
      <c r="K822" s="55">
        <v>0.63</v>
      </c>
      <c r="L822" s="55">
        <v>-1.95</v>
      </c>
      <c r="M822" s="55">
        <f t="shared" si="12"/>
        <v>1.43</v>
      </c>
    </row>
    <row r="823" spans="1:13" hidden="1">
      <c r="A823" s="52" t="s">
        <v>823</v>
      </c>
      <c r="B823" s="53" t="s">
        <v>824</v>
      </c>
      <c r="C823" s="54" t="s">
        <v>221</v>
      </c>
      <c r="D823" s="49" t="s">
        <v>222</v>
      </c>
      <c r="E823" s="54" t="s">
        <v>237</v>
      </c>
      <c r="F823" s="49" t="s">
        <v>238</v>
      </c>
      <c r="G823" s="55">
        <v>374854</v>
      </c>
      <c r="H823" s="55">
        <v>374854</v>
      </c>
      <c r="I823" s="55">
        <v>374854</v>
      </c>
      <c r="J823" s="55">
        <v>374854</v>
      </c>
      <c r="K823" s="55">
        <v>374854</v>
      </c>
      <c r="L823" s="55">
        <v>374854</v>
      </c>
      <c r="M823" s="55">
        <f t="shared" si="12"/>
        <v>2249124</v>
      </c>
    </row>
    <row r="824" spans="1:13" hidden="1">
      <c r="A824" s="52" t="s">
        <v>823</v>
      </c>
      <c r="B824" s="53" t="s">
        <v>824</v>
      </c>
      <c r="C824" s="54" t="s">
        <v>221</v>
      </c>
      <c r="D824" s="49" t="s">
        <v>222</v>
      </c>
      <c r="E824" s="54" t="s">
        <v>239</v>
      </c>
      <c r="F824" s="49" t="s">
        <v>240</v>
      </c>
      <c r="G824" s="55">
        <v>71.25</v>
      </c>
      <c r="H824" s="55">
        <v>29.75</v>
      </c>
      <c r="I824" s="55">
        <v>73.069999999999993</v>
      </c>
      <c r="J824" s="55">
        <v>126.53</v>
      </c>
      <c r="K824" s="55">
        <v>72.25</v>
      </c>
      <c r="L824" s="55">
        <v>83.169999999999987</v>
      </c>
      <c r="M824" s="55">
        <f t="shared" si="12"/>
        <v>456.02</v>
      </c>
    </row>
    <row r="825" spans="1:13" hidden="1">
      <c r="A825" s="52" t="s">
        <v>823</v>
      </c>
      <c r="B825" s="53" t="s">
        <v>824</v>
      </c>
      <c r="C825" s="54" t="s">
        <v>221</v>
      </c>
      <c r="D825" s="49" t="s">
        <v>222</v>
      </c>
      <c r="E825" s="54" t="s">
        <v>241</v>
      </c>
      <c r="F825" s="49" t="s">
        <v>242</v>
      </c>
      <c r="G825" s="55">
        <v>13229.81</v>
      </c>
      <c r="H825" s="55">
        <v>12100.73</v>
      </c>
      <c r="I825" s="55">
        <v>9936.1299999999992</v>
      </c>
      <c r="J825" s="55">
        <v>8762.07</v>
      </c>
      <c r="K825" s="55">
        <v>11967.84</v>
      </c>
      <c r="L825" s="55">
        <v>8676.69</v>
      </c>
      <c r="M825" s="55">
        <f t="shared" si="12"/>
        <v>64673.270000000004</v>
      </c>
    </row>
    <row r="826" spans="1:13" hidden="1">
      <c r="A826" s="52" t="s">
        <v>823</v>
      </c>
      <c r="B826" s="53" t="s">
        <v>824</v>
      </c>
      <c r="C826" s="54" t="s">
        <v>221</v>
      </c>
      <c r="D826" s="49" t="s">
        <v>222</v>
      </c>
      <c r="E826" s="54" t="s">
        <v>243</v>
      </c>
      <c r="F826" s="49" t="s">
        <v>244</v>
      </c>
      <c r="G826" s="55">
        <v>21979.86</v>
      </c>
      <c r="H826" s="55">
        <v>16701.47</v>
      </c>
      <c r="I826" s="55">
        <v>13078.39</v>
      </c>
      <c r="J826" s="55">
        <v>-87806.19</v>
      </c>
      <c r="K826" s="55">
        <v>118956.53</v>
      </c>
      <c r="L826" s="55">
        <v>13065.86</v>
      </c>
      <c r="M826" s="55">
        <f t="shared" si="12"/>
        <v>95975.92</v>
      </c>
    </row>
    <row r="827" spans="1:13" hidden="1">
      <c r="A827" s="52" t="s">
        <v>823</v>
      </c>
      <c r="B827" s="53" t="s">
        <v>824</v>
      </c>
      <c r="C827" s="54" t="s">
        <v>221</v>
      </c>
      <c r="D827" s="49" t="s">
        <v>222</v>
      </c>
      <c r="E827" s="54" t="s">
        <v>825</v>
      </c>
      <c r="F827" s="49" t="s">
        <v>826</v>
      </c>
      <c r="G827" s="55">
        <v>60000</v>
      </c>
      <c r="H827" s="55">
        <v>60000</v>
      </c>
      <c r="I827" s="55">
        <v>60000</v>
      </c>
      <c r="J827" s="55">
        <v>60000</v>
      </c>
      <c r="K827" s="55">
        <v>60000</v>
      </c>
      <c r="L827" s="55">
        <v>60000</v>
      </c>
      <c r="M827" s="55">
        <f t="shared" si="12"/>
        <v>360000</v>
      </c>
    </row>
    <row r="828" spans="1:13" hidden="1">
      <c r="A828" s="52" t="s">
        <v>823</v>
      </c>
      <c r="B828" s="53" t="s">
        <v>824</v>
      </c>
      <c r="C828" s="54" t="s">
        <v>221</v>
      </c>
      <c r="D828" s="49" t="s">
        <v>222</v>
      </c>
      <c r="E828" s="54" t="s">
        <v>827</v>
      </c>
      <c r="F828" s="49" t="s">
        <v>828</v>
      </c>
      <c r="G828" s="55">
        <v>231697.74</v>
      </c>
      <c r="H828" s="55">
        <v>182234.03</v>
      </c>
      <c r="I828" s="55">
        <v>159201.17000000001</v>
      </c>
      <c r="J828" s="55">
        <v>87202.77</v>
      </c>
      <c r="K828" s="55">
        <v>66464.92</v>
      </c>
      <c r="L828" s="55">
        <v>69870</v>
      </c>
      <c r="M828" s="55">
        <f t="shared" si="12"/>
        <v>796670.63000000012</v>
      </c>
    </row>
    <row r="829" spans="1:13" hidden="1">
      <c r="A829" s="52" t="s">
        <v>823</v>
      </c>
      <c r="B829" s="53" t="s">
        <v>824</v>
      </c>
      <c r="C829" s="54" t="s">
        <v>221</v>
      </c>
      <c r="D829" s="49" t="s">
        <v>222</v>
      </c>
      <c r="E829" s="54" t="s">
        <v>829</v>
      </c>
      <c r="F829" s="49" t="s">
        <v>830</v>
      </c>
      <c r="G829" s="55">
        <v>47301.75</v>
      </c>
      <c r="H829" s="55">
        <v>47301.75</v>
      </c>
      <c r="I829" s="55">
        <v>47301.62</v>
      </c>
      <c r="J829" s="55">
        <v>39857.74</v>
      </c>
      <c r="K829" s="55">
        <v>39857.74</v>
      </c>
      <c r="L829" s="55">
        <v>39857.74</v>
      </c>
      <c r="M829" s="55">
        <f t="shared" si="12"/>
        <v>261478.33999999997</v>
      </c>
    </row>
    <row r="830" spans="1:13" hidden="1">
      <c r="A830" s="52" t="s">
        <v>823</v>
      </c>
      <c r="B830" s="53" t="s">
        <v>824</v>
      </c>
      <c r="C830" s="54" t="s">
        <v>221</v>
      </c>
      <c r="D830" s="49" t="s">
        <v>222</v>
      </c>
      <c r="E830" s="54" t="s">
        <v>247</v>
      </c>
      <c r="F830" s="49" t="s">
        <v>248</v>
      </c>
      <c r="G830" s="55">
        <v>166.67</v>
      </c>
      <c r="H830" s="55">
        <v>166.67</v>
      </c>
      <c r="I830" s="55">
        <v>166.67</v>
      </c>
      <c r="J830" s="55">
        <v>166.67</v>
      </c>
      <c r="K830" s="55">
        <v>333.34</v>
      </c>
      <c r="L830" s="55">
        <v>0</v>
      </c>
      <c r="M830" s="55">
        <f t="shared" si="12"/>
        <v>1000.02</v>
      </c>
    </row>
    <row r="831" spans="1:13" hidden="1">
      <c r="A831" s="52" t="s">
        <v>823</v>
      </c>
      <c r="B831" s="53" t="s">
        <v>824</v>
      </c>
      <c r="C831" s="54" t="s">
        <v>221</v>
      </c>
      <c r="D831" s="49" t="s">
        <v>222</v>
      </c>
      <c r="E831" s="54" t="s">
        <v>249</v>
      </c>
      <c r="F831" s="49" t="s">
        <v>250</v>
      </c>
      <c r="G831" s="55">
        <v>0</v>
      </c>
      <c r="H831" s="55">
        <v>0</v>
      </c>
      <c r="I831" s="55">
        <v>9968.18</v>
      </c>
      <c r="J831" s="55">
        <v>0</v>
      </c>
      <c r="K831" s="55">
        <v>0</v>
      </c>
      <c r="L831" s="55">
        <v>10343.379999999999</v>
      </c>
      <c r="M831" s="55">
        <f t="shared" si="12"/>
        <v>20311.559999999998</v>
      </c>
    </row>
    <row r="832" spans="1:13" hidden="1">
      <c r="A832" s="52" t="s">
        <v>823</v>
      </c>
      <c r="B832" s="53" t="s">
        <v>824</v>
      </c>
      <c r="C832" s="54" t="s">
        <v>253</v>
      </c>
      <c r="D832" s="49" t="s">
        <v>254</v>
      </c>
      <c r="E832" s="54" t="s">
        <v>255</v>
      </c>
      <c r="F832" s="49" t="s">
        <v>256</v>
      </c>
      <c r="G832" s="55">
        <v>4559.0600000000004</v>
      </c>
      <c r="H832" s="55">
        <v>4559.0600000000004</v>
      </c>
      <c r="I832" s="55">
        <v>4559.0600000000004</v>
      </c>
      <c r="J832" s="55">
        <v>4559.0600000000004</v>
      </c>
      <c r="K832" s="55">
        <v>4559.0600000000004</v>
      </c>
      <c r="L832" s="55">
        <v>4559.0600000000004</v>
      </c>
      <c r="M832" s="55">
        <f t="shared" si="12"/>
        <v>27354.360000000004</v>
      </c>
    </row>
    <row r="833" spans="1:13" hidden="1">
      <c r="A833" s="52" t="s">
        <v>823</v>
      </c>
      <c r="B833" s="53" t="s">
        <v>824</v>
      </c>
      <c r="C833" s="54" t="s">
        <v>257</v>
      </c>
      <c r="D833" s="49" t="s">
        <v>258</v>
      </c>
      <c r="E833" s="54" t="s">
        <v>255</v>
      </c>
      <c r="F833" s="49" t="s">
        <v>256</v>
      </c>
      <c r="G833" s="55">
        <v>259.10000000000002</v>
      </c>
      <c r="H833" s="55">
        <v>259.10000000000002</v>
      </c>
      <c r="I833" s="55">
        <v>259.10000000000002</v>
      </c>
      <c r="J833" s="55">
        <v>259.10000000000002</v>
      </c>
      <c r="K833" s="55">
        <v>259.10000000000002</v>
      </c>
      <c r="L833" s="55">
        <v>259.10000000000002</v>
      </c>
      <c r="M833" s="55">
        <f t="shared" si="12"/>
        <v>1554.6</v>
      </c>
    </row>
    <row r="834" spans="1:13" hidden="1">
      <c r="A834" s="52" t="s">
        <v>823</v>
      </c>
      <c r="B834" s="53" t="s">
        <v>824</v>
      </c>
      <c r="C834" s="54" t="s">
        <v>257</v>
      </c>
      <c r="D834" s="49" t="s">
        <v>258</v>
      </c>
      <c r="E834" s="54" t="s">
        <v>259</v>
      </c>
      <c r="F834" s="49" t="s">
        <v>260</v>
      </c>
      <c r="G834" s="55">
        <v>5360.85</v>
      </c>
      <c r="H834" s="55">
        <v>5360.85</v>
      </c>
      <c r="I834" s="55">
        <v>5360.85</v>
      </c>
      <c r="J834" s="55">
        <v>5360.85</v>
      </c>
      <c r="K834" s="55">
        <v>5360.85</v>
      </c>
      <c r="L834" s="55">
        <v>6390.85</v>
      </c>
      <c r="M834" s="55">
        <f t="shared" si="12"/>
        <v>33195.1</v>
      </c>
    </row>
    <row r="835" spans="1:13" hidden="1">
      <c r="A835" s="52" t="s">
        <v>823</v>
      </c>
      <c r="B835" s="53" t="s">
        <v>824</v>
      </c>
      <c r="C835" s="54" t="s">
        <v>261</v>
      </c>
      <c r="D835" s="49" t="s">
        <v>262</v>
      </c>
      <c r="E835" s="54" t="s">
        <v>259</v>
      </c>
      <c r="F835" s="49" t="s">
        <v>260</v>
      </c>
      <c r="G835" s="55">
        <v>457237.28</v>
      </c>
      <c r="H835" s="55">
        <v>456634.61</v>
      </c>
      <c r="I835" s="55">
        <v>457419.95</v>
      </c>
      <c r="J835" s="55">
        <v>457927.94</v>
      </c>
      <c r="K835" s="55">
        <v>458229.29</v>
      </c>
      <c r="L835" s="55">
        <v>494713.2</v>
      </c>
      <c r="M835" s="55">
        <f t="shared" si="12"/>
        <v>2782162.27</v>
      </c>
    </row>
    <row r="836" spans="1:13" hidden="1">
      <c r="A836" s="52" t="s">
        <v>823</v>
      </c>
      <c r="B836" s="53" t="s">
        <v>824</v>
      </c>
      <c r="C836" s="54" t="s">
        <v>263</v>
      </c>
      <c r="D836" s="49" t="s">
        <v>264</v>
      </c>
      <c r="E836" s="54" t="s">
        <v>255</v>
      </c>
      <c r="F836" s="49" t="s">
        <v>256</v>
      </c>
      <c r="G836" s="55">
        <v>199.9</v>
      </c>
      <c r="H836" s="55">
        <v>0</v>
      </c>
      <c r="I836" s="55">
        <v>99.95</v>
      </c>
      <c r="J836" s="55">
        <v>599.70000000000005</v>
      </c>
      <c r="K836" s="55">
        <v>929.54</v>
      </c>
      <c r="L836" s="55">
        <v>479.76</v>
      </c>
      <c r="M836" s="55">
        <f t="shared" si="12"/>
        <v>2308.8500000000004</v>
      </c>
    </row>
    <row r="837" spans="1:13" hidden="1">
      <c r="A837" s="52" t="s">
        <v>823</v>
      </c>
      <c r="B837" s="53" t="s">
        <v>824</v>
      </c>
      <c r="C837" s="54" t="s">
        <v>263</v>
      </c>
      <c r="D837" s="49" t="s">
        <v>264</v>
      </c>
      <c r="E837" s="54" t="s">
        <v>259</v>
      </c>
      <c r="F837" s="49" t="s">
        <v>260</v>
      </c>
      <c r="G837" s="55">
        <v>157.44</v>
      </c>
      <c r="H837" s="55">
        <v>13.06</v>
      </c>
      <c r="I837" s="55">
        <v>655.6</v>
      </c>
      <c r="J837" s="55">
        <v>6493.06</v>
      </c>
      <c r="K837" s="55">
        <v>140.52000000000001</v>
      </c>
      <c r="L837" s="55">
        <v>1536</v>
      </c>
      <c r="M837" s="55">
        <f t="shared" si="12"/>
        <v>8995.68</v>
      </c>
    </row>
    <row r="838" spans="1:13" hidden="1">
      <c r="A838" s="52" t="s">
        <v>823</v>
      </c>
      <c r="B838" s="53" t="s">
        <v>824</v>
      </c>
      <c r="C838" s="54" t="s">
        <v>263</v>
      </c>
      <c r="D838" s="49" t="s">
        <v>264</v>
      </c>
      <c r="E838" s="54" t="s">
        <v>265</v>
      </c>
      <c r="F838" s="49" t="s">
        <v>266</v>
      </c>
      <c r="G838" s="55">
        <v>7170</v>
      </c>
      <c r="H838" s="55">
        <v>0</v>
      </c>
      <c r="I838" s="55">
        <v>4400</v>
      </c>
      <c r="J838" s="55">
        <v>1225</v>
      </c>
      <c r="K838" s="55">
        <v>3350</v>
      </c>
      <c r="L838" s="55">
        <v>6000</v>
      </c>
      <c r="M838" s="55">
        <f t="shared" si="12"/>
        <v>22145</v>
      </c>
    </row>
    <row r="839" spans="1:13" hidden="1">
      <c r="A839" s="52" t="s">
        <v>823</v>
      </c>
      <c r="B839" s="53" t="s">
        <v>824</v>
      </c>
      <c r="C839" s="54" t="s">
        <v>263</v>
      </c>
      <c r="D839" s="49" t="s">
        <v>264</v>
      </c>
      <c r="E839" s="54" t="s">
        <v>267</v>
      </c>
      <c r="F839" s="49" t="s">
        <v>268</v>
      </c>
      <c r="G839" s="55">
        <v>0</v>
      </c>
      <c r="H839" s="55">
        <v>1350</v>
      </c>
      <c r="I839" s="55">
        <v>2100</v>
      </c>
      <c r="J839" s="55">
        <v>18.899999999999999</v>
      </c>
      <c r="K839" s="55">
        <v>0</v>
      </c>
      <c r="L839" s="55">
        <v>1000</v>
      </c>
      <c r="M839" s="55">
        <f t="shared" si="12"/>
        <v>4468.8999999999996</v>
      </c>
    </row>
    <row r="840" spans="1:13" hidden="1">
      <c r="A840" s="52" t="s">
        <v>823</v>
      </c>
      <c r="B840" s="53" t="s">
        <v>824</v>
      </c>
      <c r="C840" s="54" t="s">
        <v>263</v>
      </c>
      <c r="D840" s="49" t="s">
        <v>264</v>
      </c>
      <c r="E840" s="54" t="s">
        <v>831</v>
      </c>
      <c r="F840" s="49" t="s">
        <v>832</v>
      </c>
      <c r="G840" s="55">
        <v>500</v>
      </c>
      <c r="H840" s="55">
        <v>2000</v>
      </c>
      <c r="I840" s="55">
        <v>500</v>
      </c>
      <c r="J840" s="55">
        <v>0</v>
      </c>
      <c r="K840" s="55">
        <v>0</v>
      </c>
      <c r="L840" s="55">
        <v>0</v>
      </c>
      <c r="M840" s="55">
        <f t="shared" ref="M840:M903" si="13">SUM(G840:L840)</f>
        <v>3000</v>
      </c>
    </row>
    <row r="841" spans="1:13" hidden="1">
      <c r="A841" s="52" t="s">
        <v>823</v>
      </c>
      <c r="B841" s="53" t="s">
        <v>824</v>
      </c>
      <c r="C841" s="54" t="s">
        <v>263</v>
      </c>
      <c r="D841" s="49" t="s">
        <v>264</v>
      </c>
      <c r="E841" s="54" t="s">
        <v>833</v>
      </c>
      <c r="F841" s="49" t="s">
        <v>834</v>
      </c>
      <c r="G841" s="55">
        <v>0</v>
      </c>
      <c r="H841" s="55">
        <v>0</v>
      </c>
      <c r="I841" s="55">
        <v>500</v>
      </c>
      <c r="J841" s="55">
        <v>0</v>
      </c>
      <c r="K841" s="55">
        <v>0</v>
      </c>
      <c r="L841" s="55">
        <v>0</v>
      </c>
      <c r="M841" s="55">
        <f t="shared" si="13"/>
        <v>500</v>
      </c>
    </row>
    <row r="842" spans="1:13" hidden="1">
      <c r="A842" s="52" t="s">
        <v>823</v>
      </c>
      <c r="B842" s="53" t="s">
        <v>824</v>
      </c>
      <c r="C842" s="54" t="s">
        <v>263</v>
      </c>
      <c r="D842" s="49" t="s">
        <v>264</v>
      </c>
      <c r="E842" s="54" t="s">
        <v>269</v>
      </c>
      <c r="F842" s="49" t="s">
        <v>270</v>
      </c>
      <c r="G842" s="55">
        <v>3000</v>
      </c>
      <c r="H842" s="55">
        <v>0</v>
      </c>
      <c r="I842" s="55">
        <v>0</v>
      </c>
      <c r="J842" s="55">
        <v>0</v>
      </c>
      <c r="K842" s="55">
        <v>0</v>
      </c>
      <c r="L842" s="55">
        <v>0</v>
      </c>
      <c r="M842" s="55">
        <f t="shared" si="13"/>
        <v>3000</v>
      </c>
    </row>
    <row r="843" spans="1:13" hidden="1">
      <c r="A843" s="52" t="s">
        <v>823</v>
      </c>
      <c r="B843" s="53" t="s">
        <v>824</v>
      </c>
      <c r="C843" s="54" t="s">
        <v>273</v>
      </c>
      <c r="D843" s="49" t="s">
        <v>274</v>
      </c>
      <c r="E843" s="54" t="s">
        <v>275</v>
      </c>
      <c r="F843" s="49" t="s">
        <v>276</v>
      </c>
      <c r="G843" s="55">
        <v>3443.54</v>
      </c>
      <c r="H843" s="55">
        <v>3443.54</v>
      </c>
      <c r="I843" s="55">
        <v>3443.54</v>
      </c>
      <c r="J843" s="55">
        <v>3443.54</v>
      </c>
      <c r="K843" s="55">
        <v>3443.54</v>
      </c>
      <c r="L843" s="55">
        <v>3443.54</v>
      </c>
      <c r="M843" s="55">
        <f t="shared" si="13"/>
        <v>20661.240000000002</v>
      </c>
    </row>
    <row r="844" spans="1:13" hidden="1">
      <c r="A844" s="52" t="s">
        <v>823</v>
      </c>
      <c r="B844" s="53" t="s">
        <v>824</v>
      </c>
      <c r="C844" s="54" t="s">
        <v>293</v>
      </c>
      <c r="D844" s="49" t="s">
        <v>294</v>
      </c>
      <c r="E844" s="54" t="s">
        <v>279</v>
      </c>
      <c r="F844" s="49" t="s">
        <v>280</v>
      </c>
      <c r="G844" s="55">
        <v>2310.9000000000005</v>
      </c>
      <c r="H844" s="55">
        <v>1653.0900000000001</v>
      </c>
      <c r="I844" s="55">
        <v>-8506.1200000000008</v>
      </c>
      <c r="J844" s="55">
        <v>60.089999999999989</v>
      </c>
      <c r="K844" s="55">
        <v>4500.1000000000004</v>
      </c>
      <c r="L844" s="55">
        <v>2173.13</v>
      </c>
      <c r="M844" s="55">
        <f t="shared" si="13"/>
        <v>2191.1900000000005</v>
      </c>
    </row>
    <row r="845" spans="1:13" hidden="1">
      <c r="A845" s="52" t="s">
        <v>823</v>
      </c>
      <c r="B845" s="53" t="s">
        <v>824</v>
      </c>
      <c r="C845" s="54" t="s">
        <v>293</v>
      </c>
      <c r="D845" s="49" t="s">
        <v>294</v>
      </c>
      <c r="E845" s="54" t="s">
        <v>295</v>
      </c>
      <c r="F845" s="49" t="s">
        <v>296</v>
      </c>
      <c r="G845" s="55">
        <v>30413.55</v>
      </c>
      <c r="H845" s="55">
        <v>56075.4</v>
      </c>
      <c r="I845" s="55">
        <v>54367.79</v>
      </c>
      <c r="J845" s="55">
        <v>50536.88</v>
      </c>
      <c r="K845" s="55">
        <v>68098.61</v>
      </c>
      <c r="L845" s="55">
        <v>58626.080000000002</v>
      </c>
      <c r="M845" s="55">
        <f t="shared" si="13"/>
        <v>318118.31</v>
      </c>
    </row>
    <row r="846" spans="1:13" hidden="1">
      <c r="A846" s="52" t="s">
        <v>823</v>
      </c>
      <c r="B846" s="53" t="s">
        <v>824</v>
      </c>
      <c r="C846" s="54" t="s">
        <v>293</v>
      </c>
      <c r="D846" s="49" t="s">
        <v>294</v>
      </c>
      <c r="E846" s="54" t="s">
        <v>297</v>
      </c>
      <c r="F846" s="49" t="s">
        <v>298</v>
      </c>
      <c r="G846" s="55">
        <v>351.03</v>
      </c>
      <c r="H846" s="55">
        <v>565.66</v>
      </c>
      <c r="I846" s="55">
        <v>257.97000000000003</v>
      </c>
      <c r="J846" s="55">
        <v>214.39</v>
      </c>
      <c r="K846" s="55">
        <v>587.65000000000009</v>
      </c>
      <c r="L846" s="55">
        <v>811.79000000000008</v>
      </c>
      <c r="M846" s="55">
        <f t="shared" si="13"/>
        <v>2788.49</v>
      </c>
    </row>
    <row r="847" spans="1:13" hidden="1">
      <c r="A847" s="52" t="s">
        <v>823</v>
      </c>
      <c r="B847" s="53" t="s">
        <v>824</v>
      </c>
      <c r="C847" s="54" t="s">
        <v>293</v>
      </c>
      <c r="D847" s="49" t="s">
        <v>294</v>
      </c>
      <c r="E847" s="54" t="s">
        <v>299</v>
      </c>
      <c r="F847" s="49" t="s">
        <v>300</v>
      </c>
      <c r="G847" s="55">
        <v>402.43</v>
      </c>
      <c r="H847" s="55">
        <v>1117.29</v>
      </c>
      <c r="I847" s="55">
        <v>565.64</v>
      </c>
      <c r="J847" s="55">
        <v>1231.33</v>
      </c>
      <c r="K847" s="55">
        <v>558.07000000000005</v>
      </c>
      <c r="L847" s="55">
        <v>193.77</v>
      </c>
      <c r="M847" s="55">
        <f t="shared" si="13"/>
        <v>4068.53</v>
      </c>
    </row>
    <row r="848" spans="1:13" hidden="1">
      <c r="A848" s="52" t="s">
        <v>823</v>
      </c>
      <c r="B848" s="53" t="s">
        <v>824</v>
      </c>
      <c r="C848" s="54" t="s">
        <v>293</v>
      </c>
      <c r="D848" s="49" t="s">
        <v>294</v>
      </c>
      <c r="E848" s="54" t="s">
        <v>301</v>
      </c>
      <c r="F848" s="49" t="s">
        <v>302</v>
      </c>
      <c r="G848" s="55">
        <v>0</v>
      </c>
      <c r="H848" s="55">
        <v>58.42</v>
      </c>
      <c r="I848" s="55">
        <v>0</v>
      </c>
      <c r="J848" s="55">
        <v>133.72</v>
      </c>
      <c r="K848" s="55">
        <v>0</v>
      </c>
      <c r="L848" s="55">
        <v>0</v>
      </c>
      <c r="M848" s="55">
        <f t="shared" si="13"/>
        <v>192.14</v>
      </c>
    </row>
    <row r="849" spans="1:13" hidden="1">
      <c r="A849" s="52" t="s">
        <v>823</v>
      </c>
      <c r="B849" s="53" t="s">
        <v>824</v>
      </c>
      <c r="C849" s="54" t="s">
        <v>293</v>
      </c>
      <c r="D849" s="49" t="s">
        <v>294</v>
      </c>
      <c r="E849" s="54" t="s">
        <v>319</v>
      </c>
      <c r="F849" s="49" t="s">
        <v>320</v>
      </c>
      <c r="G849" s="55">
        <v>0</v>
      </c>
      <c r="H849" s="55">
        <v>0</v>
      </c>
      <c r="I849" s="55">
        <v>0</v>
      </c>
      <c r="J849" s="55">
        <v>137</v>
      </c>
      <c r="K849" s="55">
        <v>130.13999999999999</v>
      </c>
      <c r="L849" s="55">
        <v>0</v>
      </c>
      <c r="M849" s="55">
        <f t="shared" si="13"/>
        <v>267.14</v>
      </c>
    </row>
    <row r="850" spans="1:13" hidden="1">
      <c r="A850" s="52" t="s">
        <v>823</v>
      </c>
      <c r="B850" s="53" t="s">
        <v>824</v>
      </c>
      <c r="C850" s="54" t="s">
        <v>293</v>
      </c>
      <c r="D850" s="49" t="s">
        <v>294</v>
      </c>
      <c r="E850" s="54" t="s">
        <v>303</v>
      </c>
      <c r="F850" s="49" t="s">
        <v>304</v>
      </c>
      <c r="G850" s="55">
        <v>203.84</v>
      </c>
      <c r="H850" s="55">
        <v>64.62</v>
      </c>
      <c r="I850" s="55">
        <v>0</v>
      </c>
      <c r="J850" s="55">
        <v>0</v>
      </c>
      <c r="K850" s="55">
        <v>127.34</v>
      </c>
      <c r="L850" s="55">
        <v>54.89</v>
      </c>
      <c r="M850" s="55">
        <f t="shared" si="13"/>
        <v>450.69000000000005</v>
      </c>
    </row>
    <row r="851" spans="1:13" hidden="1">
      <c r="A851" s="52" t="s">
        <v>823</v>
      </c>
      <c r="B851" s="53" t="s">
        <v>824</v>
      </c>
      <c r="C851" s="54" t="s">
        <v>293</v>
      </c>
      <c r="D851" s="49" t="s">
        <v>294</v>
      </c>
      <c r="E851" s="54" t="s">
        <v>281</v>
      </c>
      <c r="F851" s="49" t="s">
        <v>282</v>
      </c>
      <c r="G851" s="55">
        <v>0</v>
      </c>
      <c r="H851" s="55">
        <v>0</v>
      </c>
      <c r="I851" s="55">
        <v>0</v>
      </c>
      <c r="J851" s="55">
        <v>0</v>
      </c>
      <c r="K851" s="55">
        <v>0</v>
      </c>
      <c r="L851" s="55">
        <v>0</v>
      </c>
      <c r="M851" s="55">
        <f t="shared" si="13"/>
        <v>0</v>
      </c>
    </row>
    <row r="852" spans="1:13" hidden="1">
      <c r="A852" s="52" t="s">
        <v>823</v>
      </c>
      <c r="B852" s="53" t="s">
        <v>824</v>
      </c>
      <c r="C852" s="54" t="s">
        <v>293</v>
      </c>
      <c r="D852" s="49" t="s">
        <v>294</v>
      </c>
      <c r="E852" s="54" t="s">
        <v>283</v>
      </c>
      <c r="F852" s="49" t="s">
        <v>284</v>
      </c>
      <c r="G852" s="55">
        <v>-26.07</v>
      </c>
      <c r="H852" s="55">
        <v>0</v>
      </c>
      <c r="I852" s="55">
        <v>0</v>
      </c>
      <c r="J852" s="55">
        <v>0</v>
      </c>
      <c r="K852" s="55">
        <v>-70.62</v>
      </c>
      <c r="L852" s="55">
        <v>-22.56</v>
      </c>
      <c r="M852" s="55">
        <f t="shared" si="13"/>
        <v>-119.25</v>
      </c>
    </row>
    <row r="853" spans="1:13" hidden="1">
      <c r="A853" s="52" t="s">
        <v>823</v>
      </c>
      <c r="B853" s="53" t="s">
        <v>824</v>
      </c>
      <c r="C853" s="54" t="s">
        <v>293</v>
      </c>
      <c r="D853" s="49" t="s">
        <v>294</v>
      </c>
      <c r="E853" s="54" t="s">
        <v>285</v>
      </c>
      <c r="F853" s="49" t="s">
        <v>286</v>
      </c>
      <c r="G853" s="55">
        <v>22045.049999999996</v>
      </c>
      <c r="H853" s="55">
        <v>24800.239999999994</v>
      </c>
      <c r="I853" s="55">
        <v>38244.03</v>
      </c>
      <c r="J853" s="55">
        <v>25736.45</v>
      </c>
      <c r="K853" s="55">
        <v>27335.51</v>
      </c>
      <c r="L853" s="55">
        <v>26214.649999999998</v>
      </c>
      <c r="M853" s="55">
        <f t="shared" si="13"/>
        <v>164375.93</v>
      </c>
    </row>
    <row r="854" spans="1:13" hidden="1">
      <c r="A854" s="52" t="s">
        <v>823</v>
      </c>
      <c r="B854" s="53" t="s">
        <v>824</v>
      </c>
      <c r="C854" s="54" t="s">
        <v>293</v>
      </c>
      <c r="D854" s="49" t="s">
        <v>294</v>
      </c>
      <c r="E854" s="54" t="s">
        <v>289</v>
      </c>
      <c r="F854" s="49" t="s">
        <v>290</v>
      </c>
      <c r="G854" s="55">
        <v>39.49</v>
      </c>
      <c r="H854" s="55">
        <v>0</v>
      </c>
      <c r="I854" s="55">
        <v>0</v>
      </c>
      <c r="J854" s="55">
        <v>0</v>
      </c>
      <c r="K854" s="55">
        <v>109.92</v>
      </c>
      <c r="L854" s="55">
        <v>35.090000000000003</v>
      </c>
      <c r="M854" s="55">
        <f t="shared" si="13"/>
        <v>184.5</v>
      </c>
    </row>
    <row r="855" spans="1:13" hidden="1">
      <c r="A855" s="52" t="s">
        <v>823</v>
      </c>
      <c r="B855" s="53" t="s">
        <v>824</v>
      </c>
      <c r="C855" s="54" t="s">
        <v>293</v>
      </c>
      <c r="D855" s="49" t="s">
        <v>294</v>
      </c>
      <c r="E855" s="54" t="s">
        <v>291</v>
      </c>
      <c r="F855" s="49" t="s">
        <v>292</v>
      </c>
      <c r="G855" s="55">
        <v>0</v>
      </c>
      <c r="H855" s="55">
        <v>0</v>
      </c>
      <c r="I855" s="55">
        <v>0</v>
      </c>
      <c r="J855" s="55">
        <v>0</v>
      </c>
      <c r="K855" s="55">
        <v>0</v>
      </c>
      <c r="L855" s="55">
        <v>571.71</v>
      </c>
      <c r="M855" s="55">
        <f t="shared" si="13"/>
        <v>571.71</v>
      </c>
    </row>
    <row r="856" spans="1:13" hidden="1">
      <c r="A856" s="52" t="s">
        <v>823</v>
      </c>
      <c r="B856" s="53" t="s">
        <v>824</v>
      </c>
      <c r="C856" s="54" t="s">
        <v>293</v>
      </c>
      <c r="D856" s="49" t="s">
        <v>294</v>
      </c>
      <c r="E856" s="54" t="s">
        <v>305</v>
      </c>
      <c r="F856" s="49" t="s">
        <v>306</v>
      </c>
      <c r="G856" s="55">
        <v>261.92</v>
      </c>
      <c r="H856" s="55">
        <v>313.32</v>
      </c>
      <c r="I856" s="55">
        <v>0</v>
      </c>
      <c r="J856" s="55">
        <v>0</v>
      </c>
      <c r="K856" s="55">
        <v>0</v>
      </c>
      <c r="L856" s="55">
        <v>0</v>
      </c>
      <c r="M856" s="55">
        <f t="shared" si="13"/>
        <v>575.24</v>
      </c>
    </row>
    <row r="857" spans="1:13" hidden="1">
      <c r="A857" s="52" t="s">
        <v>823</v>
      </c>
      <c r="B857" s="53" t="s">
        <v>824</v>
      </c>
      <c r="C857" s="54" t="s">
        <v>293</v>
      </c>
      <c r="D857" s="49" t="s">
        <v>294</v>
      </c>
      <c r="E857" s="54" t="s">
        <v>307</v>
      </c>
      <c r="F857" s="49" t="s">
        <v>308</v>
      </c>
      <c r="G857" s="55">
        <v>38.9</v>
      </c>
      <c r="H857" s="55">
        <v>0</v>
      </c>
      <c r="I857" s="55">
        <v>45.2</v>
      </c>
      <c r="J857" s="55">
        <v>59.53</v>
      </c>
      <c r="K857" s="55">
        <v>0</v>
      </c>
      <c r="L857" s="55">
        <v>40.14</v>
      </c>
      <c r="M857" s="55">
        <f t="shared" si="13"/>
        <v>183.76999999999998</v>
      </c>
    </row>
    <row r="858" spans="1:13" hidden="1">
      <c r="A858" s="52" t="s">
        <v>823</v>
      </c>
      <c r="B858" s="53" t="s">
        <v>824</v>
      </c>
      <c r="C858" s="54" t="s">
        <v>293</v>
      </c>
      <c r="D858" s="49" t="s">
        <v>294</v>
      </c>
      <c r="E858" s="54" t="s">
        <v>309</v>
      </c>
      <c r="F858" s="49" t="s">
        <v>310</v>
      </c>
      <c r="G858" s="55">
        <v>0</v>
      </c>
      <c r="H858" s="55">
        <v>0</v>
      </c>
      <c r="I858" s="55">
        <v>0</v>
      </c>
      <c r="J858" s="55">
        <v>0.8</v>
      </c>
      <c r="K858" s="55">
        <v>0.53</v>
      </c>
      <c r="L858" s="55">
        <v>0</v>
      </c>
      <c r="M858" s="55">
        <f t="shared" si="13"/>
        <v>1.33</v>
      </c>
    </row>
    <row r="859" spans="1:13" hidden="1">
      <c r="A859" s="52" t="s">
        <v>823</v>
      </c>
      <c r="B859" s="53" t="s">
        <v>824</v>
      </c>
      <c r="C859" s="54" t="s">
        <v>293</v>
      </c>
      <c r="D859" s="49" t="s">
        <v>294</v>
      </c>
      <c r="E859" s="54" t="s">
        <v>764</v>
      </c>
      <c r="F859" s="49" t="s">
        <v>765</v>
      </c>
      <c r="G859" s="55">
        <v>285.45999999999998</v>
      </c>
      <c r="H859" s="55">
        <v>0</v>
      </c>
      <c r="I859" s="55">
        <v>184.07</v>
      </c>
      <c r="J859" s="55">
        <v>675.38</v>
      </c>
      <c r="K859" s="55">
        <v>0</v>
      </c>
      <c r="L859" s="55">
        <v>0</v>
      </c>
      <c r="M859" s="55">
        <f t="shared" si="13"/>
        <v>1144.9099999999999</v>
      </c>
    </row>
    <row r="860" spans="1:13" hidden="1">
      <c r="A860" s="52" t="s">
        <v>823</v>
      </c>
      <c r="B860" s="53" t="s">
        <v>824</v>
      </c>
      <c r="C860" s="54" t="s">
        <v>66</v>
      </c>
      <c r="D860" s="49" t="s">
        <v>314</v>
      </c>
      <c r="E860" s="54" t="s">
        <v>279</v>
      </c>
      <c r="F860" s="49" t="s">
        <v>280</v>
      </c>
      <c r="G860" s="55">
        <v>5076.7300000000014</v>
      </c>
      <c r="H860" s="55">
        <v>-2390.3500000000004</v>
      </c>
      <c r="I860" s="55">
        <v>-22339.619999999995</v>
      </c>
      <c r="J860" s="55">
        <v>3297.8199999999997</v>
      </c>
      <c r="K860" s="55">
        <v>12824.52</v>
      </c>
      <c r="L860" s="55">
        <v>15.67999999999995</v>
      </c>
      <c r="M860" s="55">
        <f t="shared" si="13"/>
        <v>-3515.2199999999943</v>
      </c>
    </row>
    <row r="861" spans="1:13" hidden="1">
      <c r="A861" s="52" t="s">
        <v>823</v>
      </c>
      <c r="B861" s="53" t="s">
        <v>824</v>
      </c>
      <c r="C861" s="54" t="s">
        <v>66</v>
      </c>
      <c r="D861" s="49" t="s">
        <v>314</v>
      </c>
      <c r="E861" s="54" t="s">
        <v>297</v>
      </c>
      <c r="F861" s="49" t="s">
        <v>298</v>
      </c>
      <c r="G861" s="55">
        <v>15.42</v>
      </c>
      <c r="H861" s="55">
        <v>507.54</v>
      </c>
      <c r="I861" s="55">
        <v>415.64</v>
      </c>
      <c r="J861" s="55">
        <v>14.47</v>
      </c>
      <c r="K861" s="55">
        <v>56.31</v>
      </c>
      <c r="L861" s="55">
        <v>239.75</v>
      </c>
      <c r="M861" s="55">
        <f t="shared" si="13"/>
        <v>1249.1300000000001</v>
      </c>
    </row>
    <row r="862" spans="1:13" hidden="1">
      <c r="A862" s="52" t="s">
        <v>823</v>
      </c>
      <c r="B862" s="53" t="s">
        <v>824</v>
      </c>
      <c r="C862" s="54" t="s">
        <v>66</v>
      </c>
      <c r="D862" s="49" t="s">
        <v>314</v>
      </c>
      <c r="E862" s="54" t="s">
        <v>299</v>
      </c>
      <c r="F862" s="49" t="s">
        <v>300</v>
      </c>
      <c r="G862" s="55">
        <v>189.86</v>
      </c>
      <c r="H862" s="55">
        <v>6.07</v>
      </c>
      <c r="I862" s="55">
        <v>578.29999999999995</v>
      </c>
      <c r="J862" s="55">
        <v>22.55</v>
      </c>
      <c r="K862" s="55">
        <v>0</v>
      </c>
      <c r="L862" s="55">
        <v>163.43</v>
      </c>
      <c r="M862" s="55">
        <f t="shared" si="13"/>
        <v>960.21</v>
      </c>
    </row>
    <row r="863" spans="1:13" hidden="1">
      <c r="A863" s="52" t="s">
        <v>823</v>
      </c>
      <c r="B863" s="53" t="s">
        <v>824</v>
      </c>
      <c r="C863" s="54" t="s">
        <v>66</v>
      </c>
      <c r="D863" s="49" t="s">
        <v>314</v>
      </c>
      <c r="E863" s="54" t="s">
        <v>301</v>
      </c>
      <c r="F863" s="49" t="s">
        <v>302</v>
      </c>
      <c r="G863" s="55">
        <v>0</v>
      </c>
      <c r="H863" s="55">
        <v>150</v>
      </c>
      <c r="I863" s="55">
        <v>0</v>
      </c>
      <c r="J863" s="55">
        <v>0</v>
      </c>
      <c r="K863" s="55">
        <v>0</v>
      </c>
      <c r="L863" s="55">
        <v>0</v>
      </c>
      <c r="M863" s="55">
        <f t="shared" si="13"/>
        <v>150</v>
      </c>
    </row>
    <row r="864" spans="1:13" hidden="1">
      <c r="A864" s="52" t="s">
        <v>823</v>
      </c>
      <c r="B864" s="53" t="s">
        <v>824</v>
      </c>
      <c r="C864" s="54" t="s">
        <v>66</v>
      </c>
      <c r="D864" s="49" t="s">
        <v>314</v>
      </c>
      <c r="E864" s="54" t="s">
        <v>303</v>
      </c>
      <c r="F864" s="49" t="s">
        <v>304</v>
      </c>
      <c r="G864" s="55">
        <v>0</v>
      </c>
      <c r="H864" s="55">
        <v>725.76</v>
      </c>
      <c r="I864" s="55">
        <v>0</v>
      </c>
      <c r="J864" s="55">
        <v>0</v>
      </c>
      <c r="K864" s="55">
        <v>0</v>
      </c>
      <c r="L864" s="55">
        <v>0</v>
      </c>
      <c r="M864" s="55">
        <f t="shared" si="13"/>
        <v>725.76</v>
      </c>
    </row>
    <row r="865" spans="1:13" hidden="1">
      <c r="A865" s="52" t="s">
        <v>823</v>
      </c>
      <c r="B865" s="53" t="s">
        <v>824</v>
      </c>
      <c r="C865" s="54" t="s">
        <v>66</v>
      </c>
      <c r="D865" s="49" t="s">
        <v>314</v>
      </c>
      <c r="E865" s="54" t="s">
        <v>321</v>
      </c>
      <c r="F865" s="49" t="s">
        <v>322</v>
      </c>
      <c r="G865" s="55">
        <v>0</v>
      </c>
      <c r="H865" s="55">
        <v>0</v>
      </c>
      <c r="I865" s="55">
        <v>122.55</v>
      </c>
      <c r="J865" s="55">
        <v>0</v>
      </c>
      <c r="K865" s="55">
        <v>0</v>
      </c>
      <c r="L865" s="55">
        <v>2002.27</v>
      </c>
      <c r="M865" s="55">
        <f t="shared" si="13"/>
        <v>2124.8200000000002</v>
      </c>
    </row>
    <row r="866" spans="1:13" hidden="1">
      <c r="A866" s="52" t="s">
        <v>823</v>
      </c>
      <c r="B866" s="53" t="s">
        <v>824</v>
      </c>
      <c r="C866" s="54" t="s">
        <v>66</v>
      </c>
      <c r="D866" s="49" t="s">
        <v>314</v>
      </c>
      <c r="E866" s="54" t="s">
        <v>281</v>
      </c>
      <c r="F866" s="49" t="s">
        <v>282</v>
      </c>
      <c r="G866" s="55">
        <v>0</v>
      </c>
      <c r="H866" s="55">
        <v>0</v>
      </c>
      <c r="I866" s="55">
        <v>0</v>
      </c>
      <c r="J866" s="55">
        <v>0</v>
      </c>
      <c r="K866" s="55">
        <v>0</v>
      </c>
      <c r="L866" s="55">
        <v>0</v>
      </c>
      <c r="M866" s="55">
        <f t="shared" si="13"/>
        <v>0</v>
      </c>
    </row>
    <row r="867" spans="1:13" hidden="1">
      <c r="A867" s="52" t="s">
        <v>823</v>
      </c>
      <c r="B867" s="53" t="s">
        <v>824</v>
      </c>
      <c r="C867" s="54" t="s">
        <v>66</v>
      </c>
      <c r="D867" s="49" t="s">
        <v>314</v>
      </c>
      <c r="E867" s="54" t="s">
        <v>323</v>
      </c>
      <c r="F867" s="49" t="s">
        <v>324</v>
      </c>
      <c r="G867" s="55">
        <v>0</v>
      </c>
      <c r="H867" s="55">
        <v>0</v>
      </c>
      <c r="I867" s="55">
        <v>0</v>
      </c>
      <c r="J867" s="55">
        <v>0</v>
      </c>
      <c r="K867" s="55">
        <v>0</v>
      </c>
      <c r="L867" s="55">
        <v>0</v>
      </c>
      <c r="M867" s="55">
        <f t="shared" si="13"/>
        <v>0</v>
      </c>
    </row>
    <row r="868" spans="1:13" hidden="1">
      <c r="A868" s="52" t="s">
        <v>823</v>
      </c>
      <c r="B868" s="53" t="s">
        <v>824</v>
      </c>
      <c r="C868" s="54" t="s">
        <v>66</v>
      </c>
      <c r="D868" s="49" t="s">
        <v>314</v>
      </c>
      <c r="E868" s="54" t="s">
        <v>325</v>
      </c>
      <c r="F868" s="49" t="s">
        <v>326</v>
      </c>
      <c r="G868" s="55">
        <v>-12.29</v>
      </c>
      <c r="H868" s="55">
        <v>0</v>
      </c>
      <c r="I868" s="55">
        <v>0</v>
      </c>
      <c r="J868" s="55">
        <v>0</v>
      </c>
      <c r="K868" s="55">
        <v>0</v>
      </c>
      <c r="L868" s="55">
        <v>0</v>
      </c>
      <c r="M868" s="55">
        <f t="shared" si="13"/>
        <v>-12.29</v>
      </c>
    </row>
    <row r="869" spans="1:13" hidden="1">
      <c r="A869" s="52" t="s">
        <v>823</v>
      </c>
      <c r="B869" s="53" t="s">
        <v>824</v>
      </c>
      <c r="C869" s="54" t="s">
        <v>66</v>
      </c>
      <c r="D869" s="49" t="s">
        <v>314</v>
      </c>
      <c r="E869" s="54" t="s">
        <v>327</v>
      </c>
      <c r="F869" s="49" t="s">
        <v>328</v>
      </c>
      <c r="G869" s="55">
        <v>0</v>
      </c>
      <c r="H869" s="55">
        <v>0</v>
      </c>
      <c r="I869" s="55">
        <v>0</v>
      </c>
      <c r="J869" s="55">
        <v>0</v>
      </c>
      <c r="K869" s="55">
        <v>0</v>
      </c>
      <c r="L869" s="55">
        <v>0</v>
      </c>
      <c r="M869" s="55">
        <f t="shared" si="13"/>
        <v>0</v>
      </c>
    </row>
    <row r="870" spans="1:13" hidden="1">
      <c r="A870" s="52" t="s">
        <v>823</v>
      </c>
      <c r="B870" s="53" t="s">
        <v>824</v>
      </c>
      <c r="C870" s="54" t="s">
        <v>66</v>
      </c>
      <c r="D870" s="49" t="s">
        <v>314</v>
      </c>
      <c r="E870" s="54" t="s">
        <v>283</v>
      </c>
      <c r="F870" s="49" t="s">
        <v>284</v>
      </c>
      <c r="G870" s="55">
        <v>-44461.22</v>
      </c>
      <c r="H870" s="55">
        <v>-48540.169999999991</v>
      </c>
      <c r="I870" s="55">
        <v>-36272.030000000006</v>
      </c>
      <c r="J870" s="55">
        <v>-50716.119999999995</v>
      </c>
      <c r="K870" s="55">
        <v>-51518.8</v>
      </c>
      <c r="L870" s="55">
        <v>-52512.9</v>
      </c>
      <c r="M870" s="55">
        <f t="shared" si="13"/>
        <v>-284021.24</v>
      </c>
    </row>
    <row r="871" spans="1:13" hidden="1">
      <c r="A871" s="52" t="s">
        <v>823</v>
      </c>
      <c r="B871" s="53" t="s">
        <v>824</v>
      </c>
      <c r="C871" s="54" t="s">
        <v>66</v>
      </c>
      <c r="D871" s="49" t="s">
        <v>314</v>
      </c>
      <c r="E871" s="54" t="s">
        <v>329</v>
      </c>
      <c r="F871" s="49" t="s">
        <v>330</v>
      </c>
      <c r="G871" s="55">
        <v>-16667.920000000002</v>
      </c>
      <c r="H871" s="55">
        <v>-16533.23</v>
      </c>
      <c r="I871" s="55">
        <v>-13065.61</v>
      </c>
      <c r="J871" s="55">
        <v>-19113.019999999997</v>
      </c>
      <c r="K871" s="55">
        <v>-48872.07</v>
      </c>
      <c r="L871" s="55">
        <v>-26018.710000000003</v>
      </c>
      <c r="M871" s="55">
        <f t="shared" si="13"/>
        <v>-140270.56</v>
      </c>
    </row>
    <row r="872" spans="1:13" hidden="1">
      <c r="A872" s="52" t="s">
        <v>823</v>
      </c>
      <c r="B872" s="53" t="s">
        <v>824</v>
      </c>
      <c r="C872" s="54" t="s">
        <v>66</v>
      </c>
      <c r="D872" s="49" t="s">
        <v>314</v>
      </c>
      <c r="E872" s="54" t="s">
        <v>331</v>
      </c>
      <c r="F872" s="49" t="s">
        <v>332</v>
      </c>
      <c r="G872" s="55">
        <v>-498.41999999999996</v>
      </c>
      <c r="H872" s="55">
        <v>-190.79</v>
      </c>
      <c r="I872" s="55">
        <v>-234.79</v>
      </c>
      <c r="J872" s="55">
        <v>0</v>
      </c>
      <c r="K872" s="55">
        <v>-317.81</v>
      </c>
      <c r="L872" s="55">
        <v>0</v>
      </c>
      <c r="M872" s="55">
        <f t="shared" si="13"/>
        <v>-1241.81</v>
      </c>
    </row>
    <row r="873" spans="1:13" hidden="1">
      <c r="A873" s="52" t="s">
        <v>823</v>
      </c>
      <c r="B873" s="53" t="s">
        <v>824</v>
      </c>
      <c r="C873" s="54" t="s">
        <v>66</v>
      </c>
      <c r="D873" s="49" t="s">
        <v>314</v>
      </c>
      <c r="E873" s="54" t="s">
        <v>333</v>
      </c>
      <c r="F873" s="49" t="s">
        <v>334</v>
      </c>
      <c r="G873" s="55">
        <v>417.14</v>
      </c>
      <c r="H873" s="55">
        <v>494.59000000000003</v>
      </c>
      <c r="I873" s="55">
        <v>754.72</v>
      </c>
      <c r="J873" s="55">
        <v>945.48</v>
      </c>
      <c r="K873" s="55">
        <v>751.19</v>
      </c>
      <c r="L873" s="55">
        <v>1126.3900000000001</v>
      </c>
      <c r="M873" s="55">
        <f t="shared" si="13"/>
        <v>4489.51</v>
      </c>
    </row>
    <row r="874" spans="1:13" hidden="1">
      <c r="A874" s="52" t="s">
        <v>823</v>
      </c>
      <c r="B874" s="53" t="s">
        <v>824</v>
      </c>
      <c r="C874" s="54" t="s">
        <v>66</v>
      </c>
      <c r="D874" s="49" t="s">
        <v>314</v>
      </c>
      <c r="E874" s="54" t="s">
        <v>285</v>
      </c>
      <c r="F874" s="49" t="s">
        <v>286</v>
      </c>
      <c r="G874" s="55">
        <v>69829.430000000008</v>
      </c>
      <c r="H874" s="55">
        <v>65845.5</v>
      </c>
      <c r="I874" s="55">
        <v>103006.07</v>
      </c>
      <c r="J874" s="55">
        <v>81862.009999999995</v>
      </c>
      <c r="K874" s="55">
        <v>83225.060000000012</v>
      </c>
      <c r="L874" s="55">
        <v>66611.37</v>
      </c>
      <c r="M874" s="55">
        <f t="shared" si="13"/>
        <v>470379.44</v>
      </c>
    </row>
    <row r="875" spans="1:13" hidden="1">
      <c r="A875" s="52" t="s">
        <v>823</v>
      </c>
      <c r="B875" s="53" t="s">
        <v>824</v>
      </c>
      <c r="C875" s="54" t="s">
        <v>66</v>
      </c>
      <c r="D875" s="49" t="s">
        <v>314</v>
      </c>
      <c r="E875" s="54" t="s">
        <v>287</v>
      </c>
      <c r="F875" s="49" t="s">
        <v>288</v>
      </c>
      <c r="G875" s="55">
        <v>1254.1999999999998</v>
      </c>
      <c r="H875" s="55">
        <v>1954.69</v>
      </c>
      <c r="I875" s="55">
        <v>1699.79</v>
      </c>
      <c r="J875" s="55">
        <v>1450.2</v>
      </c>
      <c r="K875" s="55">
        <v>2454.87</v>
      </c>
      <c r="L875" s="55">
        <v>3446.08</v>
      </c>
      <c r="M875" s="55">
        <f t="shared" si="13"/>
        <v>12259.83</v>
      </c>
    </row>
    <row r="876" spans="1:13" hidden="1">
      <c r="A876" s="52" t="s">
        <v>823</v>
      </c>
      <c r="B876" s="53" t="s">
        <v>824</v>
      </c>
      <c r="C876" s="54" t="s">
        <v>66</v>
      </c>
      <c r="D876" s="49" t="s">
        <v>314</v>
      </c>
      <c r="E876" s="54" t="s">
        <v>335</v>
      </c>
      <c r="F876" s="49" t="s">
        <v>336</v>
      </c>
      <c r="G876" s="55">
        <v>73338.960000000006</v>
      </c>
      <c r="H876" s="55">
        <v>257466.95</v>
      </c>
      <c r="I876" s="55">
        <v>202403.84</v>
      </c>
      <c r="J876" s="55">
        <v>121906.80000000002</v>
      </c>
      <c r="K876" s="55">
        <v>155781.4</v>
      </c>
      <c r="L876" s="55">
        <v>0</v>
      </c>
      <c r="M876" s="55">
        <f t="shared" si="13"/>
        <v>810897.95000000007</v>
      </c>
    </row>
    <row r="877" spans="1:13" hidden="1">
      <c r="A877" s="52" t="s">
        <v>823</v>
      </c>
      <c r="B877" s="53" t="s">
        <v>824</v>
      </c>
      <c r="C877" s="54" t="s">
        <v>66</v>
      </c>
      <c r="D877" s="49" t="s">
        <v>314</v>
      </c>
      <c r="E877" s="54" t="s">
        <v>289</v>
      </c>
      <c r="F877" s="49" t="s">
        <v>290</v>
      </c>
      <c r="G877" s="55">
        <v>47994.26</v>
      </c>
      <c r="H877" s="55">
        <v>43762.26</v>
      </c>
      <c r="I877" s="55">
        <v>42027.96</v>
      </c>
      <c r="J877" s="55">
        <v>54565.079999999994</v>
      </c>
      <c r="K877" s="55">
        <v>36098.639999999999</v>
      </c>
      <c r="L877" s="55">
        <v>41486.370000000003</v>
      </c>
      <c r="M877" s="55">
        <f t="shared" si="13"/>
        <v>265934.57</v>
      </c>
    </row>
    <row r="878" spans="1:13" hidden="1">
      <c r="A878" s="52" t="s">
        <v>823</v>
      </c>
      <c r="B878" s="53" t="s">
        <v>824</v>
      </c>
      <c r="C878" s="54" t="s">
        <v>66</v>
      </c>
      <c r="D878" s="49" t="s">
        <v>314</v>
      </c>
      <c r="E878" s="54" t="s">
        <v>291</v>
      </c>
      <c r="F878" s="49" t="s">
        <v>292</v>
      </c>
      <c r="G878" s="55">
        <v>7599.08</v>
      </c>
      <c r="H878" s="55">
        <v>3778.86</v>
      </c>
      <c r="I878" s="55">
        <v>5208.0300000000007</v>
      </c>
      <c r="J878" s="55">
        <v>4098.12</v>
      </c>
      <c r="K878" s="55">
        <v>3663.79</v>
      </c>
      <c r="L878" s="55">
        <v>2622.58</v>
      </c>
      <c r="M878" s="55">
        <f t="shared" si="13"/>
        <v>26970.46</v>
      </c>
    </row>
    <row r="879" spans="1:13" hidden="1">
      <c r="A879" s="52" t="s">
        <v>823</v>
      </c>
      <c r="B879" s="53" t="s">
        <v>824</v>
      </c>
      <c r="C879" s="54" t="s">
        <v>66</v>
      </c>
      <c r="D879" s="49" t="s">
        <v>314</v>
      </c>
      <c r="E879" s="54" t="s">
        <v>305</v>
      </c>
      <c r="F879" s="49" t="s">
        <v>306</v>
      </c>
      <c r="G879" s="55">
        <v>2684.88</v>
      </c>
      <c r="H879" s="55">
        <v>4339.0199999999995</v>
      </c>
      <c r="I879" s="55">
        <v>0</v>
      </c>
      <c r="J879" s="55">
        <v>0</v>
      </c>
      <c r="K879" s="55">
        <v>0</v>
      </c>
      <c r="L879" s="55">
        <v>0</v>
      </c>
      <c r="M879" s="55">
        <f t="shared" si="13"/>
        <v>7023.9</v>
      </c>
    </row>
    <row r="880" spans="1:13" hidden="1">
      <c r="A880" s="52" t="s">
        <v>823</v>
      </c>
      <c r="B880" s="53" t="s">
        <v>824</v>
      </c>
      <c r="C880" s="54" t="s">
        <v>66</v>
      </c>
      <c r="D880" s="49" t="s">
        <v>314</v>
      </c>
      <c r="E880" s="54" t="s">
        <v>337</v>
      </c>
      <c r="F880" s="49" t="s">
        <v>338</v>
      </c>
      <c r="G880" s="55">
        <v>5959.1100000000006</v>
      </c>
      <c r="H880" s="55">
        <v>7065.64</v>
      </c>
      <c r="I880" s="55">
        <v>8385.869999999999</v>
      </c>
      <c r="J880" s="55">
        <v>10505.37</v>
      </c>
      <c r="K880" s="55">
        <v>8346.5400000000009</v>
      </c>
      <c r="L880" s="55">
        <v>12515.49</v>
      </c>
      <c r="M880" s="55">
        <f t="shared" si="13"/>
        <v>52778.02</v>
      </c>
    </row>
    <row r="881" spans="1:13" hidden="1">
      <c r="A881" s="52" t="s">
        <v>823</v>
      </c>
      <c r="B881" s="53" t="s">
        <v>824</v>
      </c>
      <c r="C881" s="54" t="s">
        <v>66</v>
      </c>
      <c r="D881" s="49" t="s">
        <v>314</v>
      </c>
      <c r="E881" s="54" t="s">
        <v>341</v>
      </c>
      <c r="F881" s="49" t="s">
        <v>342</v>
      </c>
      <c r="G881" s="55">
        <v>1132.6100000000001</v>
      </c>
      <c r="H881" s="55">
        <v>321.44</v>
      </c>
      <c r="I881" s="55">
        <v>396.44</v>
      </c>
      <c r="J881" s="55">
        <v>0</v>
      </c>
      <c r="K881" s="55">
        <v>480.81</v>
      </c>
      <c r="L881" s="55">
        <v>0</v>
      </c>
      <c r="M881" s="55">
        <f t="shared" si="13"/>
        <v>2331.3000000000002</v>
      </c>
    </row>
    <row r="882" spans="1:13" hidden="1">
      <c r="A882" s="52" t="s">
        <v>823</v>
      </c>
      <c r="B882" s="53" t="s">
        <v>824</v>
      </c>
      <c r="C882" s="54" t="s">
        <v>66</v>
      </c>
      <c r="D882" s="49" t="s">
        <v>314</v>
      </c>
      <c r="E882" s="54" t="s">
        <v>343</v>
      </c>
      <c r="F882" s="49" t="s">
        <v>344</v>
      </c>
      <c r="G882" s="55">
        <v>1139.6399999999999</v>
      </c>
      <c r="H882" s="55">
        <v>1012.2300000000001</v>
      </c>
      <c r="I882" s="55">
        <v>3026.83</v>
      </c>
      <c r="J882" s="55">
        <v>4166.6099999999997</v>
      </c>
      <c r="K882" s="55">
        <v>3369.16</v>
      </c>
      <c r="L882" s="55">
        <v>16136.93</v>
      </c>
      <c r="M882" s="55">
        <f t="shared" si="13"/>
        <v>28851.4</v>
      </c>
    </row>
    <row r="883" spans="1:13" hidden="1">
      <c r="A883" s="52" t="s">
        <v>823</v>
      </c>
      <c r="B883" s="53" t="s">
        <v>824</v>
      </c>
      <c r="C883" s="54" t="s">
        <v>66</v>
      </c>
      <c r="D883" s="49" t="s">
        <v>314</v>
      </c>
      <c r="E883" s="54" t="s">
        <v>45</v>
      </c>
      <c r="F883" s="49" t="s">
        <v>345</v>
      </c>
      <c r="G883" s="55">
        <v>0</v>
      </c>
      <c r="H883" s="55">
        <v>0</v>
      </c>
      <c r="I883" s="55">
        <v>0</v>
      </c>
      <c r="J883" s="55">
        <v>1166.9000000000001</v>
      </c>
      <c r="K883" s="55">
        <v>278.95999999999998</v>
      </c>
      <c r="L883" s="55">
        <v>0</v>
      </c>
      <c r="M883" s="55">
        <f t="shared" si="13"/>
        <v>1445.8600000000001</v>
      </c>
    </row>
    <row r="884" spans="1:13" hidden="1">
      <c r="A884" s="52" t="s">
        <v>823</v>
      </c>
      <c r="B884" s="53" t="s">
        <v>824</v>
      </c>
      <c r="C884" s="54" t="s">
        <v>66</v>
      </c>
      <c r="D884" s="49" t="s">
        <v>314</v>
      </c>
      <c r="E884" s="54" t="s">
        <v>307</v>
      </c>
      <c r="F884" s="49" t="s">
        <v>308</v>
      </c>
      <c r="G884" s="55">
        <v>0</v>
      </c>
      <c r="H884" s="55">
        <v>0</v>
      </c>
      <c r="I884" s="55">
        <v>80.09</v>
      </c>
      <c r="J884" s="55">
        <v>0</v>
      </c>
      <c r="K884" s="55">
        <v>0</v>
      </c>
      <c r="L884" s="55">
        <v>0</v>
      </c>
      <c r="M884" s="55">
        <f t="shared" si="13"/>
        <v>80.09</v>
      </c>
    </row>
    <row r="885" spans="1:13" hidden="1">
      <c r="A885" s="52" t="s">
        <v>823</v>
      </c>
      <c r="B885" s="53" t="s">
        <v>824</v>
      </c>
      <c r="C885" s="54" t="s">
        <v>66</v>
      </c>
      <c r="D885" s="49" t="s">
        <v>314</v>
      </c>
      <c r="E885" s="54" t="s">
        <v>346</v>
      </c>
      <c r="F885" s="49" t="s">
        <v>347</v>
      </c>
      <c r="G885" s="55">
        <v>15868.440000000002</v>
      </c>
      <c r="H885" s="55">
        <v>15858.43</v>
      </c>
      <c r="I885" s="55">
        <v>10305.410000000002</v>
      </c>
      <c r="J885" s="55">
        <v>15336.470000000001</v>
      </c>
      <c r="K885" s="55">
        <v>46500.299999999996</v>
      </c>
      <c r="L885" s="55">
        <v>10412.769999999999</v>
      </c>
      <c r="M885" s="55">
        <f t="shared" si="13"/>
        <v>114281.82</v>
      </c>
    </row>
    <row r="886" spans="1:13" hidden="1">
      <c r="A886" s="52" t="s">
        <v>823</v>
      </c>
      <c r="B886" s="53" t="s">
        <v>824</v>
      </c>
      <c r="C886" s="54" t="s">
        <v>66</v>
      </c>
      <c r="D886" s="49" t="s">
        <v>314</v>
      </c>
      <c r="E886" s="54" t="s">
        <v>350</v>
      </c>
      <c r="F886" s="49" t="s">
        <v>351</v>
      </c>
      <c r="G886" s="55">
        <v>21.96</v>
      </c>
      <c r="H886" s="55">
        <v>0</v>
      </c>
      <c r="I886" s="55">
        <v>0</v>
      </c>
      <c r="J886" s="55">
        <v>0</v>
      </c>
      <c r="K886" s="55">
        <v>0</v>
      </c>
      <c r="L886" s="55">
        <v>0</v>
      </c>
      <c r="M886" s="55">
        <f t="shared" si="13"/>
        <v>21.96</v>
      </c>
    </row>
    <row r="887" spans="1:13" hidden="1">
      <c r="A887" s="52" t="s">
        <v>823</v>
      </c>
      <c r="B887" s="53" t="s">
        <v>824</v>
      </c>
      <c r="C887" s="54" t="s">
        <v>66</v>
      </c>
      <c r="D887" s="49" t="s">
        <v>314</v>
      </c>
      <c r="E887" s="54" t="s">
        <v>352</v>
      </c>
      <c r="F887" s="49" t="s">
        <v>353</v>
      </c>
      <c r="G887" s="55">
        <v>38160.319999999992</v>
      </c>
      <c r="H887" s="55">
        <v>47051.79</v>
      </c>
      <c r="I887" s="55">
        <v>28005.310000000005</v>
      </c>
      <c r="J887" s="55">
        <v>47640.320000000007</v>
      </c>
      <c r="K887" s="55">
        <v>63592.400000000009</v>
      </c>
      <c r="L887" s="55">
        <v>55804.340000000004</v>
      </c>
      <c r="M887" s="55">
        <f t="shared" si="13"/>
        <v>280254.48000000004</v>
      </c>
    </row>
    <row r="888" spans="1:13" hidden="1">
      <c r="A888" s="52" t="s">
        <v>823</v>
      </c>
      <c r="B888" s="53" t="s">
        <v>824</v>
      </c>
      <c r="C888" s="54" t="s">
        <v>66</v>
      </c>
      <c r="D888" s="49" t="s">
        <v>314</v>
      </c>
      <c r="E888" s="54" t="s">
        <v>399</v>
      </c>
      <c r="F888" s="49" t="s">
        <v>400</v>
      </c>
      <c r="G888" s="55">
        <v>0</v>
      </c>
      <c r="H888" s="55">
        <v>0</v>
      </c>
      <c r="I888" s="55">
        <v>0</v>
      </c>
      <c r="J888" s="55">
        <v>0</v>
      </c>
      <c r="K888" s="55">
        <v>0</v>
      </c>
      <c r="L888" s="55">
        <v>213.86</v>
      </c>
      <c r="M888" s="55">
        <f t="shared" si="13"/>
        <v>213.86</v>
      </c>
    </row>
    <row r="889" spans="1:13" hidden="1">
      <c r="A889" s="52" t="s">
        <v>823</v>
      </c>
      <c r="B889" s="53" t="s">
        <v>824</v>
      </c>
      <c r="C889" s="54" t="s">
        <v>66</v>
      </c>
      <c r="D889" s="49" t="s">
        <v>314</v>
      </c>
      <c r="E889" s="54" t="s">
        <v>354</v>
      </c>
      <c r="F889" s="49" t="s">
        <v>355</v>
      </c>
      <c r="G889" s="55">
        <v>0</v>
      </c>
      <c r="H889" s="55">
        <v>24.8</v>
      </c>
      <c r="I889" s="55">
        <v>0</v>
      </c>
      <c r="J889" s="55">
        <v>0</v>
      </c>
      <c r="K889" s="55">
        <v>68.83</v>
      </c>
      <c r="L889" s="55">
        <v>314.22000000000003</v>
      </c>
      <c r="M889" s="55">
        <f t="shared" si="13"/>
        <v>407.85</v>
      </c>
    </row>
    <row r="890" spans="1:13" hidden="1">
      <c r="A890" s="52" t="s">
        <v>823</v>
      </c>
      <c r="B890" s="53" t="s">
        <v>824</v>
      </c>
      <c r="C890" s="54" t="s">
        <v>66</v>
      </c>
      <c r="D890" s="49" t="s">
        <v>314</v>
      </c>
      <c r="E890" s="54" t="s">
        <v>356</v>
      </c>
      <c r="F890" s="49" t="s">
        <v>357</v>
      </c>
      <c r="G890" s="55">
        <v>1610</v>
      </c>
      <c r="H890" s="55">
        <v>0</v>
      </c>
      <c r="I890" s="55">
        <v>0</v>
      </c>
      <c r="J890" s="55">
        <v>0</v>
      </c>
      <c r="K890" s="55">
        <v>0</v>
      </c>
      <c r="L890" s="55">
        <v>0</v>
      </c>
      <c r="M890" s="55">
        <f t="shared" si="13"/>
        <v>1610</v>
      </c>
    </row>
    <row r="891" spans="1:13" hidden="1">
      <c r="A891" s="52" t="s">
        <v>823</v>
      </c>
      <c r="B891" s="53" t="s">
        <v>824</v>
      </c>
      <c r="C891" s="54" t="s">
        <v>66</v>
      </c>
      <c r="D891" s="49" t="s">
        <v>314</v>
      </c>
      <c r="E891" s="54" t="s">
        <v>360</v>
      </c>
      <c r="F891" s="49" t="s">
        <v>361</v>
      </c>
      <c r="G891" s="55">
        <v>0</v>
      </c>
      <c r="H891" s="55">
        <v>0</v>
      </c>
      <c r="I891" s="55">
        <v>0</v>
      </c>
      <c r="J891" s="55">
        <v>0</v>
      </c>
      <c r="K891" s="55">
        <v>630.62</v>
      </c>
      <c r="L891" s="55">
        <v>0</v>
      </c>
      <c r="M891" s="55">
        <f t="shared" si="13"/>
        <v>630.62</v>
      </c>
    </row>
    <row r="892" spans="1:13" hidden="1">
      <c r="A892" s="52" t="s">
        <v>823</v>
      </c>
      <c r="B892" s="53" t="s">
        <v>824</v>
      </c>
      <c r="C892" s="54" t="s">
        <v>66</v>
      </c>
      <c r="D892" s="49" t="s">
        <v>314</v>
      </c>
      <c r="E892" s="54" t="s">
        <v>770</v>
      </c>
      <c r="F892" s="49" t="s">
        <v>771</v>
      </c>
      <c r="G892" s="55">
        <v>0</v>
      </c>
      <c r="H892" s="55">
        <v>0</v>
      </c>
      <c r="I892" s="55">
        <v>0</v>
      </c>
      <c r="J892" s="55">
        <v>0</v>
      </c>
      <c r="K892" s="55">
        <v>0</v>
      </c>
      <c r="L892" s="55">
        <v>2052.16</v>
      </c>
      <c r="M892" s="55">
        <f t="shared" si="13"/>
        <v>2052.16</v>
      </c>
    </row>
    <row r="893" spans="1:13" hidden="1">
      <c r="A893" s="52" t="s">
        <v>823</v>
      </c>
      <c r="B893" s="53" t="s">
        <v>824</v>
      </c>
      <c r="C893" s="54" t="s">
        <v>64</v>
      </c>
      <c r="D893" s="49" t="s">
        <v>362</v>
      </c>
      <c r="E893" s="54" t="s">
        <v>279</v>
      </c>
      <c r="F893" s="49" t="s">
        <v>280</v>
      </c>
      <c r="G893" s="55">
        <v>8290.08</v>
      </c>
      <c r="H893" s="55">
        <v>-8427.26</v>
      </c>
      <c r="I893" s="55">
        <v>-13546.93</v>
      </c>
      <c r="J893" s="55">
        <v>222.05999999999995</v>
      </c>
      <c r="K893" s="55">
        <v>5454.7899999999991</v>
      </c>
      <c r="L893" s="55">
        <v>4920.2199999999993</v>
      </c>
      <c r="M893" s="55">
        <f t="shared" si="13"/>
        <v>-3087.0400000000027</v>
      </c>
    </row>
    <row r="894" spans="1:13" hidden="1">
      <c r="A894" s="52" t="s">
        <v>823</v>
      </c>
      <c r="B894" s="53" t="s">
        <v>824</v>
      </c>
      <c r="C894" s="54" t="s">
        <v>64</v>
      </c>
      <c r="D894" s="49" t="s">
        <v>362</v>
      </c>
      <c r="E894" s="54" t="s">
        <v>363</v>
      </c>
      <c r="F894" s="49" t="s">
        <v>364</v>
      </c>
      <c r="G894" s="55">
        <v>0</v>
      </c>
      <c r="H894" s="55">
        <v>0</v>
      </c>
      <c r="I894" s="55">
        <v>0</v>
      </c>
      <c r="J894" s="55">
        <v>0</v>
      </c>
      <c r="K894" s="55">
        <v>0</v>
      </c>
      <c r="L894" s="55">
        <v>0</v>
      </c>
      <c r="M894" s="55">
        <f t="shared" si="13"/>
        <v>0</v>
      </c>
    </row>
    <row r="895" spans="1:13" hidden="1">
      <c r="A895" s="52" t="s">
        <v>823</v>
      </c>
      <c r="B895" s="53" t="s">
        <v>824</v>
      </c>
      <c r="C895" s="54" t="s">
        <v>64</v>
      </c>
      <c r="D895" s="49" t="s">
        <v>362</v>
      </c>
      <c r="E895" s="54" t="s">
        <v>365</v>
      </c>
      <c r="F895" s="49" t="s">
        <v>366</v>
      </c>
      <c r="G895" s="55">
        <v>-321965.05</v>
      </c>
      <c r="H895" s="55">
        <v>-326801.24</v>
      </c>
      <c r="I895" s="55">
        <v>-499289.94</v>
      </c>
      <c r="J895" s="55">
        <v>-302218.68</v>
      </c>
      <c r="K895" s="55">
        <v>-303320.25000000006</v>
      </c>
      <c r="L895" s="55">
        <v>-322595.71000000002</v>
      </c>
      <c r="M895" s="55">
        <f t="shared" si="13"/>
        <v>-2076190.8699999999</v>
      </c>
    </row>
    <row r="896" spans="1:13" hidden="1">
      <c r="A896" s="52" t="s">
        <v>823</v>
      </c>
      <c r="B896" s="53" t="s">
        <v>824</v>
      </c>
      <c r="C896" s="54" t="s">
        <v>64</v>
      </c>
      <c r="D896" s="49" t="s">
        <v>362</v>
      </c>
      <c r="E896" s="54" t="s">
        <v>367</v>
      </c>
      <c r="F896" s="49" t="s">
        <v>368</v>
      </c>
      <c r="G896" s="55">
        <v>-202119.18</v>
      </c>
      <c r="H896" s="55">
        <v>-169770.00999999998</v>
      </c>
      <c r="I896" s="55">
        <v>-246146.53</v>
      </c>
      <c r="J896" s="55">
        <v>-161366.79</v>
      </c>
      <c r="K896" s="55">
        <v>-145341.76999999999</v>
      </c>
      <c r="L896" s="55">
        <v>-168067.75000000003</v>
      </c>
      <c r="M896" s="55">
        <f t="shared" si="13"/>
        <v>-1092812.03</v>
      </c>
    </row>
    <row r="897" spans="1:13" hidden="1">
      <c r="A897" s="52" t="s">
        <v>823</v>
      </c>
      <c r="B897" s="53" t="s">
        <v>824</v>
      </c>
      <c r="C897" s="54" t="s">
        <v>64</v>
      </c>
      <c r="D897" s="49" t="s">
        <v>362</v>
      </c>
      <c r="E897" s="54" t="s">
        <v>369</v>
      </c>
      <c r="F897" s="49" t="s">
        <v>370</v>
      </c>
      <c r="G897" s="55">
        <v>205624.2</v>
      </c>
      <c r="H897" s="55">
        <v>176913.31999999998</v>
      </c>
      <c r="I897" s="55">
        <v>250367.09999999998</v>
      </c>
      <c r="J897" s="55">
        <v>167018.44</v>
      </c>
      <c r="K897" s="55">
        <v>146395.12</v>
      </c>
      <c r="L897" s="55">
        <v>170074.49000000002</v>
      </c>
      <c r="M897" s="55">
        <f t="shared" si="13"/>
        <v>1116392.6700000002</v>
      </c>
    </row>
    <row r="898" spans="1:13" hidden="1">
      <c r="A898" s="52" t="s">
        <v>823</v>
      </c>
      <c r="B898" s="53" t="s">
        <v>824</v>
      </c>
      <c r="C898" s="54" t="s">
        <v>64</v>
      </c>
      <c r="D898" s="49" t="s">
        <v>362</v>
      </c>
      <c r="E898" s="54" t="s">
        <v>371</v>
      </c>
      <c r="F898" s="49" t="s">
        <v>372</v>
      </c>
      <c r="G898" s="55">
        <v>0</v>
      </c>
      <c r="H898" s="55">
        <v>0</v>
      </c>
      <c r="I898" s="55">
        <v>0</v>
      </c>
      <c r="J898" s="55">
        <v>0</v>
      </c>
      <c r="K898" s="55">
        <v>1428</v>
      </c>
      <c r="L898" s="55">
        <v>0</v>
      </c>
      <c r="M898" s="55">
        <f t="shared" si="13"/>
        <v>1428</v>
      </c>
    </row>
    <row r="899" spans="1:13" hidden="1">
      <c r="A899" s="52" t="s">
        <v>823</v>
      </c>
      <c r="B899" s="53" t="s">
        <v>824</v>
      </c>
      <c r="C899" s="54" t="s">
        <v>64</v>
      </c>
      <c r="D899" s="49" t="s">
        <v>362</v>
      </c>
      <c r="E899" s="54" t="s">
        <v>315</v>
      </c>
      <c r="F899" s="49" t="s">
        <v>316</v>
      </c>
      <c r="G899" s="55">
        <v>15975.9</v>
      </c>
      <c r="H899" s="55">
        <v>0</v>
      </c>
      <c r="I899" s="55">
        <v>14799.509999999998</v>
      </c>
      <c r="J899" s="55">
        <v>462.72</v>
      </c>
      <c r="K899" s="55">
        <v>1000.29</v>
      </c>
      <c r="L899" s="55">
        <v>7048.71</v>
      </c>
      <c r="M899" s="55">
        <f t="shared" si="13"/>
        <v>39287.129999999997</v>
      </c>
    </row>
    <row r="900" spans="1:13" hidden="1">
      <c r="A900" s="52" t="s">
        <v>823</v>
      </c>
      <c r="B900" s="53" t="s">
        <v>824</v>
      </c>
      <c r="C900" s="54" t="s">
        <v>64</v>
      </c>
      <c r="D900" s="49" t="s">
        <v>362</v>
      </c>
      <c r="E900" s="54" t="s">
        <v>480</v>
      </c>
      <c r="F900" s="49" t="s">
        <v>481</v>
      </c>
      <c r="G900" s="55">
        <v>74.06</v>
      </c>
      <c r="H900" s="55">
        <v>0</v>
      </c>
      <c r="I900" s="55">
        <v>0</v>
      </c>
      <c r="J900" s="55">
        <v>540.79</v>
      </c>
      <c r="K900" s="55">
        <v>0</v>
      </c>
      <c r="L900" s="55">
        <v>0</v>
      </c>
      <c r="M900" s="55">
        <f t="shared" si="13"/>
        <v>614.84999999999991</v>
      </c>
    </row>
    <row r="901" spans="1:13" hidden="1">
      <c r="A901" s="52" t="s">
        <v>823</v>
      </c>
      <c r="B901" s="53" t="s">
        <v>824</v>
      </c>
      <c r="C901" s="54" t="s">
        <v>64</v>
      </c>
      <c r="D901" s="49" t="s">
        <v>362</v>
      </c>
      <c r="E901" s="54" t="s">
        <v>297</v>
      </c>
      <c r="F901" s="49" t="s">
        <v>298</v>
      </c>
      <c r="G901" s="55">
        <v>3684.5699999999997</v>
      </c>
      <c r="H901" s="55">
        <v>2514.2199999999998</v>
      </c>
      <c r="I901" s="55">
        <v>4752.3299999999981</v>
      </c>
      <c r="J901" s="55">
        <v>1584.76</v>
      </c>
      <c r="K901" s="55">
        <v>3805.53</v>
      </c>
      <c r="L901" s="55">
        <v>3935.4500000000003</v>
      </c>
      <c r="M901" s="55">
        <f t="shared" si="13"/>
        <v>20276.859999999997</v>
      </c>
    </row>
    <row r="902" spans="1:13" hidden="1">
      <c r="A902" s="52" t="s">
        <v>823</v>
      </c>
      <c r="B902" s="53" t="s">
        <v>824</v>
      </c>
      <c r="C902" s="54" t="s">
        <v>64</v>
      </c>
      <c r="D902" s="49" t="s">
        <v>362</v>
      </c>
      <c r="E902" s="54" t="s">
        <v>375</v>
      </c>
      <c r="F902" s="49" t="s">
        <v>376</v>
      </c>
      <c r="G902" s="55">
        <v>5859.2400000000007</v>
      </c>
      <c r="H902" s="55">
        <v>6034.42</v>
      </c>
      <c r="I902" s="55">
        <v>5940.49</v>
      </c>
      <c r="J902" s="55">
        <v>6814.67</v>
      </c>
      <c r="K902" s="55">
        <v>5044.09</v>
      </c>
      <c r="L902" s="55">
        <v>5988.08</v>
      </c>
      <c r="M902" s="55">
        <f t="shared" si="13"/>
        <v>35680.99</v>
      </c>
    </row>
    <row r="903" spans="1:13" hidden="1">
      <c r="A903" s="52" t="s">
        <v>823</v>
      </c>
      <c r="B903" s="53" t="s">
        <v>824</v>
      </c>
      <c r="C903" s="54" t="s">
        <v>64</v>
      </c>
      <c r="D903" s="49" t="s">
        <v>362</v>
      </c>
      <c r="E903" s="54" t="s">
        <v>317</v>
      </c>
      <c r="F903" s="49" t="s">
        <v>318</v>
      </c>
      <c r="G903" s="55">
        <v>0</v>
      </c>
      <c r="H903" s="55">
        <v>150</v>
      </c>
      <c r="I903" s="55">
        <v>0</v>
      </c>
      <c r="J903" s="55">
        <v>0</v>
      </c>
      <c r="K903" s="55">
        <v>0</v>
      </c>
      <c r="L903" s="55">
        <v>1818.14</v>
      </c>
      <c r="M903" s="55">
        <f t="shared" si="13"/>
        <v>1968.14</v>
      </c>
    </row>
    <row r="904" spans="1:13" hidden="1">
      <c r="A904" s="52" t="s">
        <v>823</v>
      </c>
      <c r="B904" s="53" t="s">
        <v>824</v>
      </c>
      <c r="C904" s="54" t="s">
        <v>64</v>
      </c>
      <c r="D904" s="49" t="s">
        <v>362</v>
      </c>
      <c r="E904" s="54" t="s">
        <v>299</v>
      </c>
      <c r="F904" s="49" t="s">
        <v>300</v>
      </c>
      <c r="G904" s="55">
        <v>3611.9100000000003</v>
      </c>
      <c r="H904" s="55">
        <v>2655.54</v>
      </c>
      <c r="I904" s="55">
        <v>2716.43</v>
      </c>
      <c r="J904" s="55">
        <v>10942.43</v>
      </c>
      <c r="K904" s="55">
        <v>618.08000000000004</v>
      </c>
      <c r="L904" s="55">
        <v>4526.8599999999997</v>
      </c>
      <c r="M904" s="55">
        <f t="shared" ref="M904:M967" si="14">SUM(G904:L904)</f>
        <v>25071.250000000004</v>
      </c>
    </row>
    <row r="905" spans="1:13" hidden="1">
      <c r="A905" s="52" t="s">
        <v>823</v>
      </c>
      <c r="B905" s="53" t="s">
        <v>824</v>
      </c>
      <c r="C905" s="54" t="s">
        <v>64</v>
      </c>
      <c r="D905" s="49" t="s">
        <v>362</v>
      </c>
      <c r="E905" s="54" t="s">
        <v>377</v>
      </c>
      <c r="F905" s="49" t="s">
        <v>378</v>
      </c>
      <c r="G905" s="55">
        <v>4666.7199999999993</v>
      </c>
      <c r="H905" s="55">
        <v>28.08</v>
      </c>
      <c r="I905" s="55">
        <v>430.19999999999993</v>
      </c>
      <c r="J905" s="55">
        <v>2164.67</v>
      </c>
      <c r="K905" s="55">
        <v>4283.43</v>
      </c>
      <c r="L905" s="55">
        <v>228.47999999999996</v>
      </c>
      <c r="M905" s="55">
        <f t="shared" si="14"/>
        <v>11801.579999999998</v>
      </c>
    </row>
    <row r="906" spans="1:13" hidden="1">
      <c r="A906" s="52" t="s">
        <v>823</v>
      </c>
      <c r="B906" s="53" t="s">
        <v>824</v>
      </c>
      <c r="C906" s="54" t="s">
        <v>64</v>
      </c>
      <c r="D906" s="49" t="s">
        <v>362</v>
      </c>
      <c r="E906" s="54" t="s">
        <v>301</v>
      </c>
      <c r="F906" s="49" t="s">
        <v>302</v>
      </c>
      <c r="G906" s="55">
        <v>1726.19</v>
      </c>
      <c r="H906" s="55">
        <v>476.09999999999997</v>
      </c>
      <c r="I906" s="55">
        <v>703.88</v>
      </c>
      <c r="J906" s="55">
        <v>333.65</v>
      </c>
      <c r="K906" s="55">
        <v>76.59</v>
      </c>
      <c r="L906" s="55">
        <v>581.36</v>
      </c>
      <c r="M906" s="55">
        <f t="shared" si="14"/>
        <v>3897.7700000000004</v>
      </c>
    </row>
    <row r="907" spans="1:13" hidden="1">
      <c r="A907" s="52" t="s">
        <v>823</v>
      </c>
      <c r="B907" s="53" t="s">
        <v>824</v>
      </c>
      <c r="C907" s="54" t="s">
        <v>64</v>
      </c>
      <c r="D907" s="49" t="s">
        <v>362</v>
      </c>
      <c r="E907" s="54" t="s">
        <v>835</v>
      </c>
      <c r="F907" s="49" t="s">
        <v>836</v>
      </c>
      <c r="G907" s="55">
        <v>418</v>
      </c>
      <c r="H907" s="55">
        <v>-418</v>
      </c>
      <c r="I907" s="55">
        <v>0</v>
      </c>
      <c r="J907" s="55">
        <v>0</v>
      </c>
      <c r="K907" s="55">
        <v>0</v>
      </c>
      <c r="L907" s="55">
        <v>85</v>
      </c>
      <c r="M907" s="55">
        <f t="shared" si="14"/>
        <v>85</v>
      </c>
    </row>
    <row r="908" spans="1:13" hidden="1">
      <c r="A908" s="52" t="s">
        <v>823</v>
      </c>
      <c r="B908" s="53" t="s">
        <v>824</v>
      </c>
      <c r="C908" s="54" t="s">
        <v>64</v>
      </c>
      <c r="D908" s="49" t="s">
        <v>362</v>
      </c>
      <c r="E908" s="54" t="s">
        <v>319</v>
      </c>
      <c r="F908" s="49" t="s">
        <v>320</v>
      </c>
      <c r="G908" s="55">
        <v>4910.8999999999996</v>
      </c>
      <c r="H908" s="55">
        <v>4823.84</v>
      </c>
      <c r="I908" s="55">
        <v>8586.4</v>
      </c>
      <c r="J908" s="55">
        <v>5302.48</v>
      </c>
      <c r="K908" s="55">
        <v>6728.19</v>
      </c>
      <c r="L908" s="55">
        <v>5053.49</v>
      </c>
      <c r="M908" s="55">
        <f t="shared" si="14"/>
        <v>35405.299999999996</v>
      </c>
    </row>
    <row r="909" spans="1:13" hidden="1">
      <c r="A909" s="52" t="s">
        <v>823</v>
      </c>
      <c r="B909" s="53" t="s">
        <v>824</v>
      </c>
      <c r="C909" s="54" t="s">
        <v>64</v>
      </c>
      <c r="D909" s="49" t="s">
        <v>362</v>
      </c>
      <c r="E909" s="54" t="s">
        <v>303</v>
      </c>
      <c r="F909" s="49" t="s">
        <v>304</v>
      </c>
      <c r="G909" s="55">
        <v>1040.28</v>
      </c>
      <c r="H909" s="55">
        <v>799.9</v>
      </c>
      <c r="I909" s="55">
        <v>830.89</v>
      </c>
      <c r="J909" s="55">
        <v>955.42000000000007</v>
      </c>
      <c r="K909" s="55">
        <v>1503.76</v>
      </c>
      <c r="L909" s="55">
        <v>2850.08</v>
      </c>
      <c r="M909" s="55">
        <f t="shared" si="14"/>
        <v>7980.33</v>
      </c>
    </row>
    <row r="910" spans="1:13" hidden="1">
      <c r="A910" s="52" t="s">
        <v>823</v>
      </c>
      <c r="B910" s="53" t="s">
        <v>824</v>
      </c>
      <c r="C910" s="54" t="s">
        <v>64</v>
      </c>
      <c r="D910" s="49" t="s">
        <v>362</v>
      </c>
      <c r="E910" s="54" t="s">
        <v>379</v>
      </c>
      <c r="F910" s="49" t="s">
        <v>264</v>
      </c>
      <c r="G910" s="55">
        <v>0</v>
      </c>
      <c r="H910" s="55">
        <v>700</v>
      </c>
      <c r="I910" s="55">
        <v>62.14</v>
      </c>
      <c r="J910" s="55">
        <v>0</v>
      </c>
      <c r="K910" s="55">
        <v>0</v>
      </c>
      <c r="L910" s="55">
        <v>2000</v>
      </c>
      <c r="M910" s="55">
        <f t="shared" si="14"/>
        <v>2762.14</v>
      </c>
    </row>
    <row r="911" spans="1:13" hidden="1">
      <c r="A911" s="52" t="s">
        <v>823</v>
      </c>
      <c r="B911" s="53" t="s">
        <v>824</v>
      </c>
      <c r="C911" s="54" t="s">
        <v>64</v>
      </c>
      <c r="D911" s="49" t="s">
        <v>362</v>
      </c>
      <c r="E911" s="54" t="s">
        <v>321</v>
      </c>
      <c r="F911" s="49" t="s">
        <v>322</v>
      </c>
      <c r="G911" s="55">
        <v>380.28999999999996</v>
      </c>
      <c r="H911" s="55">
        <v>1228.4000000000001</v>
      </c>
      <c r="I911" s="55">
        <v>4899</v>
      </c>
      <c r="J911" s="55">
        <v>1556.9599999999998</v>
      </c>
      <c r="K911" s="55">
        <v>13127.77</v>
      </c>
      <c r="L911" s="55">
        <v>2158.0899999999997</v>
      </c>
      <c r="M911" s="55">
        <f t="shared" si="14"/>
        <v>23350.510000000002</v>
      </c>
    </row>
    <row r="912" spans="1:13" hidden="1">
      <c r="A912" s="52" t="s">
        <v>823</v>
      </c>
      <c r="B912" s="53" t="s">
        <v>824</v>
      </c>
      <c r="C912" s="54" t="s">
        <v>64</v>
      </c>
      <c r="D912" s="49" t="s">
        <v>362</v>
      </c>
      <c r="E912" s="54" t="s">
        <v>49</v>
      </c>
      <c r="F912" s="49" t="s">
        <v>529</v>
      </c>
      <c r="G912" s="55">
        <v>461.04</v>
      </c>
      <c r="H912" s="55">
        <v>0</v>
      </c>
      <c r="I912" s="55">
        <v>-18.5</v>
      </c>
      <c r="J912" s="55">
        <v>269.85000000000002</v>
      </c>
      <c r="K912" s="55">
        <v>191.19</v>
      </c>
      <c r="L912" s="55">
        <v>0</v>
      </c>
      <c r="M912" s="55">
        <f t="shared" si="14"/>
        <v>903.58000000000015</v>
      </c>
    </row>
    <row r="913" spans="1:13" hidden="1">
      <c r="A913" s="52" t="s">
        <v>823</v>
      </c>
      <c r="B913" s="53" t="s">
        <v>824</v>
      </c>
      <c r="C913" s="54" t="s">
        <v>64</v>
      </c>
      <c r="D913" s="49" t="s">
        <v>362</v>
      </c>
      <c r="E913" s="54" t="s">
        <v>281</v>
      </c>
      <c r="F913" s="49" t="s">
        <v>282</v>
      </c>
      <c r="G913" s="55">
        <v>0</v>
      </c>
      <c r="H913" s="55">
        <v>0</v>
      </c>
      <c r="I913" s="55">
        <v>0</v>
      </c>
      <c r="J913" s="55">
        <v>0</v>
      </c>
      <c r="K913" s="55">
        <v>0</v>
      </c>
      <c r="L913" s="55">
        <v>0</v>
      </c>
      <c r="M913" s="55">
        <f t="shared" si="14"/>
        <v>0</v>
      </c>
    </row>
    <row r="914" spans="1:13" hidden="1">
      <c r="A914" s="52" t="s">
        <v>823</v>
      </c>
      <c r="B914" s="53" t="s">
        <v>824</v>
      </c>
      <c r="C914" s="54" t="s">
        <v>64</v>
      </c>
      <c r="D914" s="49" t="s">
        <v>362</v>
      </c>
      <c r="E914" s="54" t="s">
        <v>380</v>
      </c>
      <c r="F914" s="49" t="s">
        <v>381</v>
      </c>
      <c r="G914" s="55">
        <v>0</v>
      </c>
      <c r="H914" s="55">
        <v>0</v>
      </c>
      <c r="I914" s="55">
        <v>0</v>
      </c>
      <c r="J914" s="55">
        <v>0</v>
      </c>
      <c r="K914" s="55">
        <v>0</v>
      </c>
      <c r="L914" s="55">
        <v>0</v>
      </c>
      <c r="M914" s="55">
        <f t="shared" si="14"/>
        <v>0</v>
      </c>
    </row>
    <row r="915" spans="1:13" hidden="1">
      <c r="A915" s="52" t="s">
        <v>823</v>
      </c>
      <c r="B915" s="53" t="s">
        <v>824</v>
      </c>
      <c r="C915" s="54" t="s">
        <v>64</v>
      </c>
      <c r="D915" s="49" t="s">
        <v>362</v>
      </c>
      <c r="E915" s="54" t="s">
        <v>323</v>
      </c>
      <c r="F915" s="49" t="s">
        <v>324</v>
      </c>
      <c r="G915" s="55">
        <v>0</v>
      </c>
      <c r="H915" s="55">
        <v>0</v>
      </c>
      <c r="I915" s="55">
        <v>0</v>
      </c>
      <c r="J915" s="55">
        <v>0</v>
      </c>
      <c r="K915" s="55">
        <v>0</v>
      </c>
      <c r="L915" s="55">
        <v>0</v>
      </c>
      <c r="M915" s="55">
        <f t="shared" si="14"/>
        <v>0</v>
      </c>
    </row>
    <row r="916" spans="1:13" hidden="1">
      <c r="A916" s="52" t="s">
        <v>823</v>
      </c>
      <c r="B916" s="53" t="s">
        <v>824</v>
      </c>
      <c r="C916" s="54" t="s">
        <v>64</v>
      </c>
      <c r="D916" s="49" t="s">
        <v>362</v>
      </c>
      <c r="E916" s="54" t="s">
        <v>325</v>
      </c>
      <c r="F916" s="49" t="s">
        <v>326</v>
      </c>
      <c r="G916" s="55">
        <v>-16899.870000000003</v>
      </c>
      <c r="H916" s="55">
        <v>-4793.8499999999995</v>
      </c>
      <c r="I916" s="55">
        <v>-14087.539999999999</v>
      </c>
      <c r="J916" s="55">
        <v>-6303.32</v>
      </c>
      <c r="K916" s="55">
        <v>-7792.2300000000005</v>
      </c>
      <c r="L916" s="55">
        <v>-9862.32</v>
      </c>
      <c r="M916" s="55">
        <f t="shared" si="14"/>
        <v>-59739.130000000005</v>
      </c>
    </row>
    <row r="917" spans="1:13" hidden="1">
      <c r="A917" s="52" t="s">
        <v>823</v>
      </c>
      <c r="B917" s="53" t="s">
        <v>824</v>
      </c>
      <c r="C917" s="54" t="s">
        <v>64</v>
      </c>
      <c r="D917" s="49" t="s">
        <v>362</v>
      </c>
      <c r="E917" s="54" t="s">
        <v>382</v>
      </c>
      <c r="F917" s="49" t="s">
        <v>383</v>
      </c>
      <c r="G917" s="55">
        <v>0</v>
      </c>
      <c r="H917" s="55">
        <v>0</v>
      </c>
      <c r="I917" s="55">
        <v>0</v>
      </c>
      <c r="J917" s="55">
        <v>0</v>
      </c>
      <c r="K917" s="55">
        <v>0</v>
      </c>
      <c r="L917" s="55">
        <v>0</v>
      </c>
      <c r="M917" s="55">
        <f t="shared" si="14"/>
        <v>0</v>
      </c>
    </row>
    <row r="918" spans="1:13" hidden="1">
      <c r="A918" s="52" t="s">
        <v>823</v>
      </c>
      <c r="B918" s="53" t="s">
        <v>824</v>
      </c>
      <c r="C918" s="54" t="s">
        <v>64</v>
      </c>
      <c r="D918" s="49" t="s">
        <v>362</v>
      </c>
      <c r="E918" s="54" t="s">
        <v>327</v>
      </c>
      <c r="F918" s="49" t="s">
        <v>328</v>
      </c>
      <c r="G918" s="55">
        <v>0</v>
      </c>
      <c r="H918" s="55">
        <v>0</v>
      </c>
      <c r="I918" s="55">
        <v>0</v>
      </c>
      <c r="J918" s="55">
        <v>0</v>
      </c>
      <c r="K918" s="55">
        <v>0</v>
      </c>
      <c r="L918" s="55">
        <v>0</v>
      </c>
      <c r="M918" s="55">
        <f t="shared" si="14"/>
        <v>0</v>
      </c>
    </row>
    <row r="919" spans="1:13" hidden="1">
      <c r="A919" s="52" t="s">
        <v>823</v>
      </c>
      <c r="B919" s="53" t="s">
        <v>824</v>
      </c>
      <c r="C919" s="54" t="s">
        <v>64</v>
      </c>
      <c r="D919" s="49" t="s">
        <v>362</v>
      </c>
      <c r="E919" s="54" t="s">
        <v>283</v>
      </c>
      <c r="F919" s="49" t="s">
        <v>284</v>
      </c>
      <c r="G919" s="55">
        <v>-420.04999999999995</v>
      </c>
      <c r="H919" s="55">
        <v>-1741.3899999999999</v>
      </c>
      <c r="I919" s="55">
        <v>-1635.29</v>
      </c>
      <c r="J919" s="55">
        <v>-254.56</v>
      </c>
      <c r="K919" s="55">
        <v>-458.19</v>
      </c>
      <c r="L919" s="55">
        <v>-284.89999999999998</v>
      </c>
      <c r="M919" s="55">
        <f t="shared" si="14"/>
        <v>-4794.3799999999992</v>
      </c>
    </row>
    <row r="920" spans="1:13" hidden="1">
      <c r="A920" s="52" t="s">
        <v>823</v>
      </c>
      <c r="B920" s="53" t="s">
        <v>824</v>
      </c>
      <c r="C920" s="54" t="s">
        <v>64</v>
      </c>
      <c r="D920" s="49" t="s">
        <v>362</v>
      </c>
      <c r="E920" s="54" t="s">
        <v>329</v>
      </c>
      <c r="F920" s="49" t="s">
        <v>330</v>
      </c>
      <c r="G920" s="55">
        <v>0</v>
      </c>
      <c r="H920" s="55">
        <v>-391.02</v>
      </c>
      <c r="I920" s="55">
        <v>-58.6</v>
      </c>
      <c r="J920" s="55">
        <v>-3193.1099999999997</v>
      </c>
      <c r="K920" s="55">
        <v>-1178.56</v>
      </c>
      <c r="L920" s="55">
        <v>-266.74</v>
      </c>
      <c r="M920" s="55">
        <f t="shared" si="14"/>
        <v>-5088.0299999999988</v>
      </c>
    </row>
    <row r="921" spans="1:13" hidden="1">
      <c r="A921" s="52" t="s">
        <v>823</v>
      </c>
      <c r="B921" s="53" t="s">
        <v>824</v>
      </c>
      <c r="C921" s="54" t="s">
        <v>64</v>
      </c>
      <c r="D921" s="49" t="s">
        <v>362</v>
      </c>
      <c r="E921" s="54" t="s">
        <v>384</v>
      </c>
      <c r="F921" s="49" t="s">
        <v>385</v>
      </c>
      <c r="G921" s="55">
        <v>-5198.4400000000005</v>
      </c>
      <c r="H921" s="55">
        <v>-7049.45</v>
      </c>
      <c r="I921" s="55">
        <v>-8751.14</v>
      </c>
      <c r="J921" s="55">
        <v>-5607.0899999999992</v>
      </c>
      <c r="K921" s="55">
        <v>-6496.59</v>
      </c>
      <c r="L921" s="55">
        <v>-5994.3500000000013</v>
      </c>
      <c r="M921" s="55">
        <f t="shared" si="14"/>
        <v>-39097.06</v>
      </c>
    </row>
    <row r="922" spans="1:13" hidden="1">
      <c r="A922" s="52" t="s">
        <v>823</v>
      </c>
      <c r="B922" s="53" t="s">
        <v>824</v>
      </c>
      <c r="C922" s="54" t="s">
        <v>64</v>
      </c>
      <c r="D922" s="49" t="s">
        <v>362</v>
      </c>
      <c r="E922" s="54" t="s">
        <v>386</v>
      </c>
      <c r="F922" s="49" t="s">
        <v>387</v>
      </c>
      <c r="G922" s="55">
        <v>0</v>
      </c>
      <c r="H922" s="55">
        <v>0</v>
      </c>
      <c r="I922" s="55">
        <v>0</v>
      </c>
      <c r="J922" s="55">
        <v>0</v>
      </c>
      <c r="K922" s="55">
        <v>-917.39</v>
      </c>
      <c r="L922" s="55">
        <v>0</v>
      </c>
      <c r="M922" s="55">
        <f t="shared" si="14"/>
        <v>-917.39</v>
      </c>
    </row>
    <row r="923" spans="1:13" hidden="1">
      <c r="A923" s="52" t="s">
        <v>823</v>
      </c>
      <c r="B923" s="53" t="s">
        <v>824</v>
      </c>
      <c r="C923" s="54" t="s">
        <v>64</v>
      </c>
      <c r="D923" s="49" t="s">
        <v>362</v>
      </c>
      <c r="E923" s="54" t="s">
        <v>331</v>
      </c>
      <c r="F923" s="49" t="s">
        <v>332</v>
      </c>
      <c r="G923" s="55">
        <v>-2243.8000000000002</v>
      </c>
      <c r="H923" s="55">
        <v>-2582.41</v>
      </c>
      <c r="I923" s="55">
        <v>-805.92000000000007</v>
      </c>
      <c r="J923" s="55">
        <v>-1346.72</v>
      </c>
      <c r="K923" s="55">
        <v>-252.19</v>
      </c>
      <c r="L923" s="55">
        <v>-105.93</v>
      </c>
      <c r="M923" s="55">
        <f t="shared" si="14"/>
        <v>-7336.97</v>
      </c>
    </row>
    <row r="924" spans="1:13" hidden="1">
      <c r="A924" s="52" t="s">
        <v>823</v>
      </c>
      <c r="B924" s="53" t="s">
        <v>824</v>
      </c>
      <c r="C924" s="54" t="s">
        <v>64</v>
      </c>
      <c r="D924" s="49" t="s">
        <v>362</v>
      </c>
      <c r="E924" s="54" t="s">
        <v>333</v>
      </c>
      <c r="F924" s="49" t="s">
        <v>334</v>
      </c>
      <c r="G924" s="55">
        <v>0</v>
      </c>
      <c r="H924" s="55">
        <v>0</v>
      </c>
      <c r="I924" s="55">
        <v>34.79</v>
      </c>
      <c r="J924" s="55">
        <v>5.0999999999999996</v>
      </c>
      <c r="K924" s="55">
        <v>34.54</v>
      </c>
      <c r="L924" s="55">
        <v>3.46</v>
      </c>
      <c r="M924" s="55">
        <f t="shared" si="14"/>
        <v>77.89</v>
      </c>
    </row>
    <row r="925" spans="1:13" hidden="1">
      <c r="A925" s="52" t="s">
        <v>823</v>
      </c>
      <c r="B925" s="53" t="s">
        <v>824</v>
      </c>
      <c r="C925" s="54" t="s">
        <v>64</v>
      </c>
      <c r="D925" s="49" t="s">
        <v>362</v>
      </c>
      <c r="E925" s="54" t="s">
        <v>388</v>
      </c>
      <c r="F925" s="49" t="s">
        <v>389</v>
      </c>
      <c r="G925" s="55">
        <v>0</v>
      </c>
      <c r="H925" s="55">
        <v>371.84</v>
      </c>
      <c r="I925" s="55">
        <v>371.84</v>
      </c>
      <c r="J925" s="55">
        <v>796.8</v>
      </c>
      <c r="K925" s="55">
        <v>903.04</v>
      </c>
      <c r="L925" s="55">
        <v>-743.68</v>
      </c>
      <c r="M925" s="55">
        <f t="shared" si="14"/>
        <v>1699.8400000000001</v>
      </c>
    </row>
    <row r="926" spans="1:13" hidden="1">
      <c r="A926" s="52" t="s">
        <v>823</v>
      </c>
      <c r="B926" s="53" t="s">
        <v>824</v>
      </c>
      <c r="C926" s="54" t="s">
        <v>64</v>
      </c>
      <c r="D926" s="49" t="s">
        <v>362</v>
      </c>
      <c r="E926" s="54" t="s">
        <v>390</v>
      </c>
      <c r="F926" s="49" t="s">
        <v>391</v>
      </c>
      <c r="G926" s="55">
        <v>318460.03000000003</v>
      </c>
      <c r="H926" s="55">
        <v>319657.93000000005</v>
      </c>
      <c r="I926" s="55">
        <v>495069.37000000005</v>
      </c>
      <c r="J926" s="55">
        <v>296567.02999999997</v>
      </c>
      <c r="K926" s="55">
        <v>302266.90000000002</v>
      </c>
      <c r="L926" s="55">
        <v>320588.97000000003</v>
      </c>
      <c r="M926" s="55">
        <f t="shared" si="14"/>
        <v>2052610.2300000002</v>
      </c>
    </row>
    <row r="927" spans="1:13" hidden="1">
      <c r="A927" s="52" t="s">
        <v>823</v>
      </c>
      <c r="B927" s="53" t="s">
        <v>824</v>
      </c>
      <c r="C927" s="54" t="s">
        <v>64</v>
      </c>
      <c r="D927" s="49" t="s">
        <v>362</v>
      </c>
      <c r="E927" s="54" t="s">
        <v>285</v>
      </c>
      <c r="F927" s="49" t="s">
        <v>286</v>
      </c>
      <c r="G927" s="55">
        <v>55249.86</v>
      </c>
      <c r="H927" s="55">
        <v>40832.61</v>
      </c>
      <c r="I927" s="55">
        <v>66735.570000000007</v>
      </c>
      <c r="J927" s="55">
        <v>44794.26</v>
      </c>
      <c r="K927" s="55">
        <v>41759.56</v>
      </c>
      <c r="L927" s="55">
        <v>44289.21</v>
      </c>
      <c r="M927" s="55">
        <f t="shared" si="14"/>
        <v>293661.07</v>
      </c>
    </row>
    <row r="928" spans="1:13" hidden="1">
      <c r="A928" s="52" t="s">
        <v>823</v>
      </c>
      <c r="B928" s="53" t="s">
        <v>824</v>
      </c>
      <c r="C928" s="54" t="s">
        <v>64</v>
      </c>
      <c r="D928" s="49" t="s">
        <v>362</v>
      </c>
      <c r="E928" s="54" t="s">
        <v>287</v>
      </c>
      <c r="F928" s="49" t="s">
        <v>288</v>
      </c>
      <c r="G928" s="55">
        <v>4846.9900000000007</v>
      </c>
      <c r="H928" s="55">
        <v>8163.9199999999992</v>
      </c>
      <c r="I928" s="55">
        <v>5983.86</v>
      </c>
      <c r="J928" s="55">
        <v>5667.6099999999988</v>
      </c>
      <c r="K928" s="55">
        <v>6168.8499999999995</v>
      </c>
      <c r="L928" s="55">
        <v>5795.52</v>
      </c>
      <c r="M928" s="55">
        <f t="shared" si="14"/>
        <v>36626.75</v>
      </c>
    </row>
    <row r="929" spans="1:13" hidden="1">
      <c r="A929" s="52" t="s">
        <v>823</v>
      </c>
      <c r="B929" s="53" t="s">
        <v>824</v>
      </c>
      <c r="C929" s="54" t="s">
        <v>64</v>
      </c>
      <c r="D929" s="49" t="s">
        <v>362</v>
      </c>
      <c r="E929" s="54" t="s">
        <v>335</v>
      </c>
      <c r="F929" s="49" t="s">
        <v>336</v>
      </c>
      <c r="G929" s="55">
        <v>-143318.74</v>
      </c>
      <c r="H929" s="55">
        <v>-33215.29</v>
      </c>
      <c r="I929" s="55">
        <v>94161.05</v>
      </c>
      <c r="J929" s="55">
        <v>36343.17</v>
      </c>
      <c r="K929" s="55">
        <v>49004.159999999996</v>
      </c>
      <c r="L929" s="55">
        <v>71332.75</v>
      </c>
      <c r="M929" s="55">
        <f t="shared" si="14"/>
        <v>74307.100000000006</v>
      </c>
    </row>
    <row r="930" spans="1:13" hidden="1">
      <c r="A930" s="52" t="s">
        <v>823</v>
      </c>
      <c r="B930" s="53" t="s">
        <v>824</v>
      </c>
      <c r="C930" s="54" t="s">
        <v>64</v>
      </c>
      <c r="D930" s="49" t="s">
        <v>362</v>
      </c>
      <c r="E930" s="54" t="s">
        <v>394</v>
      </c>
      <c r="F930" s="49" t="s">
        <v>395</v>
      </c>
      <c r="G930" s="55">
        <v>2462.71</v>
      </c>
      <c r="H930" s="55">
        <v>1759.92</v>
      </c>
      <c r="I930" s="55">
        <v>2276.8999999999996</v>
      </c>
      <c r="J930" s="55">
        <v>1219.0200000000002</v>
      </c>
      <c r="K930" s="55">
        <v>2846.92</v>
      </c>
      <c r="L930" s="55">
        <v>2261.6600000000003</v>
      </c>
      <c r="M930" s="55">
        <f t="shared" si="14"/>
        <v>12827.130000000001</v>
      </c>
    </row>
    <row r="931" spans="1:13" hidden="1">
      <c r="A931" s="52" t="s">
        <v>823</v>
      </c>
      <c r="B931" s="53" t="s">
        <v>824</v>
      </c>
      <c r="C931" s="54" t="s">
        <v>64</v>
      </c>
      <c r="D931" s="49" t="s">
        <v>362</v>
      </c>
      <c r="E931" s="54" t="s">
        <v>289</v>
      </c>
      <c r="F931" s="49" t="s">
        <v>290</v>
      </c>
      <c r="G931" s="55">
        <v>764.43999999999994</v>
      </c>
      <c r="H931" s="55">
        <v>2564.89</v>
      </c>
      <c r="I931" s="55">
        <v>2902.52</v>
      </c>
      <c r="J931" s="55">
        <v>446.95000000000005</v>
      </c>
      <c r="K931" s="55">
        <v>759.04</v>
      </c>
      <c r="L931" s="55">
        <v>559.37</v>
      </c>
      <c r="M931" s="55">
        <f t="shared" si="14"/>
        <v>7997.21</v>
      </c>
    </row>
    <row r="932" spans="1:13" hidden="1">
      <c r="A932" s="52" t="s">
        <v>823</v>
      </c>
      <c r="B932" s="53" t="s">
        <v>824</v>
      </c>
      <c r="C932" s="54" t="s">
        <v>64</v>
      </c>
      <c r="D932" s="49" t="s">
        <v>362</v>
      </c>
      <c r="E932" s="54" t="s">
        <v>291</v>
      </c>
      <c r="F932" s="49" t="s">
        <v>292</v>
      </c>
      <c r="G932" s="55">
        <v>5416.6799999999994</v>
      </c>
      <c r="H932" s="55">
        <v>4182.82</v>
      </c>
      <c r="I932" s="55">
        <v>4538.5500000000011</v>
      </c>
      <c r="J932" s="55">
        <v>6668.4000000000005</v>
      </c>
      <c r="K932" s="55">
        <v>2924.8800000000006</v>
      </c>
      <c r="L932" s="55">
        <v>3477.38</v>
      </c>
      <c r="M932" s="55">
        <f t="shared" si="14"/>
        <v>27208.710000000003</v>
      </c>
    </row>
    <row r="933" spans="1:13" hidden="1">
      <c r="A933" s="52" t="s">
        <v>823</v>
      </c>
      <c r="B933" s="53" t="s">
        <v>824</v>
      </c>
      <c r="C933" s="54" t="s">
        <v>64</v>
      </c>
      <c r="D933" s="49" t="s">
        <v>362</v>
      </c>
      <c r="E933" s="54" t="s">
        <v>305</v>
      </c>
      <c r="F933" s="49" t="s">
        <v>306</v>
      </c>
      <c r="G933" s="55">
        <v>1355.6799999999998</v>
      </c>
      <c r="H933" s="55">
        <v>744.52</v>
      </c>
      <c r="I933" s="55">
        <v>3944.59</v>
      </c>
      <c r="J933" s="55">
        <v>2016.58</v>
      </c>
      <c r="K933" s="55">
        <v>4138.83</v>
      </c>
      <c r="L933" s="55">
        <v>4709.87</v>
      </c>
      <c r="M933" s="55">
        <f t="shared" si="14"/>
        <v>16910.07</v>
      </c>
    </row>
    <row r="934" spans="1:13" hidden="1">
      <c r="A934" s="52" t="s">
        <v>823</v>
      </c>
      <c r="B934" s="53" t="s">
        <v>824</v>
      </c>
      <c r="C934" s="54" t="s">
        <v>64</v>
      </c>
      <c r="D934" s="49" t="s">
        <v>362</v>
      </c>
      <c r="E934" s="54" t="s">
        <v>48</v>
      </c>
      <c r="F934" s="49" t="s">
        <v>396</v>
      </c>
      <c r="G934" s="55">
        <v>0</v>
      </c>
      <c r="H934" s="55">
        <v>437.5</v>
      </c>
      <c r="I934" s="55">
        <v>1917.48</v>
      </c>
      <c r="J934" s="55">
        <v>547.97</v>
      </c>
      <c r="K934" s="55">
        <v>545</v>
      </c>
      <c r="L934" s="55">
        <v>313.14</v>
      </c>
      <c r="M934" s="55">
        <f t="shared" si="14"/>
        <v>3761.0899999999997</v>
      </c>
    </row>
    <row r="935" spans="1:13" hidden="1">
      <c r="A935" s="52" t="s">
        <v>823</v>
      </c>
      <c r="B935" s="53" t="s">
        <v>824</v>
      </c>
      <c r="C935" s="54" t="s">
        <v>64</v>
      </c>
      <c r="D935" s="49" t="s">
        <v>362</v>
      </c>
      <c r="E935" s="54" t="s">
        <v>337</v>
      </c>
      <c r="F935" s="49" t="s">
        <v>338</v>
      </c>
      <c r="G935" s="55">
        <v>0</v>
      </c>
      <c r="H935" s="55">
        <v>0</v>
      </c>
      <c r="I935" s="55">
        <v>386.51</v>
      </c>
      <c r="J935" s="55">
        <v>56.7</v>
      </c>
      <c r="K935" s="55">
        <v>383.86</v>
      </c>
      <c r="L935" s="55">
        <v>38.43</v>
      </c>
      <c r="M935" s="55">
        <f t="shared" si="14"/>
        <v>865.49999999999989</v>
      </c>
    </row>
    <row r="936" spans="1:13" hidden="1">
      <c r="A936" s="52" t="s">
        <v>823</v>
      </c>
      <c r="B936" s="53" t="s">
        <v>824</v>
      </c>
      <c r="C936" s="54" t="s">
        <v>64</v>
      </c>
      <c r="D936" s="49" t="s">
        <v>362</v>
      </c>
      <c r="E936" s="54" t="s">
        <v>341</v>
      </c>
      <c r="F936" s="49" t="s">
        <v>342</v>
      </c>
      <c r="G936" s="55">
        <v>3634.21</v>
      </c>
      <c r="H936" s="55">
        <v>3796.17</v>
      </c>
      <c r="I936" s="55">
        <v>1478.45</v>
      </c>
      <c r="J936" s="55">
        <v>2287.48</v>
      </c>
      <c r="K936" s="55">
        <v>410.78999999999996</v>
      </c>
      <c r="L936" s="55">
        <v>164.37</v>
      </c>
      <c r="M936" s="55">
        <f t="shared" si="14"/>
        <v>11771.47</v>
      </c>
    </row>
    <row r="937" spans="1:13" hidden="1">
      <c r="A937" s="52" t="s">
        <v>823</v>
      </c>
      <c r="B937" s="53" t="s">
        <v>824</v>
      </c>
      <c r="C937" s="54" t="s">
        <v>64</v>
      </c>
      <c r="D937" s="49" t="s">
        <v>362</v>
      </c>
      <c r="E937" s="54" t="s">
        <v>397</v>
      </c>
      <c r="F937" s="49" t="s">
        <v>398</v>
      </c>
      <c r="G937" s="55">
        <v>325</v>
      </c>
      <c r="H937" s="55">
        <v>1357</v>
      </c>
      <c r="I937" s="55">
        <v>545</v>
      </c>
      <c r="J937" s="55">
        <v>150</v>
      </c>
      <c r="K937" s="55">
        <v>0</v>
      </c>
      <c r="L937" s="55">
        <v>0</v>
      </c>
      <c r="M937" s="55">
        <f t="shared" si="14"/>
        <v>2377</v>
      </c>
    </row>
    <row r="938" spans="1:13" hidden="1">
      <c r="A938" s="52" t="s">
        <v>823</v>
      </c>
      <c r="B938" s="53" t="s">
        <v>824</v>
      </c>
      <c r="C938" s="54" t="s">
        <v>64</v>
      </c>
      <c r="D938" s="49" t="s">
        <v>362</v>
      </c>
      <c r="E938" s="54" t="s">
        <v>343</v>
      </c>
      <c r="F938" s="49" t="s">
        <v>344</v>
      </c>
      <c r="G938" s="55">
        <v>0</v>
      </c>
      <c r="H938" s="55">
        <v>399</v>
      </c>
      <c r="I938" s="55">
        <v>59.8</v>
      </c>
      <c r="J938" s="55">
        <v>3258.28</v>
      </c>
      <c r="K938" s="55">
        <v>1202.6099999999999</v>
      </c>
      <c r="L938" s="55">
        <v>272.18</v>
      </c>
      <c r="M938" s="55">
        <f t="shared" si="14"/>
        <v>5191.8700000000008</v>
      </c>
    </row>
    <row r="939" spans="1:13" hidden="1">
      <c r="A939" s="52" t="s">
        <v>823</v>
      </c>
      <c r="B939" s="53" t="s">
        <v>824</v>
      </c>
      <c r="C939" s="54" t="s">
        <v>64</v>
      </c>
      <c r="D939" s="49" t="s">
        <v>362</v>
      </c>
      <c r="E939" s="54" t="s">
        <v>45</v>
      </c>
      <c r="F939" s="49" t="s">
        <v>345</v>
      </c>
      <c r="G939" s="55">
        <v>0</v>
      </c>
      <c r="H939" s="55">
        <v>0</v>
      </c>
      <c r="I939" s="55">
        <v>232.6</v>
      </c>
      <c r="J939" s="55">
        <v>5688.29</v>
      </c>
      <c r="K939" s="55">
        <v>2284.4499999999998</v>
      </c>
      <c r="L939" s="55">
        <v>2236.61</v>
      </c>
      <c r="M939" s="55">
        <f t="shared" si="14"/>
        <v>10441.950000000001</v>
      </c>
    </row>
    <row r="940" spans="1:13" hidden="1">
      <c r="A940" s="52" t="s">
        <v>823</v>
      </c>
      <c r="B940" s="53" t="s">
        <v>824</v>
      </c>
      <c r="C940" s="54" t="s">
        <v>64</v>
      </c>
      <c r="D940" s="49" t="s">
        <v>362</v>
      </c>
      <c r="E940" s="54" t="s">
        <v>307</v>
      </c>
      <c r="F940" s="49" t="s">
        <v>308</v>
      </c>
      <c r="G940" s="55">
        <v>174.47</v>
      </c>
      <c r="H940" s="55">
        <v>1667.9399999999998</v>
      </c>
      <c r="I940" s="55">
        <v>240.36</v>
      </c>
      <c r="J940" s="55">
        <v>1030.71</v>
      </c>
      <c r="K940" s="55">
        <v>613.57000000000005</v>
      </c>
      <c r="L940" s="55">
        <v>606.46</v>
      </c>
      <c r="M940" s="55">
        <f t="shared" si="14"/>
        <v>4333.51</v>
      </c>
    </row>
    <row r="941" spans="1:13" hidden="1">
      <c r="A941" s="52" t="s">
        <v>823</v>
      </c>
      <c r="B941" s="53" t="s">
        <v>824</v>
      </c>
      <c r="C941" s="54" t="s">
        <v>64</v>
      </c>
      <c r="D941" s="49" t="s">
        <v>362</v>
      </c>
      <c r="E941" s="54" t="s">
        <v>309</v>
      </c>
      <c r="F941" s="49" t="s">
        <v>310</v>
      </c>
      <c r="G941" s="55">
        <v>600</v>
      </c>
      <c r="H941" s="55">
        <v>0</v>
      </c>
      <c r="I941" s="55">
        <v>127.02000000000001</v>
      </c>
      <c r="J941" s="55">
        <v>149.78</v>
      </c>
      <c r="K941" s="55">
        <v>187.5</v>
      </c>
      <c r="L941" s="55">
        <v>1109.78</v>
      </c>
      <c r="M941" s="55">
        <f t="shared" si="14"/>
        <v>2174.08</v>
      </c>
    </row>
    <row r="942" spans="1:13" hidden="1">
      <c r="A942" s="52" t="s">
        <v>823</v>
      </c>
      <c r="B942" s="53" t="s">
        <v>824</v>
      </c>
      <c r="C942" s="54" t="s">
        <v>64</v>
      </c>
      <c r="D942" s="49" t="s">
        <v>362</v>
      </c>
      <c r="E942" s="54" t="s">
        <v>428</v>
      </c>
      <c r="F942" s="49" t="s">
        <v>429</v>
      </c>
      <c r="G942" s="55">
        <v>1380</v>
      </c>
      <c r="H942" s="55">
        <v>0</v>
      </c>
      <c r="I942" s="55">
        <v>3000</v>
      </c>
      <c r="J942" s="55">
        <v>1820</v>
      </c>
      <c r="K942" s="55">
        <v>575</v>
      </c>
      <c r="L942" s="55">
        <v>0</v>
      </c>
      <c r="M942" s="55">
        <f t="shared" si="14"/>
        <v>6775</v>
      </c>
    </row>
    <row r="943" spans="1:13" hidden="1">
      <c r="A943" s="52" t="s">
        <v>823</v>
      </c>
      <c r="B943" s="53" t="s">
        <v>824</v>
      </c>
      <c r="C943" s="54" t="s">
        <v>64</v>
      </c>
      <c r="D943" s="49" t="s">
        <v>362</v>
      </c>
      <c r="E943" s="54" t="s">
        <v>46</v>
      </c>
      <c r="F943" s="49" t="s">
        <v>311</v>
      </c>
      <c r="G943" s="55">
        <v>0</v>
      </c>
      <c r="H943" s="55">
        <v>0</v>
      </c>
      <c r="I943" s="55">
        <v>409.37</v>
      </c>
      <c r="J943" s="55">
        <v>0</v>
      </c>
      <c r="K943" s="55">
        <v>872.91</v>
      </c>
      <c r="L943" s="55">
        <v>0</v>
      </c>
      <c r="M943" s="55">
        <f t="shared" si="14"/>
        <v>1282.28</v>
      </c>
    </row>
    <row r="944" spans="1:13" hidden="1">
      <c r="A944" s="52" t="s">
        <v>823</v>
      </c>
      <c r="B944" s="53" t="s">
        <v>824</v>
      </c>
      <c r="C944" s="54" t="s">
        <v>64</v>
      </c>
      <c r="D944" s="49" t="s">
        <v>362</v>
      </c>
      <c r="E944" s="54" t="s">
        <v>350</v>
      </c>
      <c r="F944" s="49" t="s">
        <v>351</v>
      </c>
      <c r="G944" s="55">
        <v>852.81999999999994</v>
      </c>
      <c r="H944" s="55">
        <v>173.37</v>
      </c>
      <c r="I944" s="55">
        <v>959.79000000000008</v>
      </c>
      <c r="J944" s="55">
        <v>93.240000000000009</v>
      </c>
      <c r="K944" s="55">
        <v>307.34999999999997</v>
      </c>
      <c r="L944" s="55">
        <v>1183.94</v>
      </c>
      <c r="M944" s="55">
        <f t="shared" si="14"/>
        <v>3570.51</v>
      </c>
    </row>
    <row r="945" spans="1:13" hidden="1">
      <c r="A945" s="52" t="s">
        <v>823</v>
      </c>
      <c r="B945" s="53" t="s">
        <v>824</v>
      </c>
      <c r="C945" s="54" t="s">
        <v>64</v>
      </c>
      <c r="D945" s="49" t="s">
        <v>362</v>
      </c>
      <c r="E945" s="54" t="s">
        <v>399</v>
      </c>
      <c r="F945" s="49" t="s">
        <v>400</v>
      </c>
      <c r="G945" s="55">
        <v>73.22</v>
      </c>
      <c r="H945" s="55">
        <v>7.08</v>
      </c>
      <c r="I945" s="55">
        <v>0</v>
      </c>
      <c r="J945" s="55">
        <v>0</v>
      </c>
      <c r="K945" s="55">
        <v>0</v>
      </c>
      <c r="L945" s="55">
        <v>0</v>
      </c>
      <c r="M945" s="55">
        <f t="shared" si="14"/>
        <v>80.3</v>
      </c>
    </row>
    <row r="946" spans="1:13" hidden="1">
      <c r="A946" s="52" t="s">
        <v>823</v>
      </c>
      <c r="B946" s="53" t="s">
        <v>824</v>
      </c>
      <c r="C946" s="54" t="s">
        <v>64</v>
      </c>
      <c r="D946" s="49" t="s">
        <v>362</v>
      </c>
      <c r="E946" s="54" t="s">
        <v>354</v>
      </c>
      <c r="F946" s="49" t="s">
        <v>355</v>
      </c>
      <c r="G946" s="55">
        <v>706.74</v>
      </c>
      <c r="H946" s="55">
        <v>1468.01</v>
      </c>
      <c r="I946" s="55">
        <v>747.05</v>
      </c>
      <c r="J946" s="55">
        <v>329.37</v>
      </c>
      <c r="K946" s="55">
        <v>1347.81</v>
      </c>
      <c r="L946" s="55">
        <v>3200.08</v>
      </c>
      <c r="M946" s="55">
        <f t="shared" si="14"/>
        <v>7799.0599999999995</v>
      </c>
    </row>
    <row r="947" spans="1:13" hidden="1">
      <c r="A947" s="52" t="s">
        <v>823</v>
      </c>
      <c r="B947" s="53" t="s">
        <v>824</v>
      </c>
      <c r="C947" s="54" t="s">
        <v>64</v>
      </c>
      <c r="D947" s="49" t="s">
        <v>362</v>
      </c>
      <c r="E947" s="54" t="s">
        <v>312</v>
      </c>
      <c r="F947" s="49" t="s">
        <v>313</v>
      </c>
      <c r="G947" s="55">
        <v>180.57</v>
      </c>
      <c r="H947" s="55">
        <v>0</v>
      </c>
      <c r="I947" s="55">
        <v>121.73</v>
      </c>
      <c r="J947" s="55">
        <v>115.04</v>
      </c>
      <c r="K947" s="55">
        <v>678</v>
      </c>
      <c r="L947" s="55">
        <v>0</v>
      </c>
      <c r="M947" s="55">
        <f t="shared" si="14"/>
        <v>1095.3400000000001</v>
      </c>
    </row>
    <row r="948" spans="1:13" hidden="1">
      <c r="A948" s="52" t="s">
        <v>823</v>
      </c>
      <c r="B948" s="53" t="s">
        <v>824</v>
      </c>
      <c r="C948" s="54" t="s">
        <v>64</v>
      </c>
      <c r="D948" s="49" t="s">
        <v>362</v>
      </c>
      <c r="E948" s="54" t="s">
        <v>401</v>
      </c>
      <c r="F948" s="49" t="s">
        <v>402</v>
      </c>
      <c r="G948" s="55">
        <v>79.55</v>
      </c>
      <c r="H948" s="55">
        <v>0</v>
      </c>
      <c r="I948" s="55">
        <v>0</v>
      </c>
      <c r="J948" s="55">
        <v>0</v>
      </c>
      <c r="K948" s="55">
        <v>0</v>
      </c>
      <c r="L948" s="55">
        <v>0</v>
      </c>
      <c r="M948" s="55">
        <f t="shared" si="14"/>
        <v>79.55</v>
      </c>
    </row>
    <row r="949" spans="1:13" hidden="1">
      <c r="A949" s="52" t="s">
        <v>823</v>
      </c>
      <c r="B949" s="53" t="s">
        <v>824</v>
      </c>
      <c r="C949" s="54" t="s">
        <v>64</v>
      </c>
      <c r="D949" s="49" t="s">
        <v>362</v>
      </c>
      <c r="E949" s="54" t="s">
        <v>403</v>
      </c>
      <c r="F949" s="49" t="s">
        <v>404</v>
      </c>
      <c r="G949" s="55">
        <v>460.56</v>
      </c>
      <c r="H949" s="55">
        <v>850.99</v>
      </c>
      <c r="I949" s="55">
        <v>726.41</v>
      </c>
      <c r="J949" s="55">
        <v>618.16999999999996</v>
      </c>
      <c r="K949" s="55">
        <v>327.60000000000002</v>
      </c>
      <c r="L949" s="55">
        <v>427.31000000000006</v>
      </c>
      <c r="M949" s="55">
        <f t="shared" si="14"/>
        <v>3411.04</v>
      </c>
    </row>
    <row r="950" spans="1:13" hidden="1">
      <c r="A950" s="52" t="s">
        <v>823</v>
      </c>
      <c r="B950" s="53" t="s">
        <v>824</v>
      </c>
      <c r="C950" s="54" t="s">
        <v>64</v>
      </c>
      <c r="D950" s="49" t="s">
        <v>362</v>
      </c>
      <c r="E950" s="54" t="s">
        <v>405</v>
      </c>
      <c r="F950" s="49" t="s">
        <v>406</v>
      </c>
      <c r="G950" s="55">
        <v>4286.82</v>
      </c>
      <c r="H950" s="55">
        <v>4177.72</v>
      </c>
      <c r="I950" s="55">
        <v>4199.2700000000004</v>
      </c>
      <c r="J950" s="55">
        <v>4361.5</v>
      </c>
      <c r="K950" s="55">
        <v>3464.98</v>
      </c>
      <c r="L950" s="55">
        <v>3865.8100000000004</v>
      </c>
      <c r="M950" s="55">
        <f t="shared" si="14"/>
        <v>24356.100000000002</v>
      </c>
    </row>
    <row r="951" spans="1:13" hidden="1">
      <c r="A951" s="52" t="s">
        <v>823</v>
      </c>
      <c r="B951" s="53" t="s">
        <v>824</v>
      </c>
      <c r="C951" s="54" t="s">
        <v>64</v>
      </c>
      <c r="D951" s="49" t="s">
        <v>362</v>
      </c>
      <c r="E951" s="54" t="s">
        <v>356</v>
      </c>
      <c r="F951" s="49" t="s">
        <v>357</v>
      </c>
      <c r="G951" s="55">
        <v>790</v>
      </c>
      <c r="H951" s="55">
        <v>79.55</v>
      </c>
      <c r="I951" s="55">
        <v>0</v>
      </c>
      <c r="J951" s="55">
        <v>0</v>
      </c>
      <c r="K951" s="55">
        <v>0</v>
      </c>
      <c r="L951" s="55">
        <v>0</v>
      </c>
      <c r="M951" s="55">
        <f t="shared" si="14"/>
        <v>869.55</v>
      </c>
    </row>
    <row r="952" spans="1:13" hidden="1">
      <c r="A952" s="52" t="s">
        <v>823</v>
      </c>
      <c r="B952" s="53" t="s">
        <v>824</v>
      </c>
      <c r="C952" s="54" t="s">
        <v>64</v>
      </c>
      <c r="D952" s="49" t="s">
        <v>362</v>
      </c>
      <c r="E952" s="54" t="s">
        <v>358</v>
      </c>
      <c r="F952" s="49" t="s">
        <v>359</v>
      </c>
      <c r="G952" s="55">
        <v>0</v>
      </c>
      <c r="H952" s="55">
        <v>0</v>
      </c>
      <c r="I952" s="55">
        <v>0</v>
      </c>
      <c r="J952" s="55">
        <v>0</v>
      </c>
      <c r="K952" s="55">
        <v>69.67</v>
      </c>
      <c r="L952" s="55">
        <v>0</v>
      </c>
      <c r="M952" s="55">
        <f t="shared" si="14"/>
        <v>69.67</v>
      </c>
    </row>
    <row r="953" spans="1:13" hidden="1">
      <c r="A953" s="52" t="s">
        <v>823</v>
      </c>
      <c r="B953" s="53" t="s">
        <v>824</v>
      </c>
      <c r="C953" s="54" t="s">
        <v>64</v>
      </c>
      <c r="D953" s="49" t="s">
        <v>362</v>
      </c>
      <c r="E953" s="54" t="s">
        <v>50</v>
      </c>
      <c r="F953" s="49" t="s">
        <v>530</v>
      </c>
      <c r="G953" s="55">
        <v>0</v>
      </c>
      <c r="H953" s="55">
        <v>0</v>
      </c>
      <c r="I953" s="55">
        <v>415</v>
      </c>
      <c r="J953" s="55">
        <v>449</v>
      </c>
      <c r="K953" s="55">
        <v>0</v>
      </c>
      <c r="L953" s="55">
        <v>0</v>
      </c>
      <c r="M953" s="55">
        <f t="shared" si="14"/>
        <v>864</v>
      </c>
    </row>
    <row r="954" spans="1:13" hidden="1">
      <c r="A954" s="52" t="s">
        <v>823</v>
      </c>
      <c r="B954" s="53" t="s">
        <v>824</v>
      </c>
      <c r="C954" s="54" t="s">
        <v>64</v>
      </c>
      <c r="D954" s="49" t="s">
        <v>362</v>
      </c>
      <c r="E954" s="54" t="s">
        <v>592</v>
      </c>
      <c r="F954" s="49" t="s">
        <v>593</v>
      </c>
      <c r="G954" s="55">
        <v>0</v>
      </c>
      <c r="H954" s="55">
        <v>245</v>
      </c>
      <c r="I954" s="55">
        <v>0</v>
      </c>
      <c r="J954" s="55">
        <v>0</v>
      </c>
      <c r="K954" s="55">
        <v>840</v>
      </c>
      <c r="L954" s="55">
        <v>0</v>
      </c>
      <c r="M954" s="55">
        <f t="shared" si="14"/>
        <v>1085</v>
      </c>
    </row>
    <row r="955" spans="1:13" hidden="1">
      <c r="A955" s="52" t="s">
        <v>823</v>
      </c>
      <c r="B955" s="53" t="s">
        <v>824</v>
      </c>
      <c r="C955" s="54" t="s">
        <v>64</v>
      </c>
      <c r="D955" s="49" t="s">
        <v>362</v>
      </c>
      <c r="E955" s="54" t="s">
        <v>770</v>
      </c>
      <c r="F955" s="49" t="s">
        <v>771</v>
      </c>
      <c r="G955" s="55">
        <v>0</v>
      </c>
      <c r="H955" s="55">
        <v>0</v>
      </c>
      <c r="I955" s="55">
        <v>0</v>
      </c>
      <c r="J955" s="55">
        <v>0</v>
      </c>
      <c r="K955" s="55">
        <v>23.49</v>
      </c>
      <c r="L955" s="55">
        <v>2.17</v>
      </c>
      <c r="M955" s="55">
        <f t="shared" si="14"/>
        <v>25.659999999999997</v>
      </c>
    </row>
    <row r="956" spans="1:13" hidden="1">
      <c r="A956" s="52" t="s">
        <v>823</v>
      </c>
      <c r="B956" s="53" t="s">
        <v>824</v>
      </c>
      <c r="C956" s="54" t="s">
        <v>64</v>
      </c>
      <c r="D956" s="49" t="s">
        <v>362</v>
      </c>
      <c r="E956" s="54" t="s">
        <v>407</v>
      </c>
      <c r="F956" s="49" t="s">
        <v>408</v>
      </c>
      <c r="G956" s="55">
        <v>0</v>
      </c>
      <c r="H956" s="55">
        <v>1654.96</v>
      </c>
      <c r="I956" s="55">
        <v>86.49</v>
      </c>
      <c r="J956" s="55">
        <v>1638.15</v>
      </c>
      <c r="K956" s="55">
        <v>0</v>
      </c>
      <c r="L956" s="55">
        <v>0</v>
      </c>
      <c r="M956" s="55">
        <f t="shared" si="14"/>
        <v>3379.6000000000004</v>
      </c>
    </row>
    <row r="957" spans="1:13" hidden="1">
      <c r="A957" s="52" t="s">
        <v>823</v>
      </c>
      <c r="B957" s="53" t="s">
        <v>824</v>
      </c>
      <c r="C957" s="54" t="s">
        <v>413</v>
      </c>
      <c r="D957" s="49" t="s">
        <v>414</v>
      </c>
      <c r="E957" s="54" t="s">
        <v>279</v>
      </c>
      <c r="F957" s="49" t="s">
        <v>280</v>
      </c>
      <c r="G957" s="55">
        <v>583.96999999999991</v>
      </c>
      <c r="H957" s="55">
        <v>4774.0199999999995</v>
      </c>
      <c r="I957" s="55">
        <v>-8246.7000000000007</v>
      </c>
      <c r="J957" s="55">
        <v>-352.12</v>
      </c>
      <c r="K957" s="55">
        <v>1791.29</v>
      </c>
      <c r="L957" s="55">
        <v>-1064.21</v>
      </c>
      <c r="M957" s="55">
        <f t="shared" si="14"/>
        <v>-2513.7500000000009</v>
      </c>
    </row>
    <row r="958" spans="1:13" hidden="1">
      <c r="A958" s="52" t="s">
        <v>823</v>
      </c>
      <c r="B958" s="53" t="s">
        <v>824</v>
      </c>
      <c r="C958" s="54" t="s">
        <v>413</v>
      </c>
      <c r="D958" s="49" t="s">
        <v>414</v>
      </c>
      <c r="E958" s="54" t="s">
        <v>297</v>
      </c>
      <c r="F958" s="49" t="s">
        <v>298</v>
      </c>
      <c r="G958" s="55">
        <v>42.1</v>
      </c>
      <c r="H958" s="55">
        <v>177.11</v>
      </c>
      <c r="I958" s="55">
        <v>179.68</v>
      </c>
      <c r="J958" s="55">
        <v>76.34</v>
      </c>
      <c r="K958" s="55">
        <v>0</v>
      </c>
      <c r="L958" s="55">
        <v>110.89</v>
      </c>
      <c r="M958" s="55">
        <f t="shared" si="14"/>
        <v>586.12</v>
      </c>
    </row>
    <row r="959" spans="1:13" hidden="1">
      <c r="A959" s="52" t="s">
        <v>823</v>
      </c>
      <c r="B959" s="53" t="s">
        <v>824</v>
      </c>
      <c r="C959" s="54" t="s">
        <v>413</v>
      </c>
      <c r="D959" s="49" t="s">
        <v>414</v>
      </c>
      <c r="E959" s="54" t="s">
        <v>303</v>
      </c>
      <c r="F959" s="49" t="s">
        <v>304</v>
      </c>
      <c r="G959" s="55">
        <v>0</v>
      </c>
      <c r="H959" s="55">
        <v>0</v>
      </c>
      <c r="I959" s="55">
        <v>812.6</v>
      </c>
      <c r="J959" s="55">
        <v>40</v>
      </c>
      <c r="K959" s="55">
        <v>0</v>
      </c>
      <c r="L959" s="55">
        <v>558.6</v>
      </c>
      <c r="M959" s="55">
        <f t="shared" si="14"/>
        <v>1411.2</v>
      </c>
    </row>
    <row r="960" spans="1:13" hidden="1">
      <c r="A960" s="52" t="s">
        <v>823</v>
      </c>
      <c r="B960" s="53" t="s">
        <v>824</v>
      </c>
      <c r="C960" s="54" t="s">
        <v>413</v>
      </c>
      <c r="D960" s="49" t="s">
        <v>414</v>
      </c>
      <c r="E960" s="54" t="s">
        <v>321</v>
      </c>
      <c r="F960" s="49" t="s">
        <v>322</v>
      </c>
      <c r="G960" s="55">
        <v>0</v>
      </c>
      <c r="H960" s="55">
        <v>0</v>
      </c>
      <c r="I960" s="55">
        <v>0</v>
      </c>
      <c r="J960" s="55">
        <v>0</v>
      </c>
      <c r="K960" s="55">
        <v>180</v>
      </c>
      <c r="L960" s="55">
        <v>0</v>
      </c>
      <c r="M960" s="55">
        <f t="shared" si="14"/>
        <v>180</v>
      </c>
    </row>
    <row r="961" spans="1:13" hidden="1">
      <c r="A961" s="52" t="s">
        <v>823</v>
      </c>
      <c r="B961" s="53" t="s">
        <v>824</v>
      </c>
      <c r="C961" s="54" t="s">
        <v>413</v>
      </c>
      <c r="D961" s="49" t="s">
        <v>414</v>
      </c>
      <c r="E961" s="54" t="s">
        <v>285</v>
      </c>
      <c r="F961" s="49" t="s">
        <v>286</v>
      </c>
      <c r="G961" s="55">
        <v>12631.189999999999</v>
      </c>
      <c r="H961" s="55">
        <v>20587.89</v>
      </c>
      <c r="I961" s="55">
        <v>24636.11</v>
      </c>
      <c r="J961" s="55">
        <v>15015.6</v>
      </c>
      <c r="K961" s="55">
        <v>13862.99</v>
      </c>
      <c r="L961" s="55">
        <v>8961.9599999999991</v>
      </c>
      <c r="M961" s="55">
        <f t="shared" si="14"/>
        <v>95695.74000000002</v>
      </c>
    </row>
    <row r="962" spans="1:13" hidden="1">
      <c r="A962" s="52" t="s">
        <v>823</v>
      </c>
      <c r="B962" s="53" t="s">
        <v>824</v>
      </c>
      <c r="C962" s="54" t="s">
        <v>413</v>
      </c>
      <c r="D962" s="49" t="s">
        <v>414</v>
      </c>
      <c r="E962" s="54" t="s">
        <v>287</v>
      </c>
      <c r="F962" s="49" t="s">
        <v>288</v>
      </c>
      <c r="G962" s="55">
        <v>474.36</v>
      </c>
      <c r="H962" s="55">
        <v>97.09</v>
      </c>
      <c r="I962" s="55">
        <v>141.37</v>
      </c>
      <c r="J962" s="55">
        <v>58.36</v>
      </c>
      <c r="K962" s="55">
        <v>513.27</v>
      </c>
      <c r="L962" s="55">
        <v>137.54</v>
      </c>
      <c r="M962" s="55">
        <f t="shared" si="14"/>
        <v>1421.99</v>
      </c>
    </row>
    <row r="963" spans="1:13" hidden="1">
      <c r="A963" s="52" t="s">
        <v>823</v>
      </c>
      <c r="B963" s="53" t="s">
        <v>824</v>
      </c>
      <c r="C963" s="54" t="s">
        <v>413</v>
      </c>
      <c r="D963" s="49" t="s">
        <v>414</v>
      </c>
      <c r="E963" s="54" t="s">
        <v>335</v>
      </c>
      <c r="F963" s="49" t="s">
        <v>336</v>
      </c>
      <c r="G963" s="55">
        <v>22334.65</v>
      </c>
      <c r="H963" s="55">
        <v>20710.170000000002</v>
      </c>
      <c r="I963" s="55">
        <v>29367.52</v>
      </c>
      <c r="J963" s="55">
        <v>16378.41</v>
      </c>
      <c r="K963" s="55">
        <v>15625.119999999999</v>
      </c>
      <c r="L963" s="55">
        <v>16107.440000000002</v>
      </c>
      <c r="M963" s="55">
        <f t="shared" si="14"/>
        <v>120523.31000000001</v>
      </c>
    </row>
    <row r="964" spans="1:13" hidden="1">
      <c r="A964" s="52" t="s">
        <v>823</v>
      </c>
      <c r="B964" s="53" t="s">
        <v>824</v>
      </c>
      <c r="C964" s="54" t="s">
        <v>413</v>
      </c>
      <c r="D964" s="49" t="s">
        <v>414</v>
      </c>
      <c r="E964" s="54" t="s">
        <v>291</v>
      </c>
      <c r="F964" s="49" t="s">
        <v>292</v>
      </c>
      <c r="G964" s="55">
        <v>0</v>
      </c>
      <c r="H964" s="55">
        <v>0</v>
      </c>
      <c r="I964" s="55">
        <v>0</v>
      </c>
      <c r="J964" s="55">
        <v>0</v>
      </c>
      <c r="K964" s="55">
        <v>0</v>
      </c>
      <c r="L964" s="55">
        <v>535.13</v>
      </c>
      <c r="M964" s="55">
        <f t="shared" si="14"/>
        <v>535.13</v>
      </c>
    </row>
    <row r="965" spans="1:13" hidden="1">
      <c r="A965" s="52" t="s">
        <v>823</v>
      </c>
      <c r="B965" s="53" t="s">
        <v>824</v>
      </c>
      <c r="C965" s="54" t="s">
        <v>413</v>
      </c>
      <c r="D965" s="49" t="s">
        <v>414</v>
      </c>
      <c r="E965" s="54" t="s">
        <v>305</v>
      </c>
      <c r="F965" s="49" t="s">
        <v>306</v>
      </c>
      <c r="G965" s="55">
        <v>0</v>
      </c>
      <c r="H965" s="55">
        <v>162.97999999999999</v>
      </c>
      <c r="I965" s="55">
        <v>830.55</v>
      </c>
      <c r="J965" s="55">
        <v>878.44</v>
      </c>
      <c r="K965" s="55">
        <v>0</v>
      </c>
      <c r="L965" s="55">
        <v>0</v>
      </c>
      <c r="M965" s="55">
        <f t="shared" si="14"/>
        <v>1871.97</v>
      </c>
    </row>
    <row r="966" spans="1:13" hidden="1">
      <c r="A966" s="52" t="s">
        <v>823</v>
      </c>
      <c r="B966" s="53" t="s">
        <v>824</v>
      </c>
      <c r="C966" s="54" t="s">
        <v>413</v>
      </c>
      <c r="D966" s="49" t="s">
        <v>414</v>
      </c>
      <c r="E966" s="54" t="s">
        <v>764</v>
      </c>
      <c r="F966" s="49" t="s">
        <v>765</v>
      </c>
      <c r="G966" s="55">
        <v>0</v>
      </c>
      <c r="H966" s="55">
        <v>0</v>
      </c>
      <c r="I966" s="55">
        <v>0</v>
      </c>
      <c r="J966" s="55">
        <v>0</v>
      </c>
      <c r="K966" s="55">
        <v>152.05000000000001</v>
      </c>
      <c r="L966" s="55">
        <v>0</v>
      </c>
      <c r="M966" s="55">
        <f t="shared" si="14"/>
        <v>152.05000000000001</v>
      </c>
    </row>
    <row r="967" spans="1:13" hidden="1">
      <c r="A967" s="52" t="s">
        <v>823</v>
      </c>
      <c r="B967" s="53" t="s">
        <v>824</v>
      </c>
      <c r="C967" s="54" t="s">
        <v>413</v>
      </c>
      <c r="D967" s="49" t="s">
        <v>414</v>
      </c>
      <c r="E967" s="54" t="s">
        <v>415</v>
      </c>
      <c r="F967" s="49" t="s">
        <v>416</v>
      </c>
      <c r="G967" s="55">
        <v>6540.36</v>
      </c>
      <c r="H967" s="55">
        <v>6540.3600000000006</v>
      </c>
      <c r="I967" s="55">
        <v>6549.05</v>
      </c>
      <c r="J967" s="55">
        <v>6589.05</v>
      </c>
      <c r="K967" s="55">
        <v>6589.05</v>
      </c>
      <c r="L967" s="55">
        <v>6589.0499999999993</v>
      </c>
      <c r="M967" s="55">
        <f t="shared" si="14"/>
        <v>39396.92</v>
      </c>
    </row>
    <row r="968" spans="1:13" hidden="1">
      <c r="A968" s="52" t="s">
        <v>823</v>
      </c>
      <c r="B968" s="53" t="s">
        <v>824</v>
      </c>
      <c r="C968" s="54" t="s">
        <v>65</v>
      </c>
      <c r="D968" s="49" t="s">
        <v>421</v>
      </c>
      <c r="E968" s="54" t="s">
        <v>279</v>
      </c>
      <c r="F968" s="49" t="s">
        <v>280</v>
      </c>
      <c r="G968" s="55">
        <v>-770.50000000000023</v>
      </c>
      <c r="H968" s="55">
        <v>-283.0800000000001</v>
      </c>
      <c r="I968" s="55">
        <v>-19972.87</v>
      </c>
      <c r="J968" s="55">
        <v>1653</v>
      </c>
      <c r="K968" s="55">
        <v>8612.7800000000007</v>
      </c>
      <c r="L968" s="55">
        <v>3856.8499999999995</v>
      </c>
      <c r="M968" s="55">
        <f t="shared" ref="M968:M1031" si="15">SUM(G968:L968)</f>
        <v>-6903.8200000000006</v>
      </c>
    </row>
    <row r="969" spans="1:13" hidden="1">
      <c r="A969" s="52" t="s">
        <v>823</v>
      </c>
      <c r="B969" s="53" t="s">
        <v>824</v>
      </c>
      <c r="C969" s="54" t="s">
        <v>65</v>
      </c>
      <c r="D969" s="49" t="s">
        <v>421</v>
      </c>
      <c r="E969" s="54" t="s">
        <v>297</v>
      </c>
      <c r="F969" s="49" t="s">
        <v>298</v>
      </c>
      <c r="G969" s="55">
        <v>12.99</v>
      </c>
      <c r="H969" s="55">
        <v>83.66</v>
      </c>
      <c r="I969" s="55">
        <v>50.86</v>
      </c>
      <c r="J969" s="55">
        <v>79.33</v>
      </c>
      <c r="K969" s="55">
        <v>119.69</v>
      </c>
      <c r="L969" s="55">
        <v>201.36</v>
      </c>
      <c r="M969" s="55">
        <f t="shared" si="15"/>
        <v>547.89</v>
      </c>
    </row>
    <row r="970" spans="1:13" hidden="1">
      <c r="A970" s="52" t="s">
        <v>823</v>
      </c>
      <c r="B970" s="53" t="s">
        <v>824</v>
      </c>
      <c r="C970" s="54" t="s">
        <v>65</v>
      </c>
      <c r="D970" s="49" t="s">
        <v>421</v>
      </c>
      <c r="E970" s="54" t="s">
        <v>317</v>
      </c>
      <c r="F970" s="49" t="s">
        <v>318</v>
      </c>
      <c r="G970" s="55">
        <v>0</v>
      </c>
      <c r="H970" s="55">
        <v>0</v>
      </c>
      <c r="I970" s="55">
        <v>0</v>
      </c>
      <c r="J970" s="55">
        <v>0</v>
      </c>
      <c r="K970" s="55">
        <v>0</v>
      </c>
      <c r="L970" s="55">
        <v>0</v>
      </c>
      <c r="M970" s="55">
        <f t="shared" si="15"/>
        <v>0</v>
      </c>
    </row>
    <row r="971" spans="1:13" hidden="1">
      <c r="A971" s="52" t="s">
        <v>823</v>
      </c>
      <c r="B971" s="53" t="s">
        <v>824</v>
      </c>
      <c r="C971" s="54" t="s">
        <v>65</v>
      </c>
      <c r="D971" s="49" t="s">
        <v>421</v>
      </c>
      <c r="E971" s="54" t="s">
        <v>301</v>
      </c>
      <c r="F971" s="49" t="s">
        <v>302</v>
      </c>
      <c r="G971" s="55">
        <v>85</v>
      </c>
      <c r="H971" s="55">
        <v>0</v>
      </c>
      <c r="I971" s="55">
        <v>0</v>
      </c>
      <c r="J971" s="55">
        <v>0</v>
      </c>
      <c r="K971" s="55">
        <v>0</v>
      </c>
      <c r="L971" s="55">
        <v>0</v>
      </c>
      <c r="M971" s="55">
        <f t="shared" si="15"/>
        <v>85</v>
      </c>
    </row>
    <row r="972" spans="1:13" hidden="1">
      <c r="A972" s="52" t="s">
        <v>823</v>
      </c>
      <c r="B972" s="53" t="s">
        <v>824</v>
      </c>
      <c r="C972" s="54" t="s">
        <v>65</v>
      </c>
      <c r="D972" s="49" t="s">
        <v>421</v>
      </c>
      <c r="E972" s="54" t="s">
        <v>321</v>
      </c>
      <c r="F972" s="49" t="s">
        <v>322</v>
      </c>
      <c r="G972" s="55">
        <v>0</v>
      </c>
      <c r="H972" s="55">
        <v>60</v>
      </c>
      <c r="I972" s="55">
        <v>157.56</v>
      </c>
      <c r="J972" s="55">
        <v>0</v>
      </c>
      <c r="K972" s="55">
        <v>0</v>
      </c>
      <c r="L972" s="55">
        <v>0</v>
      </c>
      <c r="M972" s="55">
        <f t="shared" si="15"/>
        <v>217.56</v>
      </c>
    </row>
    <row r="973" spans="1:13" hidden="1">
      <c r="A973" s="52" t="s">
        <v>823</v>
      </c>
      <c r="B973" s="53" t="s">
        <v>824</v>
      </c>
      <c r="C973" s="54" t="s">
        <v>65</v>
      </c>
      <c r="D973" s="49" t="s">
        <v>421</v>
      </c>
      <c r="E973" s="54" t="s">
        <v>281</v>
      </c>
      <c r="F973" s="49" t="s">
        <v>282</v>
      </c>
      <c r="G973" s="55">
        <v>0</v>
      </c>
      <c r="H973" s="55">
        <v>0</v>
      </c>
      <c r="I973" s="55">
        <v>0</v>
      </c>
      <c r="J973" s="55">
        <v>0</v>
      </c>
      <c r="K973" s="55">
        <v>0</v>
      </c>
      <c r="L973" s="55">
        <v>0</v>
      </c>
      <c r="M973" s="55">
        <f t="shared" si="15"/>
        <v>0</v>
      </c>
    </row>
    <row r="974" spans="1:13" hidden="1">
      <c r="A974" s="52" t="s">
        <v>823</v>
      </c>
      <c r="B974" s="53" t="s">
        <v>824</v>
      </c>
      <c r="C974" s="54" t="s">
        <v>65</v>
      </c>
      <c r="D974" s="49" t="s">
        <v>421</v>
      </c>
      <c r="E974" s="54" t="s">
        <v>327</v>
      </c>
      <c r="F974" s="49" t="s">
        <v>328</v>
      </c>
      <c r="G974" s="55">
        <v>0</v>
      </c>
      <c r="H974" s="55">
        <v>0</v>
      </c>
      <c r="I974" s="55">
        <v>0</v>
      </c>
      <c r="J974" s="55">
        <v>0</v>
      </c>
      <c r="K974" s="55">
        <v>0</v>
      </c>
      <c r="L974" s="55">
        <v>0</v>
      </c>
      <c r="M974" s="55">
        <f t="shared" si="15"/>
        <v>0</v>
      </c>
    </row>
    <row r="975" spans="1:13" hidden="1">
      <c r="A975" s="52" t="s">
        <v>823</v>
      </c>
      <c r="B975" s="53" t="s">
        <v>824</v>
      </c>
      <c r="C975" s="54" t="s">
        <v>65</v>
      </c>
      <c r="D975" s="49" t="s">
        <v>421</v>
      </c>
      <c r="E975" s="54" t="s">
        <v>283</v>
      </c>
      <c r="F975" s="49" t="s">
        <v>284</v>
      </c>
      <c r="G975" s="55">
        <v>-146.72</v>
      </c>
      <c r="H975" s="55">
        <v>-92.62</v>
      </c>
      <c r="I975" s="55">
        <v>-41.04</v>
      </c>
      <c r="J975" s="55">
        <v>-238.88</v>
      </c>
      <c r="K975" s="55">
        <v>-5.78</v>
      </c>
      <c r="L975" s="55">
        <v>-11.17</v>
      </c>
      <c r="M975" s="55">
        <f t="shared" si="15"/>
        <v>-536.20999999999992</v>
      </c>
    </row>
    <row r="976" spans="1:13" hidden="1">
      <c r="A976" s="52" t="s">
        <v>823</v>
      </c>
      <c r="B976" s="53" t="s">
        <v>824</v>
      </c>
      <c r="C976" s="54" t="s">
        <v>65</v>
      </c>
      <c r="D976" s="49" t="s">
        <v>421</v>
      </c>
      <c r="E976" s="54" t="s">
        <v>331</v>
      </c>
      <c r="F976" s="49" t="s">
        <v>332</v>
      </c>
      <c r="G976" s="55">
        <v>-68.099999999999994</v>
      </c>
      <c r="H976" s="55">
        <v>0</v>
      </c>
      <c r="I976" s="55">
        <v>-104.26</v>
      </c>
      <c r="J976" s="55">
        <v>0</v>
      </c>
      <c r="K976" s="55">
        <v>-96.36</v>
      </c>
      <c r="L976" s="55">
        <v>0</v>
      </c>
      <c r="M976" s="55">
        <f t="shared" si="15"/>
        <v>-268.72000000000003</v>
      </c>
    </row>
    <row r="977" spans="1:13" hidden="1">
      <c r="A977" s="52" t="s">
        <v>823</v>
      </c>
      <c r="B977" s="53" t="s">
        <v>824</v>
      </c>
      <c r="C977" s="54" t="s">
        <v>65</v>
      </c>
      <c r="D977" s="49" t="s">
        <v>421</v>
      </c>
      <c r="E977" s="54" t="s">
        <v>333</v>
      </c>
      <c r="F977" s="49" t="s">
        <v>334</v>
      </c>
      <c r="G977" s="55">
        <v>0</v>
      </c>
      <c r="H977" s="55">
        <v>0</v>
      </c>
      <c r="I977" s="55">
        <v>14.58</v>
      </c>
      <c r="J977" s="55">
        <v>1.62</v>
      </c>
      <c r="K977" s="55">
        <v>0</v>
      </c>
      <c r="L977" s="55">
        <v>0</v>
      </c>
      <c r="M977" s="55">
        <f t="shared" si="15"/>
        <v>16.2</v>
      </c>
    </row>
    <row r="978" spans="1:13" hidden="1">
      <c r="A978" s="52" t="s">
        <v>823</v>
      </c>
      <c r="B978" s="53" t="s">
        <v>824</v>
      </c>
      <c r="C978" s="54" t="s">
        <v>65</v>
      </c>
      <c r="D978" s="49" t="s">
        <v>421</v>
      </c>
      <c r="E978" s="54" t="s">
        <v>285</v>
      </c>
      <c r="F978" s="49" t="s">
        <v>286</v>
      </c>
      <c r="G978" s="55">
        <v>53543.29</v>
      </c>
      <c r="H978" s="55">
        <v>53071.49</v>
      </c>
      <c r="I978" s="55">
        <v>71220.13</v>
      </c>
      <c r="J978" s="55">
        <v>54092.05</v>
      </c>
      <c r="K978" s="55">
        <v>55339.490000000005</v>
      </c>
      <c r="L978" s="55">
        <v>51985.3</v>
      </c>
      <c r="M978" s="55">
        <f t="shared" si="15"/>
        <v>339251.75</v>
      </c>
    </row>
    <row r="979" spans="1:13" hidden="1">
      <c r="A979" s="52" t="s">
        <v>823</v>
      </c>
      <c r="B979" s="53" t="s">
        <v>824</v>
      </c>
      <c r="C979" s="54" t="s">
        <v>65</v>
      </c>
      <c r="D979" s="49" t="s">
        <v>421</v>
      </c>
      <c r="E979" s="54" t="s">
        <v>289</v>
      </c>
      <c r="F979" s="49" t="s">
        <v>290</v>
      </c>
      <c r="G979" s="55">
        <v>220.65</v>
      </c>
      <c r="H979" s="55">
        <v>130.91999999999999</v>
      </c>
      <c r="I979" s="55">
        <v>59.04</v>
      </c>
      <c r="J979" s="55">
        <v>503.76</v>
      </c>
      <c r="K979" s="55">
        <v>9</v>
      </c>
      <c r="L979" s="55">
        <v>21.060000000000002</v>
      </c>
      <c r="M979" s="55">
        <f t="shared" si="15"/>
        <v>944.43000000000006</v>
      </c>
    </row>
    <row r="980" spans="1:13" hidden="1">
      <c r="A980" s="52" t="s">
        <v>823</v>
      </c>
      <c r="B980" s="53" t="s">
        <v>824</v>
      </c>
      <c r="C980" s="54" t="s">
        <v>65</v>
      </c>
      <c r="D980" s="49" t="s">
        <v>421</v>
      </c>
      <c r="E980" s="54" t="s">
        <v>291</v>
      </c>
      <c r="F980" s="49" t="s">
        <v>292</v>
      </c>
      <c r="G980" s="55">
        <v>4870.8599999999997</v>
      </c>
      <c r="H980" s="55">
        <v>450.41</v>
      </c>
      <c r="I980" s="55">
        <v>2677.91</v>
      </c>
      <c r="J980" s="55">
        <v>1520.56</v>
      </c>
      <c r="K980" s="55">
        <v>135.99</v>
      </c>
      <c r="L980" s="55">
        <v>559.33000000000004</v>
      </c>
      <c r="M980" s="55">
        <f t="shared" si="15"/>
        <v>10215.06</v>
      </c>
    </row>
    <row r="981" spans="1:13" hidden="1">
      <c r="A981" s="52" t="s">
        <v>823</v>
      </c>
      <c r="B981" s="53" t="s">
        <v>824</v>
      </c>
      <c r="C981" s="54" t="s">
        <v>65</v>
      </c>
      <c r="D981" s="49" t="s">
        <v>421</v>
      </c>
      <c r="E981" s="54" t="s">
        <v>337</v>
      </c>
      <c r="F981" s="49" t="s">
        <v>338</v>
      </c>
      <c r="G981" s="55">
        <v>0</v>
      </c>
      <c r="H981" s="55">
        <v>0</v>
      </c>
      <c r="I981" s="55">
        <v>162</v>
      </c>
      <c r="J981" s="55">
        <v>18</v>
      </c>
      <c r="K981" s="55">
        <v>0</v>
      </c>
      <c r="L981" s="55">
        <v>0</v>
      </c>
      <c r="M981" s="55">
        <f t="shared" si="15"/>
        <v>180</v>
      </c>
    </row>
    <row r="982" spans="1:13" hidden="1">
      <c r="A982" s="52" t="s">
        <v>823</v>
      </c>
      <c r="B982" s="53" t="s">
        <v>824</v>
      </c>
      <c r="C982" s="54" t="s">
        <v>65</v>
      </c>
      <c r="D982" s="49" t="s">
        <v>421</v>
      </c>
      <c r="E982" s="54" t="s">
        <v>339</v>
      </c>
      <c r="F982" s="49" t="s">
        <v>340</v>
      </c>
      <c r="G982" s="55">
        <v>0</v>
      </c>
      <c r="H982" s="55">
        <v>0</v>
      </c>
      <c r="I982" s="55">
        <v>0</v>
      </c>
      <c r="J982" s="55">
        <v>0</v>
      </c>
      <c r="K982" s="55">
        <v>-516.21</v>
      </c>
      <c r="L982" s="55">
        <v>0</v>
      </c>
      <c r="M982" s="55">
        <f t="shared" si="15"/>
        <v>-516.21</v>
      </c>
    </row>
    <row r="983" spans="1:13" hidden="1">
      <c r="A983" s="52" t="s">
        <v>823</v>
      </c>
      <c r="B983" s="53" t="s">
        <v>824</v>
      </c>
      <c r="C983" s="54" t="s">
        <v>65</v>
      </c>
      <c r="D983" s="49" t="s">
        <v>421</v>
      </c>
      <c r="E983" s="54" t="s">
        <v>341</v>
      </c>
      <c r="F983" s="49" t="s">
        <v>342</v>
      </c>
      <c r="G983" s="55">
        <v>431.57</v>
      </c>
      <c r="H983" s="55">
        <v>0</v>
      </c>
      <c r="I983" s="55">
        <v>150</v>
      </c>
      <c r="J983" s="55">
        <v>0</v>
      </c>
      <c r="K983" s="55">
        <v>150</v>
      </c>
      <c r="L983" s="55">
        <v>0</v>
      </c>
      <c r="M983" s="55">
        <f t="shared" si="15"/>
        <v>731.56999999999994</v>
      </c>
    </row>
    <row r="984" spans="1:13" hidden="1">
      <c r="A984" s="52" t="s">
        <v>823</v>
      </c>
      <c r="B984" s="53" t="s">
        <v>824</v>
      </c>
      <c r="C984" s="54" t="s">
        <v>65</v>
      </c>
      <c r="D984" s="49" t="s">
        <v>421</v>
      </c>
      <c r="E984" s="54" t="s">
        <v>307</v>
      </c>
      <c r="F984" s="49" t="s">
        <v>308</v>
      </c>
      <c r="G984" s="55">
        <v>0</v>
      </c>
      <c r="H984" s="55">
        <v>0</v>
      </c>
      <c r="I984" s="55">
        <v>36.729999999999997</v>
      </c>
      <c r="J984" s="55">
        <v>0</v>
      </c>
      <c r="K984" s="55">
        <v>0</v>
      </c>
      <c r="L984" s="55">
        <v>0</v>
      </c>
      <c r="M984" s="55">
        <f t="shared" si="15"/>
        <v>36.729999999999997</v>
      </c>
    </row>
    <row r="985" spans="1:13" hidden="1">
      <c r="A985" s="52" t="s">
        <v>823</v>
      </c>
      <c r="B985" s="53" t="s">
        <v>824</v>
      </c>
      <c r="C985" s="54" t="s">
        <v>65</v>
      </c>
      <c r="D985" s="49" t="s">
        <v>421</v>
      </c>
      <c r="E985" s="54" t="s">
        <v>354</v>
      </c>
      <c r="F985" s="49" t="s">
        <v>355</v>
      </c>
      <c r="G985" s="55">
        <v>0</v>
      </c>
      <c r="H985" s="55">
        <v>0</v>
      </c>
      <c r="I985" s="55">
        <v>0</v>
      </c>
      <c r="J985" s="55">
        <v>870.56</v>
      </c>
      <c r="K985" s="55">
        <v>0</v>
      </c>
      <c r="L985" s="55">
        <v>0</v>
      </c>
      <c r="M985" s="55">
        <f t="shared" si="15"/>
        <v>870.56</v>
      </c>
    </row>
    <row r="986" spans="1:13" hidden="1">
      <c r="A986" s="52" t="s">
        <v>823</v>
      </c>
      <c r="B986" s="53" t="s">
        <v>824</v>
      </c>
      <c r="C986" s="54" t="s">
        <v>424</v>
      </c>
      <c r="D986" s="49" t="s">
        <v>425</v>
      </c>
      <c r="E986" s="54" t="s">
        <v>279</v>
      </c>
      <c r="F986" s="49" t="s">
        <v>280</v>
      </c>
      <c r="G986" s="55">
        <v>831.14</v>
      </c>
      <c r="H986" s="55">
        <v>-2.4300000000000002</v>
      </c>
      <c r="I986" s="55">
        <v>-2934.22</v>
      </c>
      <c r="J986" s="55">
        <v>0</v>
      </c>
      <c r="K986" s="55">
        <v>1257.52</v>
      </c>
      <c r="L986" s="55">
        <v>845.85</v>
      </c>
      <c r="M986" s="55">
        <f t="shared" si="15"/>
        <v>-2.139999999999759</v>
      </c>
    </row>
    <row r="987" spans="1:13" hidden="1">
      <c r="A987" s="52" t="s">
        <v>823</v>
      </c>
      <c r="B987" s="53" t="s">
        <v>824</v>
      </c>
      <c r="C987" s="54" t="s">
        <v>424</v>
      </c>
      <c r="D987" s="49" t="s">
        <v>425</v>
      </c>
      <c r="E987" s="54" t="s">
        <v>285</v>
      </c>
      <c r="F987" s="49" t="s">
        <v>286</v>
      </c>
      <c r="G987" s="55">
        <v>8387.5499999999993</v>
      </c>
      <c r="H987" s="55">
        <v>8383.5</v>
      </c>
      <c r="I987" s="55">
        <v>12575.28</v>
      </c>
      <c r="J987" s="55">
        <v>8383.52</v>
      </c>
      <c r="K987" s="55">
        <v>8383.5</v>
      </c>
      <c r="L987" s="55">
        <v>8398.49</v>
      </c>
      <c r="M987" s="55">
        <f t="shared" si="15"/>
        <v>54511.840000000004</v>
      </c>
    </row>
    <row r="988" spans="1:13" hidden="1">
      <c r="A988" s="52" t="s">
        <v>823</v>
      </c>
      <c r="B988" s="53" t="s">
        <v>824</v>
      </c>
      <c r="C988" s="54" t="s">
        <v>426</v>
      </c>
      <c r="D988" s="49" t="s">
        <v>427</v>
      </c>
      <c r="E988" s="54" t="s">
        <v>279</v>
      </c>
      <c r="F988" s="49" t="s">
        <v>280</v>
      </c>
      <c r="G988" s="55">
        <v>-992.82</v>
      </c>
      <c r="H988" s="55">
        <v>2578.2600000000002</v>
      </c>
      <c r="I988" s="55">
        <v>-2928.3599999999997</v>
      </c>
      <c r="J988" s="55">
        <v>-5.2699999999999729</v>
      </c>
      <c r="K988" s="55">
        <v>369.91</v>
      </c>
      <c r="L988" s="55">
        <v>1802.7599999999998</v>
      </c>
      <c r="M988" s="55">
        <f t="shared" si="15"/>
        <v>824.48000000000025</v>
      </c>
    </row>
    <row r="989" spans="1:13" hidden="1">
      <c r="A989" s="52" t="s">
        <v>823</v>
      </c>
      <c r="B989" s="53" t="s">
        <v>824</v>
      </c>
      <c r="C989" s="54" t="s">
        <v>426</v>
      </c>
      <c r="D989" s="49" t="s">
        <v>427</v>
      </c>
      <c r="E989" s="54" t="s">
        <v>380</v>
      </c>
      <c r="F989" s="49" t="s">
        <v>381</v>
      </c>
      <c r="G989" s="55">
        <v>0</v>
      </c>
      <c r="H989" s="55">
        <v>0</v>
      </c>
      <c r="I989" s="55">
        <v>0</v>
      </c>
      <c r="J989" s="55">
        <v>0</v>
      </c>
      <c r="K989" s="55">
        <v>0</v>
      </c>
      <c r="L989" s="55">
        <v>0</v>
      </c>
      <c r="M989" s="55">
        <f t="shared" si="15"/>
        <v>0</v>
      </c>
    </row>
    <row r="990" spans="1:13" hidden="1">
      <c r="A990" s="52" t="s">
        <v>823</v>
      </c>
      <c r="B990" s="53" t="s">
        <v>824</v>
      </c>
      <c r="C990" s="54" t="s">
        <v>426</v>
      </c>
      <c r="D990" s="49" t="s">
        <v>427</v>
      </c>
      <c r="E990" s="54" t="s">
        <v>384</v>
      </c>
      <c r="F990" s="49" t="s">
        <v>385</v>
      </c>
      <c r="G990" s="55">
        <v>-114.89</v>
      </c>
      <c r="H990" s="55">
        <v>-136.30000000000001</v>
      </c>
      <c r="I990" s="55">
        <v>-122.61999999999999</v>
      </c>
      <c r="J990" s="55">
        <v>-105.25999999999999</v>
      </c>
      <c r="K990" s="55">
        <v>-48.46</v>
      </c>
      <c r="L990" s="55">
        <v>-38.35</v>
      </c>
      <c r="M990" s="55">
        <f t="shared" si="15"/>
        <v>-565.88</v>
      </c>
    </row>
    <row r="991" spans="1:13" hidden="1">
      <c r="A991" s="52" t="s">
        <v>823</v>
      </c>
      <c r="B991" s="53" t="s">
        <v>824</v>
      </c>
      <c r="C991" s="54" t="s">
        <v>426</v>
      </c>
      <c r="D991" s="49" t="s">
        <v>427</v>
      </c>
      <c r="E991" s="54" t="s">
        <v>285</v>
      </c>
      <c r="F991" s="49" t="s">
        <v>286</v>
      </c>
      <c r="G991" s="55">
        <v>1399.75</v>
      </c>
      <c r="H991" s="55">
        <v>5696.8400000000011</v>
      </c>
      <c r="I991" s="55">
        <v>2938.4800000000005</v>
      </c>
      <c r="J991" s="55">
        <v>1937.9499999999998</v>
      </c>
      <c r="K991" s="55">
        <v>2135.9899999999998</v>
      </c>
      <c r="L991" s="55">
        <v>5314.2599999999993</v>
      </c>
      <c r="M991" s="55">
        <f t="shared" si="15"/>
        <v>19423.27</v>
      </c>
    </row>
    <row r="992" spans="1:13" hidden="1">
      <c r="A992" s="52" t="s">
        <v>823</v>
      </c>
      <c r="B992" s="53" t="s">
        <v>824</v>
      </c>
      <c r="C992" s="54" t="s">
        <v>426</v>
      </c>
      <c r="D992" s="49" t="s">
        <v>427</v>
      </c>
      <c r="E992" s="54" t="s">
        <v>684</v>
      </c>
      <c r="F992" s="49" t="s">
        <v>685</v>
      </c>
      <c r="G992" s="55">
        <v>292.31</v>
      </c>
      <c r="H992" s="55">
        <v>347.46000000000004</v>
      </c>
      <c r="I992" s="55">
        <v>312.58999999999997</v>
      </c>
      <c r="J992" s="55">
        <v>268.33000000000004</v>
      </c>
      <c r="K992" s="55">
        <v>123.55</v>
      </c>
      <c r="L992" s="55">
        <v>97.41</v>
      </c>
      <c r="M992" s="55">
        <f t="shared" si="15"/>
        <v>1441.65</v>
      </c>
    </row>
    <row r="993" spans="1:13" hidden="1">
      <c r="A993" s="52" t="s">
        <v>823</v>
      </c>
      <c r="B993" s="53" t="s">
        <v>824</v>
      </c>
      <c r="C993" s="54" t="s">
        <v>426</v>
      </c>
      <c r="D993" s="49" t="s">
        <v>427</v>
      </c>
      <c r="E993" s="54" t="s">
        <v>335</v>
      </c>
      <c r="F993" s="49" t="s">
        <v>336</v>
      </c>
      <c r="G993" s="55">
        <v>1542.77</v>
      </c>
      <c r="H993" s="55">
        <v>0</v>
      </c>
      <c r="I993" s="55">
        <v>0</v>
      </c>
      <c r="J993" s="55">
        <v>1542.77</v>
      </c>
      <c r="K993" s="55">
        <v>0</v>
      </c>
      <c r="L993" s="55">
        <v>0</v>
      </c>
      <c r="M993" s="55">
        <f t="shared" si="15"/>
        <v>3085.54</v>
      </c>
    </row>
    <row r="994" spans="1:13" hidden="1">
      <c r="A994" s="52" t="s">
        <v>823</v>
      </c>
      <c r="B994" s="53" t="s">
        <v>824</v>
      </c>
      <c r="C994" s="54" t="s">
        <v>426</v>
      </c>
      <c r="D994" s="49" t="s">
        <v>427</v>
      </c>
      <c r="E994" s="54" t="s">
        <v>291</v>
      </c>
      <c r="F994" s="49" t="s">
        <v>292</v>
      </c>
      <c r="G994" s="55">
        <v>0</v>
      </c>
      <c r="H994" s="55">
        <v>0</v>
      </c>
      <c r="I994" s="55">
        <v>79.400000000000006</v>
      </c>
      <c r="J994" s="55">
        <v>139.06</v>
      </c>
      <c r="K994" s="55">
        <v>0</v>
      </c>
      <c r="L994" s="55">
        <v>0</v>
      </c>
      <c r="M994" s="55">
        <f t="shared" si="15"/>
        <v>218.46</v>
      </c>
    </row>
    <row r="995" spans="1:13" hidden="1">
      <c r="A995" s="52" t="s">
        <v>823</v>
      </c>
      <c r="B995" s="53" t="s">
        <v>824</v>
      </c>
      <c r="C995" s="54" t="s">
        <v>426</v>
      </c>
      <c r="D995" s="49" t="s">
        <v>427</v>
      </c>
      <c r="E995" s="54" t="s">
        <v>305</v>
      </c>
      <c r="F995" s="49" t="s">
        <v>306</v>
      </c>
      <c r="G995" s="55">
        <v>0</v>
      </c>
      <c r="H995" s="55">
        <v>0</v>
      </c>
      <c r="I995" s="55">
        <v>206.42</v>
      </c>
      <c r="J995" s="55">
        <v>0</v>
      </c>
      <c r="K995" s="55">
        <v>0</v>
      </c>
      <c r="L995" s="55">
        <v>0</v>
      </c>
      <c r="M995" s="55">
        <f t="shared" si="15"/>
        <v>206.42</v>
      </c>
    </row>
    <row r="996" spans="1:13" hidden="1">
      <c r="A996" s="52" t="s">
        <v>823</v>
      </c>
      <c r="B996" s="53" t="s">
        <v>824</v>
      </c>
      <c r="C996" s="54" t="s">
        <v>426</v>
      </c>
      <c r="D996" s="49" t="s">
        <v>427</v>
      </c>
      <c r="E996" s="54" t="s">
        <v>399</v>
      </c>
      <c r="F996" s="49" t="s">
        <v>400</v>
      </c>
      <c r="G996" s="55">
        <v>94.34</v>
      </c>
      <c r="H996" s="55">
        <v>8.9600000000000009</v>
      </c>
      <c r="I996" s="55">
        <v>0</v>
      </c>
      <c r="J996" s="55">
        <v>0</v>
      </c>
      <c r="K996" s="55">
        <v>0</v>
      </c>
      <c r="L996" s="55">
        <v>0</v>
      </c>
      <c r="M996" s="55">
        <f t="shared" si="15"/>
        <v>103.30000000000001</v>
      </c>
    </row>
    <row r="997" spans="1:13" hidden="1">
      <c r="A997" s="52" t="s">
        <v>823</v>
      </c>
      <c r="B997" s="53" t="s">
        <v>824</v>
      </c>
      <c r="C997" s="54" t="s">
        <v>436</v>
      </c>
      <c r="D997" s="49" t="s">
        <v>437</v>
      </c>
      <c r="E997" s="54" t="s">
        <v>440</v>
      </c>
      <c r="F997" s="49" t="s">
        <v>441</v>
      </c>
      <c r="G997" s="55">
        <v>12510.929999999998</v>
      </c>
      <c r="H997" s="55">
        <v>11014.57</v>
      </c>
      <c r="I997" s="55">
        <v>12423.92</v>
      </c>
      <c r="J997" s="55">
        <v>11907.73</v>
      </c>
      <c r="K997" s="55">
        <v>13563.789999999999</v>
      </c>
      <c r="L997" s="55">
        <v>11455.01</v>
      </c>
      <c r="M997" s="55">
        <f t="shared" si="15"/>
        <v>72875.95</v>
      </c>
    </row>
    <row r="998" spans="1:13" hidden="1">
      <c r="A998" s="52" t="s">
        <v>823</v>
      </c>
      <c r="B998" s="53" t="s">
        <v>824</v>
      </c>
      <c r="C998" s="54" t="s">
        <v>436</v>
      </c>
      <c r="D998" s="49" t="s">
        <v>437</v>
      </c>
      <c r="E998" s="54" t="s">
        <v>442</v>
      </c>
      <c r="F998" s="49" t="s">
        <v>443</v>
      </c>
      <c r="G998" s="55">
        <v>15230.479999999998</v>
      </c>
      <c r="H998" s="55">
        <v>13408.099999999999</v>
      </c>
      <c r="I998" s="55">
        <v>15123.140000000003</v>
      </c>
      <c r="J998" s="55">
        <v>14497.309999999998</v>
      </c>
      <c r="K998" s="55">
        <v>16513.219999999998</v>
      </c>
      <c r="L998" s="55">
        <v>13942.679999999998</v>
      </c>
      <c r="M998" s="55">
        <f t="shared" si="15"/>
        <v>88714.93</v>
      </c>
    </row>
    <row r="999" spans="1:13" hidden="1">
      <c r="A999" s="52" t="s">
        <v>823</v>
      </c>
      <c r="B999" s="53" t="s">
        <v>824</v>
      </c>
      <c r="C999" s="54" t="s">
        <v>436</v>
      </c>
      <c r="D999" s="49" t="s">
        <v>437</v>
      </c>
      <c r="E999" s="54" t="s">
        <v>444</v>
      </c>
      <c r="F999" s="49" t="s">
        <v>445</v>
      </c>
      <c r="G999" s="55">
        <v>23128.929999999993</v>
      </c>
      <c r="H999" s="55">
        <v>20360.849999999999</v>
      </c>
      <c r="I999" s="55">
        <v>22964.780000000002</v>
      </c>
      <c r="J999" s="55">
        <v>22016.449999999997</v>
      </c>
      <c r="K999" s="55">
        <v>25077.73</v>
      </c>
      <c r="L999" s="55">
        <v>21171.429999999993</v>
      </c>
      <c r="M999" s="55">
        <f t="shared" si="15"/>
        <v>134720.16999999998</v>
      </c>
    </row>
    <row r="1000" spans="1:13" hidden="1">
      <c r="A1000" s="52" t="s">
        <v>823</v>
      </c>
      <c r="B1000" s="53" t="s">
        <v>824</v>
      </c>
      <c r="C1000" s="54" t="s">
        <v>436</v>
      </c>
      <c r="D1000" s="49" t="s">
        <v>437</v>
      </c>
      <c r="E1000" s="54" t="s">
        <v>446</v>
      </c>
      <c r="F1000" s="49" t="s">
        <v>447</v>
      </c>
      <c r="G1000" s="55">
        <v>306.27</v>
      </c>
      <c r="H1000" s="55">
        <v>269.65000000000003</v>
      </c>
      <c r="I1000" s="55">
        <v>304.21000000000009</v>
      </c>
      <c r="J1000" s="55">
        <v>291.46000000000004</v>
      </c>
      <c r="K1000" s="55">
        <v>331.98999999999995</v>
      </c>
      <c r="L1000" s="55">
        <v>280.51</v>
      </c>
      <c r="M1000" s="55">
        <f t="shared" si="15"/>
        <v>1784.0900000000001</v>
      </c>
    </row>
    <row r="1001" spans="1:13" hidden="1">
      <c r="A1001" s="52" t="s">
        <v>823</v>
      </c>
      <c r="B1001" s="53" t="s">
        <v>824</v>
      </c>
      <c r="C1001" s="54" t="s">
        <v>436</v>
      </c>
      <c r="D1001" s="49" t="s">
        <v>437</v>
      </c>
      <c r="E1001" s="54" t="s">
        <v>448</v>
      </c>
      <c r="F1001" s="49" t="s">
        <v>449</v>
      </c>
      <c r="G1001" s="55">
        <v>1531.35</v>
      </c>
      <c r="H1001" s="55">
        <v>1348.36</v>
      </c>
      <c r="I1001" s="55">
        <v>1521.0000000000002</v>
      </c>
      <c r="J1001" s="55">
        <v>1457.29</v>
      </c>
      <c r="K1001" s="55">
        <v>1660.0199999999995</v>
      </c>
      <c r="L1001" s="55">
        <v>1402.6000000000001</v>
      </c>
      <c r="M1001" s="55">
        <f t="shared" si="15"/>
        <v>8920.619999999999</v>
      </c>
    </row>
    <row r="1002" spans="1:13" hidden="1">
      <c r="A1002" s="52" t="s">
        <v>823</v>
      </c>
      <c r="B1002" s="53" t="s">
        <v>824</v>
      </c>
      <c r="C1002" s="54" t="s">
        <v>436</v>
      </c>
      <c r="D1002" s="49" t="s">
        <v>437</v>
      </c>
      <c r="E1002" s="54" t="s">
        <v>450</v>
      </c>
      <c r="F1002" s="49" t="s">
        <v>451</v>
      </c>
      <c r="G1002" s="55">
        <v>1225.05</v>
      </c>
      <c r="H1002" s="55">
        <v>1078.6799999999998</v>
      </c>
      <c r="I1002" s="55">
        <v>1216.7899999999997</v>
      </c>
      <c r="J1002" s="55">
        <v>1165.82</v>
      </c>
      <c r="K1002" s="55">
        <v>1327.9899999999998</v>
      </c>
      <c r="L1002" s="55">
        <v>1122.0699999999997</v>
      </c>
      <c r="M1002" s="55">
        <f t="shared" si="15"/>
        <v>7136.3999999999987</v>
      </c>
    </row>
    <row r="1003" spans="1:13" hidden="1">
      <c r="A1003" s="52" t="s">
        <v>823</v>
      </c>
      <c r="B1003" s="53" t="s">
        <v>824</v>
      </c>
      <c r="C1003" s="54" t="s">
        <v>436</v>
      </c>
      <c r="D1003" s="49" t="s">
        <v>437</v>
      </c>
      <c r="E1003" s="54" t="s">
        <v>452</v>
      </c>
      <c r="F1003" s="49" t="s">
        <v>453</v>
      </c>
      <c r="G1003" s="55">
        <v>58702.200000000019</v>
      </c>
      <c r="H1003" s="55">
        <v>51684.509999999987</v>
      </c>
      <c r="I1003" s="55">
        <v>58299.960000000006</v>
      </c>
      <c r="J1003" s="55">
        <v>55867.139999999992</v>
      </c>
      <c r="K1003" s="55">
        <v>63637.890000000014</v>
      </c>
      <c r="L1003" s="55">
        <v>53757.670000000006</v>
      </c>
      <c r="M1003" s="55">
        <f t="shared" si="15"/>
        <v>341949.37</v>
      </c>
    </row>
    <row r="1004" spans="1:13" hidden="1">
      <c r="A1004" s="52" t="s">
        <v>823</v>
      </c>
      <c r="B1004" s="53" t="s">
        <v>824</v>
      </c>
      <c r="C1004" s="54" t="s">
        <v>436</v>
      </c>
      <c r="D1004" s="49" t="s">
        <v>437</v>
      </c>
      <c r="E1004" s="54" t="s">
        <v>454</v>
      </c>
      <c r="F1004" s="49" t="s">
        <v>455</v>
      </c>
      <c r="G1004" s="55">
        <v>1874.5</v>
      </c>
      <c r="H1004" s="55">
        <v>1651.55</v>
      </c>
      <c r="I1004" s="55">
        <v>1863.7399999999998</v>
      </c>
      <c r="J1004" s="55">
        <v>1782.2799999999997</v>
      </c>
      <c r="K1004" s="55">
        <v>2030.5499999999997</v>
      </c>
      <c r="L1004" s="55">
        <v>1720.07</v>
      </c>
      <c r="M1004" s="55">
        <f t="shared" si="15"/>
        <v>10922.689999999999</v>
      </c>
    </row>
    <row r="1005" spans="1:13" hidden="1">
      <c r="A1005" s="52" t="s">
        <v>823</v>
      </c>
      <c r="B1005" s="53" t="s">
        <v>824</v>
      </c>
      <c r="C1005" s="54" t="s">
        <v>436</v>
      </c>
      <c r="D1005" s="49" t="s">
        <v>437</v>
      </c>
      <c r="E1005" s="54" t="s">
        <v>301</v>
      </c>
      <c r="F1005" s="49" t="s">
        <v>302</v>
      </c>
      <c r="G1005" s="55">
        <v>464.32999999999993</v>
      </c>
      <c r="H1005" s="55">
        <v>215.82</v>
      </c>
      <c r="I1005" s="55">
        <v>502.64</v>
      </c>
      <c r="J1005" s="55">
        <v>535.04</v>
      </c>
      <c r="K1005" s="55">
        <v>434.29</v>
      </c>
      <c r="L1005" s="55">
        <v>1181.78</v>
      </c>
      <c r="M1005" s="55">
        <f t="shared" si="15"/>
        <v>3333.8999999999996</v>
      </c>
    </row>
    <row r="1006" spans="1:13" hidden="1">
      <c r="A1006" s="52" t="s">
        <v>823</v>
      </c>
      <c r="B1006" s="53" t="s">
        <v>824</v>
      </c>
      <c r="C1006" s="54" t="s">
        <v>436</v>
      </c>
      <c r="D1006" s="49" t="s">
        <v>437</v>
      </c>
      <c r="E1006" s="54" t="s">
        <v>327</v>
      </c>
      <c r="F1006" s="49" t="s">
        <v>328</v>
      </c>
      <c r="G1006" s="55">
        <v>0</v>
      </c>
      <c r="H1006" s="55">
        <v>0</v>
      </c>
      <c r="I1006" s="55">
        <v>0</v>
      </c>
      <c r="J1006" s="55">
        <v>0</v>
      </c>
      <c r="K1006" s="55">
        <v>0</v>
      </c>
      <c r="L1006" s="55">
        <v>0</v>
      </c>
      <c r="M1006" s="55">
        <f t="shared" si="15"/>
        <v>0</v>
      </c>
    </row>
    <row r="1007" spans="1:13" hidden="1">
      <c r="A1007" s="52" t="s">
        <v>823</v>
      </c>
      <c r="B1007" s="53" t="s">
        <v>824</v>
      </c>
      <c r="C1007" s="54" t="s">
        <v>436</v>
      </c>
      <c r="D1007" s="49" t="s">
        <v>437</v>
      </c>
      <c r="E1007" s="54" t="s">
        <v>331</v>
      </c>
      <c r="F1007" s="49" t="s">
        <v>332</v>
      </c>
      <c r="G1007" s="55">
        <v>-825.43000000000006</v>
      </c>
      <c r="H1007" s="55">
        <v>-748.69</v>
      </c>
      <c r="I1007" s="55">
        <v>-358.75</v>
      </c>
      <c r="J1007" s="55">
        <v>0</v>
      </c>
      <c r="K1007" s="55">
        <v>-448.38</v>
      </c>
      <c r="L1007" s="55">
        <v>-240.72000000000003</v>
      </c>
      <c r="M1007" s="55">
        <f t="shared" si="15"/>
        <v>-2621.9700000000003</v>
      </c>
    </row>
    <row r="1008" spans="1:13" hidden="1">
      <c r="A1008" s="52" t="s">
        <v>823</v>
      </c>
      <c r="B1008" s="53" t="s">
        <v>824</v>
      </c>
      <c r="C1008" s="54" t="s">
        <v>436</v>
      </c>
      <c r="D1008" s="49" t="s">
        <v>437</v>
      </c>
      <c r="E1008" s="54" t="s">
        <v>456</v>
      </c>
      <c r="F1008" s="49" t="s">
        <v>457</v>
      </c>
      <c r="G1008" s="55">
        <v>171.09</v>
      </c>
      <c r="H1008" s="55">
        <v>71.42</v>
      </c>
      <c r="I1008" s="55">
        <v>175.43</v>
      </c>
      <c r="J1008" s="55">
        <v>303.83</v>
      </c>
      <c r="K1008" s="55">
        <v>173.47</v>
      </c>
      <c r="L1008" s="55">
        <v>199.73999999999998</v>
      </c>
      <c r="M1008" s="55">
        <f t="shared" si="15"/>
        <v>1094.98</v>
      </c>
    </row>
    <row r="1009" spans="1:13" hidden="1">
      <c r="A1009" s="52" t="s">
        <v>823</v>
      </c>
      <c r="B1009" s="53" t="s">
        <v>824</v>
      </c>
      <c r="C1009" s="54" t="s">
        <v>436</v>
      </c>
      <c r="D1009" s="49" t="s">
        <v>437</v>
      </c>
      <c r="E1009" s="54" t="s">
        <v>458</v>
      </c>
      <c r="F1009" s="49" t="s">
        <v>459</v>
      </c>
      <c r="G1009" s="55">
        <v>1.07</v>
      </c>
      <c r="H1009" s="55">
        <v>0.44</v>
      </c>
      <c r="I1009" s="55">
        <v>1.08</v>
      </c>
      <c r="J1009" s="55">
        <v>1.9</v>
      </c>
      <c r="K1009" s="55">
        <v>1.08</v>
      </c>
      <c r="L1009" s="55">
        <v>1.25</v>
      </c>
      <c r="M1009" s="55">
        <f t="shared" si="15"/>
        <v>6.82</v>
      </c>
    </row>
    <row r="1010" spans="1:13" hidden="1">
      <c r="A1010" s="52" t="s">
        <v>823</v>
      </c>
      <c r="B1010" s="53" t="s">
        <v>824</v>
      </c>
      <c r="C1010" s="54" t="s">
        <v>436</v>
      </c>
      <c r="D1010" s="49" t="s">
        <v>437</v>
      </c>
      <c r="E1010" s="54" t="s">
        <v>335</v>
      </c>
      <c r="F1010" s="49" t="s">
        <v>336</v>
      </c>
      <c r="G1010" s="55">
        <v>465.8</v>
      </c>
      <c r="H1010" s="55">
        <v>0</v>
      </c>
      <c r="I1010" s="55">
        <v>0</v>
      </c>
      <c r="J1010" s="55">
        <v>0</v>
      </c>
      <c r="K1010" s="55">
        <v>0</v>
      </c>
      <c r="L1010" s="55">
        <v>0</v>
      </c>
      <c r="M1010" s="55">
        <f t="shared" si="15"/>
        <v>465.8</v>
      </c>
    </row>
    <row r="1011" spans="1:13" hidden="1">
      <c r="A1011" s="52" t="s">
        <v>823</v>
      </c>
      <c r="B1011" s="53" t="s">
        <v>824</v>
      </c>
      <c r="C1011" s="54" t="s">
        <v>436</v>
      </c>
      <c r="D1011" s="49" t="s">
        <v>437</v>
      </c>
      <c r="E1011" s="54" t="s">
        <v>462</v>
      </c>
      <c r="F1011" s="49" t="s">
        <v>463</v>
      </c>
      <c r="G1011" s="55">
        <v>51.68</v>
      </c>
      <c r="H1011" s="55">
        <v>18.62</v>
      </c>
      <c r="I1011" s="55">
        <v>45.75</v>
      </c>
      <c r="J1011" s="55">
        <v>79.22999999999999</v>
      </c>
      <c r="K1011" s="55">
        <v>45.25</v>
      </c>
      <c r="L1011" s="55">
        <v>52.099999999999994</v>
      </c>
      <c r="M1011" s="55">
        <f t="shared" si="15"/>
        <v>292.63</v>
      </c>
    </row>
    <row r="1012" spans="1:13" hidden="1">
      <c r="A1012" s="52" t="s">
        <v>823</v>
      </c>
      <c r="B1012" s="53" t="s">
        <v>824</v>
      </c>
      <c r="C1012" s="54" t="s">
        <v>436</v>
      </c>
      <c r="D1012" s="49" t="s">
        <v>437</v>
      </c>
      <c r="E1012" s="54" t="s">
        <v>464</v>
      </c>
      <c r="F1012" s="49" t="s">
        <v>465</v>
      </c>
      <c r="G1012" s="55">
        <v>67.33</v>
      </c>
      <c r="H1012" s="55">
        <v>28.12</v>
      </c>
      <c r="I1012" s="55">
        <v>69.06</v>
      </c>
      <c r="J1012" s="55">
        <v>119.56</v>
      </c>
      <c r="K1012" s="55">
        <v>68.27</v>
      </c>
      <c r="L1012" s="55">
        <v>78.600000000000023</v>
      </c>
      <c r="M1012" s="55">
        <f t="shared" si="15"/>
        <v>430.94</v>
      </c>
    </row>
    <row r="1013" spans="1:13" hidden="1">
      <c r="A1013" s="52" t="s">
        <v>823</v>
      </c>
      <c r="B1013" s="53" t="s">
        <v>824</v>
      </c>
      <c r="C1013" s="54" t="s">
        <v>436</v>
      </c>
      <c r="D1013" s="49" t="s">
        <v>437</v>
      </c>
      <c r="E1013" s="54" t="s">
        <v>466</v>
      </c>
      <c r="F1013" s="49" t="s">
        <v>467</v>
      </c>
      <c r="G1013" s="55">
        <v>4.8099999999999996</v>
      </c>
      <c r="H1013" s="55">
        <v>2.0099999999999998</v>
      </c>
      <c r="I1013" s="55">
        <v>4.95</v>
      </c>
      <c r="J1013" s="55">
        <v>8.52</v>
      </c>
      <c r="K1013" s="55">
        <v>4.87</v>
      </c>
      <c r="L1013" s="55">
        <v>5.620000000000001</v>
      </c>
      <c r="M1013" s="55">
        <f t="shared" si="15"/>
        <v>30.78</v>
      </c>
    </row>
    <row r="1014" spans="1:13" hidden="1">
      <c r="A1014" s="52" t="s">
        <v>823</v>
      </c>
      <c r="B1014" s="53" t="s">
        <v>824</v>
      </c>
      <c r="C1014" s="54" t="s">
        <v>436</v>
      </c>
      <c r="D1014" s="49" t="s">
        <v>437</v>
      </c>
      <c r="E1014" s="54" t="s">
        <v>468</v>
      </c>
      <c r="F1014" s="49" t="s">
        <v>469</v>
      </c>
      <c r="G1014" s="55">
        <v>-0.41999999999999993</v>
      </c>
      <c r="H1014" s="55">
        <v>2.17</v>
      </c>
      <c r="I1014" s="55">
        <v>5.3000000000000007</v>
      </c>
      <c r="J1014" s="55">
        <v>9.19</v>
      </c>
      <c r="K1014" s="55">
        <v>5.23</v>
      </c>
      <c r="L1014" s="55">
        <v>6.02</v>
      </c>
      <c r="M1014" s="55">
        <f t="shared" si="15"/>
        <v>27.490000000000002</v>
      </c>
    </row>
    <row r="1015" spans="1:13" hidden="1">
      <c r="A1015" s="52" t="s">
        <v>823</v>
      </c>
      <c r="B1015" s="53" t="s">
        <v>824</v>
      </c>
      <c r="C1015" s="54" t="s">
        <v>436</v>
      </c>
      <c r="D1015" s="49" t="s">
        <v>437</v>
      </c>
      <c r="E1015" s="54" t="s">
        <v>341</v>
      </c>
      <c r="F1015" s="49" t="s">
        <v>342</v>
      </c>
      <c r="G1015" s="55">
        <v>1845.19</v>
      </c>
      <c r="H1015" s="55">
        <v>1486.6299999999999</v>
      </c>
      <c r="I1015" s="55">
        <v>872.49</v>
      </c>
      <c r="J1015" s="55">
        <v>0</v>
      </c>
      <c r="K1015" s="55">
        <v>761.58</v>
      </c>
      <c r="L1015" s="55">
        <v>517.99</v>
      </c>
      <c r="M1015" s="55">
        <f t="shared" si="15"/>
        <v>5483.8799999999992</v>
      </c>
    </row>
    <row r="1016" spans="1:13" hidden="1">
      <c r="A1016" s="52" t="s">
        <v>823</v>
      </c>
      <c r="B1016" s="53" t="s">
        <v>824</v>
      </c>
      <c r="C1016" s="54" t="s">
        <v>436</v>
      </c>
      <c r="D1016" s="49" t="s">
        <v>437</v>
      </c>
      <c r="E1016" s="54" t="s">
        <v>470</v>
      </c>
      <c r="F1016" s="49" t="s">
        <v>471</v>
      </c>
      <c r="G1016" s="55">
        <v>36.35</v>
      </c>
      <c r="H1016" s="55">
        <v>15.21</v>
      </c>
      <c r="I1016" s="55">
        <v>37.349999999999994</v>
      </c>
      <c r="J1016" s="55">
        <v>64.7</v>
      </c>
      <c r="K1016" s="55">
        <v>36.93</v>
      </c>
      <c r="L1016" s="55">
        <v>42.53</v>
      </c>
      <c r="M1016" s="55">
        <f t="shared" si="15"/>
        <v>233.07000000000002</v>
      </c>
    </row>
    <row r="1017" spans="1:13" hidden="1">
      <c r="A1017" s="52" t="s">
        <v>823</v>
      </c>
      <c r="B1017" s="53" t="s">
        <v>824</v>
      </c>
      <c r="C1017" s="54" t="s">
        <v>436</v>
      </c>
      <c r="D1017" s="49" t="s">
        <v>437</v>
      </c>
      <c r="E1017" s="54" t="s">
        <v>837</v>
      </c>
      <c r="F1017" s="49" t="s">
        <v>838</v>
      </c>
      <c r="G1017" s="55">
        <v>54103.75</v>
      </c>
      <c r="H1017" s="55">
        <v>54103.75</v>
      </c>
      <c r="I1017" s="55">
        <v>54103.75</v>
      </c>
      <c r="J1017" s="55">
        <v>54103.75</v>
      </c>
      <c r="K1017" s="55">
        <v>54103.8</v>
      </c>
      <c r="L1017" s="55">
        <v>0</v>
      </c>
      <c r="M1017" s="55">
        <f t="shared" si="15"/>
        <v>270518.8</v>
      </c>
    </row>
    <row r="1018" spans="1:13" hidden="1">
      <c r="A1018" s="52" t="s">
        <v>823</v>
      </c>
      <c r="B1018" s="53" t="s">
        <v>824</v>
      </c>
      <c r="C1018" s="54" t="s">
        <v>436</v>
      </c>
      <c r="D1018" s="49" t="s">
        <v>437</v>
      </c>
      <c r="E1018" s="54" t="s">
        <v>474</v>
      </c>
      <c r="F1018" s="49" t="s">
        <v>475</v>
      </c>
      <c r="G1018" s="55">
        <v>15.85</v>
      </c>
      <c r="H1018" s="55">
        <v>4.42</v>
      </c>
      <c r="I1018" s="55">
        <v>3.65</v>
      </c>
      <c r="J1018" s="55">
        <v>6.3</v>
      </c>
      <c r="K1018" s="55">
        <v>3.61</v>
      </c>
      <c r="L1018" s="55">
        <v>4.17</v>
      </c>
      <c r="M1018" s="55">
        <f t="shared" si="15"/>
        <v>38</v>
      </c>
    </row>
    <row r="1019" spans="1:13" hidden="1">
      <c r="A1019" s="52" t="s">
        <v>823</v>
      </c>
      <c r="B1019" s="53" t="s">
        <v>824</v>
      </c>
      <c r="C1019" s="54" t="s">
        <v>476</v>
      </c>
      <c r="D1019" s="49" t="s">
        <v>477</v>
      </c>
      <c r="E1019" s="54" t="s">
        <v>478</v>
      </c>
      <c r="F1019" s="49" t="s">
        <v>479</v>
      </c>
      <c r="G1019" s="55">
        <v>22.09</v>
      </c>
      <c r="H1019" s="55">
        <v>9.2200000000000006</v>
      </c>
      <c r="I1019" s="55">
        <v>22.66</v>
      </c>
      <c r="J1019" s="55">
        <v>39.21</v>
      </c>
      <c r="K1019" s="55">
        <v>22.4</v>
      </c>
      <c r="L1019" s="55">
        <v>25.779999999999998</v>
      </c>
      <c r="M1019" s="55">
        <f t="shared" si="15"/>
        <v>141.36000000000001</v>
      </c>
    </row>
    <row r="1020" spans="1:13" hidden="1">
      <c r="A1020" s="52" t="s">
        <v>823</v>
      </c>
      <c r="B1020" s="53" t="s">
        <v>824</v>
      </c>
      <c r="C1020" s="54" t="s">
        <v>476</v>
      </c>
      <c r="D1020" s="49" t="s">
        <v>477</v>
      </c>
      <c r="E1020" s="54" t="s">
        <v>603</v>
      </c>
      <c r="F1020" s="49" t="s">
        <v>604</v>
      </c>
      <c r="G1020" s="55">
        <v>1621.42</v>
      </c>
      <c r="H1020" s="55">
        <v>1281.24</v>
      </c>
      <c r="I1020" s="55">
        <v>1281.24</v>
      </c>
      <c r="J1020" s="55">
        <v>1397.63</v>
      </c>
      <c r="K1020" s="55">
        <v>1365.15</v>
      </c>
      <c r="L1020" s="55">
        <v>1365.15</v>
      </c>
      <c r="M1020" s="55">
        <f t="shared" si="15"/>
        <v>8311.83</v>
      </c>
    </row>
    <row r="1021" spans="1:13" hidden="1">
      <c r="A1021" s="52" t="s">
        <v>823</v>
      </c>
      <c r="B1021" s="53" t="s">
        <v>824</v>
      </c>
      <c r="C1021" s="54" t="s">
        <v>476</v>
      </c>
      <c r="D1021" s="49" t="s">
        <v>477</v>
      </c>
      <c r="E1021" s="54" t="s">
        <v>482</v>
      </c>
      <c r="F1021" s="49" t="s">
        <v>483</v>
      </c>
      <c r="G1021" s="55">
        <v>2226.09</v>
      </c>
      <c r="H1021" s="55">
        <v>2472.4899999999998</v>
      </c>
      <c r="I1021" s="55">
        <v>0</v>
      </c>
      <c r="J1021" s="55">
        <v>1787.5</v>
      </c>
      <c r="K1021" s="55">
        <v>0</v>
      </c>
      <c r="L1021" s="55">
        <v>0</v>
      </c>
      <c r="M1021" s="55">
        <f t="shared" si="15"/>
        <v>6486.08</v>
      </c>
    </row>
    <row r="1022" spans="1:13" hidden="1">
      <c r="A1022" s="52" t="s">
        <v>823</v>
      </c>
      <c r="B1022" s="53" t="s">
        <v>824</v>
      </c>
      <c r="C1022" s="54" t="s">
        <v>486</v>
      </c>
      <c r="D1022" s="49" t="s">
        <v>487</v>
      </c>
      <c r="E1022" s="54" t="s">
        <v>279</v>
      </c>
      <c r="F1022" s="49" t="s">
        <v>280</v>
      </c>
      <c r="G1022" s="55">
        <v>0</v>
      </c>
      <c r="H1022" s="55">
        <v>0</v>
      </c>
      <c r="I1022" s="55">
        <v>90.25</v>
      </c>
      <c r="J1022" s="55">
        <v>-90.249999999999986</v>
      </c>
      <c r="K1022" s="55">
        <v>0</v>
      </c>
      <c r="L1022" s="55">
        <v>531.20000000000005</v>
      </c>
      <c r="M1022" s="55">
        <f t="shared" si="15"/>
        <v>531.20000000000005</v>
      </c>
    </row>
    <row r="1023" spans="1:13" hidden="1">
      <c r="A1023" s="52" t="s">
        <v>823</v>
      </c>
      <c r="B1023" s="53" t="s">
        <v>824</v>
      </c>
      <c r="C1023" s="54" t="s">
        <v>486</v>
      </c>
      <c r="D1023" s="49" t="s">
        <v>487</v>
      </c>
      <c r="E1023" s="54" t="s">
        <v>363</v>
      </c>
      <c r="F1023" s="49" t="s">
        <v>364</v>
      </c>
      <c r="G1023" s="55">
        <v>890.61</v>
      </c>
      <c r="H1023" s="55">
        <v>0</v>
      </c>
      <c r="I1023" s="55">
        <v>0</v>
      </c>
      <c r="J1023" s="55">
        <v>784.8</v>
      </c>
      <c r="K1023" s="55">
        <v>0</v>
      </c>
      <c r="L1023" s="55">
        <v>720.97</v>
      </c>
      <c r="M1023" s="55">
        <f t="shared" si="15"/>
        <v>2396.38</v>
      </c>
    </row>
    <row r="1024" spans="1:13" hidden="1">
      <c r="A1024" s="52" t="s">
        <v>823</v>
      </c>
      <c r="B1024" s="53" t="s">
        <v>824</v>
      </c>
      <c r="C1024" s="54" t="s">
        <v>486</v>
      </c>
      <c r="D1024" s="49" t="s">
        <v>487</v>
      </c>
      <c r="E1024" s="54" t="s">
        <v>488</v>
      </c>
      <c r="F1024" s="49" t="s">
        <v>489</v>
      </c>
      <c r="G1024" s="55">
        <v>-890.61</v>
      </c>
      <c r="H1024" s="55">
        <v>0</v>
      </c>
      <c r="I1024" s="55">
        <v>0</v>
      </c>
      <c r="J1024" s="55">
        <v>-784.8</v>
      </c>
      <c r="K1024" s="55">
        <v>0</v>
      </c>
      <c r="L1024" s="55">
        <v>-720.97</v>
      </c>
      <c r="M1024" s="55">
        <f t="shared" si="15"/>
        <v>-2396.38</v>
      </c>
    </row>
    <row r="1025" spans="1:13" hidden="1">
      <c r="A1025" s="52" t="s">
        <v>823</v>
      </c>
      <c r="B1025" s="53" t="s">
        <v>824</v>
      </c>
      <c r="C1025" s="54" t="s">
        <v>486</v>
      </c>
      <c r="D1025" s="49" t="s">
        <v>487</v>
      </c>
      <c r="E1025" s="54" t="s">
        <v>297</v>
      </c>
      <c r="F1025" s="49" t="s">
        <v>298</v>
      </c>
      <c r="G1025" s="55">
        <v>57.7</v>
      </c>
      <c r="H1025" s="55">
        <v>0</v>
      </c>
      <c r="I1025" s="55">
        <v>0</v>
      </c>
      <c r="J1025" s="55">
        <v>0</v>
      </c>
      <c r="K1025" s="55">
        <v>0</v>
      </c>
      <c r="L1025" s="55">
        <v>87.8</v>
      </c>
      <c r="M1025" s="55">
        <f t="shared" si="15"/>
        <v>145.5</v>
      </c>
    </row>
    <row r="1026" spans="1:13" hidden="1">
      <c r="A1026" s="52" t="s">
        <v>823</v>
      </c>
      <c r="B1026" s="53" t="s">
        <v>824</v>
      </c>
      <c r="C1026" s="54" t="s">
        <v>486</v>
      </c>
      <c r="D1026" s="49" t="s">
        <v>487</v>
      </c>
      <c r="E1026" s="54" t="s">
        <v>388</v>
      </c>
      <c r="F1026" s="49" t="s">
        <v>389</v>
      </c>
      <c r="G1026" s="55">
        <v>890.61</v>
      </c>
      <c r="H1026" s="55">
        <v>0</v>
      </c>
      <c r="I1026" s="55">
        <v>541.48</v>
      </c>
      <c r="J1026" s="55">
        <v>784.8</v>
      </c>
      <c r="K1026" s="55">
        <v>0</v>
      </c>
      <c r="L1026" s="55">
        <v>1783.37</v>
      </c>
      <c r="M1026" s="55">
        <f t="shared" si="15"/>
        <v>4000.26</v>
      </c>
    </row>
    <row r="1027" spans="1:13" hidden="1">
      <c r="A1027" s="52" t="s">
        <v>823</v>
      </c>
      <c r="B1027" s="53" t="s">
        <v>824</v>
      </c>
      <c r="C1027" s="54" t="s">
        <v>486</v>
      </c>
      <c r="D1027" s="49" t="s">
        <v>487</v>
      </c>
      <c r="E1027" s="54" t="s">
        <v>335</v>
      </c>
      <c r="F1027" s="49" t="s">
        <v>336</v>
      </c>
      <c r="G1027" s="55">
        <v>0</v>
      </c>
      <c r="H1027" s="55">
        <v>325</v>
      </c>
      <c r="I1027" s="55">
        <v>0</v>
      </c>
      <c r="J1027" s="55">
        <v>0</v>
      </c>
      <c r="K1027" s="55">
        <v>12592.66</v>
      </c>
      <c r="L1027" s="55">
        <v>8265</v>
      </c>
      <c r="M1027" s="55">
        <f t="shared" si="15"/>
        <v>21182.66</v>
      </c>
    </row>
    <row r="1028" spans="1:13" hidden="1">
      <c r="A1028" s="52" t="s">
        <v>823</v>
      </c>
      <c r="B1028" s="53" t="s">
        <v>824</v>
      </c>
      <c r="C1028" s="54" t="s">
        <v>486</v>
      </c>
      <c r="D1028" s="49" t="s">
        <v>487</v>
      </c>
      <c r="E1028" s="54" t="s">
        <v>291</v>
      </c>
      <c r="F1028" s="49" t="s">
        <v>292</v>
      </c>
      <c r="G1028" s="55">
        <v>0</v>
      </c>
      <c r="H1028" s="55">
        <v>0</v>
      </c>
      <c r="I1028" s="55">
        <v>0</v>
      </c>
      <c r="J1028" s="55">
        <v>0</v>
      </c>
      <c r="K1028" s="55">
        <v>0</v>
      </c>
      <c r="L1028" s="55">
        <v>61.89</v>
      </c>
      <c r="M1028" s="55">
        <f t="shared" si="15"/>
        <v>61.89</v>
      </c>
    </row>
    <row r="1029" spans="1:13" hidden="1">
      <c r="A1029" s="52" t="s">
        <v>823</v>
      </c>
      <c r="B1029" s="53" t="s">
        <v>824</v>
      </c>
      <c r="C1029" s="54" t="s">
        <v>486</v>
      </c>
      <c r="D1029" s="49" t="s">
        <v>487</v>
      </c>
      <c r="E1029" s="54" t="s">
        <v>307</v>
      </c>
      <c r="F1029" s="49" t="s">
        <v>308</v>
      </c>
      <c r="G1029" s="55">
        <v>0</v>
      </c>
      <c r="H1029" s="55">
        <v>7.54</v>
      </c>
      <c r="I1029" s="55">
        <v>0</v>
      </c>
      <c r="J1029" s="55">
        <v>0</v>
      </c>
      <c r="K1029" s="55">
        <v>0</v>
      </c>
      <c r="L1029" s="55">
        <v>0</v>
      </c>
      <c r="M1029" s="55">
        <f t="shared" si="15"/>
        <v>7.54</v>
      </c>
    </row>
    <row r="1030" spans="1:13" hidden="1">
      <c r="A1030" s="52" t="s">
        <v>823</v>
      </c>
      <c r="B1030" s="53" t="s">
        <v>824</v>
      </c>
      <c r="C1030" s="54" t="s">
        <v>490</v>
      </c>
      <c r="D1030" s="49" t="s">
        <v>491</v>
      </c>
      <c r="E1030" s="54" t="s">
        <v>492</v>
      </c>
      <c r="F1030" s="49" t="s">
        <v>493</v>
      </c>
      <c r="G1030" s="55">
        <v>-6196237.79</v>
      </c>
      <c r="H1030" s="55">
        <v>-4732281.2300000004</v>
      </c>
      <c r="I1030" s="55">
        <v>-3842855.14</v>
      </c>
      <c r="J1030" s="55">
        <v>-2417430.37</v>
      </c>
      <c r="K1030" s="55">
        <v>-1122876.6499999999</v>
      </c>
      <c r="L1030" s="55">
        <v>-843231.12</v>
      </c>
      <c r="M1030" s="55">
        <f t="shared" si="15"/>
        <v>-19154912.300000001</v>
      </c>
    </row>
    <row r="1031" spans="1:13" hidden="1">
      <c r="A1031" s="52" t="s">
        <v>823</v>
      </c>
      <c r="B1031" s="53" t="s">
        <v>824</v>
      </c>
      <c r="C1031" s="54" t="s">
        <v>490</v>
      </c>
      <c r="D1031" s="49" t="s">
        <v>491</v>
      </c>
      <c r="E1031" s="54" t="s">
        <v>494</v>
      </c>
      <c r="F1031" s="49" t="s">
        <v>495</v>
      </c>
      <c r="G1031" s="55">
        <v>-383199.5</v>
      </c>
      <c r="H1031" s="55">
        <v>-586022.11</v>
      </c>
      <c r="I1031" s="55">
        <v>-361344.82</v>
      </c>
      <c r="J1031" s="55">
        <v>-307414.2</v>
      </c>
      <c r="K1031" s="55">
        <v>-1873.7</v>
      </c>
      <c r="L1031" s="55">
        <v>1087.7</v>
      </c>
      <c r="M1031" s="55">
        <f t="shared" si="15"/>
        <v>-1638766.63</v>
      </c>
    </row>
    <row r="1032" spans="1:13" hidden="1">
      <c r="A1032" s="52" t="s">
        <v>823</v>
      </c>
      <c r="B1032" s="53" t="s">
        <v>824</v>
      </c>
      <c r="C1032" s="54" t="s">
        <v>490</v>
      </c>
      <c r="D1032" s="49" t="s">
        <v>491</v>
      </c>
      <c r="E1032" s="54" t="s">
        <v>496</v>
      </c>
      <c r="F1032" s="49" t="s">
        <v>497</v>
      </c>
      <c r="G1032" s="55">
        <v>-2298817.2200000002</v>
      </c>
      <c r="H1032" s="55">
        <v>-2315201.7999999998</v>
      </c>
      <c r="I1032" s="55">
        <v>-2312637.6800000002</v>
      </c>
      <c r="J1032" s="55">
        <v>-2303015.4</v>
      </c>
      <c r="K1032" s="55">
        <v>-1936840.2</v>
      </c>
      <c r="L1032" s="55">
        <v>-2224712.9500000002</v>
      </c>
      <c r="M1032" s="55">
        <f t="shared" ref="M1032:M1095" si="16">SUM(G1032:L1032)</f>
        <v>-13391225.25</v>
      </c>
    </row>
    <row r="1033" spans="1:13" hidden="1">
      <c r="A1033" s="52" t="s">
        <v>823</v>
      </c>
      <c r="B1033" s="53" t="s">
        <v>824</v>
      </c>
      <c r="C1033" s="54" t="s">
        <v>490</v>
      </c>
      <c r="D1033" s="49" t="s">
        <v>491</v>
      </c>
      <c r="E1033" s="54" t="s">
        <v>498</v>
      </c>
      <c r="F1033" s="49" t="s">
        <v>499</v>
      </c>
      <c r="G1033" s="55">
        <v>-1825993.26</v>
      </c>
      <c r="H1033" s="55">
        <v>-1342593.26</v>
      </c>
      <c r="I1033" s="55">
        <v>-1089876.77</v>
      </c>
      <c r="J1033" s="55">
        <v>-763033.84</v>
      </c>
      <c r="K1033" s="55">
        <v>-315638.69</v>
      </c>
      <c r="L1033" s="55">
        <v>-252346.12</v>
      </c>
      <c r="M1033" s="55">
        <f t="shared" si="16"/>
        <v>-5589481.9400000004</v>
      </c>
    </row>
    <row r="1034" spans="1:13" hidden="1">
      <c r="A1034" s="52" t="s">
        <v>823</v>
      </c>
      <c r="B1034" s="53" t="s">
        <v>824</v>
      </c>
      <c r="C1034" s="54" t="s">
        <v>490</v>
      </c>
      <c r="D1034" s="49" t="s">
        <v>491</v>
      </c>
      <c r="E1034" s="54" t="s">
        <v>500</v>
      </c>
      <c r="F1034" s="49" t="s">
        <v>501</v>
      </c>
      <c r="G1034" s="55">
        <v>-9.16</v>
      </c>
      <c r="H1034" s="55">
        <v>-1.56</v>
      </c>
      <c r="I1034" s="55">
        <v>-1.56</v>
      </c>
      <c r="J1034" s="55">
        <v>0</v>
      </c>
      <c r="K1034" s="55">
        <v>0</v>
      </c>
      <c r="L1034" s="55">
        <v>-15.72</v>
      </c>
      <c r="M1034" s="55">
        <f t="shared" si="16"/>
        <v>-28</v>
      </c>
    </row>
    <row r="1035" spans="1:13" hidden="1">
      <c r="A1035" s="52" t="s">
        <v>823</v>
      </c>
      <c r="B1035" s="53" t="s">
        <v>824</v>
      </c>
      <c r="C1035" s="54" t="s">
        <v>502</v>
      </c>
      <c r="D1035" s="49" t="s">
        <v>503</v>
      </c>
      <c r="E1035" s="54" t="s">
        <v>492</v>
      </c>
      <c r="F1035" s="49" t="s">
        <v>493</v>
      </c>
      <c r="G1035" s="55">
        <v>-3839038.75</v>
      </c>
      <c r="H1035" s="55">
        <v>-2957811.24</v>
      </c>
      <c r="I1035" s="55">
        <v>-2523904.4500000002</v>
      </c>
      <c r="J1035" s="55">
        <v>-1688698.72</v>
      </c>
      <c r="K1035" s="55">
        <v>-1108418.03</v>
      </c>
      <c r="L1035" s="55">
        <v>-992023.25</v>
      </c>
      <c r="M1035" s="55">
        <f t="shared" si="16"/>
        <v>-13109894.440000001</v>
      </c>
    </row>
    <row r="1036" spans="1:13" hidden="1">
      <c r="A1036" s="52" t="s">
        <v>823</v>
      </c>
      <c r="B1036" s="53" t="s">
        <v>824</v>
      </c>
      <c r="C1036" s="54" t="s">
        <v>502</v>
      </c>
      <c r="D1036" s="49" t="s">
        <v>503</v>
      </c>
      <c r="E1036" s="54" t="s">
        <v>494</v>
      </c>
      <c r="F1036" s="49" t="s">
        <v>495</v>
      </c>
      <c r="G1036" s="55">
        <v>-369728.99</v>
      </c>
      <c r="H1036" s="55">
        <v>-559256.31999999995</v>
      </c>
      <c r="I1036" s="55">
        <v>-305237.74</v>
      </c>
      <c r="J1036" s="55">
        <v>-261972.93</v>
      </c>
      <c r="K1036" s="55">
        <v>-18107.09</v>
      </c>
      <c r="L1036" s="55">
        <v>221.6</v>
      </c>
      <c r="M1036" s="55">
        <f t="shared" si="16"/>
        <v>-1514081.4699999997</v>
      </c>
    </row>
    <row r="1037" spans="1:13" hidden="1">
      <c r="A1037" s="52" t="s">
        <v>823</v>
      </c>
      <c r="B1037" s="53" t="s">
        <v>824</v>
      </c>
      <c r="C1037" s="54" t="s">
        <v>502</v>
      </c>
      <c r="D1037" s="49" t="s">
        <v>503</v>
      </c>
      <c r="E1037" s="54" t="s">
        <v>496</v>
      </c>
      <c r="F1037" s="49" t="s">
        <v>497</v>
      </c>
      <c r="G1037" s="55">
        <v>-634128.6</v>
      </c>
      <c r="H1037" s="55">
        <v>-633865.65</v>
      </c>
      <c r="I1037" s="55">
        <v>-637405.85</v>
      </c>
      <c r="J1037" s="55">
        <v>-628572</v>
      </c>
      <c r="K1037" s="55">
        <v>-632275.05000000005</v>
      </c>
      <c r="L1037" s="55">
        <v>-685798.85</v>
      </c>
      <c r="M1037" s="55">
        <f t="shared" si="16"/>
        <v>-3852046.0000000005</v>
      </c>
    </row>
    <row r="1038" spans="1:13" hidden="1">
      <c r="A1038" s="52" t="s">
        <v>823</v>
      </c>
      <c r="B1038" s="53" t="s">
        <v>824</v>
      </c>
      <c r="C1038" s="54" t="s">
        <v>502</v>
      </c>
      <c r="D1038" s="49" t="s">
        <v>503</v>
      </c>
      <c r="E1038" s="54" t="s">
        <v>498</v>
      </c>
      <c r="F1038" s="49" t="s">
        <v>499</v>
      </c>
      <c r="G1038" s="55">
        <v>-2180526.42</v>
      </c>
      <c r="H1038" s="55">
        <v>-1617447.81</v>
      </c>
      <c r="I1038" s="55">
        <v>-1379054.96</v>
      </c>
      <c r="J1038" s="55">
        <v>-1026025.64</v>
      </c>
      <c r="K1038" s="55">
        <v>-602828.29</v>
      </c>
      <c r="L1038" s="55">
        <v>-585034.78</v>
      </c>
      <c r="M1038" s="55">
        <f t="shared" si="16"/>
        <v>-7390917.8999999994</v>
      </c>
    </row>
    <row r="1039" spans="1:13" hidden="1">
      <c r="A1039" s="52" t="s">
        <v>823</v>
      </c>
      <c r="B1039" s="53" t="s">
        <v>824</v>
      </c>
      <c r="C1039" s="54" t="s">
        <v>504</v>
      </c>
      <c r="D1039" s="49" t="s">
        <v>505</v>
      </c>
      <c r="E1039" s="54" t="s">
        <v>492</v>
      </c>
      <c r="F1039" s="49" t="s">
        <v>493</v>
      </c>
      <c r="G1039" s="55">
        <v>-626834.31000000006</v>
      </c>
      <c r="H1039" s="55">
        <v>-550468.06999999995</v>
      </c>
      <c r="I1039" s="55">
        <v>-460751.07</v>
      </c>
      <c r="J1039" s="55">
        <v>-286451.99</v>
      </c>
      <c r="K1039" s="55">
        <v>-241119.75</v>
      </c>
      <c r="L1039" s="55">
        <v>-343476.92</v>
      </c>
      <c r="M1039" s="55">
        <f t="shared" si="16"/>
        <v>-2509102.11</v>
      </c>
    </row>
    <row r="1040" spans="1:13" hidden="1">
      <c r="A1040" s="52" t="s">
        <v>823</v>
      </c>
      <c r="B1040" s="53" t="s">
        <v>824</v>
      </c>
      <c r="C1040" s="54" t="s">
        <v>504</v>
      </c>
      <c r="D1040" s="49" t="s">
        <v>505</v>
      </c>
      <c r="E1040" s="54" t="s">
        <v>494</v>
      </c>
      <c r="F1040" s="49" t="s">
        <v>495</v>
      </c>
      <c r="G1040" s="55">
        <v>-52709.82</v>
      </c>
      <c r="H1040" s="55">
        <v>-73532.73</v>
      </c>
      <c r="I1040" s="55">
        <v>-30785.35</v>
      </c>
      <c r="J1040" s="55">
        <v>-30810.67</v>
      </c>
      <c r="K1040" s="55">
        <v>-3384.88</v>
      </c>
      <c r="L1040" s="55">
        <v>-21.52</v>
      </c>
      <c r="M1040" s="55">
        <f t="shared" si="16"/>
        <v>-191244.97</v>
      </c>
    </row>
    <row r="1041" spans="1:13" hidden="1">
      <c r="A1041" s="52" t="s">
        <v>823</v>
      </c>
      <c r="B1041" s="53" t="s">
        <v>824</v>
      </c>
      <c r="C1041" s="54" t="s">
        <v>504</v>
      </c>
      <c r="D1041" s="49" t="s">
        <v>505</v>
      </c>
      <c r="E1041" s="54" t="s">
        <v>496</v>
      </c>
      <c r="F1041" s="49" t="s">
        <v>497</v>
      </c>
      <c r="G1041" s="55">
        <v>-25064.6</v>
      </c>
      <c r="H1041" s="55">
        <v>-28317.200000000001</v>
      </c>
      <c r="I1041" s="55">
        <v>-27148.400000000001</v>
      </c>
      <c r="J1041" s="55">
        <v>-24987.599999999999</v>
      </c>
      <c r="K1041" s="55">
        <v>-27288.799999999999</v>
      </c>
      <c r="L1041" s="55">
        <v>-28728.6</v>
      </c>
      <c r="M1041" s="55">
        <f t="shared" si="16"/>
        <v>-161535.20000000001</v>
      </c>
    </row>
    <row r="1042" spans="1:13" hidden="1">
      <c r="A1042" s="52" t="s">
        <v>823</v>
      </c>
      <c r="B1042" s="53" t="s">
        <v>824</v>
      </c>
      <c r="C1042" s="54" t="s">
        <v>504</v>
      </c>
      <c r="D1042" s="49" t="s">
        <v>505</v>
      </c>
      <c r="E1042" s="54" t="s">
        <v>498</v>
      </c>
      <c r="F1042" s="49" t="s">
        <v>499</v>
      </c>
      <c r="G1042" s="55">
        <v>-334714.11</v>
      </c>
      <c r="H1042" s="55">
        <v>-281973.07</v>
      </c>
      <c r="I1042" s="55">
        <v>-233555.68</v>
      </c>
      <c r="J1042" s="55">
        <v>-142262.67000000001</v>
      </c>
      <c r="K1042" s="55">
        <v>-115160.88</v>
      </c>
      <c r="L1042" s="55">
        <v>-146766.54</v>
      </c>
      <c r="M1042" s="55">
        <f t="shared" si="16"/>
        <v>-1254432.95</v>
      </c>
    </row>
    <row r="1043" spans="1:13" hidden="1">
      <c r="A1043" s="52" t="s">
        <v>823</v>
      </c>
      <c r="B1043" s="53" t="s">
        <v>824</v>
      </c>
      <c r="C1043" s="54" t="s">
        <v>506</v>
      </c>
      <c r="D1043" s="49" t="s">
        <v>507</v>
      </c>
      <c r="E1043" s="54" t="s">
        <v>492</v>
      </c>
      <c r="F1043" s="49" t="s">
        <v>493</v>
      </c>
      <c r="G1043" s="55">
        <v>-37171.19</v>
      </c>
      <c r="H1043" s="55">
        <v>-35131.18</v>
      </c>
      <c r="I1043" s="55">
        <v>-22364.45</v>
      </c>
      <c r="J1043" s="55">
        <v>-15269.1</v>
      </c>
      <c r="K1043" s="55">
        <v>-11726.73</v>
      </c>
      <c r="L1043" s="55">
        <v>-9446.42</v>
      </c>
      <c r="M1043" s="55">
        <f t="shared" si="16"/>
        <v>-131109.07</v>
      </c>
    </row>
    <row r="1044" spans="1:13" hidden="1">
      <c r="A1044" s="52" t="s">
        <v>823</v>
      </c>
      <c r="B1044" s="53" t="s">
        <v>824</v>
      </c>
      <c r="C1044" s="54" t="s">
        <v>506</v>
      </c>
      <c r="D1044" s="49" t="s">
        <v>507</v>
      </c>
      <c r="E1044" s="54" t="s">
        <v>494</v>
      </c>
      <c r="F1044" s="49" t="s">
        <v>495</v>
      </c>
      <c r="G1044" s="55">
        <v>-3304.12</v>
      </c>
      <c r="H1044" s="55">
        <v>-5084.0600000000004</v>
      </c>
      <c r="I1044" s="55">
        <v>-1620.98</v>
      </c>
      <c r="J1044" s="55">
        <v>-3071.08</v>
      </c>
      <c r="K1044" s="55">
        <v>0</v>
      </c>
      <c r="L1044" s="55">
        <v>0</v>
      </c>
      <c r="M1044" s="55">
        <f t="shared" si="16"/>
        <v>-13080.24</v>
      </c>
    </row>
    <row r="1045" spans="1:13" hidden="1">
      <c r="A1045" s="52" t="s">
        <v>823</v>
      </c>
      <c r="B1045" s="53" t="s">
        <v>824</v>
      </c>
      <c r="C1045" s="54" t="s">
        <v>506</v>
      </c>
      <c r="D1045" s="49" t="s">
        <v>507</v>
      </c>
      <c r="E1045" s="54" t="s">
        <v>496</v>
      </c>
      <c r="F1045" s="49" t="s">
        <v>497</v>
      </c>
      <c r="G1045" s="55">
        <v>-10964.1</v>
      </c>
      <c r="H1045" s="55">
        <v>-10983.6</v>
      </c>
      <c r="I1045" s="55">
        <v>-11020.2</v>
      </c>
      <c r="J1045" s="55">
        <v>-10983.6</v>
      </c>
      <c r="K1045" s="55">
        <v>-9219.9</v>
      </c>
      <c r="L1045" s="55">
        <v>-10702.55</v>
      </c>
      <c r="M1045" s="55">
        <f t="shared" si="16"/>
        <v>-63873.95</v>
      </c>
    </row>
    <row r="1046" spans="1:13" hidden="1">
      <c r="A1046" s="52" t="s">
        <v>823</v>
      </c>
      <c r="B1046" s="53" t="s">
        <v>824</v>
      </c>
      <c r="C1046" s="54" t="s">
        <v>506</v>
      </c>
      <c r="D1046" s="49" t="s">
        <v>507</v>
      </c>
      <c r="E1046" s="54" t="s">
        <v>498</v>
      </c>
      <c r="F1046" s="49" t="s">
        <v>499</v>
      </c>
      <c r="G1046" s="55">
        <v>-12889.54</v>
      </c>
      <c r="H1046" s="55">
        <v>-11312.35</v>
      </c>
      <c r="I1046" s="55">
        <v>-7688.66</v>
      </c>
      <c r="J1046" s="55">
        <v>-6131.75</v>
      </c>
      <c r="K1046" s="55">
        <v>-3966.33</v>
      </c>
      <c r="L1046" s="55">
        <v>-3296.93</v>
      </c>
      <c r="M1046" s="55">
        <f t="shared" si="16"/>
        <v>-45285.560000000005</v>
      </c>
    </row>
    <row r="1047" spans="1:13" hidden="1">
      <c r="A1047" s="52" t="s">
        <v>823</v>
      </c>
      <c r="B1047" s="53" t="s">
        <v>824</v>
      </c>
      <c r="C1047" s="54" t="s">
        <v>508</v>
      </c>
      <c r="D1047" s="49" t="s">
        <v>509</v>
      </c>
      <c r="E1047" s="54" t="s">
        <v>510</v>
      </c>
      <c r="F1047" s="49" t="s">
        <v>511</v>
      </c>
      <c r="G1047" s="55">
        <v>-28294</v>
      </c>
      <c r="H1047" s="55">
        <v>-28243</v>
      </c>
      <c r="I1047" s="55">
        <v>-32024</v>
      </c>
      <c r="J1047" s="55">
        <v>-23557</v>
      </c>
      <c r="K1047" s="55">
        <v>-25911</v>
      </c>
      <c r="L1047" s="55">
        <v>-24890</v>
      </c>
      <c r="M1047" s="55">
        <f t="shared" si="16"/>
        <v>-162919</v>
      </c>
    </row>
    <row r="1048" spans="1:13" hidden="1">
      <c r="A1048" s="52" t="s">
        <v>823</v>
      </c>
      <c r="B1048" s="53" t="s">
        <v>824</v>
      </c>
      <c r="C1048" s="54" t="s">
        <v>512</v>
      </c>
      <c r="D1048" s="49" t="s">
        <v>513</v>
      </c>
      <c r="E1048" s="54" t="s">
        <v>514</v>
      </c>
      <c r="F1048" s="49" t="s">
        <v>515</v>
      </c>
      <c r="G1048" s="55">
        <v>-23331.96</v>
      </c>
      <c r="H1048" s="55">
        <v>-186726.76</v>
      </c>
      <c r="I1048" s="55">
        <v>-33981.879999999997</v>
      </c>
      <c r="J1048" s="55">
        <v>18942.39</v>
      </c>
      <c r="K1048" s="55">
        <v>-4668.46</v>
      </c>
      <c r="L1048" s="55">
        <v>-48673.52</v>
      </c>
      <c r="M1048" s="55">
        <f t="shared" si="16"/>
        <v>-278440.19</v>
      </c>
    </row>
    <row r="1049" spans="1:13" hidden="1">
      <c r="A1049" s="52" t="s">
        <v>823</v>
      </c>
      <c r="B1049" s="53" t="s">
        <v>824</v>
      </c>
      <c r="C1049" s="54" t="s">
        <v>512</v>
      </c>
      <c r="D1049" s="49" t="s">
        <v>513</v>
      </c>
      <c r="E1049" s="54" t="s">
        <v>516</v>
      </c>
      <c r="F1049" s="49" t="s">
        <v>517</v>
      </c>
      <c r="G1049" s="55">
        <v>6015374.2400000002</v>
      </c>
      <c r="H1049" s="55">
        <v>6541818.0499999998</v>
      </c>
      <c r="I1049" s="55">
        <v>2418217.89</v>
      </c>
      <c r="J1049" s="55">
        <v>2347549.17</v>
      </c>
      <c r="K1049" s="55">
        <v>3325063.3600000003</v>
      </c>
      <c r="L1049" s="55">
        <v>2639762.92</v>
      </c>
      <c r="M1049" s="55">
        <f t="shared" si="16"/>
        <v>23287785.630000003</v>
      </c>
    </row>
    <row r="1050" spans="1:13" hidden="1">
      <c r="A1050" s="52" t="s">
        <v>823</v>
      </c>
      <c r="B1050" s="53" t="s">
        <v>824</v>
      </c>
      <c r="C1050" s="54" t="s">
        <v>512</v>
      </c>
      <c r="D1050" s="49" t="s">
        <v>513</v>
      </c>
      <c r="E1050" s="54" t="s">
        <v>518</v>
      </c>
      <c r="F1050" s="49" t="s">
        <v>519</v>
      </c>
      <c r="G1050" s="55">
        <v>0</v>
      </c>
      <c r="H1050" s="55">
        <v>0</v>
      </c>
      <c r="I1050" s="55">
        <v>0</v>
      </c>
      <c r="J1050" s="55">
        <v>0</v>
      </c>
      <c r="K1050" s="55">
        <v>0</v>
      </c>
      <c r="L1050" s="55">
        <v>0</v>
      </c>
      <c r="M1050" s="55">
        <f t="shared" si="16"/>
        <v>0</v>
      </c>
    </row>
    <row r="1051" spans="1:13" hidden="1">
      <c r="A1051" s="52" t="s">
        <v>823</v>
      </c>
      <c r="B1051" s="53" t="s">
        <v>824</v>
      </c>
      <c r="C1051" s="54" t="s">
        <v>520</v>
      </c>
      <c r="D1051" s="49" t="s">
        <v>521</v>
      </c>
      <c r="E1051" s="54" t="s">
        <v>522</v>
      </c>
      <c r="F1051" s="49" t="s">
        <v>523</v>
      </c>
      <c r="G1051" s="55">
        <v>29875.79</v>
      </c>
      <c r="H1051" s="55">
        <v>29875.79</v>
      </c>
      <c r="I1051" s="55">
        <v>29345.46</v>
      </c>
      <c r="J1051" s="55">
        <v>29345.46</v>
      </c>
      <c r="K1051" s="55">
        <v>29345.46</v>
      </c>
      <c r="L1051" s="55">
        <v>29345.46</v>
      </c>
      <c r="M1051" s="55">
        <f t="shared" si="16"/>
        <v>177133.41999999998</v>
      </c>
    </row>
    <row r="1052" spans="1:13" hidden="1">
      <c r="A1052" s="52" t="s">
        <v>823</v>
      </c>
      <c r="B1052" s="53" t="s">
        <v>824</v>
      </c>
      <c r="C1052" s="54" t="s">
        <v>520</v>
      </c>
      <c r="D1052" s="49" t="s">
        <v>521</v>
      </c>
      <c r="E1052" s="54" t="s">
        <v>524</v>
      </c>
      <c r="F1052" s="49" t="s">
        <v>525</v>
      </c>
      <c r="G1052" s="55">
        <v>-17678.29</v>
      </c>
      <c r="H1052" s="55">
        <v>-17723.07</v>
      </c>
      <c r="I1052" s="55">
        <v>-17481.539999999997</v>
      </c>
      <c r="J1052" s="55">
        <v>-17381.75</v>
      </c>
      <c r="K1052" s="55">
        <v>-17381.79</v>
      </c>
      <c r="L1052" s="55">
        <v>-17674.240000000002</v>
      </c>
      <c r="M1052" s="55">
        <f t="shared" si="16"/>
        <v>-105320.68000000001</v>
      </c>
    </row>
    <row r="1053" spans="1:13" hidden="1">
      <c r="A1053" s="52" t="s">
        <v>823</v>
      </c>
      <c r="B1053" s="53" t="s">
        <v>824</v>
      </c>
      <c r="C1053" s="54" t="s">
        <v>526</v>
      </c>
      <c r="D1053" s="49" t="s">
        <v>527</v>
      </c>
      <c r="E1053" s="54" t="s">
        <v>371</v>
      </c>
      <c r="F1053" s="49" t="s">
        <v>372</v>
      </c>
      <c r="G1053" s="55">
        <v>39350.22</v>
      </c>
      <c r="H1053" s="55">
        <v>43199.950000000004</v>
      </c>
      <c r="I1053" s="55">
        <v>43267.229999999996</v>
      </c>
      <c r="J1053" s="55">
        <v>41919.379999999997</v>
      </c>
      <c r="K1053" s="55">
        <v>42048.160000000003</v>
      </c>
      <c r="L1053" s="55">
        <v>42034.82</v>
      </c>
      <c r="M1053" s="55">
        <f t="shared" si="16"/>
        <v>251819.76</v>
      </c>
    </row>
    <row r="1054" spans="1:13" hidden="1">
      <c r="A1054" s="52" t="s">
        <v>823</v>
      </c>
      <c r="B1054" s="53" t="s">
        <v>824</v>
      </c>
      <c r="C1054" s="54" t="s">
        <v>526</v>
      </c>
      <c r="D1054" s="49" t="s">
        <v>527</v>
      </c>
      <c r="E1054" s="54" t="s">
        <v>319</v>
      </c>
      <c r="F1054" s="49" t="s">
        <v>320</v>
      </c>
      <c r="G1054" s="55">
        <v>8555.7800000000007</v>
      </c>
      <c r="H1054" s="55">
        <v>6267.8899999999994</v>
      </c>
      <c r="I1054" s="55">
        <v>5430.84</v>
      </c>
      <c r="J1054" s="55">
        <v>11484.07</v>
      </c>
      <c r="K1054" s="55">
        <v>6375.6299999999992</v>
      </c>
      <c r="L1054" s="55">
        <v>9836.5299999999988</v>
      </c>
      <c r="M1054" s="55">
        <f t="shared" si="16"/>
        <v>47950.74</v>
      </c>
    </row>
    <row r="1055" spans="1:13" hidden="1">
      <c r="A1055" s="52" t="s">
        <v>823</v>
      </c>
      <c r="B1055" s="53" t="s">
        <v>824</v>
      </c>
      <c r="C1055" s="54" t="s">
        <v>526</v>
      </c>
      <c r="D1055" s="49" t="s">
        <v>527</v>
      </c>
      <c r="E1055" s="54" t="s">
        <v>380</v>
      </c>
      <c r="F1055" s="49" t="s">
        <v>381</v>
      </c>
      <c r="G1055" s="55">
        <v>0</v>
      </c>
      <c r="H1055" s="55">
        <v>0</v>
      </c>
      <c r="I1055" s="55">
        <v>0</v>
      </c>
      <c r="J1055" s="55">
        <v>0</v>
      </c>
      <c r="K1055" s="55">
        <v>0</v>
      </c>
      <c r="L1055" s="55">
        <v>0</v>
      </c>
      <c r="M1055" s="55">
        <f t="shared" si="16"/>
        <v>0</v>
      </c>
    </row>
    <row r="1056" spans="1:13" hidden="1">
      <c r="A1056" s="52" t="s">
        <v>823</v>
      </c>
      <c r="B1056" s="53" t="s">
        <v>824</v>
      </c>
      <c r="C1056" s="54" t="s">
        <v>526</v>
      </c>
      <c r="D1056" s="49" t="s">
        <v>527</v>
      </c>
      <c r="E1056" s="54" t="s">
        <v>382</v>
      </c>
      <c r="F1056" s="49" t="s">
        <v>383</v>
      </c>
      <c r="G1056" s="55">
        <v>0</v>
      </c>
      <c r="H1056" s="55">
        <v>0</v>
      </c>
      <c r="I1056" s="55">
        <v>0</v>
      </c>
      <c r="J1056" s="55">
        <v>0</v>
      </c>
      <c r="K1056" s="55">
        <v>0</v>
      </c>
      <c r="L1056" s="55">
        <v>0</v>
      </c>
      <c r="M1056" s="55">
        <f t="shared" si="16"/>
        <v>0</v>
      </c>
    </row>
    <row r="1057" spans="1:13" hidden="1">
      <c r="A1057" s="52" t="s">
        <v>823</v>
      </c>
      <c r="B1057" s="53" t="s">
        <v>824</v>
      </c>
      <c r="C1057" s="54" t="s">
        <v>526</v>
      </c>
      <c r="D1057" s="49" t="s">
        <v>527</v>
      </c>
      <c r="E1057" s="54" t="s">
        <v>384</v>
      </c>
      <c r="F1057" s="49" t="s">
        <v>385</v>
      </c>
      <c r="G1057" s="55">
        <v>-7159.78</v>
      </c>
      <c r="H1057" s="55">
        <v>-6023.76</v>
      </c>
      <c r="I1057" s="55">
        <v>-5309.1900000000005</v>
      </c>
      <c r="J1057" s="55">
        <v>-8132.83</v>
      </c>
      <c r="K1057" s="55">
        <v>-5531.78</v>
      </c>
      <c r="L1057" s="55">
        <v>-8481.7000000000007</v>
      </c>
      <c r="M1057" s="55">
        <f t="shared" si="16"/>
        <v>-40639.040000000008</v>
      </c>
    </row>
    <row r="1058" spans="1:13" hidden="1">
      <c r="A1058" s="52" t="s">
        <v>823</v>
      </c>
      <c r="B1058" s="53" t="s">
        <v>824</v>
      </c>
      <c r="C1058" s="54" t="s">
        <v>526</v>
      </c>
      <c r="D1058" s="49" t="s">
        <v>527</v>
      </c>
      <c r="E1058" s="54" t="s">
        <v>386</v>
      </c>
      <c r="F1058" s="49" t="s">
        <v>387</v>
      </c>
      <c r="G1058" s="55">
        <v>-20167.259999999998</v>
      </c>
      <c r="H1058" s="55">
        <v>-22492.28</v>
      </c>
      <c r="I1058" s="55">
        <v>-23982.309999999998</v>
      </c>
      <c r="J1058" s="55">
        <v>-20985.809999999998</v>
      </c>
      <c r="K1058" s="55">
        <v>-20211.350000000002</v>
      </c>
      <c r="L1058" s="55">
        <v>-22692.600000000002</v>
      </c>
      <c r="M1058" s="55">
        <f t="shared" si="16"/>
        <v>-130531.61</v>
      </c>
    </row>
    <row r="1059" spans="1:13" hidden="1">
      <c r="A1059" s="52" t="s">
        <v>823</v>
      </c>
      <c r="B1059" s="53" t="s">
        <v>824</v>
      </c>
      <c r="C1059" s="54" t="s">
        <v>526</v>
      </c>
      <c r="D1059" s="49" t="s">
        <v>527</v>
      </c>
      <c r="E1059" s="54" t="s">
        <v>287</v>
      </c>
      <c r="F1059" s="49" t="s">
        <v>288</v>
      </c>
      <c r="G1059" s="55">
        <v>3386.04</v>
      </c>
      <c r="H1059" s="55">
        <v>3655.52</v>
      </c>
      <c r="I1059" s="55">
        <v>3243.36</v>
      </c>
      <c r="J1059" s="55">
        <v>3475.1099999999997</v>
      </c>
      <c r="K1059" s="55">
        <v>3759.9299999999994</v>
      </c>
      <c r="L1059" s="55">
        <v>4042.05</v>
      </c>
      <c r="M1059" s="55">
        <f t="shared" si="16"/>
        <v>21562.01</v>
      </c>
    </row>
    <row r="1060" spans="1:13" hidden="1">
      <c r="A1060" s="52" t="s">
        <v>823</v>
      </c>
      <c r="B1060" s="53" t="s">
        <v>824</v>
      </c>
      <c r="C1060" s="54" t="s">
        <v>69</v>
      </c>
      <c r="D1060" s="49" t="s">
        <v>528</v>
      </c>
      <c r="E1060" s="54" t="s">
        <v>279</v>
      </c>
      <c r="F1060" s="49" t="s">
        <v>280</v>
      </c>
      <c r="G1060" s="55">
        <v>1692.98</v>
      </c>
      <c r="H1060" s="55">
        <v>114.19</v>
      </c>
      <c r="I1060" s="55">
        <v>-6011.04</v>
      </c>
      <c r="J1060" s="55">
        <v>96.9</v>
      </c>
      <c r="K1060" s="55">
        <v>3010.58</v>
      </c>
      <c r="L1060" s="55">
        <v>-1399.3300000000004</v>
      </c>
      <c r="M1060" s="55">
        <f t="shared" si="16"/>
        <v>-2495.7200000000007</v>
      </c>
    </row>
    <row r="1061" spans="1:13" hidden="1">
      <c r="A1061" s="52" t="s">
        <v>823</v>
      </c>
      <c r="B1061" s="53" t="s">
        <v>824</v>
      </c>
      <c r="C1061" s="54" t="s">
        <v>69</v>
      </c>
      <c r="D1061" s="49" t="s">
        <v>528</v>
      </c>
      <c r="E1061" s="54" t="s">
        <v>297</v>
      </c>
      <c r="F1061" s="49" t="s">
        <v>298</v>
      </c>
      <c r="G1061" s="55">
        <v>341.11</v>
      </c>
      <c r="H1061" s="55">
        <v>438.67</v>
      </c>
      <c r="I1061" s="55">
        <v>481.52000000000004</v>
      </c>
      <c r="J1061" s="55">
        <v>609.79999999999995</v>
      </c>
      <c r="K1061" s="55">
        <v>379.66999999999996</v>
      </c>
      <c r="L1061" s="55">
        <v>529.97</v>
      </c>
      <c r="M1061" s="55">
        <f t="shared" si="16"/>
        <v>2780.74</v>
      </c>
    </row>
    <row r="1062" spans="1:13" hidden="1">
      <c r="A1062" s="52" t="s">
        <v>823</v>
      </c>
      <c r="B1062" s="53" t="s">
        <v>824</v>
      </c>
      <c r="C1062" s="54" t="s">
        <v>69</v>
      </c>
      <c r="D1062" s="49" t="s">
        <v>528</v>
      </c>
      <c r="E1062" s="54" t="s">
        <v>303</v>
      </c>
      <c r="F1062" s="49" t="s">
        <v>304</v>
      </c>
      <c r="G1062" s="55">
        <v>5093.3799999999992</v>
      </c>
      <c r="H1062" s="55">
        <v>4104.41</v>
      </c>
      <c r="I1062" s="55">
        <v>4478.99</v>
      </c>
      <c r="J1062" s="55">
        <v>4698.26</v>
      </c>
      <c r="K1062" s="55">
        <v>4594.2</v>
      </c>
      <c r="L1062" s="55">
        <v>6044.38</v>
      </c>
      <c r="M1062" s="55">
        <f t="shared" si="16"/>
        <v>29013.620000000003</v>
      </c>
    </row>
    <row r="1063" spans="1:13" hidden="1">
      <c r="A1063" s="52" t="s">
        <v>823</v>
      </c>
      <c r="B1063" s="53" t="s">
        <v>824</v>
      </c>
      <c r="C1063" s="54" t="s">
        <v>69</v>
      </c>
      <c r="D1063" s="49" t="s">
        <v>528</v>
      </c>
      <c r="E1063" s="54" t="s">
        <v>379</v>
      </c>
      <c r="F1063" s="49" t="s">
        <v>264</v>
      </c>
      <c r="G1063" s="55">
        <v>4.51</v>
      </c>
      <c r="H1063" s="55">
        <v>0</v>
      </c>
      <c r="I1063" s="55">
        <v>51.3</v>
      </c>
      <c r="J1063" s="55">
        <v>0</v>
      </c>
      <c r="K1063" s="55">
        <v>0</v>
      </c>
      <c r="L1063" s="55">
        <v>0</v>
      </c>
      <c r="M1063" s="55">
        <f t="shared" si="16"/>
        <v>55.809999999999995</v>
      </c>
    </row>
    <row r="1064" spans="1:13" hidden="1">
      <c r="A1064" s="52" t="s">
        <v>823</v>
      </c>
      <c r="B1064" s="53" t="s">
        <v>824</v>
      </c>
      <c r="C1064" s="54" t="s">
        <v>69</v>
      </c>
      <c r="D1064" s="49" t="s">
        <v>528</v>
      </c>
      <c r="E1064" s="54" t="s">
        <v>321</v>
      </c>
      <c r="F1064" s="49" t="s">
        <v>322</v>
      </c>
      <c r="G1064" s="55">
        <v>33.35</v>
      </c>
      <c r="H1064" s="55">
        <v>0</v>
      </c>
      <c r="I1064" s="55">
        <v>0</v>
      </c>
      <c r="J1064" s="55">
        <v>0</v>
      </c>
      <c r="K1064" s="55">
        <v>0</v>
      </c>
      <c r="L1064" s="55">
        <v>28.3</v>
      </c>
      <c r="M1064" s="55">
        <f t="shared" si="16"/>
        <v>61.650000000000006</v>
      </c>
    </row>
    <row r="1065" spans="1:13" hidden="1">
      <c r="A1065" s="52" t="s">
        <v>823</v>
      </c>
      <c r="B1065" s="53" t="s">
        <v>824</v>
      </c>
      <c r="C1065" s="54" t="s">
        <v>69</v>
      </c>
      <c r="D1065" s="49" t="s">
        <v>528</v>
      </c>
      <c r="E1065" s="54" t="s">
        <v>49</v>
      </c>
      <c r="F1065" s="49" t="s">
        <v>529</v>
      </c>
      <c r="G1065" s="55">
        <v>0</v>
      </c>
      <c r="H1065" s="55">
        <v>0</v>
      </c>
      <c r="I1065" s="55">
        <v>2500</v>
      </c>
      <c r="J1065" s="55">
        <v>0</v>
      </c>
      <c r="K1065" s="55">
        <v>0</v>
      </c>
      <c r="L1065" s="55">
        <v>828.27</v>
      </c>
      <c r="M1065" s="55">
        <f t="shared" si="16"/>
        <v>3328.27</v>
      </c>
    </row>
    <row r="1066" spans="1:13" hidden="1">
      <c r="A1066" s="52" t="s">
        <v>823</v>
      </c>
      <c r="B1066" s="53" t="s">
        <v>824</v>
      </c>
      <c r="C1066" s="54" t="s">
        <v>69</v>
      </c>
      <c r="D1066" s="49" t="s">
        <v>528</v>
      </c>
      <c r="E1066" s="54" t="s">
        <v>285</v>
      </c>
      <c r="F1066" s="49" t="s">
        <v>286</v>
      </c>
      <c r="G1066" s="55">
        <v>16803.91</v>
      </c>
      <c r="H1066" s="55">
        <v>16994.22</v>
      </c>
      <c r="I1066" s="55">
        <v>25113.02</v>
      </c>
      <c r="J1066" s="55">
        <v>17129.620000000003</v>
      </c>
      <c r="K1066" s="55">
        <v>18232.46</v>
      </c>
      <c r="L1066" s="55">
        <v>11787.29</v>
      </c>
      <c r="M1066" s="55">
        <f t="shared" si="16"/>
        <v>106060.52000000002</v>
      </c>
    </row>
    <row r="1067" spans="1:13" hidden="1">
      <c r="A1067" s="52" t="s">
        <v>823</v>
      </c>
      <c r="B1067" s="53" t="s">
        <v>824</v>
      </c>
      <c r="C1067" s="54" t="s">
        <v>69</v>
      </c>
      <c r="D1067" s="49" t="s">
        <v>528</v>
      </c>
      <c r="E1067" s="54" t="s">
        <v>291</v>
      </c>
      <c r="F1067" s="49" t="s">
        <v>292</v>
      </c>
      <c r="G1067" s="55">
        <v>0</v>
      </c>
      <c r="H1067" s="55">
        <v>0</v>
      </c>
      <c r="I1067" s="55">
        <v>0</v>
      </c>
      <c r="J1067" s="55">
        <v>0</v>
      </c>
      <c r="K1067" s="55">
        <v>22.66</v>
      </c>
      <c r="L1067" s="55">
        <v>0</v>
      </c>
      <c r="M1067" s="55">
        <f t="shared" si="16"/>
        <v>22.66</v>
      </c>
    </row>
    <row r="1068" spans="1:13" hidden="1">
      <c r="A1068" s="52" t="s">
        <v>823</v>
      </c>
      <c r="B1068" s="53" t="s">
        <v>824</v>
      </c>
      <c r="C1068" s="54" t="s">
        <v>69</v>
      </c>
      <c r="D1068" s="49" t="s">
        <v>528</v>
      </c>
      <c r="E1068" s="54" t="s">
        <v>305</v>
      </c>
      <c r="F1068" s="49" t="s">
        <v>306</v>
      </c>
      <c r="G1068" s="55">
        <v>1581.75</v>
      </c>
      <c r="H1068" s="55">
        <v>697.32</v>
      </c>
      <c r="I1068" s="55">
        <v>1292.5999999999999</v>
      </c>
      <c r="J1068" s="55">
        <v>1769.3400000000001</v>
      </c>
      <c r="K1068" s="55">
        <v>1961.29</v>
      </c>
      <c r="L1068" s="55">
        <v>1150.1200000000001</v>
      </c>
      <c r="M1068" s="55">
        <f t="shared" si="16"/>
        <v>8452.42</v>
      </c>
    </row>
    <row r="1069" spans="1:13" hidden="1">
      <c r="A1069" s="52" t="s">
        <v>823</v>
      </c>
      <c r="B1069" s="53" t="s">
        <v>824</v>
      </c>
      <c r="C1069" s="54" t="s">
        <v>69</v>
      </c>
      <c r="D1069" s="49" t="s">
        <v>528</v>
      </c>
      <c r="E1069" s="54" t="s">
        <v>48</v>
      </c>
      <c r="F1069" s="49" t="s">
        <v>396</v>
      </c>
      <c r="G1069" s="55">
        <v>0</v>
      </c>
      <c r="H1069" s="55">
        <v>0</v>
      </c>
      <c r="I1069" s="55">
        <v>0</v>
      </c>
      <c r="J1069" s="55">
        <v>0</v>
      </c>
      <c r="K1069" s="55">
        <v>0</v>
      </c>
      <c r="L1069" s="55">
        <v>585.41</v>
      </c>
      <c r="M1069" s="55">
        <f t="shared" si="16"/>
        <v>585.41</v>
      </c>
    </row>
    <row r="1070" spans="1:13" hidden="1">
      <c r="A1070" s="52" t="s">
        <v>823</v>
      </c>
      <c r="B1070" s="53" t="s">
        <v>824</v>
      </c>
      <c r="C1070" s="54" t="s">
        <v>69</v>
      </c>
      <c r="D1070" s="49" t="s">
        <v>528</v>
      </c>
      <c r="E1070" s="54" t="s">
        <v>397</v>
      </c>
      <c r="F1070" s="49" t="s">
        <v>398</v>
      </c>
      <c r="G1070" s="55">
        <v>20</v>
      </c>
      <c r="H1070" s="55">
        <v>0</v>
      </c>
      <c r="I1070" s="55">
        <v>0</v>
      </c>
      <c r="J1070" s="55">
        <v>0</v>
      </c>
      <c r="K1070" s="55">
        <v>0</v>
      </c>
      <c r="L1070" s="55">
        <v>0</v>
      </c>
      <c r="M1070" s="55">
        <f t="shared" si="16"/>
        <v>20</v>
      </c>
    </row>
    <row r="1071" spans="1:13" hidden="1">
      <c r="A1071" s="52" t="s">
        <v>823</v>
      </c>
      <c r="B1071" s="53" t="s">
        <v>824</v>
      </c>
      <c r="C1071" s="54" t="s">
        <v>69</v>
      </c>
      <c r="D1071" s="49" t="s">
        <v>528</v>
      </c>
      <c r="E1071" s="54" t="s">
        <v>309</v>
      </c>
      <c r="F1071" s="49" t="s">
        <v>310</v>
      </c>
      <c r="G1071" s="55">
        <v>0</v>
      </c>
      <c r="H1071" s="55">
        <v>0</v>
      </c>
      <c r="I1071" s="55">
        <v>13.83</v>
      </c>
      <c r="J1071" s="55">
        <v>0</v>
      </c>
      <c r="K1071" s="55">
        <v>0</v>
      </c>
      <c r="L1071" s="55">
        <v>0</v>
      </c>
      <c r="M1071" s="55">
        <f t="shared" si="16"/>
        <v>13.83</v>
      </c>
    </row>
    <row r="1072" spans="1:13" hidden="1">
      <c r="A1072" s="52" t="s">
        <v>823</v>
      </c>
      <c r="B1072" s="53" t="s">
        <v>824</v>
      </c>
      <c r="C1072" s="54" t="s">
        <v>69</v>
      </c>
      <c r="D1072" s="49" t="s">
        <v>528</v>
      </c>
      <c r="E1072" s="54" t="s">
        <v>428</v>
      </c>
      <c r="F1072" s="49" t="s">
        <v>429</v>
      </c>
      <c r="G1072" s="55">
        <v>0</v>
      </c>
      <c r="H1072" s="55">
        <v>0</v>
      </c>
      <c r="I1072" s="55">
        <v>0</v>
      </c>
      <c r="J1072" s="55">
        <v>0</v>
      </c>
      <c r="K1072" s="55">
        <v>465</v>
      </c>
      <c r="L1072" s="55">
        <v>0</v>
      </c>
      <c r="M1072" s="55">
        <f t="shared" si="16"/>
        <v>465</v>
      </c>
    </row>
    <row r="1073" spans="1:13" hidden="1">
      <c r="A1073" s="52" t="s">
        <v>823</v>
      </c>
      <c r="B1073" s="53" t="s">
        <v>824</v>
      </c>
      <c r="C1073" s="54" t="s">
        <v>69</v>
      </c>
      <c r="D1073" s="49" t="s">
        <v>528</v>
      </c>
      <c r="E1073" s="54" t="s">
        <v>312</v>
      </c>
      <c r="F1073" s="49" t="s">
        <v>313</v>
      </c>
      <c r="G1073" s="55">
        <v>104.6</v>
      </c>
      <c r="H1073" s="55">
        <v>0</v>
      </c>
      <c r="I1073" s="55">
        <v>0</v>
      </c>
      <c r="J1073" s="55">
        <v>0</v>
      </c>
      <c r="K1073" s="55">
        <v>0</v>
      </c>
      <c r="L1073" s="55">
        <v>0</v>
      </c>
      <c r="M1073" s="55">
        <f t="shared" si="16"/>
        <v>104.6</v>
      </c>
    </row>
    <row r="1074" spans="1:13" hidden="1">
      <c r="A1074" s="52" t="s">
        <v>823</v>
      </c>
      <c r="B1074" s="53" t="s">
        <v>824</v>
      </c>
      <c r="C1074" s="54" t="s">
        <v>69</v>
      </c>
      <c r="D1074" s="49" t="s">
        <v>528</v>
      </c>
      <c r="E1074" s="54" t="s">
        <v>50</v>
      </c>
      <c r="F1074" s="49" t="s">
        <v>530</v>
      </c>
      <c r="G1074" s="55">
        <v>0</v>
      </c>
      <c r="H1074" s="55">
        <v>0</v>
      </c>
      <c r="I1074" s="55">
        <v>0</v>
      </c>
      <c r="J1074" s="55">
        <v>0</v>
      </c>
      <c r="K1074" s="55">
        <v>0</v>
      </c>
      <c r="L1074" s="55">
        <v>800</v>
      </c>
      <c r="M1074" s="55">
        <f t="shared" si="16"/>
        <v>800</v>
      </c>
    </row>
    <row r="1075" spans="1:13" hidden="1">
      <c r="A1075" s="52" t="s">
        <v>823</v>
      </c>
      <c r="B1075" s="53" t="s">
        <v>824</v>
      </c>
      <c r="C1075" s="54" t="s">
        <v>69</v>
      </c>
      <c r="D1075" s="49" t="s">
        <v>528</v>
      </c>
      <c r="E1075" s="54" t="s">
        <v>592</v>
      </c>
      <c r="F1075" s="49" t="s">
        <v>593</v>
      </c>
      <c r="G1075" s="55">
        <v>0</v>
      </c>
      <c r="H1075" s="55">
        <v>155</v>
      </c>
      <c r="I1075" s="55">
        <v>0</v>
      </c>
      <c r="J1075" s="55">
        <v>0</v>
      </c>
      <c r="K1075" s="55">
        <v>0</v>
      </c>
      <c r="L1075" s="55">
        <v>230</v>
      </c>
      <c r="M1075" s="55">
        <f t="shared" si="16"/>
        <v>385</v>
      </c>
    </row>
    <row r="1076" spans="1:13" hidden="1">
      <c r="A1076" s="52" t="s">
        <v>823</v>
      </c>
      <c r="B1076" s="53" t="s">
        <v>824</v>
      </c>
      <c r="C1076" s="54" t="s">
        <v>54</v>
      </c>
      <c r="D1076" s="49" t="s">
        <v>531</v>
      </c>
      <c r="E1076" s="54" t="s">
        <v>297</v>
      </c>
      <c r="F1076" s="49" t="s">
        <v>298</v>
      </c>
      <c r="G1076" s="55">
        <v>16</v>
      </c>
      <c r="H1076" s="55">
        <v>0</v>
      </c>
      <c r="I1076" s="55">
        <v>6.13</v>
      </c>
      <c r="J1076" s="55">
        <v>0</v>
      </c>
      <c r="K1076" s="55">
        <v>0</v>
      </c>
      <c r="L1076" s="55">
        <v>0</v>
      </c>
      <c r="M1076" s="55">
        <f t="shared" si="16"/>
        <v>22.13</v>
      </c>
    </row>
    <row r="1077" spans="1:13" hidden="1">
      <c r="A1077" s="52" t="s">
        <v>823</v>
      </c>
      <c r="B1077" s="53" t="s">
        <v>824</v>
      </c>
      <c r="C1077" s="54" t="s">
        <v>54</v>
      </c>
      <c r="D1077" s="49" t="s">
        <v>531</v>
      </c>
      <c r="E1077" s="54" t="s">
        <v>303</v>
      </c>
      <c r="F1077" s="49" t="s">
        <v>304</v>
      </c>
      <c r="G1077" s="55">
        <v>1014.25</v>
      </c>
      <c r="H1077" s="55">
        <v>0</v>
      </c>
      <c r="I1077" s="55">
        <v>2404.4</v>
      </c>
      <c r="J1077" s="55">
        <v>0</v>
      </c>
      <c r="K1077" s="55">
        <v>1748.51</v>
      </c>
      <c r="L1077" s="55">
        <v>2065.1799999999998</v>
      </c>
      <c r="M1077" s="55">
        <f t="shared" si="16"/>
        <v>7232.34</v>
      </c>
    </row>
    <row r="1078" spans="1:13" hidden="1">
      <c r="A1078" s="52" t="s">
        <v>823</v>
      </c>
      <c r="B1078" s="53" t="s">
        <v>824</v>
      </c>
      <c r="C1078" s="54" t="s">
        <v>54</v>
      </c>
      <c r="D1078" s="49" t="s">
        <v>531</v>
      </c>
      <c r="E1078" s="54" t="s">
        <v>49</v>
      </c>
      <c r="F1078" s="49" t="s">
        <v>529</v>
      </c>
      <c r="G1078" s="55">
        <v>1705.21</v>
      </c>
      <c r="H1078" s="55">
        <v>59.29</v>
      </c>
      <c r="I1078" s="55">
        <v>5682.96</v>
      </c>
      <c r="J1078" s="55">
        <v>1704.61</v>
      </c>
      <c r="K1078" s="55">
        <v>1007.99</v>
      </c>
      <c r="L1078" s="55">
        <v>2714</v>
      </c>
      <c r="M1078" s="55">
        <f t="shared" si="16"/>
        <v>12874.06</v>
      </c>
    </row>
    <row r="1079" spans="1:13" hidden="1">
      <c r="A1079" s="52" t="s">
        <v>823</v>
      </c>
      <c r="B1079" s="53" t="s">
        <v>824</v>
      </c>
      <c r="C1079" s="54" t="s">
        <v>54</v>
      </c>
      <c r="D1079" s="49" t="s">
        <v>531</v>
      </c>
      <c r="E1079" s="54" t="s">
        <v>428</v>
      </c>
      <c r="F1079" s="49" t="s">
        <v>429</v>
      </c>
      <c r="G1079" s="55">
        <v>550</v>
      </c>
      <c r="H1079" s="55">
        <v>0</v>
      </c>
      <c r="I1079" s="55">
        <v>0</v>
      </c>
      <c r="J1079" s="55">
        <v>0</v>
      </c>
      <c r="K1079" s="55">
        <v>0</v>
      </c>
      <c r="L1079" s="55">
        <v>525</v>
      </c>
      <c r="M1079" s="55">
        <f t="shared" si="16"/>
        <v>1075</v>
      </c>
    </row>
    <row r="1080" spans="1:13" hidden="1">
      <c r="A1080" s="52" t="s">
        <v>823</v>
      </c>
      <c r="B1080" s="53" t="s">
        <v>824</v>
      </c>
      <c r="C1080" s="54" t="s">
        <v>54</v>
      </c>
      <c r="D1080" s="49" t="s">
        <v>531</v>
      </c>
      <c r="E1080" s="54" t="s">
        <v>312</v>
      </c>
      <c r="F1080" s="49" t="s">
        <v>313</v>
      </c>
      <c r="G1080" s="55">
        <v>0</v>
      </c>
      <c r="H1080" s="55">
        <v>0</v>
      </c>
      <c r="I1080" s="55">
        <v>27</v>
      </c>
      <c r="J1080" s="55">
        <v>0</v>
      </c>
      <c r="K1080" s="55">
        <v>0</v>
      </c>
      <c r="L1080" s="55">
        <v>0</v>
      </c>
      <c r="M1080" s="55">
        <f t="shared" si="16"/>
        <v>27</v>
      </c>
    </row>
    <row r="1081" spans="1:13" hidden="1">
      <c r="A1081" s="52" t="s">
        <v>823</v>
      </c>
      <c r="B1081" s="53" t="s">
        <v>824</v>
      </c>
      <c r="C1081" s="54" t="s">
        <v>54</v>
      </c>
      <c r="D1081" s="49" t="s">
        <v>531</v>
      </c>
      <c r="E1081" s="54" t="s">
        <v>50</v>
      </c>
      <c r="F1081" s="49" t="s">
        <v>530</v>
      </c>
      <c r="G1081" s="55">
        <v>0</v>
      </c>
      <c r="H1081" s="55">
        <v>525</v>
      </c>
      <c r="I1081" s="55">
        <v>1600</v>
      </c>
      <c r="J1081" s="55">
        <v>525</v>
      </c>
      <c r="K1081" s="55">
        <v>414.6</v>
      </c>
      <c r="L1081" s="55">
        <v>0</v>
      </c>
      <c r="M1081" s="55">
        <f t="shared" si="16"/>
        <v>3064.6</v>
      </c>
    </row>
    <row r="1082" spans="1:13" hidden="1">
      <c r="A1082" s="52" t="s">
        <v>823</v>
      </c>
      <c r="B1082" s="53" t="s">
        <v>824</v>
      </c>
      <c r="C1082" s="54" t="s">
        <v>533</v>
      </c>
      <c r="D1082" s="49" t="s">
        <v>534</v>
      </c>
      <c r="E1082" s="54" t="s">
        <v>275</v>
      </c>
      <c r="F1082" s="49" t="s">
        <v>276</v>
      </c>
      <c r="G1082" s="55">
        <v>1480.92</v>
      </c>
      <c r="H1082" s="55">
        <v>1479.61</v>
      </c>
      <c r="I1082" s="55">
        <v>1485.27</v>
      </c>
      <c r="J1082" s="55">
        <v>1486.17</v>
      </c>
      <c r="K1082" s="55">
        <v>1486.65</v>
      </c>
      <c r="L1082" s="55">
        <v>1482.87</v>
      </c>
      <c r="M1082" s="55">
        <f t="shared" si="16"/>
        <v>8901.489999999998</v>
      </c>
    </row>
    <row r="1083" spans="1:13" hidden="1">
      <c r="A1083" s="52" t="s">
        <v>823</v>
      </c>
      <c r="B1083" s="53" t="s">
        <v>824</v>
      </c>
      <c r="C1083" s="54" t="s">
        <v>533</v>
      </c>
      <c r="D1083" s="49" t="s">
        <v>534</v>
      </c>
      <c r="E1083" s="54" t="s">
        <v>535</v>
      </c>
      <c r="F1083" s="49" t="s">
        <v>536</v>
      </c>
      <c r="G1083" s="55">
        <v>-5986.62</v>
      </c>
      <c r="H1083" s="55">
        <v>-6101</v>
      </c>
      <c r="I1083" s="55">
        <v>-6291.04</v>
      </c>
      <c r="J1083" s="55">
        <v>-6320.28</v>
      </c>
      <c r="K1083" s="55">
        <v>-6326.32</v>
      </c>
      <c r="L1083" s="55">
        <v>-7113.5</v>
      </c>
      <c r="M1083" s="55">
        <f t="shared" si="16"/>
        <v>-38138.759999999995</v>
      </c>
    </row>
    <row r="1084" spans="1:13" hidden="1">
      <c r="A1084" s="52" t="s">
        <v>823</v>
      </c>
      <c r="B1084" s="53" t="s">
        <v>824</v>
      </c>
      <c r="C1084" s="54" t="s">
        <v>533</v>
      </c>
      <c r="D1084" s="49" t="s">
        <v>534</v>
      </c>
      <c r="E1084" s="54" t="s">
        <v>537</v>
      </c>
      <c r="F1084" s="49" t="s">
        <v>538</v>
      </c>
      <c r="G1084" s="55">
        <v>-1976.05</v>
      </c>
      <c r="H1084" s="55">
        <v>-1976.05</v>
      </c>
      <c r="I1084" s="55">
        <v>-1976.05</v>
      </c>
      <c r="J1084" s="55">
        <v>-1976.05</v>
      </c>
      <c r="K1084" s="55">
        <v>-1976.05</v>
      </c>
      <c r="L1084" s="55">
        <v>-1976.05</v>
      </c>
      <c r="M1084" s="55">
        <f t="shared" si="16"/>
        <v>-11856.3</v>
      </c>
    </row>
    <row r="1085" spans="1:13" hidden="1">
      <c r="A1085" s="52" t="s">
        <v>823</v>
      </c>
      <c r="B1085" s="53" t="s">
        <v>824</v>
      </c>
      <c r="C1085" s="54" t="s">
        <v>533</v>
      </c>
      <c r="D1085" s="49" t="s">
        <v>534</v>
      </c>
      <c r="E1085" s="54" t="s">
        <v>539</v>
      </c>
      <c r="F1085" s="49" t="s">
        <v>540</v>
      </c>
      <c r="G1085" s="55">
        <v>0</v>
      </c>
      <c r="H1085" s="55">
        <v>0</v>
      </c>
      <c r="I1085" s="55">
        <v>-1936.08</v>
      </c>
      <c r="J1085" s="55">
        <v>-1924.21</v>
      </c>
      <c r="K1085" s="55">
        <v>-71.62</v>
      </c>
      <c r="L1085" s="55">
        <v>0</v>
      </c>
      <c r="M1085" s="55">
        <f t="shared" si="16"/>
        <v>-3931.91</v>
      </c>
    </row>
    <row r="1086" spans="1:13" hidden="1">
      <c r="A1086" s="52" t="s">
        <v>823</v>
      </c>
      <c r="B1086" s="53" t="s">
        <v>824</v>
      </c>
      <c r="C1086" s="54" t="s">
        <v>533</v>
      </c>
      <c r="D1086" s="49" t="s">
        <v>534</v>
      </c>
      <c r="E1086" s="54" t="s">
        <v>541</v>
      </c>
      <c r="F1086" s="49" t="s">
        <v>542</v>
      </c>
      <c r="G1086" s="55">
        <v>33052.35</v>
      </c>
      <c r="H1086" s="55">
        <v>33115.01</v>
      </c>
      <c r="I1086" s="55">
        <v>33933.11</v>
      </c>
      <c r="J1086" s="55">
        <v>34051.040000000001</v>
      </c>
      <c r="K1086" s="55">
        <v>34103.01</v>
      </c>
      <c r="L1086" s="55">
        <v>34382.74</v>
      </c>
      <c r="M1086" s="55">
        <f t="shared" si="16"/>
        <v>202637.26</v>
      </c>
    </row>
    <row r="1087" spans="1:13" hidden="1">
      <c r="A1087" s="52" t="s">
        <v>823</v>
      </c>
      <c r="B1087" s="53" t="s">
        <v>824</v>
      </c>
      <c r="C1087" s="54" t="s">
        <v>533</v>
      </c>
      <c r="D1087" s="49" t="s">
        <v>534</v>
      </c>
      <c r="E1087" s="54" t="s">
        <v>543</v>
      </c>
      <c r="F1087" s="49" t="s">
        <v>544</v>
      </c>
      <c r="G1087" s="55">
        <v>2016.38</v>
      </c>
      <c r="H1087" s="55">
        <v>2016.38</v>
      </c>
      <c r="I1087" s="55">
        <v>2016.38</v>
      </c>
      <c r="J1087" s="55">
        <v>2016.38</v>
      </c>
      <c r="K1087" s="55">
        <v>2016.38</v>
      </c>
      <c r="L1087" s="55">
        <v>2016.38</v>
      </c>
      <c r="M1087" s="55">
        <f t="shared" si="16"/>
        <v>12098.280000000002</v>
      </c>
    </row>
    <row r="1088" spans="1:13" hidden="1">
      <c r="A1088" s="52" t="s">
        <v>823</v>
      </c>
      <c r="B1088" s="53" t="s">
        <v>824</v>
      </c>
      <c r="C1088" s="54" t="s">
        <v>533</v>
      </c>
      <c r="D1088" s="49" t="s">
        <v>534</v>
      </c>
      <c r="E1088" s="54" t="s">
        <v>545</v>
      </c>
      <c r="F1088" s="49" t="s">
        <v>546</v>
      </c>
      <c r="G1088" s="55">
        <v>11135.93</v>
      </c>
      <c r="H1088" s="55">
        <v>11241.57</v>
      </c>
      <c r="I1088" s="55">
        <v>11549.01</v>
      </c>
      <c r="J1088" s="55">
        <v>11674.24</v>
      </c>
      <c r="K1088" s="55">
        <v>11723.44</v>
      </c>
      <c r="L1088" s="55">
        <v>12849.34</v>
      </c>
      <c r="M1088" s="55">
        <f t="shared" si="16"/>
        <v>70173.53</v>
      </c>
    </row>
    <row r="1089" spans="1:13" hidden="1">
      <c r="A1089" s="52" t="s">
        <v>823</v>
      </c>
      <c r="B1089" s="53" t="s">
        <v>824</v>
      </c>
      <c r="C1089" s="54" t="s">
        <v>533</v>
      </c>
      <c r="D1089" s="49" t="s">
        <v>534</v>
      </c>
      <c r="E1089" s="54" t="s">
        <v>547</v>
      </c>
      <c r="F1089" s="49" t="s">
        <v>548</v>
      </c>
      <c r="G1089" s="55">
        <v>43485.74</v>
      </c>
      <c r="H1089" s="55">
        <v>43488.88</v>
      </c>
      <c r="I1089" s="55">
        <v>42935.21</v>
      </c>
      <c r="J1089" s="55">
        <v>42937.29</v>
      </c>
      <c r="K1089" s="55">
        <v>43010.27</v>
      </c>
      <c r="L1089" s="55">
        <v>42951.32</v>
      </c>
      <c r="M1089" s="55">
        <f t="shared" si="16"/>
        <v>258808.71</v>
      </c>
    </row>
    <row r="1090" spans="1:13" hidden="1">
      <c r="A1090" s="52" t="s">
        <v>823</v>
      </c>
      <c r="B1090" s="53" t="s">
        <v>824</v>
      </c>
      <c r="C1090" s="54" t="s">
        <v>533</v>
      </c>
      <c r="D1090" s="49" t="s">
        <v>534</v>
      </c>
      <c r="E1090" s="54" t="s">
        <v>241</v>
      </c>
      <c r="F1090" s="49" t="s">
        <v>242</v>
      </c>
      <c r="G1090" s="55">
        <v>29706.28</v>
      </c>
      <c r="H1090" s="55">
        <v>29710.2</v>
      </c>
      <c r="I1090" s="55">
        <v>29732.71</v>
      </c>
      <c r="J1090" s="55">
        <v>29763.53</v>
      </c>
      <c r="K1090" s="55">
        <v>29698.27</v>
      </c>
      <c r="L1090" s="55">
        <v>29744.94</v>
      </c>
      <c r="M1090" s="55">
        <f t="shared" si="16"/>
        <v>178355.93</v>
      </c>
    </row>
    <row r="1091" spans="1:13" hidden="1">
      <c r="A1091" s="52" t="s">
        <v>823</v>
      </c>
      <c r="B1091" s="53" t="s">
        <v>824</v>
      </c>
      <c r="C1091" s="54" t="s">
        <v>533</v>
      </c>
      <c r="D1091" s="49" t="s">
        <v>534</v>
      </c>
      <c r="E1091" s="54" t="s">
        <v>551</v>
      </c>
      <c r="F1091" s="49" t="s">
        <v>552</v>
      </c>
      <c r="G1091" s="55">
        <v>31875.79</v>
      </c>
      <c r="H1091" s="55">
        <v>31875.79</v>
      </c>
      <c r="I1091" s="55">
        <v>31875.79</v>
      </c>
      <c r="J1091" s="55">
        <v>31875.79</v>
      </c>
      <c r="K1091" s="55">
        <v>31875.79</v>
      </c>
      <c r="L1091" s="55">
        <v>29159.64</v>
      </c>
      <c r="M1091" s="55">
        <f t="shared" si="16"/>
        <v>188538.59000000003</v>
      </c>
    </row>
    <row r="1092" spans="1:13" hidden="1">
      <c r="A1092" s="52" t="s">
        <v>823</v>
      </c>
      <c r="B1092" s="53" t="s">
        <v>824</v>
      </c>
      <c r="C1092" s="54" t="s">
        <v>533</v>
      </c>
      <c r="D1092" s="49" t="s">
        <v>534</v>
      </c>
      <c r="E1092" s="54" t="s">
        <v>839</v>
      </c>
      <c r="F1092" s="49" t="s">
        <v>840</v>
      </c>
      <c r="G1092" s="55">
        <v>15.02</v>
      </c>
      <c r="H1092" s="55">
        <v>15.02</v>
      </c>
      <c r="I1092" s="55">
        <v>15.02</v>
      </c>
      <c r="J1092" s="55">
        <v>15.02</v>
      </c>
      <c r="K1092" s="55">
        <v>15.02</v>
      </c>
      <c r="L1092" s="55">
        <v>7.18</v>
      </c>
      <c r="M1092" s="55">
        <f t="shared" si="16"/>
        <v>82.28</v>
      </c>
    </row>
    <row r="1093" spans="1:13" hidden="1">
      <c r="A1093" s="52" t="s">
        <v>823</v>
      </c>
      <c r="B1093" s="53" t="s">
        <v>824</v>
      </c>
      <c r="C1093" s="54" t="s">
        <v>533</v>
      </c>
      <c r="D1093" s="49" t="s">
        <v>534</v>
      </c>
      <c r="E1093" s="54" t="s">
        <v>553</v>
      </c>
      <c r="F1093" s="49" t="s">
        <v>554</v>
      </c>
      <c r="G1093" s="55">
        <v>0</v>
      </c>
      <c r="H1093" s="55">
        <v>0</v>
      </c>
      <c r="I1093" s="55">
        <v>3554.23</v>
      </c>
      <c r="J1093" s="55">
        <v>3554.23</v>
      </c>
      <c r="K1093" s="55">
        <v>132.72</v>
      </c>
      <c r="L1093" s="55">
        <v>0</v>
      </c>
      <c r="M1093" s="55">
        <f t="shared" si="16"/>
        <v>7241.18</v>
      </c>
    </row>
    <row r="1094" spans="1:13" hidden="1">
      <c r="A1094" s="52" t="s">
        <v>823</v>
      </c>
      <c r="B1094" s="53" t="s">
        <v>824</v>
      </c>
      <c r="C1094" s="54" t="s">
        <v>533</v>
      </c>
      <c r="D1094" s="49" t="s">
        <v>534</v>
      </c>
      <c r="E1094" s="54" t="s">
        <v>841</v>
      </c>
      <c r="F1094" s="49" t="s">
        <v>842</v>
      </c>
      <c r="G1094" s="55">
        <v>-8.07</v>
      </c>
      <c r="H1094" s="55">
        <v>-8.15</v>
      </c>
      <c r="I1094" s="55">
        <v>-8.18</v>
      </c>
      <c r="J1094" s="55">
        <v>-8.1300000000000008</v>
      </c>
      <c r="K1094" s="55">
        <v>-8.11</v>
      </c>
      <c r="L1094" s="55">
        <v>-3.97</v>
      </c>
      <c r="M1094" s="55">
        <f t="shared" si="16"/>
        <v>-44.61</v>
      </c>
    </row>
    <row r="1095" spans="1:13" hidden="1">
      <c r="A1095" s="52" t="s">
        <v>823</v>
      </c>
      <c r="B1095" s="53" t="s">
        <v>824</v>
      </c>
      <c r="C1095" s="54" t="s">
        <v>533</v>
      </c>
      <c r="D1095" s="49" t="s">
        <v>534</v>
      </c>
      <c r="E1095" s="54" t="s">
        <v>555</v>
      </c>
      <c r="F1095" s="49" t="s">
        <v>556</v>
      </c>
      <c r="G1095" s="55">
        <v>831547</v>
      </c>
      <c r="H1095" s="55">
        <v>834922.13</v>
      </c>
      <c r="I1095" s="55">
        <v>837422.67</v>
      </c>
      <c r="J1095" s="55">
        <v>843473.83</v>
      </c>
      <c r="K1095" s="55">
        <v>846449.67</v>
      </c>
      <c r="L1095" s="55">
        <v>853912.1</v>
      </c>
      <c r="M1095" s="55">
        <f t="shared" si="16"/>
        <v>5047727.3999999994</v>
      </c>
    </row>
    <row r="1096" spans="1:13" hidden="1">
      <c r="A1096" s="52" t="s">
        <v>823</v>
      </c>
      <c r="B1096" s="53" t="s">
        <v>824</v>
      </c>
      <c r="C1096" s="54" t="s">
        <v>557</v>
      </c>
      <c r="D1096" s="49" t="s">
        <v>558</v>
      </c>
      <c r="E1096" s="54" t="s">
        <v>279</v>
      </c>
      <c r="F1096" s="49" t="s">
        <v>280</v>
      </c>
      <c r="G1096" s="55">
        <v>6041.6</v>
      </c>
      <c r="H1096" s="55">
        <v>-3918.32</v>
      </c>
      <c r="I1096" s="55">
        <v>-9509.73</v>
      </c>
      <c r="J1096" s="55">
        <v>97.519999999999982</v>
      </c>
      <c r="K1096" s="55">
        <v>4479.88</v>
      </c>
      <c r="L1096" s="55">
        <v>1664.4700000000003</v>
      </c>
      <c r="M1096" s="55">
        <f t="shared" ref="M1096:M1159" si="17">SUM(G1096:L1096)</f>
        <v>-1144.5799999999981</v>
      </c>
    </row>
    <row r="1097" spans="1:13" hidden="1">
      <c r="A1097" s="52" t="s">
        <v>823</v>
      </c>
      <c r="B1097" s="53" t="s">
        <v>824</v>
      </c>
      <c r="C1097" s="54" t="s">
        <v>557</v>
      </c>
      <c r="D1097" s="49" t="s">
        <v>558</v>
      </c>
      <c r="E1097" s="54" t="s">
        <v>297</v>
      </c>
      <c r="F1097" s="49" t="s">
        <v>298</v>
      </c>
      <c r="G1097" s="55">
        <v>0</v>
      </c>
      <c r="H1097" s="55">
        <v>70.209999999999994</v>
      </c>
      <c r="I1097" s="55">
        <v>397.63</v>
      </c>
      <c r="J1097" s="55">
        <v>38.5</v>
      </c>
      <c r="K1097" s="55">
        <v>97.2</v>
      </c>
      <c r="L1097" s="55">
        <v>0</v>
      </c>
      <c r="M1097" s="55">
        <f t="shared" si="17"/>
        <v>603.54</v>
      </c>
    </row>
    <row r="1098" spans="1:13" hidden="1">
      <c r="A1098" s="52" t="s">
        <v>823</v>
      </c>
      <c r="B1098" s="53" t="s">
        <v>824</v>
      </c>
      <c r="C1098" s="54" t="s">
        <v>557</v>
      </c>
      <c r="D1098" s="49" t="s">
        <v>558</v>
      </c>
      <c r="E1098" s="54" t="s">
        <v>317</v>
      </c>
      <c r="F1098" s="49" t="s">
        <v>318</v>
      </c>
      <c r="G1098" s="55">
        <v>0</v>
      </c>
      <c r="H1098" s="55">
        <v>0</v>
      </c>
      <c r="I1098" s="55">
        <v>0</v>
      </c>
      <c r="J1098" s="55">
        <v>0</v>
      </c>
      <c r="K1098" s="55">
        <v>200</v>
      </c>
      <c r="L1098" s="55">
        <v>0</v>
      </c>
      <c r="M1098" s="55">
        <f t="shared" si="17"/>
        <v>200</v>
      </c>
    </row>
    <row r="1099" spans="1:13" hidden="1">
      <c r="A1099" s="52" t="s">
        <v>823</v>
      </c>
      <c r="B1099" s="53" t="s">
        <v>824</v>
      </c>
      <c r="C1099" s="54" t="s">
        <v>557</v>
      </c>
      <c r="D1099" s="49" t="s">
        <v>558</v>
      </c>
      <c r="E1099" s="54" t="s">
        <v>299</v>
      </c>
      <c r="F1099" s="49" t="s">
        <v>300</v>
      </c>
      <c r="G1099" s="55">
        <v>93.84</v>
      </c>
      <c r="H1099" s="55">
        <v>0</v>
      </c>
      <c r="I1099" s="55">
        <v>0</v>
      </c>
      <c r="J1099" s="55">
        <v>0</v>
      </c>
      <c r="K1099" s="55">
        <v>0</v>
      </c>
      <c r="L1099" s="55">
        <v>0</v>
      </c>
      <c r="M1099" s="55">
        <f t="shared" si="17"/>
        <v>93.84</v>
      </c>
    </row>
    <row r="1100" spans="1:13" hidden="1">
      <c r="A1100" s="52" t="s">
        <v>823</v>
      </c>
      <c r="B1100" s="53" t="s">
        <v>824</v>
      </c>
      <c r="C1100" s="54" t="s">
        <v>557</v>
      </c>
      <c r="D1100" s="49" t="s">
        <v>558</v>
      </c>
      <c r="E1100" s="54" t="s">
        <v>319</v>
      </c>
      <c r="F1100" s="49" t="s">
        <v>320</v>
      </c>
      <c r="G1100" s="55">
        <v>0</v>
      </c>
      <c r="H1100" s="55">
        <v>0</v>
      </c>
      <c r="I1100" s="55">
        <v>117.74</v>
      </c>
      <c r="J1100" s="55">
        <v>0</v>
      </c>
      <c r="K1100" s="55">
        <v>39.99</v>
      </c>
      <c r="L1100" s="55">
        <v>0</v>
      </c>
      <c r="M1100" s="55">
        <f t="shared" si="17"/>
        <v>157.72999999999999</v>
      </c>
    </row>
    <row r="1101" spans="1:13" hidden="1">
      <c r="A1101" s="52" t="s">
        <v>823</v>
      </c>
      <c r="B1101" s="53" t="s">
        <v>824</v>
      </c>
      <c r="C1101" s="54" t="s">
        <v>557</v>
      </c>
      <c r="D1101" s="49" t="s">
        <v>558</v>
      </c>
      <c r="E1101" s="54" t="s">
        <v>321</v>
      </c>
      <c r="F1101" s="49" t="s">
        <v>322</v>
      </c>
      <c r="G1101" s="55">
        <v>0</v>
      </c>
      <c r="H1101" s="55">
        <v>25</v>
      </c>
      <c r="I1101" s="55">
        <v>0</v>
      </c>
      <c r="J1101" s="55">
        <v>0</v>
      </c>
      <c r="K1101" s="55">
        <v>0</v>
      </c>
      <c r="L1101" s="55">
        <v>0</v>
      </c>
      <c r="M1101" s="55">
        <f t="shared" si="17"/>
        <v>25</v>
      </c>
    </row>
    <row r="1102" spans="1:13" hidden="1">
      <c r="A1102" s="52" t="s">
        <v>823</v>
      </c>
      <c r="B1102" s="53" t="s">
        <v>824</v>
      </c>
      <c r="C1102" s="54" t="s">
        <v>557</v>
      </c>
      <c r="D1102" s="49" t="s">
        <v>558</v>
      </c>
      <c r="E1102" s="54" t="s">
        <v>281</v>
      </c>
      <c r="F1102" s="49" t="s">
        <v>282</v>
      </c>
      <c r="G1102" s="55">
        <v>0</v>
      </c>
      <c r="H1102" s="55">
        <v>0</v>
      </c>
      <c r="I1102" s="55">
        <v>0</v>
      </c>
      <c r="J1102" s="55">
        <v>0</v>
      </c>
      <c r="K1102" s="55">
        <v>0</v>
      </c>
      <c r="L1102" s="55">
        <v>0</v>
      </c>
      <c r="M1102" s="55">
        <f t="shared" si="17"/>
        <v>0</v>
      </c>
    </row>
    <row r="1103" spans="1:13" hidden="1">
      <c r="A1103" s="52" t="s">
        <v>823</v>
      </c>
      <c r="B1103" s="53" t="s">
        <v>824</v>
      </c>
      <c r="C1103" s="54" t="s">
        <v>557</v>
      </c>
      <c r="D1103" s="49" t="s">
        <v>558</v>
      </c>
      <c r="E1103" s="54" t="s">
        <v>323</v>
      </c>
      <c r="F1103" s="49" t="s">
        <v>324</v>
      </c>
      <c r="G1103" s="55">
        <v>0</v>
      </c>
      <c r="H1103" s="55">
        <v>0</v>
      </c>
      <c r="I1103" s="55">
        <v>0</v>
      </c>
      <c r="J1103" s="55">
        <v>0</v>
      </c>
      <c r="K1103" s="55">
        <v>0</v>
      </c>
      <c r="L1103" s="55">
        <v>0</v>
      </c>
      <c r="M1103" s="55">
        <f t="shared" si="17"/>
        <v>0</v>
      </c>
    </row>
    <row r="1104" spans="1:13" hidden="1">
      <c r="A1104" s="52" t="s">
        <v>823</v>
      </c>
      <c r="B1104" s="53" t="s">
        <v>824</v>
      </c>
      <c r="C1104" s="54" t="s">
        <v>557</v>
      </c>
      <c r="D1104" s="49" t="s">
        <v>558</v>
      </c>
      <c r="E1104" s="54" t="s">
        <v>325</v>
      </c>
      <c r="F1104" s="49" t="s">
        <v>326</v>
      </c>
      <c r="G1104" s="55">
        <v>0</v>
      </c>
      <c r="H1104" s="55">
        <v>-17.510000000000002</v>
      </c>
      <c r="I1104" s="55">
        <v>0</v>
      </c>
      <c r="J1104" s="55">
        <v>0</v>
      </c>
      <c r="K1104" s="55">
        <v>0</v>
      </c>
      <c r="L1104" s="55">
        <v>0</v>
      </c>
      <c r="M1104" s="55">
        <f t="shared" si="17"/>
        <v>-17.510000000000002</v>
      </c>
    </row>
    <row r="1105" spans="1:13" hidden="1">
      <c r="A1105" s="52" t="s">
        <v>823</v>
      </c>
      <c r="B1105" s="53" t="s">
        <v>824</v>
      </c>
      <c r="C1105" s="54" t="s">
        <v>557</v>
      </c>
      <c r="D1105" s="49" t="s">
        <v>558</v>
      </c>
      <c r="E1105" s="54" t="s">
        <v>283</v>
      </c>
      <c r="F1105" s="49" t="s">
        <v>284</v>
      </c>
      <c r="G1105" s="55">
        <v>-33.03</v>
      </c>
      <c r="H1105" s="55">
        <v>-151.01999999999998</v>
      </c>
      <c r="I1105" s="55">
        <v>0</v>
      </c>
      <c r="J1105" s="55">
        <v>0</v>
      </c>
      <c r="K1105" s="55">
        <v>-41.15</v>
      </c>
      <c r="L1105" s="55">
        <v>-83.25</v>
      </c>
      <c r="M1105" s="55">
        <f t="shared" si="17"/>
        <v>-308.45</v>
      </c>
    </row>
    <row r="1106" spans="1:13" hidden="1">
      <c r="A1106" s="52" t="s">
        <v>823</v>
      </c>
      <c r="B1106" s="53" t="s">
        <v>824</v>
      </c>
      <c r="C1106" s="54" t="s">
        <v>557</v>
      </c>
      <c r="D1106" s="49" t="s">
        <v>558</v>
      </c>
      <c r="E1106" s="54" t="s">
        <v>329</v>
      </c>
      <c r="F1106" s="49" t="s">
        <v>330</v>
      </c>
      <c r="G1106" s="55">
        <v>-173.38</v>
      </c>
      <c r="H1106" s="55">
        <v>0</v>
      </c>
      <c r="I1106" s="55">
        <v>0</v>
      </c>
      <c r="J1106" s="55">
        <v>0</v>
      </c>
      <c r="K1106" s="55">
        <v>0</v>
      </c>
      <c r="L1106" s="55">
        <v>0</v>
      </c>
      <c r="M1106" s="55">
        <f t="shared" si="17"/>
        <v>-173.38</v>
      </c>
    </row>
    <row r="1107" spans="1:13" hidden="1">
      <c r="A1107" s="52" t="s">
        <v>823</v>
      </c>
      <c r="B1107" s="53" t="s">
        <v>824</v>
      </c>
      <c r="C1107" s="54" t="s">
        <v>557</v>
      </c>
      <c r="D1107" s="49" t="s">
        <v>558</v>
      </c>
      <c r="E1107" s="54" t="s">
        <v>333</v>
      </c>
      <c r="F1107" s="49" t="s">
        <v>334</v>
      </c>
      <c r="G1107" s="55">
        <v>0</v>
      </c>
      <c r="H1107" s="55">
        <v>0</v>
      </c>
      <c r="I1107" s="55">
        <v>86.5</v>
      </c>
      <c r="J1107" s="55">
        <v>0</v>
      </c>
      <c r="K1107" s="55">
        <v>120.47</v>
      </c>
      <c r="L1107" s="55">
        <v>0</v>
      </c>
      <c r="M1107" s="55">
        <f t="shared" si="17"/>
        <v>206.97</v>
      </c>
    </row>
    <row r="1108" spans="1:13" hidden="1">
      <c r="A1108" s="52" t="s">
        <v>823</v>
      </c>
      <c r="B1108" s="53" t="s">
        <v>824</v>
      </c>
      <c r="C1108" s="54" t="s">
        <v>557</v>
      </c>
      <c r="D1108" s="49" t="s">
        <v>558</v>
      </c>
      <c r="E1108" s="54" t="s">
        <v>285</v>
      </c>
      <c r="F1108" s="49" t="s">
        <v>286</v>
      </c>
      <c r="G1108" s="55">
        <v>33897.549999999996</v>
      </c>
      <c r="H1108" s="55">
        <v>27367.01</v>
      </c>
      <c r="I1108" s="55">
        <v>41462.909999999996</v>
      </c>
      <c r="J1108" s="55">
        <v>28032.03</v>
      </c>
      <c r="K1108" s="55">
        <v>28719.68</v>
      </c>
      <c r="L1108" s="55">
        <v>26304.67</v>
      </c>
      <c r="M1108" s="55">
        <f t="shared" si="17"/>
        <v>185783.84999999998</v>
      </c>
    </row>
    <row r="1109" spans="1:13" hidden="1">
      <c r="A1109" s="52" t="s">
        <v>823</v>
      </c>
      <c r="B1109" s="53" t="s">
        <v>824</v>
      </c>
      <c r="C1109" s="54" t="s">
        <v>557</v>
      </c>
      <c r="D1109" s="49" t="s">
        <v>558</v>
      </c>
      <c r="E1109" s="54" t="s">
        <v>287</v>
      </c>
      <c r="F1109" s="49" t="s">
        <v>288</v>
      </c>
      <c r="G1109" s="55">
        <v>627.04999999999995</v>
      </c>
      <c r="H1109" s="55">
        <v>401.17</v>
      </c>
      <c r="I1109" s="55">
        <v>755.47</v>
      </c>
      <c r="J1109" s="55">
        <v>290.81</v>
      </c>
      <c r="K1109" s="55">
        <v>624.36999999999989</v>
      </c>
      <c r="L1109" s="55">
        <v>676.51</v>
      </c>
      <c r="M1109" s="55">
        <f t="shared" si="17"/>
        <v>3375.38</v>
      </c>
    </row>
    <row r="1110" spans="1:13" hidden="1">
      <c r="A1110" s="52" t="s">
        <v>823</v>
      </c>
      <c r="B1110" s="53" t="s">
        <v>824</v>
      </c>
      <c r="C1110" s="54" t="s">
        <v>557</v>
      </c>
      <c r="D1110" s="49" t="s">
        <v>558</v>
      </c>
      <c r="E1110" s="54" t="s">
        <v>335</v>
      </c>
      <c r="F1110" s="49" t="s">
        <v>336</v>
      </c>
      <c r="G1110" s="55">
        <v>0</v>
      </c>
      <c r="H1110" s="55">
        <v>0</v>
      </c>
      <c r="I1110" s="55">
        <v>230</v>
      </c>
      <c r="J1110" s="55">
        <v>687</v>
      </c>
      <c r="K1110" s="55">
        <v>3488.58</v>
      </c>
      <c r="L1110" s="55">
        <v>1595.65</v>
      </c>
      <c r="M1110" s="55">
        <f t="shared" si="17"/>
        <v>6001.23</v>
      </c>
    </row>
    <row r="1111" spans="1:13" hidden="1">
      <c r="A1111" s="52" t="s">
        <v>823</v>
      </c>
      <c r="B1111" s="53" t="s">
        <v>824</v>
      </c>
      <c r="C1111" s="54" t="s">
        <v>557</v>
      </c>
      <c r="D1111" s="49" t="s">
        <v>558</v>
      </c>
      <c r="E1111" s="54" t="s">
        <v>289</v>
      </c>
      <c r="F1111" s="49" t="s">
        <v>290</v>
      </c>
      <c r="G1111" s="55">
        <v>196.38</v>
      </c>
      <c r="H1111" s="55">
        <v>308.53000000000003</v>
      </c>
      <c r="I1111" s="55">
        <v>0</v>
      </c>
      <c r="J1111" s="55">
        <v>0</v>
      </c>
      <c r="K1111" s="55">
        <v>144</v>
      </c>
      <c r="L1111" s="55">
        <v>265.51</v>
      </c>
      <c r="M1111" s="55">
        <f t="shared" si="17"/>
        <v>914.42000000000007</v>
      </c>
    </row>
    <row r="1112" spans="1:13" hidden="1">
      <c r="A1112" s="52" t="s">
        <v>823</v>
      </c>
      <c r="B1112" s="53" t="s">
        <v>824</v>
      </c>
      <c r="C1112" s="54" t="s">
        <v>557</v>
      </c>
      <c r="D1112" s="49" t="s">
        <v>558</v>
      </c>
      <c r="E1112" s="54" t="s">
        <v>291</v>
      </c>
      <c r="F1112" s="49" t="s">
        <v>292</v>
      </c>
      <c r="G1112" s="55">
        <v>3580.2900000000004</v>
      </c>
      <c r="H1112" s="55">
        <v>1550.99</v>
      </c>
      <c r="I1112" s="55">
        <v>4060.42</v>
      </c>
      <c r="J1112" s="55">
        <v>2071.9700000000003</v>
      </c>
      <c r="K1112" s="55">
        <v>2314.64</v>
      </c>
      <c r="L1112" s="55">
        <v>1124.54</v>
      </c>
      <c r="M1112" s="55">
        <f t="shared" si="17"/>
        <v>14702.850000000002</v>
      </c>
    </row>
    <row r="1113" spans="1:13" hidden="1">
      <c r="A1113" s="52" t="s">
        <v>823</v>
      </c>
      <c r="B1113" s="53" t="s">
        <v>824</v>
      </c>
      <c r="C1113" s="54" t="s">
        <v>557</v>
      </c>
      <c r="D1113" s="49" t="s">
        <v>558</v>
      </c>
      <c r="E1113" s="54" t="s">
        <v>305</v>
      </c>
      <c r="F1113" s="49" t="s">
        <v>306</v>
      </c>
      <c r="G1113" s="55">
        <v>0</v>
      </c>
      <c r="H1113" s="55">
        <v>0</v>
      </c>
      <c r="I1113" s="55">
        <v>1775.85</v>
      </c>
      <c r="J1113" s="55">
        <v>564.1</v>
      </c>
      <c r="K1113" s="55">
        <v>0</v>
      </c>
      <c r="L1113" s="55">
        <v>0</v>
      </c>
      <c r="M1113" s="55">
        <f t="shared" si="17"/>
        <v>2339.9499999999998</v>
      </c>
    </row>
    <row r="1114" spans="1:13" hidden="1">
      <c r="A1114" s="52" t="s">
        <v>823</v>
      </c>
      <c r="B1114" s="53" t="s">
        <v>824</v>
      </c>
      <c r="C1114" s="54" t="s">
        <v>557</v>
      </c>
      <c r="D1114" s="49" t="s">
        <v>558</v>
      </c>
      <c r="E1114" s="54" t="s">
        <v>337</v>
      </c>
      <c r="F1114" s="49" t="s">
        <v>338</v>
      </c>
      <c r="G1114" s="55">
        <v>0</v>
      </c>
      <c r="H1114" s="55">
        <v>0</v>
      </c>
      <c r="I1114" s="55">
        <v>961.14</v>
      </c>
      <c r="J1114" s="55">
        <v>0</v>
      </c>
      <c r="K1114" s="55">
        <v>1338.6</v>
      </c>
      <c r="L1114" s="55">
        <v>0</v>
      </c>
      <c r="M1114" s="55">
        <f t="shared" si="17"/>
        <v>2299.7399999999998</v>
      </c>
    </row>
    <row r="1115" spans="1:13" hidden="1">
      <c r="A1115" s="52" t="s">
        <v>823</v>
      </c>
      <c r="B1115" s="53" t="s">
        <v>824</v>
      </c>
      <c r="C1115" s="54" t="s">
        <v>557</v>
      </c>
      <c r="D1115" s="49" t="s">
        <v>558</v>
      </c>
      <c r="E1115" s="54" t="s">
        <v>343</v>
      </c>
      <c r="F1115" s="49" t="s">
        <v>344</v>
      </c>
      <c r="G1115" s="55">
        <v>176.92</v>
      </c>
      <c r="H1115" s="55">
        <v>0</v>
      </c>
      <c r="I1115" s="55">
        <v>0</v>
      </c>
      <c r="J1115" s="55">
        <v>0</v>
      </c>
      <c r="K1115" s="55">
        <v>0</v>
      </c>
      <c r="L1115" s="55">
        <v>0</v>
      </c>
      <c r="M1115" s="55">
        <f t="shared" si="17"/>
        <v>176.92</v>
      </c>
    </row>
    <row r="1116" spans="1:13" hidden="1">
      <c r="A1116" s="52" t="s">
        <v>823</v>
      </c>
      <c r="B1116" s="53" t="s">
        <v>824</v>
      </c>
      <c r="C1116" s="54" t="s">
        <v>557</v>
      </c>
      <c r="D1116" s="49" t="s">
        <v>558</v>
      </c>
      <c r="E1116" s="54" t="s">
        <v>307</v>
      </c>
      <c r="F1116" s="49" t="s">
        <v>308</v>
      </c>
      <c r="G1116" s="55">
        <v>0</v>
      </c>
      <c r="H1116" s="55">
        <v>140.13</v>
      </c>
      <c r="I1116" s="55">
        <v>0</v>
      </c>
      <c r="J1116" s="55">
        <v>17.079999999999998</v>
      </c>
      <c r="K1116" s="55">
        <v>0</v>
      </c>
      <c r="L1116" s="55">
        <v>0</v>
      </c>
      <c r="M1116" s="55">
        <f t="shared" si="17"/>
        <v>157.20999999999998</v>
      </c>
    </row>
    <row r="1117" spans="1:13" hidden="1">
      <c r="A1117" s="52" t="s">
        <v>823</v>
      </c>
      <c r="B1117" s="53" t="s">
        <v>824</v>
      </c>
      <c r="C1117" s="54" t="s">
        <v>557</v>
      </c>
      <c r="D1117" s="49" t="s">
        <v>558</v>
      </c>
      <c r="E1117" s="54" t="s">
        <v>350</v>
      </c>
      <c r="F1117" s="49" t="s">
        <v>351</v>
      </c>
      <c r="G1117" s="55">
        <v>0</v>
      </c>
      <c r="H1117" s="55">
        <v>30.98</v>
      </c>
      <c r="I1117" s="55">
        <v>0</v>
      </c>
      <c r="J1117" s="55">
        <v>0</v>
      </c>
      <c r="K1117" s="55">
        <v>0</v>
      </c>
      <c r="L1117" s="55">
        <v>0</v>
      </c>
      <c r="M1117" s="55">
        <f t="shared" si="17"/>
        <v>30.98</v>
      </c>
    </row>
    <row r="1118" spans="1:13" hidden="1">
      <c r="A1118" s="52" t="s">
        <v>823</v>
      </c>
      <c r="B1118" s="53" t="s">
        <v>824</v>
      </c>
      <c r="C1118" s="54" t="s">
        <v>557</v>
      </c>
      <c r="D1118" s="49" t="s">
        <v>558</v>
      </c>
      <c r="E1118" s="54" t="s">
        <v>354</v>
      </c>
      <c r="F1118" s="49" t="s">
        <v>355</v>
      </c>
      <c r="G1118" s="55">
        <v>0</v>
      </c>
      <c r="H1118" s="55">
        <v>0</v>
      </c>
      <c r="I1118" s="55">
        <v>0</v>
      </c>
      <c r="J1118" s="55">
        <v>64.17</v>
      </c>
      <c r="K1118" s="55">
        <v>0</v>
      </c>
      <c r="L1118" s="55">
        <v>0</v>
      </c>
      <c r="M1118" s="55">
        <f t="shared" si="17"/>
        <v>64.17</v>
      </c>
    </row>
    <row r="1119" spans="1:13" hidden="1">
      <c r="A1119" s="52" t="s">
        <v>823</v>
      </c>
      <c r="B1119" s="53" t="s">
        <v>824</v>
      </c>
      <c r="C1119" s="54" t="s">
        <v>559</v>
      </c>
      <c r="D1119" s="49" t="s">
        <v>560</v>
      </c>
      <c r="E1119" s="54" t="s">
        <v>279</v>
      </c>
      <c r="F1119" s="49" t="s">
        <v>280</v>
      </c>
      <c r="G1119" s="55">
        <v>-632.87</v>
      </c>
      <c r="H1119" s="55">
        <v>193.69</v>
      </c>
      <c r="I1119" s="55">
        <v>-252.05</v>
      </c>
      <c r="J1119" s="55">
        <v>118.62</v>
      </c>
      <c r="K1119" s="55">
        <v>-46.3</v>
      </c>
      <c r="L1119" s="55">
        <v>512.52</v>
      </c>
      <c r="M1119" s="55">
        <f t="shared" si="17"/>
        <v>-106.38999999999999</v>
      </c>
    </row>
    <row r="1120" spans="1:13" hidden="1">
      <c r="A1120" s="52" t="s">
        <v>823</v>
      </c>
      <c r="B1120" s="53" t="s">
        <v>824</v>
      </c>
      <c r="C1120" s="54" t="s">
        <v>559</v>
      </c>
      <c r="D1120" s="49" t="s">
        <v>560</v>
      </c>
      <c r="E1120" s="54" t="s">
        <v>285</v>
      </c>
      <c r="F1120" s="49" t="s">
        <v>286</v>
      </c>
      <c r="G1120" s="55">
        <v>97.26</v>
      </c>
      <c r="H1120" s="55">
        <v>420.07000000000005</v>
      </c>
      <c r="I1120" s="55">
        <v>0</v>
      </c>
      <c r="J1120" s="55">
        <v>474.48</v>
      </c>
      <c r="K1120" s="55">
        <v>180.81</v>
      </c>
      <c r="L1120" s="55">
        <v>1169.67</v>
      </c>
      <c r="M1120" s="55">
        <f t="shared" si="17"/>
        <v>2342.29</v>
      </c>
    </row>
    <row r="1121" spans="1:13" hidden="1">
      <c r="A1121" s="52" t="s">
        <v>823</v>
      </c>
      <c r="B1121" s="53" t="s">
        <v>824</v>
      </c>
      <c r="C1121" s="54" t="s">
        <v>559</v>
      </c>
      <c r="D1121" s="49" t="s">
        <v>560</v>
      </c>
      <c r="E1121" s="54" t="s">
        <v>287</v>
      </c>
      <c r="F1121" s="49" t="s">
        <v>288</v>
      </c>
      <c r="G1121" s="55">
        <v>239.07999999999998</v>
      </c>
      <c r="H1121" s="55">
        <v>427.47</v>
      </c>
      <c r="I1121" s="55">
        <v>223.11</v>
      </c>
      <c r="J1121" s="55">
        <v>223.85000000000002</v>
      </c>
      <c r="K1121" s="55">
        <v>283.03999999999996</v>
      </c>
      <c r="L1121" s="55">
        <v>279.5</v>
      </c>
      <c r="M1121" s="55">
        <f t="shared" si="17"/>
        <v>1676.05</v>
      </c>
    </row>
    <row r="1122" spans="1:13" hidden="1">
      <c r="A1122" s="52" t="s">
        <v>823</v>
      </c>
      <c r="B1122" s="53" t="s">
        <v>824</v>
      </c>
      <c r="C1122" s="54" t="s">
        <v>559</v>
      </c>
      <c r="D1122" s="49" t="s">
        <v>560</v>
      </c>
      <c r="E1122" s="54" t="s">
        <v>291</v>
      </c>
      <c r="F1122" s="49" t="s">
        <v>292</v>
      </c>
      <c r="G1122" s="55">
        <v>51.12</v>
      </c>
      <c r="H1122" s="55">
        <v>2386.4499999999998</v>
      </c>
      <c r="I1122" s="55">
        <v>669.26</v>
      </c>
      <c r="J1122" s="55">
        <v>1616.11</v>
      </c>
      <c r="K1122" s="55">
        <v>597.12</v>
      </c>
      <c r="L1122" s="55">
        <v>254.04</v>
      </c>
      <c r="M1122" s="55">
        <f t="shared" si="17"/>
        <v>5574.0999999999995</v>
      </c>
    </row>
    <row r="1123" spans="1:13" hidden="1">
      <c r="A1123" s="52" t="s">
        <v>823</v>
      </c>
      <c r="B1123" s="53" t="s">
        <v>824</v>
      </c>
      <c r="C1123" s="54" t="s">
        <v>559</v>
      </c>
      <c r="D1123" s="49" t="s">
        <v>560</v>
      </c>
      <c r="E1123" s="54" t="s">
        <v>339</v>
      </c>
      <c r="F1123" s="49" t="s">
        <v>340</v>
      </c>
      <c r="G1123" s="55">
        <v>0</v>
      </c>
      <c r="H1123" s="55">
        <v>272</v>
      </c>
      <c r="I1123" s="55">
        <v>-2720.88</v>
      </c>
      <c r="J1123" s="55">
        <v>0</v>
      </c>
      <c r="K1123" s="55">
        <v>0</v>
      </c>
      <c r="L1123" s="55">
        <v>0</v>
      </c>
      <c r="M1123" s="55">
        <f t="shared" si="17"/>
        <v>-2448.88</v>
      </c>
    </row>
    <row r="1124" spans="1:13" hidden="1">
      <c r="A1124" s="52" t="s">
        <v>823</v>
      </c>
      <c r="B1124" s="53" t="s">
        <v>824</v>
      </c>
      <c r="C1124" s="54" t="s">
        <v>561</v>
      </c>
      <c r="D1124" s="49" t="s">
        <v>562</v>
      </c>
      <c r="E1124" s="54" t="s">
        <v>563</v>
      </c>
      <c r="F1124" s="49" t="s">
        <v>564</v>
      </c>
      <c r="G1124" s="55">
        <v>0</v>
      </c>
      <c r="H1124" s="55">
        <v>-312395.93</v>
      </c>
      <c r="I1124" s="55">
        <v>-437604.07</v>
      </c>
      <c r="J1124" s="55">
        <v>-169757.7</v>
      </c>
      <c r="K1124" s="55">
        <v>-163852.01</v>
      </c>
      <c r="L1124" s="55">
        <v>-163934.92000000001</v>
      </c>
      <c r="M1124" s="55">
        <f t="shared" si="17"/>
        <v>-1247544.6299999999</v>
      </c>
    </row>
    <row r="1125" spans="1:13" hidden="1">
      <c r="A1125" s="52" t="s">
        <v>823</v>
      </c>
      <c r="B1125" s="53" t="s">
        <v>824</v>
      </c>
      <c r="C1125" s="54" t="s">
        <v>567</v>
      </c>
      <c r="D1125" s="49" t="s">
        <v>568</v>
      </c>
      <c r="E1125" s="54" t="s">
        <v>492</v>
      </c>
      <c r="F1125" s="49" t="s">
        <v>493</v>
      </c>
      <c r="G1125" s="55">
        <v>-71735</v>
      </c>
      <c r="H1125" s="55">
        <v>874055</v>
      </c>
      <c r="I1125" s="55">
        <v>324746</v>
      </c>
      <c r="J1125" s="55">
        <v>588811</v>
      </c>
      <c r="K1125" s="55">
        <v>303540</v>
      </c>
      <c r="L1125" s="55">
        <v>23476</v>
      </c>
      <c r="M1125" s="55">
        <f t="shared" si="17"/>
        <v>2042893</v>
      </c>
    </row>
    <row r="1126" spans="1:13" hidden="1">
      <c r="A1126" s="52" t="s">
        <v>823</v>
      </c>
      <c r="B1126" s="53" t="s">
        <v>824</v>
      </c>
      <c r="C1126" s="54" t="s">
        <v>567</v>
      </c>
      <c r="D1126" s="49" t="s">
        <v>568</v>
      </c>
      <c r="E1126" s="54" t="s">
        <v>494</v>
      </c>
      <c r="F1126" s="49" t="s">
        <v>495</v>
      </c>
      <c r="G1126" s="55">
        <v>-257227</v>
      </c>
      <c r="H1126" s="55">
        <v>113340</v>
      </c>
      <c r="I1126" s="55">
        <v>113334</v>
      </c>
      <c r="J1126" s="55">
        <v>191962</v>
      </c>
      <c r="K1126" s="55">
        <v>0</v>
      </c>
      <c r="L1126" s="55">
        <v>0</v>
      </c>
      <c r="M1126" s="55">
        <f t="shared" si="17"/>
        <v>161409</v>
      </c>
    </row>
    <row r="1127" spans="1:13" hidden="1">
      <c r="A1127" s="52" t="s">
        <v>823</v>
      </c>
      <c r="B1127" s="53" t="s">
        <v>824</v>
      </c>
      <c r="C1127" s="54" t="s">
        <v>567</v>
      </c>
      <c r="D1127" s="49" t="s">
        <v>568</v>
      </c>
      <c r="E1127" s="54" t="s">
        <v>496</v>
      </c>
      <c r="F1127" s="49" t="s">
        <v>497</v>
      </c>
      <c r="G1127" s="55">
        <v>-5453.4</v>
      </c>
      <c r="H1127" s="55">
        <v>-7731.75</v>
      </c>
      <c r="I1127" s="55">
        <v>2077.0500000000002</v>
      </c>
      <c r="J1127" s="55">
        <v>192009.9</v>
      </c>
      <c r="K1127" s="55">
        <v>-157954.93</v>
      </c>
      <c r="L1127" s="55">
        <v>7623.63</v>
      </c>
      <c r="M1127" s="55">
        <f t="shared" si="17"/>
        <v>30570.499999999996</v>
      </c>
    </row>
    <row r="1128" spans="1:13" hidden="1">
      <c r="A1128" s="52" t="s">
        <v>823</v>
      </c>
      <c r="B1128" s="53" t="s">
        <v>824</v>
      </c>
      <c r="C1128" s="54" t="s">
        <v>567</v>
      </c>
      <c r="D1128" s="49" t="s">
        <v>568</v>
      </c>
      <c r="E1128" s="54" t="s">
        <v>498</v>
      </c>
      <c r="F1128" s="49" t="s">
        <v>499</v>
      </c>
      <c r="G1128" s="55">
        <v>6079</v>
      </c>
      <c r="H1128" s="55">
        <v>247925</v>
      </c>
      <c r="I1128" s="55">
        <v>51625</v>
      </c>
      <c r="J1128" s="55">
        <v>209305</v>
      </c>
      <c r="K1128" s="55">
        <v>78335</v>
      </c>
      <c r="L1128" s="55">
        <v>8807</v>
      </c>
      <c r="M1128" s="55">
        <f t="shared" si="17"/>
        <v>602076</v>
      </c>
    </row>
    <row r="1129" spans="1:13" hidden="1">
      <c r="A1129" s="52" t="s">
        <v>823</v>
      </c>
      <c r="B1129" s="53" t="s">
        <v>824</v>
      </c>
      <c r="C1129" s="54" t="s">
        <v>567</v>
      </c>
      <c r="D1129" s="49" t="s">
        <v>568</v>
      </c>
      <c r="E1129" s="54" t="s">
        <v>569</v>
      </c>
      <c r="F1129" s="49" t="s">
        <v>570</v>
      </c>
      <c r="G1129" s="55">
        <v>0</v>
      </c>
      <c r="H1129" s="55">
        <v>0</v>
      </c>
      <c r="I1129" s="55">
        <v>0</v>
      </c>
      <c r="J1129" s="55">
        <v>0</v>
      </c>
      <c r="K1129" s="55">
        <v>0</v>
      </c>
      <c r="L1129" s="55">
        <v>0</v>
      </c>
      <c r="M1129" s="55">
        <f t="shared" si="17"/>
        <v>0</v>
      </c>
    </row>
    <row r="1130" spans="1:13" hidden="1">
      <c r="A1130" s="52" t="s">
        <v>823</v>
      </c>
      <c r="B1130" s="53" t="s">
        <v>824</v>
      </c>
      <c r="C1130" s="54" t="s">
        <v>571</v>
      </c>
      <c r="D1130" s="49" t="s">
        <v>572</v>
      </c>
      <c r="E1130" s="54" t="s">
        <v>492</v>
      </c>
      <c r="F1130" s="49" t="s">
        <v>493</v>
      </c>
      <c r="G1130" s="55">
        <v>-77782</v>
      </c>
      <c r="H1130" s="55">
        <v>533256</v>
      </c>
      <c r="I1130" s="55">
        <v>166253</v>
      </c>
      <c r="J1130" s="55">
        <v>362147</v>
      </c>
      <c r="K1130" s="55">
        <v>102836</v>
      </c>
      <c r="L1130" s="55">
        <v>-40608</v>
      </c>
      <c r="M1130" s="55">
        <f t="shared" si="17"/>
        <v>1046102</v>
      </c>
    </row>
    <row r="1131" spans="1:13" hidden="1">
      <c r="A1131" s="52" t="s">
        <v>823</v>
      </c>
      <c r="B1131" s="53" t="s">
        <v>824</v>
      </c>
      <c r="C1131" s="54" t="s">
        <v>571</v>
      </c>
      <c r="D1131" s="49" t="s">
        <v>572</v>
      </c>
      <c r="E1131" s="54" t="s">
        <v>494</v>
      </c>
      <c r="F1131" s="49" t="s">
        <v>495</v>
      </c>
      <c r="G1131" s="55">
        <v>-220703</v>
      </c>
      <c r="H1131" s="55">
        <v>145794</v>
      </c>
      <c r="I1131" s="55">
        <v>80791</v>
      </c>
      <c r="J1131" s="55">
        <v>131989</v>
      </c>
      <c r="K1131" s="55">
        <v>0</v>
      </c>
      <c r="L1131" s="55">
        <v>0</v>
      </c>
      <c r="M1131" s="55">
        <f t="shared" si="17"/>
        <v>137871</v>
      </c>
    </row>
    <row r="1132" spans="1:13" hidden="1">
      <c r="A1132" s="52" t="s">
        <v>823</v>
      </c>
      <c r="B1132" s="53" t="s">
        <v>824</v>
      </c>
      <c r="C1132" s="54" t="s">
        <v>571</v>
      </c>
      <c r="D1132" s="49" t="s">
        <v>572</v>
      </c>
      <c r="E1132" s="54" t="s">
        <v>496</v>
      </c>
      <c r="F1132" s="49" t="s">
        <v>497</v>
      </c>
      <c r="G1132" s="55">
        <v>-3742.2</v>
      </c>
      <c r="H1132" s="55">
        <v>94.5</v>
      </c>
      <c r="I1132" s="55">
        <v>-1663.2</v>
      </c>
      <c r="J1132" s="55">
        <v>4328.1000000000004</v>
      </c>
      <c r="K1132" s="55">
        <v>-36955.800000000003</v>
      </c>
      <c r="L1132" s="55">
        <v>8148</v>
      </c>
      <c r="M1132" s="55">
        <f t="shared" si="17"/>
        <v>-29790.600000000006</v>
      </c>
    </row>
    <row r="1133" spans="1:13" hidden="1">
      <c r="A1133" s="52" t="s">
        <v>823</v>
      </c>
      <c r="B1133" s="53" t="s">
        <v>824</v>
      </c>
      <c r="C1133" s="54" t="s">
        <v>571</v>
      </c>
      <c r="D1133" s="49" t="s">
        <v>572</v>
      </c>
      <c r="E1133" s="54" t="s">
        <v>498</v>
      </c>
      <c r="F1133" s="49" t="s">
        <v>499</v>
      </c>
      <c r="G1133" s="55">
        <v>-12535</v>
      </c>
      <c r="H1133" s="55">
        <v>291268</v>
      </c>
      <c r="I1133" s="55">
        <v>38980</v>
      </c>
      <c r="J1133" s="55">
        <v>251867</v>
      </c>
      <c r="K1133" s="55">
        <v>37529</v>
      </c>
      <c r="L1133" s="55">
        <v>-20134</v>
      </c>
      <c r="M1133" s="55">
        <f t="shared" si="17"/>
        <v>586975</v>
      </c>
    </row>
    <row r="1134" spans="1:13" hidden="1">
      <c r="A1134" s="52" t="s">
        <v>823</v>
      </c>
      <c r="B1134" s="53" t="s">
        <v>824</v>
      </c>
      <c r="C1134" s="54" t="s">
        <v>571</v>
      </c>
      <c r="D1134" s="49" t="s">
        <v>572</v>
      </c>
      <c r="E1134" s="54" t="s">
        <v>569</v>
      </c>
      <c r="F1134" s="49" t="s">
        <v>570</v>
      </c>
      <c r="G1134" s="55">
        <v>0</v>
      </c>
      <c r="H1134" s="55">
        <v>0</v>
      </c>
      <c r="I1134" s="55">
        <v>0</v>
      </c>
      <c r="J1134" s="55">
        <v>0</v>
      </c>
      <c r="K1134" s="55">
        <v>0</v>
      </c>
      <c r="L1134" s="55">
        <v>0</v>
      </c>
      <c r="M1134" s="55">
        <f t="shared" si="17"/>
        <v>0</v>
      </c>
    </row>
    <row r="1135" spans="1:13" hidden="1">
      <c r="A1135" s="52" t="s">
        <v>823</v>
      </c>
      <c r="B1135" s="53" t="s">
        <v>824</v>
      </c>
      <c r="C1135" s="54" t="s">
        <v>573</v>
      </c>
      <c r="D1135" s="49" t="s">
        <v>574</v>
      </c>
      <c r="E1135" s="54" t="s">
        <v>492</v>
      </c>
      <c r="F1135" s="49" t="s">
        <v>493</v>
      </c>
      <c r="G1135" s="55">
        <v>3544</v>
      </c>
      <c r="H1135" s="55">
        <v>4162</v>
      </c>
      <c r="I1135" s="55">
        <v>4493</v>
      </c>
      <c r="J1135" s="55">
        <v>3631</v>
      </c>
      <c r="K1135" s="55">
        <v>793</v>
      </c>
      <c r="L1135" s="55">
        <v>212</v>
      </c>
      <c r="M1135" s="55">
        <f t="shared" si="17"/>
        <v>16835</v>
      </c>
    </row>
    <row r="1136" spans="1:13" hidden="1">
      <c r="A1136" s="52" t="s">
        <v>823</v>
      </c>
      <c r="B1136" s="53" t="s">
        <v>824</v>
      </c>
      <c r="C1136" s="54" t="s">
        <v>573</v>
      </c>
      <c r="D1136" s="49" t="s">
        <v>574</v>
      </c>
      <c r="E1136" s="54" t="s">
        <v>494</v>
      </c>
      <c r="F1136" s="49" t="s">
        <v>495</v>
      </c>
      <c r="G1136" s="55">
        <v>-1700</v>
      </c>
      <c r="H1136" s="55">
        <v>140</v>
      </c>
      <c r="I1136" s="55">
        <v>1556</v>
      </c>
      <c r="J1136" s="55">
        <v>1653</v>
      </c>
      <c r="K1136" s="55">
        <v>0</v>
      </c>
      <c r="L1136" s="55">
        <v>0</v>
      </c>
      <c r="M1136" s="55">
        <f t="shared" si="17"/>
        <v>1649</v>
      </c>
    </row>
    <row r="1137" spans="1:13" hidden="1">
      <c r="A1137" s="52" t="s">
        <v>823</v>
      </c>
      <c r="B1137" s="53" t="s">
        <v>824</v>
      </c>
      <c r="C1137" s="54" t="s">
        <v>573</v>
      </c>
      <c r="D1137" s="49" t="s">
        <v>574</v>
      </c>
      <c r="E1137" s="54" t="s">
        <v>498</v>
      </c>
      <c r="F1137" s="49" t="s">
        <v>499</v>
      </c>
      <c r="G1137" s="55">
        <v>1235</v>
      </c>
      <c r="H1137" s="55">
        <v>1176</v>
      </c>
      <c r="I1137" s="55">
        <v>983</v>
      </c>
      <c r="J1137" s="55">
        <v>1338</v>
      </c>
      <c r="K1137" s="55">
        <v>134</v>
      </c>
      <c r="L1137" s="55">
        <v>82</v>
      </c>
      <c r="M1137" s="55">
        <f t="shared" si="17"/>
        <v>4948</v>
      </c>
    </row>
    <row r="1138" spans="1:13" hidden="1">
      <c r="A1138" s="52" t="s">
        <v>823</v>
      </c>
      <c r="B1138" s="53" t="s">
        <v>824</v>
      </c>
      <c r="C1138" s="54" t="s">
        <v>573</v>
      </c>
      <c r="D1138" s="49" t="s">
        <v>574</v>
      </c>
      <c r="E1138" s="54" t="s">
        <v>569</v>
      </c>
      <c r="F1138" s="49" t="s">
        <v>570</v>
      </c>
      <c r="G1138" s="55">
        <v>0</v>
      </c>
      <c r="H1138" s="55">
        <v>0</v>
      </c>
      <c r="I1138" s="55">
        <v>0</v>
      </c>
      <c r="J1138" s="55">
        <v>0</v>
      </c>
      <c r="K1138" s="55">
        <v>0</v>
      </c>
      <c r="L1138" s="55">
        <v>0</v>
      </c>
      <c r="M1138" s="55">
        <f t="shared" si="17"/>
        <v>0</v>
      </c>
    </row>
    <row r="1139" spans="1:13" hidden="1">
      <c r="A1139" s="52" t="s">
        <v>823</v>
      </c>
      <c r="B1139" s="53" t="s">
        <v>824</v>
      </c>
      <c r="C1139" s="54" t="s">
        <v>575</v>
      </c>
      <c r="D1139" s="49" t="s">
        <v>576</v>
      </c>
      <c r="E1139" s="54" t="s">
        <v>191</v>
      </c>
      <c r="F1139" s="49" t="s">
        <v>192</v>
      </c>
      <c r="G1139" s="55">
        <v>6195911.1900000004</v>
      </c>
      <c r="H1139" s="55">
        <v>4731511.2300000004</v>
      </c>
      <c r="I1139" s="55">
        <v>3842729.35</v>
      </c>
      <c r="J1139" s="55">
        <v>2417384.9900000002</v>
      </c>
      <c r="K1139" s="55">
        <v>1122862.83</v>
      </c>
      <c r="L1139" s="55">
        <v>842966.38</v>
      </c>
      <c r="M1139" s="55">
        <f t="shared" si="17"/>
        <v>19153365.970000003</v>
      </c>
    </row>
    <row r="1140" spans="1:13" hidden="1">
      <c r="A1140" s="52" t="s">
        <v>823</v>
      </c>
      <c r="B1140" s="53" t="s">
        <v>824</v>
      </c>
      <c r="C1140" s="54" t="s">
        <v>577</v>
      </c>
      <c r="D1140" s="49" t="s">
        <v>578</v>
      </c>
      <c r="E1140" s="54" t="s">
        <v>579</v>
      </c>
      <c r="F1140" s="49" t="s">
        <v>580</v>
      </c>
      <c r="G1140" s="55">
        <v>-280148.37</v>
      </c>
      <c r="H1140" s="55">
        <v>-374044.98</v>
      </c>
      <c r="I1140" s="55">
        <v>-76919.47</v>
      </c>
      <c r="J1140" s="55">
        <v>-170781.56</v>
      </c>
      <c r="K1140" s="55">
        <v>-1377785.5899999999</v>
      </c>
      <c r="L1140" s="55">
        <v>-1133137.55</v>
      </c>
      <c r="M1140" s="55">
        <f t="shared" si="17"/>
        <v>-3412817.5199999996</v>
      </c>
    </row>
    <row r="1141" spans="1:13" hidden="1">
      <c r="A1141" s="52" t="s">
        <v>823</v>
      </c>
      <c r="B1141" s="53" t="s">
        <v>824</v>
      </c>
      <c r="C1141" s="54" t="s">
        <v>581</v>
      </c>
      <c r="D1141" s="49" t="s">
        <v>582</v>
      </c>
      <c r="E1141" s="54" t="s">
        <v>255</v>
      </c>
      <c r="F1141" s="49" t="s">
        <v>256</v>
      </c>
      <c r="G1141" s="55">
        <v>-8241.68</v>
      </c>
      <c r="H1141" s="55">
        <v>-8241.68</v>
      </c>
      <c r="I1141" s="55">
        <v>-8241.68</v>
      </c>
      <c r="J1141" s="55">
        <v>-8241.68</v>
      </c>
      <c r="K1141" s="55">
        <v>-8241.68</v>
      </c>
      <c r="L1141" s="55">
        <v>-8241.68</v>
      </c>
      <c r="M1141" s="55">
        <f t="shared" si="17"/>
        <v>-49450.080000000002</v>
      </c>
    </row>
    <row r="1142" spans="1:13" hidden="1">
      <c r="A1142" s="52" t="s">
        <v>823</v>
      </c>
      <c r="B1142" s="53" t="s">
        <v>824</v>
      </c>
      <c r="C1142" s="54" t="s">
        <v>583</v>
      </c>
      <c r="D1142" s="49" t="s">
        <v>584</v>
      </c>
      <c r="E1142" s="54" t="s">
        <v>259</v>
      </c>
      <c r="F1142" s="49" t="s">
        <v>260</v>
      </c>
      <c r="G1142" s="55">
        <v>34114.639999999999</v>
      </c>
      <c r="H1142" s="55">
        <v>30580.67</v>
      </c>
      <c r="I1142" s="55">
        <v>33836.44</v>
      </c>
      <c r="J1142" s="55">
        <v>26745.03</v>
      </c>
      <c r="K1142" s="55">
        <v>32770.78</v>
      </c>
      <c r="L1142" s="55">
        <v>24370.16</v>
      </c>
      <c r="M1142" s="55">
        <f t="shared" si="17"/>
        <v>182417.72</v>
      </c>
    </row>
    <row r="1143" spans="1:13" hidden="1">
      <c r="A1143" s="52" t="s">
        <v>823</v>
      </c>
      <c r="B1143" s="53" t="s">
        <v>824</v>
      </c>
      <c r="C1143" s="54" t="s">
        <v>583</v>
      </c>
      <c r="D1143" s="49" t="s">
        <v>584</v>
      </c>
      <c r="E1143" s="54" t="s">
        <v>585</v>
      </c>
      <c r="F1143" s="49" t="s">
        <v>586</v>
      </c>
      <c r="G1143" s="55">
        <v>10684.88</v>
      </c>
      <c r="H1143" s="55">
        <v>7959.97</v>
      </c>
      <c r="I1143" s="55">
        <v>7775.45</v>
      </c>
      <c r="J1143" s="55">
        <v>6978.4</v>
      </c>
      <c r="K1143" s="55">
        <v>7910.67</v>
      </c>
      <c r="L1143" s="55">
        <v>7024.52</v>
      </c>
      <c r="M1143" s="55">
        <f t="shared" si="17"/>
        <v>48333.89</v>
      </c>
    </row>
    <row r="1144" spans="1:13" hidden="1">
      <c r="A1144" s="52" t="s">
        <v>823</v>
      </c>
      <c r="B1144" s="53" t="s">
        <v>824</v>
      </c>
      <c r="C1144" s="54" t="s">
        <v>583</v>
      </c>
      <c r="D1144" s="49" t="s">
        <v>584</v>
      </c>
      <c r="E1144" s="54" t="s">
        <v>587</v>
      </c>
      <c r="F1144" s="49" t="s">
        <v>588</v>
      </c>
      <c r="G1144" s="55">
        <v>-36301.909999999996</v>
      </c>
      <c r="H1144" s="55">
        <v>-23891.63</v>
      </c>
      <c r="I1144" s="55">
        <v>-26499.82</v>
      </c>
      <c r="J1144" s="55">
        <v>-17678.759999999998</v>
      </c>
      <c r="K1144" s="55">
        <v>-7550.5300000000007</v>
      </c>
      <c r="L1144" s="55">
        <v>-22510.75</v>
      </c>
      <c r="M1144" s="55">
        <f t="shared" si="17"/>
        <v>-134433.39999999997</v>
      </c>
    </row>
    <row r="1145" spans="1:13" hidden="1">
      <c r="A1145" s="52" t="s">
        <v>823</v>
      </c>
      <c r="B1145" s="53" t="s">
        <v>824</v>
      </c>
      <c r="C1145" s="54" t="s">
        <v>583</v>
      </c>
      <c r="D1145" s="49" t="s">
        <v>584</v>
      </c>
      <c r="E1145" s="54" t="s">
        <v>843</v>
      </c>
      <c r="F1145" s="49" t="s">
        <v>844</v>
      </c>
      <c r="G1145" s="55">
        <v>-74.62</v>
      </c>
      <c r="H1145" s="55">
        <v>0</v>
      </c>
      <c r="I1145" s="55">
        <v>71.650000000000006</v>
      </c>
      <c r="J1145" s="55">
        <v>0</v>
      </c>
      <c r="K1145" s="55">
        <v>0</v>
      </c>
      <c r="L1145" s="55">
        <v>1</v>
      </c>
      <c r="M1145" s="55">
        <f t="shared" si="17"/>
        <v>-1.9699999999999989</v>
      </c>
    </row>
    <row r="1146" spans="1:13" hidden="1">
      <c r="A1146" s="52" t="s">
        <v>823</v>
      </c>
      <c r="B1146" s="53" t="s">
        <v>824</v>
      </c>
      <c r="C1146" s="54" t="s">
        <v>589</v>
      </c>
      <c r="D1146" s="49" t="s">
        <v>590</v>
      </c>
      <c r="E1146" s="54" t="s">
        <v>259</v>
      </c>
      <c r="F1146" s="49" t="s">
        <v>260</v>
      </c>
      <c r="G1146" s="55">
        <v>-4364.07</v>
      </c>
      <c r="H1146" s="55">
        <v>-4036.58</v>
      </c>
      <c r="I1146" s="55">
        <v>-5563.13</v>
      </c>
      <c r="J1146" s="55">
        <v>-4158.93</v>
      </c>
      <c r="K1146" s="55">
        <v>-10.65</v>
      </c>
      <c r="L1146" s="55">
        <v>-512.01</v>
      </c>
      <c r="M1146" s="55">
        <f t="shared" si="17"/>
        <v>-18645.37</v>
      </c>
    </row>
    <row r="1147" spans="1:13" hidden="1">
      <c r="A1147" s="52" t="s">
        <v>823</v>
      </c>
      <c r="B1147" s="53" t="s">
        <v>824</v>
      </c>
      <c r="C1147" s="54" t="s">
        <v>67</v>
      </c>
      <c r="D1147" s="49" t="s">
        <v>591</v>
      </c>
      <c r="E1147" s="54" t="s">
        <v>279</v>
      </c>
      <c r="F1147" s="49" t="s">
        <v>280</v>
      </c>
      <c r="G1147" s="55">
        <v>875.09</v>
      </c>
      <c r="H1147" s="55">
        <v>0</v>
      </c>
      <c r="I1147" s="55">
        <v>-3078.57</v>
      </c>
      <c r="J1147" s="55">
        <v>0</v>
      </c>
      <c r="K1147" s="55">
        <v>1319.39</v>
      </c>
      <c r="L1147" s="55">
        <v>1979.64</v>
      </c>
      <c r="M1147" s="55">
        <f t="shared" si="17"/>
        <v>1095.5500000000002</v>
      </c>
    </row>
    <row r="1148" spans="1:13" hidden="1">
      <c r="A1148" s="52" t="s">
        <v>823</v>
      </c>
      <c r="B1148" s="53" t="s">
        <v>824</v>
      </c>
      <c r="C1148" s="54" t="s">
        <v>67</v>
      </c>
      <c r="D1148" s="49" t="s">
        <v>591</v>
      </c>
      <c r="E1148" s="54" t="s">
        <v>297</v>
      </c>
      <c r="F1148" s="49" t="s">
        <v>298</v>
      </c>
      <c r="G1148" s="55">
        <v>40</v>
      </c>
      <c r="H1148" s="55">
        <v>0</v>
      </c>
      <c r="I1148" s="55">
        <v>0</v>
      </c>
      <c r="J1148" s="55">
        <v>0</v>
      </c>
      <c r="K1148" s="55">
        <v>129.99</v>
      </c>
      <c r="L1148" s="55">
        <v>118.38</v>
      </c>
      <c r="M1148" s="55">
        <f t="shared" si="17"/>
        <v>288.37</v>
      </c>
    </row>
    <row r="1149" spans="1:13" hidden="1">
      <c r="A1149" s="52" t="s">
        <v>823</v>
      </c>
      <c r="B1149" s="53" t="s">
        <v>824</v>
      </c>
      <c r="C1149" s="54" t="s">
        <v>67</v>
      </c>
      <c r="D1149" s="49" t="s">
        <v>591</v>
      </c>
      <c r="E1149" s="54" t="s">
        <v>303</v>
      </c>
      <c r="F1149" s="49" t="s">
        <v>304</v>
      </c>
      <c r="G1149" s="55">
        <v>153.84</v>
      </c>
      <c r="H1149" s="55">
        <v>0</v>
      </c>
      <c r="I1149" s="55">
        <v>0</v>
      </c>
      <c r="J1149" s="55">
        <v>0</v>
      </c>
      <c r="K1149" s="55">
        <v>373.22</v>
      </c>
      <c r="L1149" s="55">
        <v>29.43</v>
      </c>
      <c r="M1149" s="55">
        <f t="shared" si="17"/>
        <v>556.49</v>
      </c>
    </row>
    <row r="1150" spans="1:13" hidden="1">
      <c r="A1150" s="52" t="s">
        <v>823</v>
      </c>
      <c r="B1150" s="53" t="s">
        <v>824</v>
      </c>
      <c r="C1150" s="54" t="s">
        <v>67</v>
      </c>
      <c r="D1150" s="49" t="s">
        <v>591</v>
      </c>
      <c r="E1150" s="54" t="s">
        <v>321</v>
      </c>
      <c r="F1150" s="49" t="s">
        <v>322</v>
      </c>
      <c r="G1150" s="55">
        <v>592.39</v>
      </c>
      <c r="H1150" s="55">
        <v>0</v>
      </c>
      <c r="I1150" s="55">
        <v>0</v>
      </c>
      <c r="J1150" s="55">
        <v>0</v>
      </c>
      <c r="K1150" s="55">
        <v>220.41</v>
      </c>
      <c r="L1150" s="55">
        <v>0</v>
      </c>
      <c r="M1150" s="55">
        <f t="shared" si="17"/>
        <v>812.8</v>
      </c>
    </row>
    <row r="1151" spans="1:13" hidden="1">
      <c r="A1151" s="52" t="s">
        <v>823</v>
      </c>
      <c r="B1151" s="53" t="s">
        <v>824</v>
      </c>
      <c r="C1151" s="54" t="s">
        <v>67</v>
      </c>
      <c r="D1151" s="49" t="s">
        <v>591</v>
      </c>
      <c r="E1151" s="54" t="s">
        <v>285</v>
      </c>
      <c r="F1151" s="49" t="s">
        <v>286</v>
      </c>
      <c r="G1151" s="55">
        <v>8795.92</v>
      </c>
      <c r="H1151" s="55">
        <v>8795.92</v>
      </c>
      <c r="I1151" s="55">
        <v>13193.88</v>
      </c>
      <c r="J1151" s="55">
        <v>8795.92</v>
      </c>
      <c r="K1151" s="55">
        <v>8795.92</v>
      </c>
      <c r="L1151" s="55">
        <v>10996.01</v>
      </c>
      <c r="M1151" s="55">
        <f t="shared" si="17"/>
        <v>59373.57</v>
      </c>
    </row>
    <row r="1152" spans="1:13" hidden="1">
      <c r="A1152" s="52" t="s">
        <v>823</v>
      </c>
      <c r="B1152" s="53" t="s">
        <v>824</v>
      </c>
      <c r="C1152" s="54" t="s">
        <v>67</v>
      </c>
      <c r="D1152" s="49" t="s">
        <v>591</v>
      </c>
      <c r="E1152" s="54" t="s">
        <v>305</v>
      </c>
      <c r="F1152" s="49" t="s">
        <v>306</v>
      </c>
      <c r="G1152" s="55">
        <v>0</v>
      </c>
      <c r="H1152" s="55">
        <v>0</v>
      </c>
      <c r="I1152" s="55">
        <v>0</v>
      </c>
      <c r="J1152" s="55">
        <v>0</v>
      </c>
      <c r="K1152" s="55">
        <v>366.32</v>
      </c>
      <c r="L1152" s="55">
        <v>0</v>
      </c>
      <c r="M1152" s="55">
        <f t="shared" si="17"/>
        <v>366.32</v>
      </c>
    </row>
    <row r="1153" spans="1:13" hidden="1">
      <c r="A1153" s="52" t="s">
        <v>823</v>
      </c>
      <c r="B1153" s="53" t="s">
        <v>824</v>
      </c>
      <c r="C1153" s="54" t="s">
        <v>67</v>
      </c>
      <c r="D1153" s="49" t="s">
        <v>591</v>
      </c>
      <c r="E1153" s="54" t="s">
        <v>48</v>
      </c>
      <c r="F1153" s="49" t="s">
        <v>396</v>
      </c>
      <c r="G1153" s="55">
        <v>0</v>
      </c>
      <c r="H1153" s="55">
        <v>0</v>
      </c>
      <c r="I1153" s="55">
        <v>5409.09</v>
      </c>
      <c r="J1153" s="55">
        <v>0</v>
      </c>
      <c r="K1153" s="55">
        <v>0</v>
      </c>
      <c r="L1153" s="55">
        <v>0</v>
      </c>
      <c r="M1153" s="55">
        <f t="shared" si="17"/>
        <v>5409.09</v>
      </c>
    </row>
    <row r="1154" spans="1:13" hidden="1">
      <c r="A1154" s="52" t="s">
        <v>823</v>
      </c>
      <c r="B1154" s="53" t="s">
        <v>824</v>
      </c>
      <c r="C1154" s="54" t="s">
        <v>67</v>
      </c>
      <c r="D1154" s="49" t="s">
        <v>591</v>
      </c>
      <c r="E1154" s="54" t="s">
        <v>45</v>
      </c>
      <c r="F1154" s="49" t="s">
        <v>345</v>
      </c>
      <c r="G1154" s="55">
        <v>0</v>
      </c>
      <c r="H1154" s="55">
        <v>0</v>
      </c>
      <c r="I1154" s="55">
        <v>0</v>
      </c>
      <c r="J1154" s="55">
        <v>0</v>
      </c>
      <c r="K1154" s="55">
        <v>0</v>
      </c>
      <c r="L1154" s="55">
        <v>1261.26</v>
      </c>
      <c r="M1154" s="55">
        <f t="shared" si="17"/>
        <v>1261.26</v>
      </c>
    </row>
    <row r="1155" spans="1:13" hidden="1">
      <c r="A1155" s="52" t="s">
        <v>823</v>
      </c>
      <c r="B1155" s="53" t="s">
        <v>824</v>
      </c>
      <c r="C1155" s="54" t="s">
        <v>67</v>
      </c>
      <c r="D1155" s="49" t="s">
        <v>591</v>
      </c>
      <c r="E1155" s="54" t="s">
        <v>50</v>
      </c>
      <c r="F1155" s="49" t="s">
        <v>530</v>
      </c>
      <c r="G1155" s="55">
        <v>1087.76</v>
      </c>
      <c r="H1155" s="55">
        <v>0</v>
      </c>
      <c r="I1155" s="55">
        <v>801</v>
      </c>
      <c r="J1155" s="55">
        <v>0</v>
      </c>
      <c r="K1155" s="55">
        <v>0</v>
      </c>
      <c r="L1155" s="55">
        <v>0</v>
      </c>
      <c r="M1155" s="55">
        <f t="shared" si="17"/>
        <v>1888.76</v>
      </c>
    </row>
    <row r="1156" spans="1:13" hidden="1">
      <c r="A1156" s="52" t="s">
        <v>823</v>
      </c>
      <c r="B1156" s="53" t="s">
        <v>824</v>
      </c>
      <c r="C1156" s="54" t="s">
        <v>67</v>
      </c>
      <c r="D1156" s="49" t="s">
        <v>591</v>
      </c>
      <c r="E1156" s="54" t="s">
        <v>409</v>
      </c>
      <c r="F1156" s="49" t="s">
        <v>410</v>
      </c>
      <c r="G1156" s="55">
        <v>0</v>
      </c>
      <c r="H1156" s="55">
        <v>0</v>
      </c>
      <c r="I1156" s="55">
        <v>0</v>
      </c>
      <c r="J1156" s="55">
        <v>156</v>
      </c>
      <c r="K1156" s="55">
        <v>0</v>
      </c>
      <c r="L1156" s="55">
        <v>0</v>
      </c>
      <c r="M1156" s="55">
        <f t="shared" si="17"/>
        <v>156</v>
      </c>
    </row>
    <row r="1157" spans="1:13" hidden="1">
      <c r="A1157" s="52" t="s">
        <v>823</v>
      </c>
      <c r="B1157" s="53" t="s">
        <v>824</v>
      </c>
      <c r="C1157" s="54" t="s">
        <v>594</v>
      </c>
      <c r="D1157" s="49" t="s">
        <v>595</v>
      </c>
      <c r="E1157" s="54" t="s">
        <v>492</v>
      </c>
      <c r="F1157" s="49" t="s">
        <v>493</v>
      </c>
      <c r="G1157" s="55">
        <v>0</v>
      </c>
      <c r="H1157" s="55">
        <v>0</v>
      </c>
      <c r="I1157" s="55">
        <v>0</v>
      </c>
      <c r="J1157" s="55">
        <v>-6456.73</v>
      </c>
      <c r="K1157" s="55">
        <v>0</v>
      </c>
      <c r="L1157" s="55">
        <v>0</v>
      </c>
      <c r="M1157" s="55">
        <f t="shared" si="17"/>
        <v>-6456.73</v>
      </c>
    </row>
    <row r="1158" spans="1:13" hidden="1">
      <c r="A1158" s="52" t="s">
        <v>823</v>
      </c>
      <c r="B1158" s="53" t="s">
        <v>824</v>
      </c>
      <c r="C1158" s="54" t="s">
        <v>594</v>
      </c>
      <c r="D1158" s="49" t="s">
        <v>595</v>
      </c>
      <c r="E1158" s="54" t="s">
        <v>496</v>
      </c>
      <c r="F1158" s="49" t="s">
        <v>497</v>
      </c>
      <c r="G1158" s="55">
        <v>-51620</v>
      </c>
      <c r="H1158" s="55">
        <v>-51620</v>
      </c>
      <c r="I1158" s="55">
        <v>-51620</v>
      </c>
      <c r="J1158" s="55">
        <v>-52925</v>
      </c>
      <c r="K1158" s="55">
        <v>-51180</v>
      </c>
      <c r="L1158" s="55">
        <v>-51180</v>
      </c>
      <c r="M1158" s="55">
        <f t="shared" si="17"/>
        <v>-310145</v>
      </c>
    </row>
    <row r="1159" spans="1:13" hidden="1">
      <c r="A1159" s="52" t="s">
        <v>823</v>
      </c>
      <c r="B1159" s="53" t="s">
        <v>824</v>
      </c>
      <c r="C1159" s="54" t="s">
        <v>594</v>
      </c>
      <c r="D1159" s="49" t="s">
        <v>595</v>
      </c>
      <c r="E1159" s="54" t="s">
        <v>498</v>
      </c>
      <c r="F1159" s="49" t="s">
        <v>499</v>
      </c>
      <c r="G1159" s="55">
        <v>-1030676.68</v>
      </c>
      <c r="H1159" s="55">
        <v>-1047877.1</v>
      </c>
      <c r="I1159" s="55">
        <v>-919582.6</v>
      </c>
      <c r="J1159" s="55">
        <v>-1008797.27</v>
      </c>
      <c r="K1159" s="55">
        <v>-832726.47</v>
      </c>
      <c r="L1159" s="55">
        <v>-807039.84</v>
      </c>
      <c r="M1159" s="55">
        <f t="shared" si="17"/>
        <v>-5646699.96</v>
      </c>
    </row>
    <row r="1160" spans="1:13" hidden="1">
      <c r="A1160" s="52" t="s">
        <v>823</v>
      </c>
      <c r="B1160" s="53" t="s">
        <v>824</v>
      </c>
      <c r="C1160" s="54" t="s">
        <v>594</v>
      </c>
      <c r="D1160" s="49" t="s">
        <v>595</v>
      </c>
      <c r="E1160" s="54" t="s">
        <v>596</v>
      </c>
      <c r="F1160" s="49" t="s">
        <v>597</v>
      </c>
      <c r="G1160" s="55">
        <v>-17200.419999999998</v>
      </c>
      <c r="H1160" s="55">
        <v>129500.84</v>
      </c>
      <c r="I1160" s="55">
        <v>-71107.520000000004</v>
      </c>
      <c r="J1160" s="55">
        <v>161550.17000000001</v>
      </c>
      <c r="K1160" s="55">
        <v>21273.86</v>
      </c>
      <c r="L1160" s="55">
        <v>-41109.51</v>
      </c>
      <c r="M1160" s="55">
        <f t="shared" ref="M1160:M1223" si="18">SUM(G1160:L1160)</f>
        <v>182907.41999999998</v>
      </c>
    </row>
    <row r="1161" spans="1:13" hidden="1">
      <c r="A1161" s="52" t="s">
        <v>823</v>
      </c>
      <c r="B1161" s="53" t="s">
        <v>824</v>
      </c>
      <c r="C1161" s="54" t="s">
        <v>594</v>
      </c>
      <c r="D1161" s="49" t="s">
        <v>595</v>
      </c>
      <c r="E1161" s="54" t="s">
        <v>598</v>
      </c>
      <c r="F1161" s="49" t="s">
        <v>599</v>
      </c>
      <c r="G1161" s="55">
        <v>0</v>
      </c>
      <c r="H1161" s="55">
        <v>0</v>
      </c>
      <c r="I1161" s="55">
        <v>0</v>
      </c>
      <c r="J1161" s="55">
        <v>465</v>
      </c>
      <c r="K1161" s="55">
        <v>75</v>
      </c>
      <c r="L1161" s="55">
        <v>-1710</v>
      </c>
      <c r="M1161" s="55">
        <f t="shared" si="18"/>
        <v>-1170</v>
      </c>
    </row>
    <row r="1162" spans="1:13" hidden="1">
      <c r="A1162" s="52" t="s">
        <v>823</v>
      </c>
      <c r="B1162" s="53" t="s">
        <v>824</v>
      </c>
      <c r="C1162" s="54" t="s">
        <v>600</v>
      </c>
      <c r="D1162" s="49" t="s">
        <v>601</v>
      </c>
      <c r="E1162" s="54" t="s">
        <v>371</v>
      </c>
      <c r="F1162" s="49" t="s">
        <v>372</v>
      </c>
      <c r="G1162" s="55">
        <v>888.37</v>
      </c>
      <c r="H1162" s="55">
        <v>888.37</v>
      </c>
      <c r="I1162" s="55">
        <v>888.37</v>
      </c>
      <c r="J1162" s="55">
        <v>888.37</v>
      </c>
      <c r="K1162" s="55">
        <v>903.07</v>
      </c>
      <c r="L1162" s="55">
        <v>903.07</v>
      </c>
      <c r="M1162" s="55">
        <f t="shared" si="18"/>
        <v>5359.62</v>
      </c>
    </row>
    <row r="1163" spans="1:13" hidden="1">
      <c r="A1163" s="52" t="s">
        <v>823</v>
      </c>
      <c r="B1163" s="53" t="s">
        <v>824</v>
      </c>
      <c r="C1163" s="54" t="s">
        <v>70</v>
      </c>
      <c r="D1163" s="49" t="s">
        <v>602</v>
      </c>
      <c r="E1163" s="54" t="s">
        <v>297</v>
      </c>
      <c r="F1163" s="49" t="s">
        <v>298</v>
      </c>
      <c r="G1163" s="55">
        <v>423.22</v>
      </c>
      <c r="H1163" s="55">
        <v>9.67</v>
      </c>
      <c r="I1163" s="55">
        <v>0</v>
      </c>
      <c r="J1163" s="55">
        <v>0</v>
      </c>
      <c r="K1163" s="55">
        <v>202.31</v>
      </c>
      <c r="L1163" s="55">
        <v>88.19</v>
      </c>
      <c r="M1163" s="55">
        <f t="shared" si="18"/>
        <v>723.3900000000001</v>
      </c>
    </row>
    <row r="1164" spans="1:13" hidden="1">
      <c r="A1164" s="52" t="s">
        <v>823</v>
      </c>
      <c r="B1164" s="53" t="s">
        <v>824</v>
      </c>
      <c r="C1164" s="54" t="s">
        <v>70</v>
      </c>
      <c r="D1164" s="49" t="s">
        <v>602</v>
      </c>
      <c r="E1164" s="54" t="s">
        <v>303</v>
      </c>
      <c r="F1164" s="49" t="s">
        <v>304</v>
      </c>
      <c r="G1164" s="55">
        <v>968.61</v>
      </c>
      <c r="H1164" s="55">
        <v>639.95000000000005</v>
      </c>
      <c r="I1164" s="55">
        <v>0</v>
      </c>
      <c r="J1164" s="55">
        <v>0</v>
      </c>
      <c r="K1164" s="55">
        <v>773.9</v>
      </c>
      <c r="L1164" s="55">
        <v>1414.67</v>
      </c>
      <c r="M1164" s="55">
        <f t="shared" si="18"/>
        <v>3797.13</v>
      </c>
    </row>
    <row r="1165" spans="1:13" hidden="1">
      <c r="A1165" s="52" t="s">
        <v>823</v>
      </c>
      <c r="B1165" s="53" t="s">
        <v>824</v>
      </c>
      <c r="C1165" s="54" t="s">
        <v>70</v>
      </c>
      <c r="D1165" s="49" t="s">
        <v>602</v>
      </c>
      <c r="E1165" s="54" t="s">
        <v>49</v>
      </c>
      <c r="F1165" s="49" t="s">
        <v>529</v>
      </c>
      <c r="G1165" s="55">
        <v>0</v>
      </c>
      <c r="H1165" s="55">
        <v>0</v>
      </c>
      <c r="I1165" s="55">
        <v>0</v>
      </c>
      <c r="J1165" s="55">
        <v>395</v>
      </c>
      <c r="K1165" s="55">
        <v>0</v>
      </c>
      <c r="L1165" s="55">
        <v>0</v>
      </c>
      <c r="M1165" s="55">
        <f t="shared" si="18"/>
        <v>395</v>
      </c>
    </row>
    <row r="1166" spans="1:13" hidden="1">
      <c r="A1166" s="52" t="s">
        <v>823</v>
      </c>
      <c r="B1166" s="53" t="s">
        <v>824</v>
      </c>
      <c r="C1166" s="54" t="s">
        <v>70</v>
      </c>
      <c r="D1166" s="49" t="s">
        <v>602</v>
      </c>
      <c r="E1166" s="54" t="s">
        <v>603</v>
      </c>
      <c r="F1166" s="49" t="s">
        <v>604</v>
      </c>
      <c r="G1166" s="55">
        <v>100</v>
      </c>
      <c r="H1166" s="55">
        <v>200</v>
      </c>
      <c r="I1166" s="55">
        <v>160</v>
      </c>
      <c r="J1166" s="55">
        <v>100</v>
      </c>
      <c r="K1166" s="55">
        <v>200</v>
      </c>
      <c r="L1166" s="55">
        <v>0</v>
      </c>
      <c r="M1166" s="55">
        <f t="shared" si="18"/>
        <v>760</v>
      </c>
    </row>
    <row r="1167" spans="1:13" hidden="1">
      <c r="A1167" s="52" t="s">
        <v>823</v>
      </c>
      <c r="B1167" s="53" t="s">
        <v>824</v>
      </c>
      <c r="C1167" s="54" t="s">
        <v>70</v>
      </c>
      <c r="D1167" s="49" t="s">
        <v>602</v>
      </c>
      <c r="E1167" s="54" t="s">
        <v>305</v>
      </c>
      <c r="F1167" s="49" t="s">
        <v>306</v>
      </c>
      <c r="G1167" s="55">
        <v>657.82</v>
      </c>
      <c r="H1167" s="55">
        <v>171.21</v>
      </c>
      <c r="I1167" s="55">
        <v>0</v>
      </c>
      <c r="J1167" s="55">
        <v>0</v>
      </c>
      <c r="K1167" s="55">
        <v>397.43</v>
      </c>
      <c r="L1167" s="55">
        <v>317.13</v>
      </c>
      <c r="M1167" s="55">
        <f t="shared" si="18"/>
        <v>1543.5900000000001</v>
      </c>
    </row>
    <row r="1168" spans="1:13" hidden="1">
      <c r="A1168" s="52" t="s">
        <v>823</v>
      </c>
      <c r="B1168" s="53" t="s">
        <v>824</v>
      </c>
      <c r="C1168" s="54" t="s">
        <v>70</v>
      </c>
      <c r="D1168" s="49" t="s">
        <v>602</v>
      </c>
      <c r="E1168" s="54" t="s">
        <v>356</v>
      </c>
      <c r="F1168" s="49" t="s">
        <v>357</v>
      </c>
      <c r="G1168" s="55">
        <v>177</v>
      </c>
      <c r="H1168" s="55">
        <v>0</v>
      </c>
      <c r="I1168" s="55">
        <v>0</v>
      </c>
      <c r="J1168" s="55">
        <v>0</v>
      </c>
      <c r="K1168" s="55">
        <v>0</v>
      </c>
      <c r="L1168" s="55">
        <v>0</v>
      </c>
      <c r="M1168" s="55">
        <f t="shared" si="18"/>
        <v>177</v>
      </c>
    </row>
    <row r="1169" spans="1:13" hidden="1">
      <c r="A1169" s="52" t="s">
        <v>823</v>
      </c>
      <c r="B1169" s="53" t="s">
        <v>824</v>
      </c>
      <c r="C1169" s="54" t="s">
        <v>609</v>
      </c>
      <c r="D1169" s="49" t="s">
        <v>610</v>
      </c>
      <c r="E1169" s="54" t="s">
        <v>596</v>
      </c>
      <c r="F1169" s="49" t="s">
        <v>597</v>
      </c>
      <c r="G1169" s="55">
        <v>1484.8</v>
      </c>
      <c r="H1169" s="55">
        <v>655.17999999999995</v>
      </c>
      <c r="I1169" s="55">
        <v>-5176.1400000000003</v>
      </c>
      <c r="J1169" s="55">
        <v>2982.14</v>
      </c>
      <c r="K1169" s="55">
        <v>-23360.86</v>
      </c>
      <c r="L1169" s="55">
        <v>-13581.05</v>
      </c>
      <c r="M1169" s="55">
        <f t="shared" si="18"/>
        <v>-36995.93</v>
      </c>
    </row>
    <row r="1170" spans="1:13" hidden="1">
      <c r="A1170" s="52" t="s">
        <v>823</v>
      </c>
      <c r="B1170" s="53" t="s">
        <v>824</v>
      </c>
      <c r="C1170" s="54" t="s">
        <v>609</v>
      </c>
      <c r="D1170" s="49" t="s">
        <v>610</v>
      </c>
      <c r="E1170" s="54" t="s">
        <v>598</v>
      </c>
      <c r="F1170" s="49" t="s">
        <v>599</v>
      </c>
      <c r="G1170" s="55">
        <v>0</v>
      </c>
      <c r="H1170" s="55">
        <v>0</v>
      </c>
      <c r="I1170" s="55">
        <v>0</v>
      </c>
      <c r="J1170" s="55">
        <v>-430</v>
      </c>
      <c r="K1170" s="55">
        <v>0</v>
      </c>
      <c r="L1170" s="55">
        <v>-155</v>
      </c>
      <c r="M1170" s="55">
        <f t="shared" si="18"/>
        <v>-585</v>
      </c>
    </row>
    <row r="1171" spans="1:13" hidden="1">
      <c r="A1171" s="52" t="s">
        <v>823</v>
      </c>
      <c r="B1171" s="53" t="s">
        <v>824</v>
      </c>
      <c r="C1171" s="54" t="s">
        <v>609</v>
      </c>
      <c r="D1171" s="49" t="s">
        <v>610</v>
      </c>
      <c r="E1171" s="54" t="s">
        <v>611</v>
      </c>
      <c r="F1171" s="49" t="s">
        <v>612</v>
      </c>
      <c r="G1171" s="55">
        <v>4524.03</v>
      </c>
      <c r="H1171" s="55">
        <v>-2792.58</v>
      </c>
      <c r="I1171" s="55">
        <v>-15354.82</v>
      </c>
      <c r="J1171" s="55">
        <v>18595.900000000001</v>
      </c>
      <c r="K1171" s="55">
        <v>-88816.86</v>
      </c>
      <c r="L1171" s="55">
        <v>-22041.22</v>
      </c>
      <c r="M1171" s="55">
        <f t="shared" si="18"/>
        <v>-105885.55</v>
      </c>
    </row>
    <row r="1172" spans="1:13" hidden="1">
      <c r="A1172" s="52" t="s">
        <v>823</v>
      </c>
      <c r="B1172" s="53" t="s">
        <v>824</v>
      </c>
      <c r="C1172" s="54" t="s">
        <v>613</v>
      </c>
      <c r="D1172" s="49" t="s">
        <v>614</v>
      </c>
      <c r="E1172" s="54" t="s">
        <v>191</v>
      </c>
      <c r="F1172" s="49" t="s">
        <v>192</v>
      </c>
      <c r="G1172" s="55">
        <v>37175.69</v>
      </c>
      <c r="H1172" s="55">
        <v>35134.92</v>
      </c>
      <c r="I1172" s="55">
        <v>22367.71</v>
      </c>
      <c r="J1172" s="55">
        <v>15271.62</v>
      </c>
      <c r="K1172" s="55">
        <v>11729.56</v>
      </c>
      <c r="L1172" s="55">
        <v>9449.25</v>
      </c>
      <c r="M1172" s="55">
        <f t="shared" si="18"/>
        <v>131128.75</v>
      </c>
    </row>
    <row r="1173" spans="1:13" hidden="1">
      <c r="A1173" s="52" t="s">
        <v>823</v>
      </c>
      <c r="B1173" s="53" t="s">
        <v>824</v>
      </c>
      <c r="C1173" s="54" t="s">
        <v>68</v>
      </c>
      <c r="D1173" s="49" t="s">
        <v>615</v>
      </c>
      <c r="E1173" s="54" t="s">
        <v>255</v>
      </c>
      <c r="F1173" s="49" t="s">
        <v>256</v>
      </c>
      <c r="G1173" s="55">
        <v>586.91999999999996</v>
      </c>
      <c r="H1173" s="55">
        <v>1202.7</v>
      </c>
      <c r="I1173" s="55">
        <v>3763.03</v>
      </c>
      <c r="J1173" s="55">
        <v>1263.6400000000001</v>
      </c>
      <c r="K1173" s="55">
        <v>16596.27</v>
      </c>
      <c r="L1173" s="55">
        <v>13344.18</v>
      </c>
      <c r="M1173" s="55">
        <f t="shared" si="18"/>
        <v>36756.740000000005</v>
      </c>
    </row>
    <row r="1174" spans="1:13" hidden="1">
      <c r="A1174" s="52" t="s">
        <v>823</v>
      </c>
      <c r="B1174" s="53" t="s">
        <v>824</v>
      </c>
      <c r="C1174" s="54" t="s">
        <v>68</v>
      </c>
      <c r="D1174" s="49" t="s">
        <v>615</v>
      </c>
      <c r="E1174" s="54" t="s">
        <v>259</v>
      </c>
      <c r="F1174" s="49" t="s">
        <v>260</v>
      </c>
      <c r="G1174" s="55">
        <v>3088.16</v>
      </c>
      <c r="H1174" s="55">
        <v>6910.5</v>
      </c>
      <c r="I1174" s="55">
        <v>9502.43</v>
      </c>
      <c r="J1174" s="55">
        <v>5734.29</v>
      </c>
      <c r="K1174" s="55">
        <v>4648.16</v>
      </c>
      <c r="L1174" s="55">
        <v>4458.4799999999996</v>
      </c>
      <c r="M1174" s="55">
        <f t="shared" si="18"/>
        <v>34342.020000000004</v>
      </c>
    </row>
    <row r="1175" spans="1:13" hidden="1">
      <c r="A1175" s="52" t="s">
        <v>823</v>
      </c>
      <c r="B1175" s="53" t="s">
        <v>824</v>
      </c>
      <c r="C1175" s="54" t="s">
        <v>68</v>
      </c>
      <c r="D1175" s="49" t="s">
        <v>615</v>
      </c>
      <c r="E1175" s="54" t="s">
        <v>297</v>
      </c>
      <c r="F1175" s="49" t="s">
        <v>298</v>
      </c>
      <c r="G1175" s="55">
        <v>2618.4</v>
      </c>
      <c r="H1175" s="55">
        <v>260.89</v>
      </c>
      <c r="I1175" s="55">
        <v>1598.25</v>
      </c>
      <c r="J1175" s="55">
        <v>49.45</v>
      </c>
      <c r="K1175" s="55">
        <v>712.59</v>
      </c>
      <c r="L1175" s="55">
        <v>409.58</v>
      </c>
      <c r="M1175" s="55">
        <f t="shared" si="18"/>
        <v>5649.16</v>
      </c>
    </row>
    <row r="1176" spans="1:13" hidden="1">
      <c r="A1176" s="52" t="s">
        <v>823</v>
      </c>
      <c r="B1176" s="53" t="s">
        <v>824</v>
      </c>
      <c r="C1176" s="54" t="s">
        <v>68</v>
      </c>
      <c r="D1176" s="49" t="s">
        <v>615</v>
      </c>
      <c r="E1176" s="54" t="s">
        <v>301</v>
      </c>
      <c r="F1176" s="49" t="s">
        <v>302</v>
      </c>
      <c r="G1176" s="55">
        <v>60.37</v>
      </c>
      <c r="H1176" s="55">
        <v>0</v>
      </c>
      <c r="I1176" s="55">
        <v>27.36</v>
      </c>
      <c r="J1176" s="55">
        <v>0</v>
      </c>
      <c r="K1176" s="55">
        <v>0</v>
      </c>
      <c r="L1176" s="55">
        <v>55.28</v>
      </c>
      <c r="M1176" s="55">
        <f t="shared" si="18"/>
        <v>143.01</v>
      </c>
    </row>
    <row r="1177" spans="1:13" hidden="1">
      <c r="A1177" s="52" t="s">
        <v>823</v>
      </c>
      <c r="B1177" s="53" t="s">
        <v>824</v>
      </c>
      <c r="C1177" s="54" t="s">
        <v>68</v>
      </c>
      <c r="D1177" s="49" t="s">
        <v>615</v>
      </c>
      <c r="E1177" s="54" t="s">
        <v>303</v>
      </c>
      <c r="F1177" s="49" t="s">
        <v>304</v>
      </c>
      <c r="G1177" s="55">
        <v>0</v>
      </c>
      <c r="H1177" s="55">
        <v>0</v>
      </c>
      <c r="I1177" s="55">
        <v>0</v>
      </c>
      <c r="J1177" s="55">
        <v>112.12</v>
      </c>
      <c r="K1177" s="55">
        <v>0</v>
      </c>
      <c r="L1177" s="55">
        <v>0</v>
      </c>
      <c r="M1177" s="55">
        <f t="shared" si="18"/>
        <v>112.12</v>
      </c>
    </row>
    <row r="1178" spans="1:13" hidden="1">
      <c r="A1178" s="52" t="s">
        <v>823</v>
      </c>
      <c r="B1178" s="53" t="s">
        <v>824</v>
      </c>
      <c r="C1178" s="54" t="s">
        <v>68</v>
      </c>
      <c r="D1178" s="49" t="s">
        <v>615</v>
      </c>
      <c r="E1178" s="54" t="s">
        <v>321</v>
      </c>
      <c r="F1178" s="49" t="s">
        <v>322</v>
      </c>
      <c r="G1178" s="55">
        <v>6.59</v>
      </c>
      <c r="H1178" s="55">
        <v>6481.34</v>
      </c>
      <c r="I1178" s="55">
        <v>2695</v>
      </c>
      <c r="J1178" s="55">
        <v>1845.24</v>
      </c>
      <c r="K1178" s="55">
        <v>1291.74</v>
      </c>
      <c r="L1178" s="55">
        <v>2408.09</v>
      </c>
      <c r="M1178" s="55">
        <f t="shared" si="18"/>
        <v>14728</v>
      </c>
    </row>
    <row r="1179" spans="1:13" hidden="1">
      <c r="A1179" s="52" t="s">
        <v>823</v>
      </c>
      <c r="B1179" s="53" t="s">
        <v>824</v>
      </c>
      <c r="C1179" s="54" t="s">
        <v>68</v>
      </c>
      <c r="D1179" s="49" t="s">
        <v>615</v>
      </c>
      <c r="E1179" s="54" t="s">
        <v>48</v>
      </c>
      <c r="F1179" s="49" t="s">
        <v>396</v>
      </c>
      <c r="G1179" s="55">
        <v>0</v>
      </c>
      <c r="H1179" s="55">
        <v>0</v>
      </c>
      <c r="I1179" s="55">
        <v>73.95</v>
      </c>
      <c r="J1179" s="55">
        <v>0</v>
      </c>
      <c r="K1179" s="55">
        <v>0</v>
      </c>
      <c r="L1179" s="55">
        <v>0</v>
      </c>
      <c r="M1179" s="55">
        <f t="shared" si="18"/>
        <v>73.95</v>
      </c>
    </row>
    <row r="1180" spans="1:13" hidden="1">
      <c r="A1180" s="52" t="s">
        <v>823</v>
      </c>
      <c r="B1180" s="53" t="s">
        <v>824</v>
      </c>
      <c r="C1180" s="54" t="s">
        <v>68</v>
      </c>
      <c r="D1180" s="49" t="s">
        <v>615</v>
      </c>
      <c r="E1180" s="54" t="s">
        <v>309</v>
      </c>
      <c r="F1180" s="49" t="s">
        <v>310</v>
      </c>
      <c r="G1180" s="55">
        <v>0</v>
      </c>
      <c r="H1180" s="55">
        <v>45.63</v>
      </c>
      <c r="I1180" s="55">
        <v>0</v>
      </c>
      <c r="J1180" s="55">
        <v>0</v>
      </c>
      <c r="K1180" s="55">
        <v>0</v>
      </c>
      <c r="L1180" s="55">
        <v>0</v>
      </c>
      <c r="M1180" s="55">
        <f t="shared" si="18"/>
        <v>45.63</v>
      </c>
    </row>
    <row r="1181" spans="1:13" hidden="1">
      <c r="A1181" s="52" t="s">
        <v>823</v>
      </c>
      <c r="B1181" s="53" t="s">
        <v>824</v>
      </c>
      <c r="C1181" s="54" t="s">
        <v>68</v>
      </c>
      <c r="D1181" s="49" t="s">
        <v>615</v>
      </c>
      <c r="E1181" s="54" t="s">
        <v>265</v>
      </c>
      <c r="F1181" s="49" t="s">
        <v>266</v>
      </c>
      <c r="G1181" s="55">
        <v>525</v>
      </c>
      <c r="H1181" s="55">
        <v>0</v>
      </c>
      <c r="I1181" s="55">
        <v>225</v>
      </c>
      <c r="J1181" s="55">
        <v>0</v>
      </c>
      <c r="K1181" s="55">
        <v>200</v>
      </c>
      <c r="L1181" s="55">
        <v>200</v>
      </c>
      <c r="M1181" s="55">
        <f t="shared" si="18"/>
        <v>1150</v>
      </c>
    </row>
    <row r="1182" spans="1:13" hidden="1">
      <c r="A1182" s="52" t="s">
        <v>823</v>
      </c>
      <c r="B1182" s="53" t="s">
        <v>824</v>
      </c>
      <c r="C1182" s="54" t="s">
        <v>68</v>
      </c>
      <c r="D1182" s="49" t="s">
        <v>615</v>
      </c>
      <c r="E1182" s="54" t="s">
        <v>46</v>
      </c>
      <c r="F1182" s="49" t="s">
        <v>311</v>
      </c>
      <c r="G1182" s="55">
        <v>0</v>
      </c>
      <c r="H1182" s="55">
        <v>0</v>
      </c>
      <c r="I1182" s="55">
        <v>0</v>
      </c>
      <c r="J1182" s="55">
        <v>0</v>
      </c>
      <c r="K1182" s="55">
        <v>200</v>
      </c>
      <c r="L1182" s="55">
        <v>0</v>
      </c>
      <c r="M1182" s="55">
        <f t="shared" si="18"/>
        <v>200</v>
      </c>
    </row>
    <row r="1183" spans="1:13" hidden="1">
      <c r="A1183" s="52" t="s">
        <v>823</v>
      </c>
      <c r="B1183" s="53" t="s">
        <v>824</v>
      </c>
      <c r="C1183" s="54" t="s">
        <v>68</v>
      </c>
      <c r="D1183" s="49" t="s">
        <v>615</v>
      </c>
      <c r="E1183" s="54" t="s">
        <v>312</v>
      </c>
      <c r="F1183" s="49" t="s">
        <v>313</v>
      </c>
      <c r="G1183" s="55">
        <v>0</v>
      </c>
      <c r="H1183" s="55">
        <v>0</v>
      </c>
      <c r="I1183" s="55">
        <v>476</v>
      </c>
      <c r="J1183" s="55">
        <v>0</v>
      </c>
      <c r="K1183" s="55">
        <v>0</v>
      </c>
      <c r="L1183" s="55">
        <v>0</v>
      </c>
      <c r="M1183" s="55">
        <f t="shared" si="18"/>
        <v>476</v>
      </c>
    </row>
    <row r="1184" spans="1:13" hidden="1">
      <c r="A1184" s="52" t="s">
        <v>823</v>
      </c>
      <c r="B1184" s="53" t="s">
        <v>824</v>
      </c>
      <c r="C1184" s="54" t="s">
        <v>68</v>
      </c>
      <c r="D1184" s="49" t="s">
        <v>615</v>
      </c>
      <c r="E1184" s="54" t="s">
        <v>616</v>
      </c>
      <c r="F1184" s="49" t="s">
        <v>617</v>
      </c>
      <c r="G1184" s="55">
        <v>0</v>
      </c>
      <c r="H1184" s="55">
        <v>60000</v>
      </c>
      <c r="I1184" s="55">
        <v>0</v>
      </c>
      <c r="J1184" s="55">
        <v>4257</v>
      </c>
      <c r="K1184" s="55">
        <v>742.53</v>
      </c>
      <c r="L1184" s="55">
        <v>0</v>
      </c>
      <c r="M1184" s="55">
        <f t="shared" si="18"/>
        <v>64999.53</v>
      </c>
    </row>
    <row r="1185" spans="1:13" hidden="1">
      <c r="A1185" s="52" t="s">
        <v>823</v>
      </c>
      <c r="B1185" s="53" t="s">
        <v>824</v>
      </c>
      <c r="C1185" s="54" t="s">
        <v>68</v>
      </c>
      <c r="D1185" s="49" t="s">
        <v>615</v>
      </c>
      <c r="E1185" s="54" t="s">
        <v>618</v>
      </c>
      <c r="F1185" s="49" t="s">
        <v>619</v>
      </c>
      <c r="G1185" s="55">
        <v>59.34</v>
      </c>
      <c r="H1185" s="55">
        <v>0</v>
      </c>
      <c r="I1185" s="55">
        <v>0</v>
      </c>
      <c r="J1185" s="55">
        <v>32353.5</v>
      </c>
      <c r="K1185" s="55">
        <v>138330.56</v>
      </c>
      <c r="L1185" s="55">
        <v>56213.53</v>
      </c>
      <c r="M1185" s="55">
        <f t="shared" si="18"/>
        <v>226956.93</v>
      </c>
    </row>
    <row r="1186" spans="1:13" hidden="1">
      <c r="A1186" s="52" t="s">
        <v>823</v>
      </c>
      <c r="B1186" s="53" t="s">
        <v>824</v>
      </c>
      <c r="C1186" s="54" t="s">
        <v>620</v>
      </c>
      <c r="D1186" s="49" t="s">
        <v>621</v>
      </c>
      <c r="E1186" s="54" t="s">
        <v>255</v>
      </c>
      <c r="F1186" s="49" t="s">
        <v>256</v>
      </c>
      <c r="G1186" s="55">
        <v>11.31</v>
      </c>
      <c r="H1186" s="55">
        <v>0</v>
      </c>
      <c r="I1186" s="55">
        <v>0</v>
      </c>
      <c r="J1186" s="55">
        <v>0</v>
      </c>
      <c r="K1186" s="55">
        <v>0</v>
      </c>
      <c r="L1186" s="55">
        <v>0</v>
      </c>
      <c r="M1186" s="55">
        <f t="shared" si="18"/>
        <v>11.31</v>
      </c>
    </row>
    <row r="1187" spans="1:13" hidden="1">
      <c r="A1187" s="52" t="s">
        <v>823</v>
      </c>
      <c r="B1187" s="53" t="s">
        <v>824</v>
      </c>
      <c r="C1187" s="54" t="s">
        <v>620</v>
      </c>
      <c r="D1187" s="49" t="s">
        <v>621</v>
      </c>
      <c r="E1187" s="54" t="s">
        <v>259</v>
      </c>
      <c r="F1187" s="49" t="s">
        <v>260</v>
      </c>
      <c r="G1187" s="55">
        <v>267.58</v>
      </c>
      <c r="H1187" s="55">
        <v>378.01</v>
      </c>
      <c r="I1187" s="55">
        <v>561.1</v>
      </c>
      <c r="J1187" s="55">
        <v>1788.71</v>
      </c>
      <c r="K1187" s="55">
        <v>524.59</v>
      </c>
      <c r="L1187" s="55">
        <v>1939.06</v>
      </c>
      <c r="M1187" s="55">
        <f t="shared" si="18"/>
        <v>5459.05</v>
      </c>
    </row>
    <row r="1188" spans="1:13" hidden="1">
      <c r="A1188" s="52" t="s">
        <v>823</v>
      </c>
      <c r="B1188" s="53" t="s">
        <v>824</v>
      </c>
      <c r="C1188" s="54" t="s">
        <v>620</v>
      </c>
      <c r="D1188" s="49" t="s">
        <v>621</v>
      </c>
      <c r="E1188" s="54" t="s">
        <v>622</v>
      </c>
      <c r="F1188" s="49" t="s">
        <v>623</v>
      </c>
      <c r="G1188" s="55">
        <v>3700</v>
      </c>
      <c r="H1188" s="55">
        <v>2500</v>
      </c>
      <c r="I1188" s="55">
        <v>2500</v>
      </c>
      <c r="J1188" s="55">
        <v>2500</v>
      </c>
      <c r="K1188" s="55">
        <v>2500</v>
      </c>
      <c r="L1188" s="55">
        <v>7500</v>
      </c>
      <c r="M1188" s="55">
        <f t="shared" si="18"/>
        <v>21200</v>
      </c>
    </row>
    <row r="1189" spans="1:13" hidden="1">
      <c r="A1189" s="52" t="s">
        <v>823</v>
      </c>
      <c r="B1189" s="53" t="s">
        <v>824</v>
      </c>
      <c r="C1189" s="54" t="s">
        <v>624</v>
      </c>
      <c r="D1189" s="49" t="s">
        <v>625</v>
      </c>
      <c r="E1189" s="54" t="s">
        <v>259</v>
      </c>
      <c r="F1189" s="49" t="s">
        <v>260</v>
      </c>
      <c r="G1189" s="55">
        <v>0</v>
      </c>
      <c r="H1189" s="55">
        <v>0</v>
      </c>
      <c r="I1189" s="55">
        <v>37.79</v>
      </c>
      <c r="J1189" s="55">
        <v>0</v>
      </c>
      <c r="K1189" s="55">
        <v>109.44</v>
      </c>
      <c r="L1189" s="55">
        <v>7.9</v>
      </c>
      <c r="M1189" s="55">
        <f t="shared" si="18"/>
        <v>155.13</v>
      </c>
    </row>
    <row r="1190" spans="1:13" hidden="1">
      <c r="A1190" s="52" t="s">
        <v>823</v>
      </c>
      <c r="B1190" s="53" t="s">
        <v>824</v>
      </c>
      <c r="C1190" s="54" t="s">
        <v>624</v>
      </c>
      <c r="D1190" s="49" t="s">
        <v>625</v>
      </c>
      <c r="E1190" s="54" t="s">
        <v>843</v>
      </c>
      <c r="F1190" s="49" t="s">
        <v>844</v>
      </c>
      <c r="G1190" s="55">
        <v>0</v>
      </c>
      <c r="H1190" s="55">
        <v>0</v>
      </c>
      <c r="I1190" s="55">
        <v>500000</v>
      </c>
      <c r="J1190" s="55">
        <v>0</v>
      </c>
      <c r="K1190" s="55">
        <v>0</v>
      </c>
      <c r="L1190" s="55">
        <v>0</v>
      </c>
      <c r="M1190" s="55">
        <f t="shared" si="18"/>
        <v>500000</v>
      </c>
    </row>
    <row r="1191" spans="1:13" hidden="1">
      <c r="A1191" s="52" t="s">
        <v>823</v>
      </c>
      <c r="B1191" s="53" t="s">
        <v>824</v>
      </c>
      <c r="C1191" s="54" t="s">
        <v>628</v>
      </c>
      <c r="D1191" s="49" t="s">
        <v>629</v>
      </c>
      <c r="E1191" s="54" t="s">
        <v>630</v>
      </c>
      <c r="F1191" s="49" t="s">
        <v>631</v>
      </c>
      <c r="G1191" s="55">
        <v>-775</v>
      </c>
      <c r="H1191" s="55">
        <v>-775</v>
      </c>
      <c r="I1191" s="55">
        <v>-775</v>
      </c>
      <c r="J1191" s="55">
        <v>-775</v>
      </c>
      <c r="K1191" s="55">
        <v>-775</v>
      </c>
      <c r="L1191" s="55">
        <v>-700</v>
      </c>
      <c r="M1191" s="55">
        <f t="shared" si="18"/>
        <v>-4575</v>
      </c>
    </row>
    <row r="1192" spans="1:13" hidden="1">
      <c r="A1192" s="52" t="s">
        <v>823</v>
      </c>
      <c r="B1192" s="53" t="s">
        <v>824</v>
      </c>
      <c r="C1192" s="54" t="s">
        <v>632</v>
      </c>
      <c r="D1192" s="49" t="s">
        <v>633</v>
      </c>
      <c r="E1192" s="54" t="s">
        <v>291</v>
      </c>
      <c r="F1192" s="49" t="s">
        <v>292</v>
      </c>
      <c r="G1192" s="55">
        <v>36.520000000000003</v>
      </c>
      <c r="H1192" s="55">
        <v>508</v>
      </c>
      <c r="I1192" s="55">
        <v>0</v>
      </c>
      <c r="J1192" s="55">
        <v>51.73</v>
      </c>
      <c r="K1192" s="55">
        <v>0</v>
      </c>
      <c r="L1192" s="55">
        <v>0</v>
      </c>
      <c r="M1192" s="55">
        <f t="shared" si="18"/>
        <v>596.25</v>
      </c>
    </row>
    <row r="1193" spans="1:13" hidden="1">
      <c r="A1193" s="52" t="s">
        <v>823</v>
      </c>
      <c r="B1193" s="53" t="s">
        <v>824</v>
      </c>
      <c r="C1193" s="54" t="s">
        <v>634</v>
      </c>
      <c r="D1193" s="49" t="s">
        <v>635</v>
      </c>
      <c r="E1193" s="54" t="s">
        <v>329</v>
      </c>
      <c r="F1193" s="49" t="s">
        <v>330</v>
      </c>
      <c r="G1193" s="55">
        <v>0</v>
      </c>
      <c r="H1193" s="55">
        <v>0</v>
      </c>
      <c r="I1193" s="55">
        <v>-2418.62</v>
      </c>
      <c r="J1193" s="55">
        <v>0</v>
      </c>
      <c r="K1193" s="55">
        <v>0</v>
      </c>
      <c r="L1193" s="55">
        <v>0</v>
      </c>
      <c r="M1193" s="55">
        <f t="shared" si="18"/>
        <v>-2418.62</v>
      </c>
    </row>
    <row r="1194" spans="1:13" hidden="1">
      <c r="A1194" s="52" t="s">
        <v>823</v>
      </c>
      <c r="B1194" s="53" t="s">
        <v>824</v>
      </c>
      <c r="C1194" s="54" t="s">
        <v>634</v>
      </c>
      <c r="D1194" s="49" t="s">
        <v>635</v>
      </c>
      <c r="E1194" s="54" t="s">
        <v>291</v>
      </c>
      <c r="F1194" s="49" t="s">
        <v>292</v>
      </c>
      <c r="G1194" s="55">
        <v>0</v>
      </c>
      <c r="H1194" s="55">
        <v>232.5</v>
      </c>
      <c r="I1194" s="55">
        <v>0</v>
      </c>
      <c r="J1194" s="55">
        <v>0</v>
      </c>
      <c r="K1194" s="55">
        <v>0</v>
      </c>
      <c r="L1194" s="55">
        <v>0</v>
      </c>
      <c r="M1194" s="55">
        <f t="shared" si="18"/>
        <v>232.5</v>
      </c>
    </row>
    <row r="1195" spans="1:13" hidden="1">
      <c r="A1195" s="52" t="s">
        <v>823</v>
      </c>
      <c r="B1195" s="53" t="s">
        <v>824</v>
      </c>
      <c r="C1195" s="54" t="s">
        <v>634</v>
      </c>
      <c r="D1195" s="49" t="s">
        <v>635</v>
      </c>
      <c r="E1195" s="54" t="s">
        <v>343</v>
      </c>
      <c r="F1195" s="49" t="s">
        <v>344</v>
      </c>
      <c r="G1195" s="55">
        <v>0</v>
      </c>
      <c r="H1195" s="55">
        <v>0</v>
      </c>
      <c r="I1195" s="55">
        <v>2467.98</v>
      </c>
      <c r="J1195" s="55">
        <v>0</v>
      </c>
      <c r="K1195" s="55">
        <v>0</v>
      </c>
      <c r="L1195" s="55">
        <v>0</v>
      </c>
      <c r="M1195" s="55">
        <f t="shared" si="18"/>
        <v>2467.98</v>
      </c>
    </row>
    <row r="1196" spans="1:13" hidden="1">
      <c r="A1196" s="52" t="s">
        <v>823</v>
      </c>
      <c r="B1196" s="53" t="s">
        <v>824</v>
      </c>
      <c r="C1196" s="54" t="s">
        <v>636</v>
      </c>
      <c r="D1196" s="49" t="s">
        <v>637</v>
      </c>
      <c r="E1196" s="54" t="s">
        <v>279</v>
      </c>
      <c r="F1196" s="49" t="s">
        <v>280</v>
      </c>
      <c r="G1196" s="55">
        <v>-28.87</v>
      </c>
      <c r="H1196" s="55">
        <v>224.54999999999998</v>
      </c>
      <c r="I1196" s="55">
        <v>-237.38</v>
      </c>
      <c r="J1196" s="55">
        <v>-17.72</v>
      </c>
      <c r="K1196" s="55">
        <v>85.04</v>
      </c>
      <c r="L1196" s="55">
        <v>550.52</v>
      </c>
      <c r="M1196" s="55">
        <f t="shared" si="18"/>
        <v>576.14</v>
      </c>
    </row>
    <row r="1197" spans="1:13" hidden="1">
      <c r="A1197" s="52" t="s">
        <v>823</v>
      </c>
      <c r="B1197" s="53" t="s">
        <v>824</v>
      </c>
      <c r="C1197" s="54" t="s">
        <v>636</v>
      </c>
      <c r="D1197" s="49" t="s">
        <v>637</v>
      </c>
      <c r="E1197" s="54" t="s">
        <v>285</v>
      </c>
      <c r="F1197" s="49" t="s">
        <v>286</v>
      </c>
      <c r="G1197" s="55">
        <v>50.91</v>
      </c>
      <c r="H1197" s="55">
        <v>425.17</v>
      </c>
      <c r="I1197" s="55">
        <v>106.3</v>
      </c>
      <c r="J1197" s="55">
        <v>0</v>
      </c>
      <c r="K1197" s="55">
        <v>212.59</v>
      </c>
      <c r="L1197" s="55">
        <v>1271.1099999999999</v>
      </c>
      <c r="M1197" s="55">
        <f t="shared" si="18"/>
        <v>2066.08</v>
      </c>
    </row>
    <row r="1198" spans="1:13" hidden="1">
      <c r="A1198" s="52" t="s">
        <v>823</v>
      </c>
      <c r="B1198" s="53" t="s">
        <v>824</v>
      </c>
      <c r="C1198" s="54" t="s">
        <v>636</v>
      </c>
      <c r="D1198" s="49" t="s">
        <v>637</v>
      </c>
      <c r="E1198" s="54" t="s">
        <v>339</v>
      </c>
      <c r="F1198" s="49" t="s">
        <v>340</v>
      </c>
      <c r="G1198" s="55">
        <v>-763.84</v>
      </c>
      <c r="H1198" s="55">
        <v>0</v>
      </c>
      <c r="I1198" s="55">
        <v>-1348.55</v>
      </c>
      <c r="J1198" s="55">
        <v>-0.05</v>
      </c>
      <c r="K1198" s="55">
        <v>0</v>
      </c>
      <c r="L1198" s="55">
        <v>0</v>
      </c>
      <c r="M1198" s="55">
        <f t="shared" si="18"/>
        <v>-2112.44</v>
      </c>
    </row>
    <row r="1199" spans="1:13" hidden="1">
      <c r="A1199" s="52" t="s">
        <v>823</v>
      </c>
      <c r="B1199" s="53" t="s">
        <v>824</v>
      </c>
      <c r="C1199" s="54" t="s">
        <v>638</v>
      </c>
      <c r="D1199" s="49" t="s">
        <v>639</v>
      </c>
      <c r="E1199" s="54" t="s">
        <v>279</v>
      </c>
      <c r="F1199" s="49" t="s">
        <v>280</v>
      </c>
      <c r="G1199" s="55">
        <v>47.86999999999999</v>
      </c>
      <c r="H1199" s="55">
        <v>645.59</v>
      </c>
      <c r="I1199" s="55">
        <v>-313.79000000000002</v>
      </c>
      <c r="J1199" s="55">
        <v>-343.01</v>
      </c>
      <c r="K1199" s="55">
        <v>-38.010000000000005</v>
      </c>
      <c r="L1199" s="55">
        <v>222.82000000000002</v>
      </c>
      <c r="M1199" s="55">
        <f t="shared" si="18"/>
        <v>221.47000000000003</v>
      </c>
    </row>
    <row r="1200" spans="1:13" hidden="1">
      <c r="A1200" s="52" t="s">
        <v>823</v>
      </c>
      <c r="B1200" s="53" t="s">
        <v>824</v>
      </c>
      <c r="C1200" s="54" t="s">
        <v>638</v>
      </c>
      <c r="D1200" s="49" t="s">
        <v>639</v>
      </c>
      <c r="E1200" s="54" t="s">
        <v>333</v>
      </c>
      <c r="F1200" s="49" t="s">
        <v>334</v>
      </c>
      <c r="G1200" s="55">
        <v>92.58</v>
      </c>
      <c r="H1200" s="55">
        <v>0</v>
      </c>
      <c r="I1200" s="55">
        <v>0</v>
      </c>
      <c r="J1200" s="55">
        <v>61.43</v>
      </c>
      <c r="K1200" s="55">
        <v>55.73</v>
      </c>
      <c r="L1200" s="55">
        <v>66.78</v>
      </c>
      <c r="M1200" s="55">
        <f t="shared" si="18"/>
        <v>276.52</v>
      </c>
    </row>
    <row r="1201" spans="1:13" hidden="1">
      <c r="A1201" s="52" t="s">
        <v>823</v>
      </c>
      <c r="B1201" s="53" t="s">
        <v>824</v>
      </c>
      <c r="C1201" s="54" t="s">
        <v>638</v>
      </c>
      <c r="D1201" s="49" t="s">
        <v>639</v>
      </c>
      <c r="E1201" s="54" t="s">
        <v>285</v>
      </c>
      <c r="F1201" s="49" t="s">
        <v>286</v>
      </c>
      <c r="G1201" s="55">
        <v>211.83</v>
      </c>
      <c r="H1201" s="55">
        <v>1287.83</v>
      </c>
      <c r="I1201" s="55">
        <v>2753.38</v>
      </c>
      <c r="J1201" s="55">
        <v>463.56999999999994</v>
      </c>
      <c r="K1201" s="55">
        <v>194.7</v>
      </c>
      <c r="L1201" s="55">
        <v>601.39</v>
      </c>
      <c r="M1201" s="55">
        <f t="shared" si="18"/>
        <v>5512.7</v>
      </c>
    </row>
    <row r="1202" spans="1:13" hidden="1">
      <c r="A1202" s="52" t="s">
        <v>823</v>
      </c>
      <c r="B1202" s="53" t="s">
        <v>824</v>
      </c>
      <c r="C1202" s="54" t="s">
        <v>638</v>
      </c>
      <c r="D1202" s="49" t="s">
        <v>639</v>
      </c>
      <c r="E1202" s="54" t="s">
        <v>291</v>
      </c>
      <c r="F1202" s="49" t="s">
        <v>292</v>
      </c>
      <c r="G1202" s="55">
        <v>44.49</v>
      </c>
      <c r="H1202" s="55">
        <v>12.56</v>
      </c>
      <c r="I1202" s="55">
        <v>49.199999999999996</v>
      </c>
      <c r="J1202" s="55">
        <v>0</v>
      </c>
      <c r="K1202" s="55">
        <v>20.61</v>
      </c>
      <c r="L1202" s="55">
        <v>71.44</v>
      </c>
      <c r="M1202" s="55">
        <f t="shared" si="18"/>
        <v>198.3</v>
      </c>
    </row>
    <row r="1203" spans="1:13" hidden="1">
      <c r="A1203" s="52" t="s">
        <v>823</v>
      </c>
      <c r="B1203" s="53" t="s">
        <v>824</v>
      </c>
      <c r="C1203" s="54" t="s">
        <v>638</v>
      </c>
      <c r="D1203" s="49" t="s">
        <v>639</v>
      </c>
      <c r="E1203" s="54" t="s">
        <v>337</v>
      </c>
      <c r="F1203" s="49" t="s">
        <v>338</v>
      </c>
      <c r="G1203" s="55">
        <v>1322.54</v>
      </c>
      <c r="H1203" s="55">
        <v>0</v>
      </c>
      <c r="I1203" s="55">
        <v>0</v>
      </c>
      <c r="J1203" s="55">
        <v>682.59</v>
      </c>
      <c r="K1203" s="55">
        <v>619.23</v>
      </c>
      <c r="L1203" s="55">
        <v>741.98</v>
      </c>
      <c r="M1203" s="55">
        <f t="shared" si="18"/>
        <v>3366.34</v>
      </c>
    </row>
    <row r="1204" spans="1:13" hidden="1">
      <c r="A1204" s="52" t="s">
        <v>823</v>
      </c>
      <c r="B1204" s="53" t="s">
        <v>824</v>
      </c>
      <c r="C1204" s="54" t="s">
        <v>640</v>
      </c>
      <c r="D1204" s="49" t="s">
        <v>641</v>
      </c>
      <c r="E1204" s="54" t="s">
        <v>642</v>
      </c>
      <c r="F1204" s="49" t="s">
        <v>643</v>
      </c>
      <c r="G1204" s="55">
        <v>41068</v>
      </c>
      <c r="H1204" s="55">
        <v>31449</v>
      </c>
      <c r="I1204" s="55">
        <v>29196</v>
      </c>
      <c r="J1204" s="55">
        <v>21629</v>
      </c>
      <c r="K1204" s="55">
        <v>17998</v>
      </c>
      <c r="L1204" s="55">
        <v>18782</v>
      </c>
      <c r="M1204" s="55">
        <f t="shared" si="18"/>
        <v>160122</v>
      </c>
    </row>
    <row r="1205" spans="1:13" hidden="1">
      <c r="A1205" s="52" t="s">
        <v>823</v>
      </c>
      <c r="B1205" s="53" t="s">
        <v>824</v>
      </c>
      <c r="C1205" s="54" t="s">
        <v>644</v>
      </c>
      <c r="D1205" s="49" t="s">
        <v>645</v>
      </c>
      <c r="E1205" s="54" t="s">
        <v>191</v>
      </c>
      <c r="F1205" s="49" t="s">
        <v>192</v>
      </c>
      <c r="G1205" s="55">
        <v>3839283.87</v>
      </c>
      <c r="H1205" s="55">
        <v>2958464.6</v>
      </c>
      <c r="I1205" s="55">
        <v>2523575.89</v>
      </c>
      <c r="J1205" s="55">
        <v>1688741.58</v>
      </c>
      <c r="K1205" s="55">
        <v>1108429.02</v>
      </c>
      <c r="L1205" s="55">
        <v>992032.79</v>
      </c>
      <c r="M1205" s="55">
        <f t="shared" si="18"/>
        <v>13110527.75</v>
      </c>
    </row>
    <row r="1206" spans="1:13" hidden="1">
      <c r="A1206" s="52" t="s">
        <v>823</v>
      </c>
      <c r="B1206" s="53" t="s">
        <v>824</v>
      </c>
      <c r="C1206" s="54" t="s">
        <v>646</v>
      </c>
      <c r="D1206" s="49" t="s">
        <v>647</v>
      </c>
      <c r="E1206" s="54" t="s">
        <v>648</v>
      </c>
      <c r="F1206" s="49" t="s">
        <v>649</v>
      </c>
      <c r="G1206" s="55">
        <v>-98413.11</v>
      </c>
      <c r="H1206" s="55">
        <v>-97049.89</v>
      </c>
      <c r="I1206" s="55">
        <v>-127488.03</v>
      </c>
      <c r="J1206" s="55">
        <v>-65262.53</v>
      </c>
      <c r="K1206" s="55">
        <v>-48207.87</v>
      </c>
      <c r="L1206" s="55">
        <v>-38309.22</v>
      </c>
      <c r="M1206" s="55">
        <f t="shared" si="18"/>
        <v>-474730.65</v>
      </c>
    </row>
    <row r="1207" spans="1:13" hidden="1">
      <c r="A1207" s="52" t="s">
        <v>823</v>
      </c>
      <c r="B1207" s="53" t="s">
        <v>824</v>
      </c>
      <c r="C1207" s="54" t="s">
        <v>650</v>
      </c>
      <c r="D1207" s="49" t="s">
        <v>651</v>
      </c>
      <c r="E1207" s="54" t="s">
        <v>652</v>
      </c>
      <c r="F1207" s="49" t="s">
        <v>653</v>
      </c>
      <c r="G1207" s="55">
        <v>-1667.45</v>
      </c>
      <c r="H1207" s="55">
        <v>-1994.16</v>
      </c>
      <c r="I1207" s="55">
        <v>-1169.55</v>
      </c>
      <c r="J1207" s="55">
        <v>-445.38</v>
      </c>
      <c r="K1207" s="55">
        <v>-1431.03</v>
      </c>
      <c r="L1207" s="55">
        <v>-614.75</v>
      </c>
      <c r="M1207" s="55">
        <f t="shared" si="18"/>
        <v>-7322.32</v>
      </c>
    </row>
    <row r="1208" spans="1:13" hidden="1">
      <c r="A1208" s="52" t="s">
        <v>823</v>
      </c>
      <c r="B1208" s="53" t="s">
        <v>824</v>
      </c>
      <c r="C1208" s="54" t="s">
        <v>658</v>
      </c>
      <c r="D1208" s="49" t="s">
        <v>659</v>
      </c>
      <c r="E1208" s="54" t="s">
        <v>660</v>
      </c>
      <c r="F1208" s="49" t="s">
        <v>661</v>
      </c>
      <c r="G1208" s="55">
        <v>-11300.04</v>
      </c>
      <c r="H1208" s="55">
        <v>-12121.38</v>
      </c>
      <c r="I1208" s="55">
        <v>-9369.5300000000007</v>
      </c>
      <c r="J1208" s="55">
        <v>-12014.95</v>
      </c>
      <c r="K1208" s="55">
        <v>-13283.87</v>
      </c>
      <c r="L1208" s="55">
        <v>-677.63</v>
      </c>
      <c r="M1208" s="55">
        <f t="shared" si="18"/>
        <v>-58767.399999999994</v>
      </c>
    </row>
    <row r="1209" spans="1:13" hidden="1">
      <c r="A1209" s="52" t="s">
        <v>823</v>
      </c>
      <c r="B1209" s="53" t="s">
        <v>824</v>
      </c>
      <c r="C1209" s="54" t="s">
        <v>664</v>
      </c>
      <c r="D1209" s="49" t="s">
        <v>665</v>
      </c>
      <c r="E1209" s="54" t="s">
        <v>259</v>
      </c>
      <c r="F1209" s="49" t="s">
        <v>260</v>
      </c>
      <c r="G1209" s="55">
        <v>8185.29</v>
      </c>
      <c r="H1209" s="55">
        <v>8185.29</v>
      </c>
      <c r="I1209" s="55">
        <v>8185.29</v>
      </c>
      <c r="J1209" s="55">
        <v>8185.29</v>
      </c>
      <c r="K1209" s="55">
        <v>8185.29</v>
      </c>
      <c r="L1209" s="55">
        <v>8185.28</v>
      </c>
      <c r="M1209" s="55">
        <f t="shared" si="18"/>
        <v>49111.729999999996</v>
      </c>
    </row>
    <row r="1210" spans="1:13" hidden="1">
      <c r="A1210" s="52" t="s">
        <v>823</v>
      </c>
      <c r="B1210" s="53" t="s">
        <v>824</v>
      </c>
      <c r="C1210" s="54" t="s">
        <v>666</v>
      </c>
      <c r="D1210" s="49" t="s">
        <v>667</v>
      </c>
      <c r="E1210" s="54" t="s">
        <v>259</v>
      </c>
      <c r="F1210" s="49" t="s">
        <v>260</v>
      </c>
      <c r="G1210" s="55">
        <v>0</v>
      </c>
      <c r="H1210" s="55">
        <v>0</v>
      </c>
      <c r="I1210" s="55">
        <v>0</v>
      </c>
      <c r="J1210" s="55">
        <v>0</v>
      </c>
      <c r="K1210" s="55">
        <v>0</v>
      </c>
      <c r="L1210" s="55">
        <v>-578.80999999999995</v>
      </c>
      <c r="M1210" s="55">
        <f t="shared" si="18"/>
        <v>-578.80999999999995</v>
      </c>
    </row>
    <row r="1211" spans="1:13" hidden="1">
      <c r="A1211" s="52" t="s">
        <v>823</v>
      </c>
      <c r="B1211" s="53" t="s">
        <v>824</v>
      </c>
      <c r="C1211" s="54" t="s">
        <v>672</v>
      </c>
      <c r="D1211" s="49" t="s">
        <v>673</v>
      </c>
      <c r="E1211" s="54" t="s">
        <v>303</v>
      </c>
      <c r="F1211" s="49" t="s">
        <v>304</v>
      </c>
      <c r="G1211" s="55">
        <v>0</v>
      </c>
      <c r="H1211" s="55">
        <v>797.88</v>
      </c>
      <c r="I1211" s="55">
        <v>0</v>
      </c>
      <c r="J1211" s="55">
        <v>0</v>
      </c>
      <c r="K1211" s="55">
        <v>0</v>
      </c>
      <c r="L1211" s="55">
        <v>0</v>
      </c>
      <c r="M1211" s="55">
        <f t="shared" si="18"/>
        <v>797.88</v>
      </c>
    </row>
    <row r="1212" spans="1:13" hidden="1">
      <c r="A1212" s="52" t="s">
        <v>823</v>
      </c>
      <c r="B1212" s="53" t="s">
        <v>824</v>
      </c>
      <c r="C1212" s="54" t="s">
        <v>672</v>
      </c>
      <c r="D1212" s="49" t="s">
        <v>673</v>
      </c>
      <c r="E1212" s="54" t="s">
        <v>305</v>
      </c>
      <c r="F1212" s="49" t="s">
        <v>306</v>
      </c>
      <c r="G1212" s="55">
        <v>0</v>
      </c>
      <c r="H1212" s="55">
        <v>238.56</v>
      </c>
      <c r="I1212" s="55">
        <v>0</v>
      </c>
      <c r="J1212" s="55">
        <v>0</v>
      </c>
      <c r="K1212" s="55">
        <v>0</v>
      </c>
      <c r="L1212" s="55">
        <v>0</v>
      </c>
      <c r="M1212" s="55">
        <f t="shared" si="18"/>
        <v>238.56</v>
      </c>
    </row>
    <row r="1213" spans="1:13" hidden="1">
      <c r="A1213" s="52" t="s">
        <v>823</v>
      </c>
      <c r="B1213" s="53" t="s">
        <v>824</v>
      </c>
      <c r="C1213" s="54" t="s">
        <v>672</v>
      </c>
      <c r="D1213" s="49" t="s">
        <v>673</v>
      </c>
      <c r="E1213" s="54" t="s">
        <v>428</v>
      </c>
      <c r="F1213" s="49" t="s">
        <v>429</v>
      </c>
      <c r="G1213" s="55">
        <v>3790.05</v>
      </c>
      <c r="H1213" s="55">
        <v>8385.0499999999993</v>
      </c>
      <c r="I1213" s="55">
        <v>5660.05</v>
      </c>
      <c r="J1213" s="55">
        <v>3385.05</v>
      </c>
      <c r="K1213" s="55">
        <v>18385.05</v>
      </c>
      <c r="L1213" s="55">
        <v>3385.05</v>
      </c>
      <c r="M1213" s="55">
        <f t="shared" si="18"/>
        <v>42990.3</v>
      </c>
    </row>
    <row r="1214" spans="1:13" hidden="1">
      <c r="A1214" s="52" t="s">
        <v>823</v>
      </c>
      <c r="B1214" s="53" t="s">
        <v>824</v>
      </c>
      <c r="C1214" s="54" t="s">
        <v>674</v>
      </c>
      <c r="D1214" s="49" t="s">
        <v>675</v>
      </c>
      <c r="E1214" s="54" t="s">
        <v>676</v>
      </c>
      <c r="F1214" s="49" t="s">
        <v>677</v>
      </c>
      <c r="G1214" s="55">
        <v>105057.85</v>
      </c>
      <c r="H1214" s="55">
        <v>1741.67</v>
      </c>
      <c r="I1214" s="55">
        <v>64495.64</v>
      </c>
      <c r="J1214" s="55">
        <v>21393.64</v>
      </c>
      <c r="K1214" s="55">
        <v>15920.8</v>
      </c>
      <c r="L1214" s="55">
        <v>8550.64</v>
      </c>
      <c r="M1214" s="55">
        <f t="shared" si="18"/>
        <v>217160.24</v>
      </c>
    </row>
    <row r="1215" spans="1:13" hidden="1">
      <c r="A1215" s="52" t="s">
        <v>823</v>
      </c>
      <c r="B1215" s="53" t="s">
        <v>824</v>
      </c>
      <c r="C1215" s="54" t="s">
        <v>682</v>
      </c>
      <c r="D1215" s="49" t="s">
        <v>683</v>
      </c>
      <c r="E1215" s="54" t="s">
        <v>684</v>
      </c>
      <c r="F1215" s="49" t="s">
        <v>685</v>
      </c>
      <c r="G1215" s="55">
        <v>-292.31</v>
      </c>
      <c r="H1215" s="55">
        <v>-347.46000000000004</v>
      </c>
      <c r="I1215" s="55">
        <v>-312.58999999999997</v>
      </c>
      <c r="J1215" s="55">
        <v>-268.33000000000004</v>
      </c>
      <c r="K1215" s="55">
        <v>-123.55</v>
      </c>
      <c r="L1215" s="55">
        <v>-97.41</v>
      </c>
      <c r="M1215" s="55">
        <f t="shared" si="18"/>
        <v>-1441.65</v>
      </c>
    </row>
    <row r="1216" spans="1:13" hidden="1">
      <c r="A1216" s="52" t="s">
        <v>823</v>
      </c>
      <c r="B1216" s="53" t="s">
        <v>824</v>
      </c>
      <c r="C1216" s="54" t="s">
        <v>845</v>
      </c>
      <c r="D1216" s="49" t="s">
        <v>846</v>
      </c>
      <c r="E1216" s="54" t="s">
        <v>321</v>
      </c>
      <c r="F1216" s="49" t="s">
        <v>322</v>
      </c>
      <c r="G1216" s="55">
        <v>0</v>
      </c>
      <c r="H1216" s="55">
        <v>1948.75</v>
      </c>
      <c r="I1216" s="55">
        <v>5975.41</v>
      </c>
      <c r="J1216" s="55">
        <v>0</v>
      </c>
      <c r="K1216" s="55">
        <v>0</v>
      </c>
      <c r="L1216" s="55">
        <v>0</v>
      </c>
      <c r="M1216" s="55">
        <f t="shared" si="18"/>
        <v>7924.16</v>
      </c>
    </row>
    <row r="1217" spans="1:13" hidden="1">
      <c r="A1217" s="52" t="s">
        <v>823</v>
      </c>
      <c r="B1217" s="53" t="s">
        <v>824</v>
      </c>
      <c r="C1217" s="54" t="s">
        <v>847</v>
      </c>
      <c r="D1217" s="49" t="s">
        <v>848</v>
      </c>
      <c r="E1217" s="54" t="s">
        <v>287</v>
      </c>
      <c r="F1217" s="49" t="s">
        <v>288</v>
      </c>
      <c r="G1217" s="55">
        <v>126.58</v>
      </c>
      <c r="H1217" s="55">
        <v>141.69</v>
      </c>
      <c r="I1217" s="55">
        <v>196.83</v>
      </c>
      <c r="J1217" s="55">
        <v>73.06</v>
      </c>
      <c r="K1217" s="55">
        <v>201.34</v>
      </c>
      <c r="L1217" s="55">
        <v>75.259999999999991</v>
      </c>
      <c r="M1217" s="55">
        <f t="shared" si="18"/>
        <v>814.7600000000001</v>
      </c>
    </row>
    <row r="1218" spans="1:13" hidden="1">
      <c r="A1218" s="52" t="s">
        <v>823</v>
      </c>
      <c r="B1218" s="53" t="s">
        <v>824</v>
      </c>
      <c r="C1218" s="54" t="s">
        <v>701</v>
      </c>
      <c r="D1218" s="49" t="s">
        <v>702</v>
      </c>
      <c r="E1218" s="54" t="s">
        <v>319</v>
      </c>
      <c r="F1218" s="49" t="s">
        <v>320</v>
      </c>
      <c r="G1218" s="55">
        <v>70.02</v>
      </c>
      <c r="H1218" s="55">
        <v>0</v>
      </c>
      <c r="I1218" s="55">
        <v>0</v>
      </c>
      <c r="J1218" s="55">
        <v>100</v>
      </c>
      <c r="K1218" s="55">
        <v>0</v>
      </c>
      <c r="L1218" s="55">
        <v>0</v>
      </c>
      <c r="M1218" s="55">
        <f t="shared" si="18"/>
        <v>170.01999999999998</v>
      </c>
    </row>
    <row r="1219" spans="1:13" hidden="1">
      <c r="A1219" s="52" t="s">
        <v>823</v>
      </c>
      <c r="B1219" s="53" t="s">
        <v>824</v>
      </c>
      <c r="C1219" s="54" t="s">
        <v>703</v>
      </c>
      <c r="D1219" s="49" t="s">
        <v>704</v>
      </c>
      <c r="E1219" s="54" t="s">
        <v>297</v>
      </c>
      <c r="F1219" s="49" t="s">
        <v>298</v>
      </c>
      <c r="G1219" s="55">
        <v>5.17</v>
      </c>
      <c r="H1219" s="55">
        <v>0</v>
      </c>
      <c r="I1219" s="55">
        <v>0</v>
      </c>
      <c r="J1219" s="55">
        <v>0</v>
      </c>
      <c r="K1219" s="55">
        <v>0</v>
      </c>
      <c r="L1219" s="55">
        <v>0</v>
      </c>
      <c r="M1219" s="55">
        <f t="shared" si="18"/>
        <v>5.17</v>
      </c>
    </row>
    <row r="1220" spans="1:13" hidden="1">
      <c r="A1220" s="52" t="s">
        <v>823</v>
      </c>
      <c r="B1220" s="53" t="s">
        <v>824</v>
      </c>
      <c r="C1220" s="54" t="s">
        <v>703</v>
      </c>
      <c r="D1220" s="49" t="s">
        <v>704</v>
      </c>
      <c r="E1220" s="54" t="s">
        <v>291</v>
      </c>
      <c r="F1220" s="49" t="s">
        <v>292</v>
      </c>
      <c r="G1220" s="55">
        <v>154.65</v>
      </c>
      <c r="H1220" s="55">
        <v>846.82</v>
      </c>
      <c r="I1220" s="55">
        <v>0</v>
      </c>
      <c r="J1220" s="55">
        <v>0</v>
      </c>
      <c r="K1220" s="55">
        <v>0</v>
      </c>
      <c r="L1220" s="55">
        <v>10865.95</v>
      </c>
      <c r="M1220" s="55">
        <f t="shared" si="18"/>
        <v>11867.42</v>
      </c>
    </row>
    <row r="1221" spans="1:13" hidden="1">
      <c r="A1221" s="52" t="s">
        <v>823</v>
      </c>
      <c r="B1221" s="53" t="s">
        <v>824</v>
      </c>
      <c r="C1221" s="54" t="s">
        <v>703</v>
      </c>
      <c r="D1221" s="49" t="s">
        <v>704</v>
      </c>
      <c r="E1221" s="54" t="s">
        <v>307</v>
      </c>
      <c r="F1221" s="49" t="s">
        <v>308</v>
      </c>
      <c r="G1221" s="55">
        <v>0</v>
      </c>
      <c r="H1221" s="55">
        <v>0</v>
      </c>
      <c r="I1221" s="55">
        <v>0</v>
      </c>
      <c r="J1221" s="55">
        <v>16.13</v>
      </c>
      <c r="K1221" s="55">
        <v>0</v>
      </c>
      <c r="L1221" s="55">
        <v>0</v>
      </c>
      <c r="M1221" s="55">
        <f t="shared" si="18"/>
        <v>16.13</v>
      </c>
    </row>
    <row r="1222" spans="1:13" hidden="1">
      <c r="A1222" s="52" t="s">
        <v>823</v>
      </c>
      <c r="B1222" s="53" t="s">
        <v>824</v>
      </c>
      <c r="C1222" s="54" t="s">
        <v>706</v>
      </c>
      <c r="D1222" s="49" t="s">
        <v>707</v>
      </c>
      <c r="E1222" s="54" t="s">
        <v>579</v>
      </c>
      <c r="F1222" s="49" t="s">
        <v>580</v>
      </c>
      <c r="G1222" s="55">
        <v>1300392.68</v>
      </c>
      <c r="H1222" s="55">
        <v>1150411.6199999999</v>
      </c>
      <c r="I1222" s="55">
        <v>2355926.9299999997</v>
      </c>
      <c r="J1222" s="55">
        <v>1835556.9200000002</v>
      </c>
      <c r="K1222" s="55">
        <v>27453.87</v>
      </c>
      <c r="L1222" s="55">
        <v>218062.4</v>
      </c>
      <c r="M1222" s="55">
        <f t="shared" si="18"/>
        <v>6887804.4199999999</v>
      </c>
    </row>
    <row r="1223" spans="1:13" hidden="1">
      <c r="A1223" s="52" t="s">
        <v>823</v>
      </c>
      <c r="B1223" s="53" t="s">
        <v>824</v>
      </c>
      <c r="C1223" s="54" t="s">
        <v>708</v>
      </c>
      <c r="D1223" s="49" t="s">
        <v>709</v>
      </c>
      <c r="E1223" s="54" t="s">
        <v>259</v>
      </c>
      <c r="F1223" s="49" t="s">
        <v>260</v>
      </c>
      <c r="G1223" s="55">
        <v>5672.99</v>
      </c>
      <c r="H1223" s="55">
        <v>5679.55</v>
      </c>
      <c r="I1223" s="55">
        <v>6549.43</v>
      </c>
      <c r="J1223" s="55">
        <v>6915.73</v>
      </c>
      <c r="K1223" s="55">
        <v>7168.85</v>
      </c>
      <c r="L1223" s="55">
        <v>6923.16</v>
      </c>
      <c r="M1223" s="55">
        <f t="shared" si="18"/>
        <v>38909.710000000006</v>
      </c>
    </row>
    <row r="1224" spans="1:13" hidden="1">
      <c r="A1224" s="52" t="s">
        <v>823</v>
      </c>
      <c r="B1224" s="53" t="s">
        <v>824</v>
      </c>
      <c r="C1224" s="54" t="s">
        <v>849</v>
      </c>
      <c r="D1224" s="49" t="s">
        <v>850</v>
      </c>
      <c r="E1224" s="54" t="s">
        <v>851</v>
      </c>
      <c r="F1224" s="49" t="s">
        <v>852</v>
      </c>
      <c r="G1224" s="55">
        <v>0</v>
      </c>
      <c r="H1224" s="55">
        <v>-43.62</v>
      </c>
      <c r="I1224" s="55">
        <v>0</v>
      </c>
      <c r="J1224" s="55">
        <v>-2.2200000000000002</v>
      </c>
      <c r="K1224" s="55">
        <v>-0.36</v>
      </c>
      <c r="L1224" s="55">
        <v>0</v>
      </c>
      <c r="M1224" s="55">
        <f t="shared" ref="M1224:M1287" si="19">SUM(G1224:L1224)</f>
        <v>-46.199999999999996</v>
      </c>
    </row>
    <row r="1225" spans="1:13" hidden="1">
      <c r="A1225" s="52" t="s">
        <v>823</v>
      </c>
      <c r="B1225" s="53" t="s">
        <v>824</v>
      </c>
      <c r="C1225" s="54" t="s">
        <v>710</v>
      </c>
      <c r="D1225" s="49" t="s">
        <v>711</v>
      </c>
      <c r="E1225" s="54" t="s">
        <v>197</v>
      </c>
      <c r="F1225" s="49" t="s">
        <v>198</v>
      </c>
      <c r="G1225" s="55">
        <v>129565.61</v>
      </c>
      <c r="H1225" s="55">
        <v>141070.01999999999</v>
      </c>
      <c r="I1225" s="55">
        <v>160603.07</v>
      </c>
      <c r="J1225" s="55">
        <v>111212.29</v>
      </c>
      <c r="K1225" s="55">
        <v>3550.72</v>
      </c>
      <c r="L1225" s="55">
        <v>-200171.96</v>
      </c>
      <c r="M1225" s="55">
        <f t="shared" si="19"/>
        <v>345829.75</v>
      </c>
    </row>
    <row r="1226" spans="1:13" hidden="1">
      <c r="A1226" s="52" t="s">
        <v>823</v>
      </c>
      <c r="B1226" s="53" t="s">
        <v>824</v>
      </c>
      <c r="C1226" s="54" t="s">
        <v>853</v>
      </c>
      <c r="D1226" s="49" t="s">
        <v>854</v>
      </c>
      <c r="E1226" s="54" t="s">
        <v>855</v>
      </c>
      <c r="F1226" s="49" t="s">
        <v>856</v>
      </c>
      <c r="G1226" s="55">
        <v>86646</v>
      </c>
      <c r="H1226" s="55">
        <v>86646</v>
      </c>
      <c r="I1226" s="55">
        <v>86646</v>
      </c>
      <c r="J1226" s="55">
        <v>86646</v>
      </c>
      <c r="K1226" s="55">
        <v>86646</v>
      </c>
      <c r="L1226" s="55">
        <v>86646</v>
      </c>
      <c r="M1226" s="55">
        <f t="shared" si="19"/>
        <v>519876</v>
      </c>
    </row>
    <row r="1227" spans="1:13" hidden="1">
      <c r="A1227" s="52" t="s">
        <v>823</v>
      </c>
      <c r="B1227" s="53" t="s">
        <v>824</v>
      </c>
      <c r="C1227" s="54" t="s">
        <v>853</v>
      </c>
      <c r="D1227" s="49" t="s">
        <v>854</v>
      </c>
      <c r="E1227" s="54" t="s">
        <v>857</v>
      </c>
      <c r="F1227" s="49" t="s">
        <v>858</v>
      </c>
      <c r="G1227" s="55">
        <v>649.92999999999995</v>
      </c>
      <c r="H1227" s="55">
        <v>0</v>
      </c>
      <c r="I1227" s="55">
        <v>0</v>
      </c>
      <c r="J1227" s="55">
        <v>0</v>
      </c>
      <c r="K1227" s="55">
        <v>1.41</v>
      </c>
      <c r="L1227" s="55">
        <v>0</v>
      </c>
      <c r="M1227" s="55">
        <f t="shared" si="19"/>
        <v>651.33999999999992</v>
      </c>
    </row>
    <row r="1228" spans="1:13" hidden="1">
      <c r="A1228" s="52" t="s">
        <v>823</v>
      </c>
      <c r="B1228" s="53" t="s">
        <v>824</v>
      </c>
      <c r="C1228" s="54" t="s">
        <v>714</v>
      </c>
      <c r="D1228" s="49" t="s">
        <v>715</v>
      </c>
      <c r="E1228" s="54" t="s">
        <v>291</v>
      </c>
      <c r="F1228" s="49" t="s">
        <v>292</v>
      </c>
      <c r="G1228" s="55">
        <v>3461.48</v>
      </c>
      <c r="H1228" s="55">
        <v>0</v>
      </c>
      <c r="I1228" s="55">
        <v>0</v>
      </c>
      <c r="J1228" s="55">
        <v>0</v>
      </c>
      <c r="K1228" s="55">
        <v>0</v>
      </c>
      <c r="L1228" s="55">
        <v>0</v>
      </c>
      <c r="M1228" s="55">
        <f t="shared" si="19"/>
        <v>3461.48</v>
      </c>
    </row>
    <row r="1229" spans="1:13" hidden="1">
      <c r="A1229" s="52" t="s">
        <v>859</v>
      </c>
      <c r="B1229" s="53" t="s">
        <v>860</v>
      </c>
      <c r="C1229" s="54" t="s">
        <v>221</v>
      </c>
      <c r="D1229" s="49" t="s">
        <v>222</v>
      </c>
      <c r="E1229" s="54" t="s">
        <v>237</v>
      </c>
      <c r="F1229" s="49" t="s">
        <v>238</v>
      </c>
      <c r="G1229" s="55">
        <v>6400</v>
      </c>
      <c r="H1229" s="55">
        <v>6400</v>
      </c>
      <c r="I1229" s="55">
        <v>6400</v>
      </c>
      <c r="J1229" s="55">
        <v>6400</v>
      </c>
      <c r="K1229" s="55">
        <v>6400</v>
      </c>
      <c r="L1229" s="55">
        <v>6400</v>
      </c>
      <c r="M1229" s="55">
        <f t="shared" si="19"/>
        <v>38400</v>
      </c>
    </row>
    <row r="1230" spans="1:13" hidden="1">
      <c r="A1230" s="52" t="s">
        <v>859</v>
      </c>
      <c r="B1230" s="53" t="s">
        <v>860</v>
      </c>
      <c r="C1230" s="54" t="s">
        <v>293</v>
      </c>
      <c r="D1230" s="49" t="s">
        <v>294</v>
      </c>
      <c r="E1230" s="54" t="s">
        <v>676</v>
      </c>
      <c r="F1230" s="49" t="s">
        <v>677</v>
      </c>
      <c r="G1230" s="55">
        <v>0</v>
      </c>
      <c r="H1230" s="55">
        <v>0</v>
      </c>
      <c r="I1230" s="55">
        <v>468.16</v>
      </c>
      <c r="J1230" s="55">
        <v>0</v>
      </c>
      <c r="K1230" s="55">
        <v>0</v>
      </c>
      <c r="L1230" s="55">
        <v>73.8</v>
      </c>
      <c r="M1230" s="55">
        <f t="shared" si="19"/>
        <v>541.96</v>
      </c>
    </row>
    <row r="1231" spans="1:13" hidden="1">
      <c r="A1231" s="52" t="s">
        <v>859</v>
      </c>
      <c r="B1231" s="53" t="s">
        <v>860</v>
      </c>
      <c r="C1231" s="54" t="s">
        <v>66</v>
      </c>
      <c r="D1231" s="49" t="s">
        <v>314</v>
      </c>
      <c r="E1231" s="54" t="s">
        <v>287</v>
      </c>
      <c r="F1231" s="49" t="s">
        <v>288</v>
      </c>
      <c r="G1231" s="55">
        <v>0</v>
      </c>
      <c r="H1231" s="55">
        <v>0</v>
      </c>
      <c r="I1231" s="55">
        <v>0</v>
      </c>
      <c r="J1231" s="55">
        <v>0</v>
      </c>
      <c r="K1231" s="55">
        <v>0</v>
      </c>
      <c r="L1231" s="55">
        <v>0</v>
      </c>
      <c r="M1231" s="55">
        <f t="shared" si="19"/>
        <v>0</v>
      </c>
    </row>
    <row r="1232" spans="1:13" hidden="1">
      <c r="A1232" s="52" t="s">
        <v>859</v>
      </c>
      <c r="B1232" s="53" t="s">
        <v>860</v>
      </c>
      <c r="C1232" s="54" t="s">
        <v>64</v>
      </c>
      <c r="D1232" s="49" t="s">
        <v>362</v>
      </c>
      <c r="E1232" s="54" t="s">
        <v>321</v>
      </c>
      <c r="F1232" s="49" t="s">
        <v>322</v>
      </c>
      <c r="G1232" s="55">
        <v>118.65</v>
      </c>
      <c r="H1232" s="55">
        <v>163.25</v>
      </c>
      <c r="I1232" s="55">
        <v>207.25</v>
      </c>
      <c r="J1232" s="55">
        <v>118.85</v>
      </c>
      <c r="K1232" s="55">
        <v>207.25</v>
      </c>
      <c r="L1232" s="55">
        <v>120.53</v>
      </c>
      <c r="M1232" s="55">
        <f t="shared" si="19"/>
        <v>935.78</v>
      </c>
    </row>
    <row r="1233" spans="1:13" hidden="1">
      <c r="A1233" s="52" t="s">
        <v>861</v>
      </c>
      <c r="B1233" s="53" t="s">
        <v>862</v>
      </c>
      <c r="C1233" s="54" t="s">
        <v>189</v>
      </c>
      <c r="D1233" s="49" t="s">
        <v>190</v>
      </c>
      <c r="E1233" s="54" t="s">
        <v>191</v>
      </c>
      <c r="F1233" s="49" t="s">
        <v>192</v>
      </c>
      <c r="G1233" s="55">
        <v>249148.17</v>
      </c>
      <c r="H1233" s="55">
        <v>230023.97</v>
      </c>
      <c r="I1233" s="55">
        <v>268082.43</v>
      </c>
      <c r="J1233" s="55">
        <v>149939.35999999999</v>
      </c>
      <c r="K1233" s="55">
        <v>90559.58</v>
      </c>
      <c r="L1233" s="55">
        <v>75493.81</v>
      </c>
      <c r="M1233" s="55">
        <f t="shared" si="19"/>
        <v>1063247.32</v>
      </c>
    </row>
    <row r="1234" spans="1:13" hidden="1">
      <c r="A1234" s="52" t="s">
        <v>861</v>
      </c>
      <c r="B1234" s="53" t="s">
        <v>862</v>
      </c>
      <c r="C1234" s="54" t="s">
        <v>193</v>
      </c>
      <c r="D1234" s="49" t="s">
        <v>194</v>
      </c>
      <c r="E1234" s="54" t="s">
        <v>191</v>
      </c>
      <c r="F1234" s="49" t="s">
        <v>192</v>
      </c>
      <c r="G1234" s="55">
        <v>-2245246.5699999998</v>
      </c>
      <c r="H1234" s="55">
        <v>-2227955.17</v>
      </c>
      <c r="I1234" s="55">
        <v>-1783127.08</v>
      </c>
      <c r="J1234" s="55">
        <v>-1721147.83</v>
      </c>
      <c r="K1234" s="55">
        <v>-952523.07</v>
      </c>
      <c r="L1234" s="55">
        <v>-803529.28</v>
      </c>
      <c r="M1234" s="55">
        <f t="shared" si="19"/>
        <v>-9733529</v>
      </c>
    </row>
    <row r="1235" spans="1:13" hidden="1">
      <c r="A1235" s="52" t="s">
        <v>861</v>
      </c>
      <c r="B1235" s="53" t="s">
        <v>862</v>
      </c>
      <c r="C1235" s="54" t="s">
        <v>195</v>
      </c>
      <c r="D1235" s="49" t="s">
        <v>196</v>
      </c>
      <c r="E1235" s="54" t="s">
        <v>197</v>
      </c>
      <c r="F1235" s="49" t="s">
        <v>198</v>
      </c>
      <c r="G1235" s="55">
        <v>123045.38</v>
      </c>
      <c r="H1235" s="55">
        <v>123044.38</v>
      </c>
      <c r="I1235" s="55">
        <v>118457.02</v>
      </c>
      <c r="J1235" s="55">
        <v>123044.38</v>
      </c>
      <c r="K1235" s="55">
        <v>84675.14</v>
      </c>
      <c r="L1235" s="55">
        <v>84675.14</v>
      </c>
      <c r="M1235" s="55">
        <f t="shared" si="19"/>
        <v>656941.44000000006</v>
      </c>
    </row>
    <row r="1236" spans="1:13" hidden="1">
      <c r="A1236" s="52" t="s">
        <v>861</v>
      </c>
      <c r="B1236" s="53" t="s">
        <v>862</v>
      </c>
      <c r="C1236" s="54" t="s">
        <v>195</v>
      </c>
      <c r="D1236" s="49" t="s">
        <v>196</v>
      </c>
      <c r="E1236" s="54" t="s">
        <v>199</v>
      </c>
      <c r="F1236" s="49" t="s">
        <v>200</v>
      </c>
      <c r="G1236" s="55">
        <v>512252.52</v>
      </c>
      <c r="H1236" s="55">
        <v>512252.52</v>
      </c>
      <c r="I1236" s="55">
        <v>514688.03</v>
      </c>
      <c r="J1236" s="55">
        <v>508426.81</v>
      </c>
      <c r="K1236" s="55">
        <v>438981.08</v>
      </c>
      <c r="L1236" s="55">
        <v>437127.03</v>
      </c>
      <c r="M1236" s="55">
        <f t="shared" si="19"/>
        <v>2923727.99</v>
      </c>
    </row>
    <row r="1237" spans="1:13" hidden="1">
      <c r="A1237" s="52" t="s">
        <v>861</v>
      </c>
      <c r="B1237" s="53" t="s">
        <v>862</v>
      </c>
      <c r="C1237" s="54" t="s">
        <v>195</v>
      </c>
      <c r="D1237" s="49" t="s">
        <v>196</v>
      </c>
      <c r="E1237" s="54" t="s">
        <v>201</v>
      </c>
      <c r="F1237" s="49" t="s">
        <v>202</v>
      </c>
      <c r="G1237" s="55">
        <v>11787.02</v>
      </c>
      <c r="H1237" s="55">
        <v>12305.76</v>
      </c>
      <c r="I1237" s="55">
        <v>10851.21</v>
      </c>
      <c r="J1237" s="55">
        <v>8979.44</v>
      </c>
      <c r="K1237" s="55">
        <v>1786.58</v>
      </c>
      <c r="L1237" s="55">
        <v>2776.75</v>
      </c>
      <c r="M1237" s="55">
        <f t="shared" si="19"/>
        <v>48486.76</v>
      </c>
    </row>
    <row r="1238" spans="1:13" hidden="1">
      <c r="A1238" s="52" t="s">
        <v>861</v>
      </c>
      <c r="B1238" s="53" t="s">
        <v>862</v>
      </c>
      <c r="C1238" s="54" t="s">
        <v>203</v>
      </c>
      <c r="D1238" s="49" t="s">
        <v>204</v>
      </c>
      <c r="E1238" s="54" t="s">
        <v>205</v>
      </c>
      <c r="F1238" s="49" t="s">
        <v>206</v>
      </c>
      <c r="G1238" s="55">
        <v>477.65</v>
      </c>
      <c r="H1238" s="55">
        <v>-4933.97</v>
      </c>
      <c r="I1238" s="55">
        <v>2154.54</v>
      </c>
      <c r="J1238" s="55">
        <v>-14447.65</v>
      </c>
      <c r="K1238" s="55">
        <v>-1290.26</v>
      </c>
      <c r="L1238" s="55">
        <v>-2547.7600000000002</v>
      </c>
      <c r="M1238" s="55">
        <f t="shared" si="19"/>
        <v>-20587.449999999997</v>
      </c>
    </row>
    <row r="1239" spans="1:13" hidden="1">
      <c r="A1239" s="52" t="s">
        <v>861</v>
      </c>
      <c r="B1239" s="53" t="s">
        <v>862</v>
      </c>
      <c r="C1239" s="54" t="s">
        <v>203</v>
      </c>
      <c r="D1239" s="49" t="s">
        <v>204</v>
      </c>
      <c r="E1239" s="54" t="s">
        <v>207</v>
      </c>
      <c r="F1239" s="49" t="s">
        <v>208</v>
      </c>
      <c r="G1239" s="55">
        <v>-54320</v>
      </c>
      <c r="H1239" s="55">
        <v>-119649</v>
      </c>
      <c r="I1239" s="55">
        <v>1869</v>
      </c>
      <c r="J1239" s="55">
        <v>-161476</v>
      </c>
      <c r="K1239" s="55">
        <v>-48596</v>
      </c>
      <c r="L1239" s="55">
        <v>-22328</v>
      </c>
      <c r="M1239" s="55">
        <f t="shared" si="19"/>
        <v>-404500</v>
      </c>
    </row>
    <row r="1240" spans="1:13" hidden="1">
      <c r="A1240" s="52" t="s">
        <v>861</v>
      </c>
      <c r="B1240" s="53" t="s">
        <v>862</v>
      </c>
      <c r="C1240" s="54" t="s">
        <v>203</v>
      </c>
      <c r="D1240" s="49" t="s">
        <v>204</v>
      </c>
      <c r="E1240" s="54" t="s">
        <v>209</v>
      </c>
      <c r="F1240" s="49" t="s">
        <v>210</v>
      </c>
      <c r="G1240" s="55">
        <v>0</v>
      </c>
      <c r="H1240" s="55">
        <v>0</v>
      </c>
      <c r="I1240" s="55">
        <v>0</v>
      </c>
      <c r="J1240" s="55">
        <v>0</v>
      </c>
      <c r="K1240" s="55">
        <v>0</v>
      </c>
      <c r="L1240" s="55">
        <v>0</v>
      </c>
      <c r="M1240" s="55">
        <f t="shared" si="19"/>
        <v>0</v>
      </c>
    </row>
    <row r="1241" spans="1:13" hidden="1">
      <c r="A1241" s="52" t="s">
        <v>861</v>
      </c>
      <c r="B1241" s="53" t="s">
        <v>862</v>
      </c>
      <c r="C1241" s="54" t="s">
        <v>203</v>
      </c>
      <c r="D1241" s="49" t="s">
        <v>204</v>
      </c>
      <c r="E1241" s="54" t="s">
        <v>211</v>
      </c>
      <c r="F1241" s="49" t="s">
        <v>212</v>
      </c>
      <c r="G1241" s="55">
        <v>-60172</v>
      </c>
      <c r="H1241" s="55">
        <v>-201778</v>
      </c>
      <c r="I1241" s="55">
        <v>31341</v>
      </c>
      <c r="J1241" s="55">
        <v>-258946</v>
      </c>
      <c r="K1241" s="55">
        <v>-42627</v>
      </c>
      <c r="L1241" s="55">
        <v>-20235</v>
      </c>
      <c r="M1241" s="55">
        <f t="shared" si="19"/>
        <v>-552417</v>
      </c>
    </row>
    <row r="1242" spans="1:13" hidden="1">
      <c r="A1242" s="52" t="s">
        <v>861</v>
      </c>
      <c r="B1242" s="53" t="s">
        <v>862</v>
      </c>
      <c r="C1242" s="54" t="s">
        <v>213</v>
      </c>
      <c r="D1242" s="49" t="s">
        <v>214</v>
      </c>
      <c r="E1242" s="54" t="s">
        <v>215</v>
      </c>
      <c r="F1242" s="49" t="s">
        <v>216</v>
      </c>
      <c r="G1242" s="55">
        <v>25364.639999999999</v>
      </c>
      <c r="H1242" s="55">
        <v>22159.16</v>
      </c>
      <c r="I1242" s="55">
        <v>25826.14</v>
      </c>
      <c r="J1242" s="55">
        <v>22532.04</v>
      </c>
      <c r="K1242" s="55">
        <v>26065.439999999999</v>
      </c>
      <c r="L1242" s="55">
        <v>24162.73</v>
      </c>
      <c r="M1242" s="55">
        <f t="shared" si="19"/>
        <v>146110.15000000002</v>
      </c>
    </row>
    <row r="1243" spans="1:13" hidden="1">
      <c r="A1243" s="52" t="s">
        <v>861</v>
      </c>
      <c r="B1243" s="53" t="s">
        <v>862</v>
      </c>
      <c r="C1243" s="54" t="s">
        <v>213</v>
      </c>
      <c r="D1243" s="49" t="s">
        <v>214</v>
      </c>
      <c r="E1243" s="54" t="s">
        <v>217</v>
      </c>
      <c r="F1243" s="49" t="s">
        <v>218</v>
      </c>
      <c r="G1243" s="55">
        <v>65419.09</v>
      </c>
      <c r="H1243" s="55">
        <v>54632.9</v>
      </c>
      <c r="I1243" s="55">
        <v>37557.629999999997</v>
      </c>
      <c r="J1243" s="55">
        <v>55769.14</v>
      </c>
      <c r="K1243" s="55">
        <v>55445.69</v>
      </c>
      <c r="L1243" s="55">
        <v>37985.29</v>
      </c>
      <c r="M1243" s="55">
        <f t="shared" si="19"/>
        <v>306809.74</v>
      </c>
    </row>
    <row r="1244" spans="1:13" hidden="1">
      <c r="A1244" s="52" t="s">
        <v>861</v>
      </c>
      <c r="B1244" s="53" t="s">
        <v>862</v>
      </c>
      <c r="C1244" s="54" t="s">
        <v>213</v>
      </c>
      <c r="D1244" s="49" t="s">
        <v>214</v>
      </c>
      <c r="E1244" s="54" t="s">
        <v>219</v>
      </c>
      <c r="F1244" s="49" t="s">
        <v>220</v>
      </c>
      <c r="G1244" s="55">
        <v>86600.95</v>
      </c>
      <c r="H1244" s="55">
        <v>90238.7</v>
      </c>
      <c r="I1244" s="55">
        <v>79735.990000000005</v>
      </c>
      <c r="J1244" s="55">
        <v>77906.91</v>
      </c>
      <c r="K1244" s="55">
        <v>101035.07</v>
      </c>
      <c r="L1244" s="55">
        <v>33390.980000000003</v>
      </c>
      <c r="M1244" s="55">
        <f t="shared" si="19"/>
        <v>468908.60000000003</v>
      </c>
    </row>
    <row r="1245" spans="1:13" hidden="1">
      <c r="A1245" s="52" t="s">
        <v>861</v>
      </c>
      <c r="B1245" s="53" t="s">
        <v>862</v>
      </c>
      <c r="C1245" s="54" t="s">
        <v>221</v>
      </c>
      <c r="D1245" s="49" t="s">
        <v>222</v>
      </c>
      <c r="E1245" s="54" t="s">
        <v>223</v>
      </c>
      <c r="F1245" s="49" t="s">
        <v>224</v>
      </c>
      <c r="G1245" s="55">
        <v>8750.31</v>
      </c>
      <c r="H1245" s="55">
        <v>1871.58</v>
      </c>
      <c r="I1245" s="55">
        <v>1027.79</v>
      </c>
      <c r="J1245" s="55">
        <v>2031.2</v>
      </c>
      <c r="K1245" s="55">
        <v>2985.09</v>
      </c>
      <c r="L1245" s="55">
        <v>2730.54</v>
      </c>
      <c r="M1245" s="55">
        <f t="shared" si="19"/>
        <v>19396.510000000002</v>
      </c>
    </row>
    <row r="1246" spans="1:13" hidden="1">
      <c r="A1246" s="52" t="s">
        <v>861</v>
      </c>
      <c r="B1246" s="53" t="s">
        <v>862</v>
      </c>
      <c r="C1246" s="54" t="s">
        <v>221</v>
      </c>
      <c r="D1246" s="49" t="s">
        <v>222</v>
      </c>
      <c r="E1246" s="54" t="s">
        <v>225</v>
      </c>
      <c r="F1246" s="49" t="s">
        <v>226</v>
      </c>
      <c r="G1246" s="55">
        <v>5216.5600000000004</v>
      </c>
      <c r="H1246" s="55">
        <v>5598.34</v>
      </c>
      <c r="I1246" s="55">
        <v>10088.879999999999</v>
      </c>
      <c r="J1246" s="55">
        <v>5228.74</v>
      </c>
      <c r="K1246" s="55">
        <v>4126.25</v>
      </c>
      <c r="L1246" s="55">
        <v>4221.82</v>
      </c>
      <c r="M1246" s="55">
        <f t="shared" si="19"/>
        <v>34480.589999999997</v>
      </c>
    </row>
    <row r="1247" spans="1:13" hidden="1">
      <c r="A1247" s="52" t="s">
        <v>861</v>
      </c>
      <c r="B1247" s="53" t="s">
        <v>862</v>
      </c>
      <c r="C1247" s="54" t="s">
        <v>221</v>
      </c>
      <c r="D1247" s="49" t="s">
        <v>222</v>
      </c>
      <c r="E1247" s="54" t="s">
        <v>227</v>
      </c>
      <c r="F1247" s="49" t="s">
        <v>228</v>
      </c>
      <c r="G1247" s="55">
        <v>395.84</v>
      </c>
      <c r="H1247" s="55">
        <v>291.40999999999997</v>
      </c>
      <c r="I1247" s="55">
        <v>-277.25</v>
      </c>
      <c r="J1247" s="55">
        <v>4.5100000000000007</v>
      </c>
      <c r="K1247" s="55">
        <v>3.14</v>
      </c>
      <c r="L1247" s="55">
        <v>1.58</v>
      </c>
      <c r="M1247" s="55">
        <f t="shared" si="19"/>
        <v>419.22999999999996</v>
      </c>
    </row>
    <row r="1248" spans="1:13" hidden="1">
      <c r="A1248" s="52" t="s">
        <v>861</v>
      </c>
      <c r="B1248" s="53" t="s">
        <v>862</v>
      </c>
      <c r="C1248" s="54" t="s">
        <v>221</v>
      </c>
      <c r="D1248" s="49" t="s">
        <v>222</v>
      </c>
      <c r="E1248" s="54" t="s">
        <v>229</v>
      </c>
      <c r="F1248" s="49" t="s">
        <v>230</v>
      </c>
      <c r="G1248" s="55">
        <v>387.52</v>
      </c>
      <c r="H1248" s="55">
        <v>164.08999999999997</v>
      </c>
      <c r="I1248" s="55">
        <v>23.61</v>
      </c>
      <c r="J1248" s="55">
        <v>2.6599999999999997</v>
      </c>
      <c r="K1248" s="55">
        <v>4.5599999999999996</v>
      </c>
      <c r="L1248" s="55">
        <v>2.09</v>
      </c>
      <c r="M1248" s="55">
        <f t="shared" si="19"/>
        <v>584.52999999999986</v>
      </c>
    </row>
    <row r="1249" spans="1:13" hidden="1">
      <c r="A1249" s="52" t="s">
        <v>861</v>
      </c>
      <c r="B1249" s="53" t="s">
        <v>862</v>
      </c>
      <c r="C1249" s="54" t="s">
        <v>221</v>
      </c>
      <c r="D1249" s="49" t="s">
        <v>222</v>
      </c>
      <c r="E1249" s="54" t="s">
        <v>231</v>
      </c>
      <c r="F1249" s="49" t="s">
        <v>232</v>
      </c>
      <c r="G1249" s="55">
        <v>232.3</v>
      </c>
      <c r="H1249" s="55">
        <v>-134.06</v>
      </c>
      <c r="I1249" s="55">
        <v>-94.5</v>
      </c>
      <c r="J1249" s="55">
        <v>-3.26</v>
      </c>
      <c r="K1249" s="55">
        <v>1.1599999999999999</v>
      </c>
      <c r="L1249" s="55">
        <v>-0.78</v>
      </c>
      <c r="M1249" s="55">
        <f t="shared" si="19"/>
        <v>0.8600000000000092</v>
      </c>
    </row>
    <row r="1250" spans="1:13" hidden="1">
      <c r="A1250" s="52" t="s">
        <v>861</v>
      </c>
      <c r="B1250" s="53" t="s">
        <v>862</v>
      </c>
      <c r="C1250" s="54" t="s">
        <v>221</v>
      </c>
      <c r="D1250" s="49" t="s">
        <v>222</v>
      </c>
      <c r="E1250" s="54" t="s">
        <v>233</v>
      </c>
      <c r="F1250" s="49" t="s">
        <v>234</v>
      </c>
      <c r="G1250" s="55">
        <v>1393.62</v>
      </c>
      <c r="H1250" s="55">
        <v>229.06999999999996</v>
      </c>
      <c r="I1250" s="55">
        <v>-1677.5300000000002</v>
      </c>
      <c r="J1250" s="55">
        <v>-374.28</v>
      </c>
      <c r="K1250" s="55">
        <v>343.31</v>
      </c>
      <c r="L1250" s="55">
        <v>460.42</v>
      </c>
      <c r="M1250" s="55">
        <f t="shared" si="19"/>
        <v>374.60999999999967</v>
      </c>
    </row>
    <row r="1251" spans="1:13" hidden="1">
      <c r="A1251" s="52" t="s">
        <v>861</v>
      </c>
      <c r="B1251" s="53" t="s">
        <v>862</v>
      </c>
      <c r="C1251" s="54" t="s">
        <v>221</v>
      </c>
      <c r="D1251" s="49" t="s">
        <v>222</v>
      </c>
      <c r="E1251" s="54" t="s">
        <v>235</v>
      </c>
      <c r="F1251" s="49" t="s">
        <v>236</v>
      </c>
      <c r="G1251" s="55">
        <v>237.2</v>
      </c>
      <c r="H1251" s="55">
        <v>-62.66</v>
      </c>
      <c r="I1251" s="55">
        <v>-221.05</v>
      </c>
      <c r="J1251" s="55">
        <v>47.349999999999994</v>
      </c>
      <c r="K1251" s="55">
        <v>0.11</v>
      </c>
      <c r="L1251" s="55">
        <v>-0.44000000000000006</v>
      </c>
      <c r="M1251" s="55">
        <f t="shared" si="19"/>
        <v>0.50999999999997492</v>
      </c>
    </row>
    <row r="1252" spans="1:13" hidden="1">
      <c r="A1252" s="52" t="s">
        <v>861</v>
      </c>
      <c r="B1252" s="53" t="s">
        <v>862</v>
      </c>
      <c r="C1252" s="54" t="s">
        <v>221</v>
      </c>
      <c r="D1252" s="49" t="s">
        <v>222</v>
      </c>
      <c r="E1252" s="54" t="s">
        <v>237</v>
      </c>
      <c r="F1252" s="49" t="s">
        <v>238</v>
      </c>
      <c r="G1252" s="55">
        <v>52277</v>
      </c>
      <c r="H1252" s="55">
        <v>52277</v>
      </c>
      <c r="I1252" s="55">
        <v>52277</v>
      </c>
      <c r="J1252" s="55">
        <v>52277</v>
      </c>
      <c r="K1252" s="55">
        <v>52277</v>
      </c>
      <c r="L1252" s="55">
        <v>52277</v>
      </c>
      <c r="M1252" s="55">
        <f t="shared" si="19"/>
        <v>313662</v>
      </c>
    </row>
    <row r="1253" spans="1:13" hidden="1">
      <c r="A1253" s="52" t="s">
        <v>861</v>
      </c>
      <c r="B1253" s="53" t="s">
        <v>862</v>
      </c>
      <c r="C1253" s="54" t="s">
        <v>221</v>
      </c>
      <c r="D1253" s="49" t="s">
        <v>222</v>
      </c>
      <c r="E1253" s="54" t="s">
        <v>239</v>
      </c>
      <c r="F1253" s="49" t="s">
        <v>240</v>
      </c>
      <c r="G1253" s="55">
        <v>214.66</v>
      </c>
      <c r="H1253" s="55">
        <v>10.32</v>
      </c>
      <c r="I1253" s="55">
        <v>50.26</v>
      </c>
      <c r="J1253" s="55">
        <v>-214.66</v>
      </c>
      <c r="K1253" s="55">
        <v>195.39000000000001</v>
      </c>
      <c r="L1253" s="55">
        <v>0</v>
      </c>
      <c r="M1253" s="55">
        <f t="shared" si="19"/>
        <v>255.97000000000003</v>
      </c>
    </row>
    <row r="1254" spans="1:13" hidden="1">
      <c r="A1254" s="52" t="s">
        <v>861</v>
      </c>
      <c r="B1254" s="53" t="s">
        <v>862</v>
      </c>
      <c r="C1254" s="54" t="s">
        <v>221</v>
      </c>
      <c r="D1254" s="49" t="s">
        <v>222</v>
      </c>
      <c r="E1254" s="54" t="s">
        <v>241</v>
      </c>
      <c r="F1254" s="49" t="s">
        <v>242</v>
      </c>
      <c r="G1254" s="55">
        <v>2166.04</v>
      </c>
      <c r="H1254" s="55">
        <v>1981.18</v>
      </c>
      <c r="I1254" s="55">
        <v>1626.79</v>
      </c>
      <c r="J1254" s="55">
        <v>1434.56</v>
      </c>
      <c r="K1254" s="55">
        <v>1959.43</v>
      </c>
      <c r="L1254" s="55">
        <v>1420.58</v>
      </c>
      <c r="M1254" s="55">
        <f t="shared" si="19"/>
        <v>10588.58</v>
      </c>
    </row>
    <row r="1255" spans="1:13" hidden="1">
      <c r="A1255" s="52" t="s">
        <v>861</v>
      </c>
      <c r="B1255" s="53" t="s">
        <v>862</v>
      </c>
      <c r="C1255" s="54" t="s">
        <v>221</v>
      </c>
      <c r="D1255" s="49" t="s">
        <v>222</v>
      </c>
      <c r="E1255" s="54" t="s">
        <v>243</v>
      </c>
      <c r="F1255" s="49" t="s">
        <v>244</v>
      </c>
      <c r="G1255" s="55">
        <v>4130.41</v>
      </c>
      <c r="H1255" s="55">
        <v>3138.5</v>
      </c>
      <c r="I1255" s="55">
        <v>2457.66</v>
      </c>
      <c r="J1255" s="55">
        <v>-16500.349999999999</v>
      </c>
      <c r="K1255" s="55">
        <v>22354.06</v>
      </c>
      <c r="L1255" s="55">
        <v>2455.31</v>
      </c>
      <c r="M1255" s="55">
        <f t="shared" si="19"/>
        <v>18035.590000000004</v>
      </c>
    </row>
    <row r="1256" spans="1:13" hidden="1">
      <c r="A1256" s="52" t="s">
        <v>861</v>
      </c>
      <c r="B1256" s="53" t="s">
        <v>862</v>
      </c>
      <c r="C1256" s="54" t="s">
        <v>221</v>
      </c>
      <c r="D1256" s="49" t="s">
        <v>222</v>
      </c>
      <c r="E1256" s="54" t="s">
        <v>247</v>
      </c>
      <c r="F1256" s="49" t="s">
        <v>248</v>
      </c>
      <c r="G1256" s="55">
        <v>9164.3700000000008</v>
      </c>
      <c r="H1256" s="55">
        <v>7515.26</v>
      </c>
      <c r="I1256" s="55">
        <v>7376.73</v>
      </c>
      <c r="J1256" s="55">
        <v>5335.43</v>
      </c>
      <c r="K1256" s="55">
        <v>3540.26</v>
      </c>
      <c r="L1256" s="55">
        <v>2552.09</v>
      </c>
      <c r="M1256" s="55">
        <f t="shared" si="19"/>
        <v>35484.14</v>
      </c>
    </row>
    <row r="1257" spans="1:13" hidden="1">
      <c r="A1257" s="52" t="s">
        <v>861</v>
      </c>
      <c r="B1257" s="53" t="s">
        <v>862</v>
      </c>
      <c r="C1257" s="54" t="s">
        <v>221</v>
      </c>
      <c r="D1257" s="49" t="s">
        <v>222</v>
      </c>
      <c r="E1257" s="54" t="s">
        <v>249</v>
      </c>
      <c r="F1257" s="49" t="s">
        <v>250</v>
      </c>
      <c r="G1257" s="55">
        <v>0</v>
      </c>
      <c r="H1257" s="55">
        <v>0</v>
      </c>
      <c r="I1257" s="55">
        <v>184.6</v>
      </c>
      <c r="J1257" s="55">
        <v>0</v>
      </c>
      <c r="K1257" s="55">
        <v>0</v>
      </c>
      <c r="L1257" s="55">
        <v>191.54</v>
      </c>
      <c r="M1257" s="55">
        <f t="shared" si="19"/>
        <v>376.14</v>
      </c>
    </row>
    <row r="1258" spans="1:13" hidden="1">
      <c r="A1258" s="52" t="s">
        <v>861</v>
      </c>
      <c r="B1258" s="53" t="s">
        <v>862</v>
      </c>
      <c r="C1258" s="54" t="s">
        <v>253</v>
      </c>
      <c r="D1258" s="49" t="s">
        <v>254</v>
      </c>
      <c r="E1258" s="54" t="s">
        <v>255</v>
      </c>
      <c r="F1258" s="49" t="s">
        <v>256</v>
      </c>
      <c r="G1258" s="55">
        <v>883.76</v>
      </c>
      <c r="H1258" s="55">
        <v>883.76</v>
      </c>
      <c r="I1258" s="55">
        <v>883.76</v>
      </c>
      <c r="J1258" s="55">
        <v>883.76</v>
      </c>
      <c r="K1258" s="55">
        <v>883.76</v>
      </c>
      <c r="L1258" s="55">
        <v>883.76</v>
      </c>
      <c r="M1258" s="55">
        <f t="shared" si="19"/>
        <v>5302.56</v>
      </c>
    </row>
    <row r="1259" spans="1:13" hidden="1">
      <c r="A1259" s="52" t="s">
        <v>861</v>
      </c>
      <c r="B1259" s="53" t="s">
        <v>862</v>
      </c>
      <c r="C1259" s="54" t="s">
        <v>257</v>
      </c>
      <c r="D1259" s="49" t="s">
        <v>258</v>
      </c>
      <c r="E1259" s="54" t="s">
        <v>255</v>
      </c>
      <c r="F1259" s="49" t="s">
        <v>256</v>
      </c>
      <c r="G1259" s="55">
        <v>50.23</v>
      </c>
      <c r="H1259" s="55">
        <v>50.23</v>
      </c>
      <c r="I1259" s="55">
        <v>50.23</v>
      </c>
      <c r="J1259" s="55">
        <v>50.23</v>
      </c>
      <c r="K1259" s="55">
        <v>50.23</v>
      </c>
      <c r="L1259" s="55">
        <v>50.23</v>
      </c>
      <c r="M1259" s="55">
        <f t="shared" si="19"/>
        <v>301.38</v>
      </c>
    </row>
    <row r="1260" spans="1:13" hidden="1">
      <c r="A1260" s="52" t="s">
        <v>861</v>
      </c>
      <c r="B1260" s="53" t="s">
        <v>862</v>
      </c>
      <c r="C1260" s="54" t="s">
        <v>257</v>
      </c>
      <c r="D1260" s="49" t="s">
        <v>258</v>
      </c>
      <c r="E1260" s="54" t="s">
        <v>259</v>
      </c>
      <c r="F1260" s="49" t="s">
        <v>260</v>
      </c>
      <c r="G1260" s="55">
        <v>1033.08</v>
      </c>
      <c r="H1260" s="55">
        <v>1033.08</v>
      </c>
      <c r="I1260" s="55">
        <v>1033.08</v>
      </c>
      <c r="J1260" s="55">
        <v>1033.08</v>
      </c>
      <c r="K1260" s="55">
        <v>1033.08</v>
      </c>
      <c r="L1260" s="55">
        <v>1231.57</v>
      </c>
      <c r="M1260" s="55">
        <f t="shared" si="19"/>
        <v>6396.9699999999993</v>
      </c>
    </row>
    <row r="1261" spans="1:13" hidden="1">
      <c r="A1261" s="52" t="s">
        <v>861</v>
      </c>
      <c r="B1261" s="53" t="s">
        <v>862</v>
      </c>
      <c r="C1261" s="54" t="s">
        <v>261</v>
      </c>
      <c r="D1261" s="49" t="s">
        <v>262</v>
      </c>
      <c r="E1261" s="54" t="s">
        <v>259</v>
      </c>
      <c r="F1261" s="49" t="s">
        <v>260</v>
      </c>
      <c r="G1261" s="55">
        <v>88113.43</v>
      </c>
      <c r="H1261" s="55">
        <v>87997.29</v>
      </c>
      <c r="I1261" s="55">
        <v>88148.64</v>
      </c>
      <c r="J1261" s="55">
        <v>88246.53</v>
      </c>
      <c r="K1261" s="55">
        <v>88304.6</v>
      </c>
      <c r="L1261" s="55">
        <v>95335.360000000001</v>
      </c>
      <c r="M1261" s="55">
        <f t="shared" si="19"/>
        <v>536145.85</v>
      </c>
    </row>
    <row r="1262" spans="1:13" hidden="1">
      <c r="A1262" s="52" t="s">
        <v>861</v>
      </c>
      <c r="B1262" s="53" t="s">
        <v>862</v>
      </c>
      <c r="C1262" s="54" t="s">
        <v>263</v>
      </c>
      <c r="D1262" s="49" t="s">
        <v>264</v>
      </c>
      <c r="E1262" s="54" t="s">
        <v>255</v>
      </c>
      <c r="F1262" s="49" t="s">
        <v>256</v>
      </c>
      <c r="G1262" s="55">
        <v>38.75</v>
      </c>
      <c r="H1262" s="55">
        <v>0</v>
      </c>
      <c r="I1262" s="55">
        <v>19.38</v>
      </c>
      <c r="J1262" s="55">
        <v>116.25</v>
      </c>
      <c r="K1262" s="55">
        <v>180.19</v>
      </c>
      <c r="L1262" s="55">
        <v>93</v>
      </c>
      <c r="M1262" s="55">
        <f t="shared" si="19"/>
        <v>447.57</v>
      </c>
    </row>
    <row r="1263" spans="1:13" hidden="1">
      <c r="A1263" s="52" t="s">
        <v>861</v>
      </c>
      <c r="B1263" s="53" t="s">
        <v>862</v>
      </c>
      <c r="C1263" s="54" t="s">
        <v>263</v>
      </c>
      <c r="D1263" s="49" t="s">
        <v>264</v>
      </c>
      <c r="E1263" s="54" t="s">
        <v>259</v>
      </c>
      <c r="F1263" s="49" t="s">
        <v>260</v>
      </c>
      <c r="G1263" s="55">
        <v>30.34</v>
      </c>
      <c r="H1263" s="55">
        <v>2.52</v>
      </c>
      <c r="I1263" s="55">
        <v>126.34</v>
      </c>
      <c r="J1263" s="55">
        <v>1251.27</v>
      </c>
      <c r="K1263" s="55">
        <v>27.08</v>
      </c>
      <c r="L1263" s="55">
        <v>296</v>
      </c>
      <c r="M1263" s="55">
        <f t="shared" si="19"/>
        <v>1733.55</v>
      </c>
    </row>
    <row r="1264" spans="1:13" hidden="1">
      <c r="A1264" s="52" t="s">
        <v>861</v>
      </c>
      <c r="B1264" s="53" t="s">
        <v>862</v>
      </c>
      <c r="C1264" s="54" t="s">
        <v>263</v>
      </c>
      <c r="D1264" s="49" t="s">
        <v>264</v>
      </c>
      <c r="E1264" s="54" t="s">
        <v>660</v>
      </c>
      <c r="F1264" s="49" t="s">
        <v>661</v>
      </c>
      <c r="G1264" s="55">
        <v>0</v>
      </c>
      <c r="H1264" s="55">
        <v>0</v>
      </c>
      <c r="I1264" s="55">
        <v>0</v>
      </c>
      <c r="J1264" s="55">
        <v>0</v>
      </c>
      <c r="K1264" s="55">
        <v>0</v>
      </c>
      <c r="L1264" s="55">
        <v>234.17</v>
      </c>
      <c r="M1264" s="55">
        <f t="shared" si="19"/>
        <v>234.17</v>
      </c>
    </row>
    <row r="1265" spans="1:13" hidden="1">
      <c r="A1265" s="52" t="s">
        <v>861</v>
      </c>
      <c r="B1265" s="53" t="s">
        <v>862</v>
      </c>
      <c r="C1265" s="54" t="s">
        <v>263</v>
      </c>
      <c r="D1265" s="49" t="s">
        <v>264</v>
      </c>
      <c r="E1265" s="54" t="s">
        <v>265</v>
      </c>
      <c r="F1265" s="49" t="s">
        <v>266</v>
      </c>
      <c r="G1265" s="55">
        <v>0</v>
      </c>
      <c r="H1265" s="55">
        <v>500</v>
      </c>
      <c r="I1265" s="55">
        <v>2800</v>
      </c>
      <c r="J1265" s="55">
        <v>0</v>
      </c>
      <c r="K1265" s="55">
        <v>1500</v>
      </c>
      <c r="L1265" s="55">
        <v>1000</v>
      </c>
      <c r="M1265" s="55">
        <f t="shared" si="19"/>
        <v>5800</v>
      </c>
    </row>
    <row r="1266" spans="1:13" hidden="1">
      <c r="A1266" s="52" t="s">
        <v>861</v>
      </c>
      <c r="B1266" s="53" t="s">
        <v>862</v>
      </c>
      <c r="C1266" s="54" t="s">
        <v>263</v>
      </c>
      <c r="D1266" s="49" t="s">
        <v>264</v>
      </c>
      <c r="E1266" s="54" t="s">
        <v>267</v>
      </c>
      <c r="F1266" s="49" t="s">
        <v>268</v>
      </c>
      <c r="G1266" s="55">
        <v>0</v>
      </c>
      <c r="H1266" s="55">
        <v>2500</v>
      </c>
      <c r="I1266" s="55">
        <v>0</v>
      </c>
      <c r="J1266" s="55">
        <v>0</v>
      </c>
      <c r="K1266" s="55">
        <v>0</v>
      </c>
      <c r="L1266" s="55">
        <v>0</v>
      </c>
      <c r="M1266" s="55">
        <f t="shared" si="19"/>
        <v>2500</v>
      </c>
    </row>
    <row r="1267" spans="1:13" hidden="1">
      <c r="A1267" s="52" t="s">
        <v>861</v>
      </c>
      <c r="B1267" s="53" t="s">
        <v>862</v>
      </c>
      <c r="C1267" s="54" t="s">
        <v>263</v>
      </c>
      <c r="D1267" s="49" t="s">
        <v>264</v>
      </c>
      <c r="E1267" s="54" t="s">
        <v>831</v>
      </c>
      <c r="F1267" s="49" t="s">
        <v>832</v>
      </c>
      <c r="G1267" s="55">
        <v>1000</v>
      </c>
      <c r="H1267" s="55">
        <v>0</v>
      </c>
      <c r="I1267" s="55">
        <v>2000</v>
      </c>
      <c r="J1267" s="55">
        <v>0</v>
      </c>
      <c r="K1267" s="55">
        <v>0</v>
      </c>
      <c r="L1267" s="55">
        <v>0</v>
      </c>
      <c r="M1267" s="55">
        <f t="shared" si="19"/>
        <v>3000</v>
      </c>
    </row>
    <row r="1268" spans="1:13" hidden="1">
      <c r="A1268" s="52" t="s">
        <v>861</v>
      </c>
      <c r="B1268" s="53" t="s">
        <v>862</v>
      </c>
      <c r="C1268" s="54" t="s">
        <v>273</v>
      </c>
      <c r="D1268" s="49" t="s">
        <v>274</v>
      </c>
      <c r="E1268" s="54" t="s">
        <v>275</v>
      </c>
      <c r="F1268" s="49" t="s">
        <v>276</v>
      </c>
      <c r="G1268" s="55">
        <v>647.1</v>
      </c>
      <c r="H1268" s="55">
        <v>647.1</v>
      </c>
      <c r="I1268" s="55">
        <v>647.1</v>
      </c>
      <c r="J1268" s="55">
        <v>647.1</v>
      </c>
      <c r="K1268" s="55">
        <v>647.1</v>
      </c>
      <c r="L1268" s="55">
        <v>647.1</v>
      </c>
      <c r="M1268" s="55">
        <f t="shared" si="19"/>
        <v>3882.6</v>
      </c>
    </row>
    <row r="1269" spans="1:13" hidden="1">
      <c r="A1269" s="52" t="s">
        <v>861</v>
      </c>
      <c r="B1269" s="53" t="s">
        <v>862</v>
      </c>
      <c r="C1269" s="54" t="s">
        <v>293</v>
      </c>
      <c r="D1269" s="49" t="s">
        <v>294</v>
      </c>
      <c r="E1269" s="54" t="s">
        <v>279</v>
      </c>
      <c r="F1269" s="49" t="s">
        <v>280</v>
      </c>
      <c r="G1269" s="55">
        <v>502.06</v>
      </c>
      <c r="H1269" s="55">
        <v>297.17</v>
      </c>
      <c r="I1269" s="55">
        <v>-1555.39</v>
      </c>
      <c r="J1269" s="55">
        <v>39.32</v>
      </c>
      <c r="K1269" s="55">
        <v>801.92</v>
      </c>
      <c r="L1269" s="55">
        <v>394.75</v>
      </c>
      <c r="M1269" s="55">
        <f t="shared" si="19"/>
        <v>479.82999999999993</v>
      </c>
    </row>
    <row r="1270" spans="1:13" hidden="1">
      <c r="A1270" s="52" t="s">
        <v>861</v>
      </c>
      <c r="B1270" s="53" t="s">
        <v>862</v>
      </c>
      <c r="C1270" s="54" t="s">
        <v>293</v>
      </c>
      <c r="D1270" s="49" t="s">
        <v>294</v>
      </c>
      <c r="E1270" s="54" t="s">
        <v>295</v>
      </c>
      <c r="F1270" s="49" t="s">
        <v>296</v>
      </c>
      <c r="G1270" s="55">
        <v>4830.68</v>
      </c>
      <c r="H1270" s="55">
        <v>9074.69</v>
      </c>
      <c r="I1270" s="55">
        <v>8787.7800000000007</v>
      </c>
      <c r="J1270" s="55">
        <v>8172.26</v>
      </c>
      <c r="K1270" s="55">
        <v>10868.01</v>
      </c>
      <c r="L1270" s="55">
        <v>9533.8799999999992</v>
      </c>
      <c r="M1270" s="55">
        <f t="shared" si="19"/>
        <v>51267.3</v>
      </c>
    </row>
    <row r="1271" spans="1:13" hidden="1">
      <c r="A1271" s="52" t="s">
        <v>861</v>
      </c>
      <c r="B1271" s="53" t="s">
        <v>862</v>
      </c>
      <c r="C1271" s="54" t="s">
        <v>293</v>
      </c>
      <c r="D1271" s="49" t="s">
        <v>294</v>
      </c>
      <c r="E1271" s="54" t="s">
        <v>299</v>
      </c>
      <c r="F1271" s="49" t="s">
        <v>300</v>
      </c>
      <c r="G1271" s="55">
        <v>0</v>
      </c>
      <c r="H1271" s="55">
        <v>0</v>
      </c>
      <c r="I1271" s="55">
        <v>21.05</v>
      </c>
      <c r="J1271" s="55">
        <v>0</v>
      </c>
      <c r="K1271" s="55">
        <v>0</v>
      </c>
      <c r="L1271" s="55">
        <v>0</v>
      </c>
      <c r="M1271" s="55">
        <f t="shared" si="19"/>
        <v>21.05</v>
      </c>
    </row>
    <row r="1272" spans="1:13" hidden="1">
      <c r="A1272" s="52" t="s">
        <v>861</v>
      </c>
      <c r="B1272" s="53" t="s">
        <v>862</v>
      </c>
      <c r="C1272" s="54" t="s">
        <v>293</v>
      </c>
      <c r="D1272" s="49" t="s">
        <v>294</v>
      </c>
      <c r="E1272" s="54" t="s">
        <v>285</v>
      </c>
      <c r="F1272" s="49" t="s">
        <v>286</v>
      </c>
      <c r="G1272" s="55">
        <v>4248.91</v>
      </c>
      <c r="H1272" s="55">
        <v>4744.2</v>
      </c>
      <c r="I1272" s="55">
        <v>7746.75</v>
      </c>
      <c r="J1272" s="55">
        <v>5321.7999999999993</v>
      </c>
      <c r="K1272" s="55">
        <v>5330.92</v>
      </c>
      <c r="L1272" s="55">
        <v>5054.2300000000005</v>
      </c>
      <c r="M1272" s="55">
        <f t="shared" si="19"/>
        <v>32446.81</v>
      </c>
    </row>
    <row r="1273" spans="1:13" hidden="1">
      <c r="A1273" s="52" t="s">
        <v>861</v>
      </c>
      <c r="B1273" s="53" t="s">
        <v>862</v>
      </c>
      <c r="C1273" s="54" t="s">
        <v>293</v>
      </c>
      <c r="D1273" s="49" t="s">
        <v>294</v>
      </c>
      <c r="E1273" s="54" t="s">
        <v>764</v>
      </c>
      <c r="F1273" s="49" t="s">
        <v>765</v>
      </c>
      <c r="G1273" s="55">
        <v>12.84</v>
      </c>
      <c r="H1273" s="55">
        <v>135</v>
      </c>
      <c r="I1273" s="55">
        <v>0</v>
      </c>
      <c r="J1273" s="55">
        <v>0</v>
      </c>
      <c r="K1273" s="55">
        <v>0</v>
      </c>
      <c r="L1273" s="55">
        <v>0</v>
      </c>
      <c r="M1273" s="55">
        <f t="shared" si="19"/>
        <v>147.84</v>
      </c>
    </row>
    <row r="1274" spans="1:13" hidden="1">
      <c r="A1274" s="52" t="s">
        <v>861</v>
      </c>
      <c r="B1274" s="53" t="s">
        <v>862</v>
      </c>
      <c r="C1274" s="54" t="s">
        <v>66</v>
      </c>
      <c r="D1274" s="49" t="s">
        <v>314</v>
      </c>
      <c r="E1274" s="54" t="s">
        <v>279</v>
      </c>
      <c r="F1274" s="49" t="s">
        <v>280</v>
      </c>
      <c r="G1274" s="55">
        <v>3201.79</v>
      </c>
      <c r="H1274" s="55">
        <v>1903.62</v>
      </c>
      <c r="I1274" s="55">
        <v>-12865.49</v>
      </c>
      <c r="J1274" s="55">
        <v>194.78000000000003</v>
      </c>
      <c r="K1274" s="55">
        <v>4138.9400000000005</v>
      </c>
      <c r="L1274" s="55">
        <v>3249.5499999999997</v>
      </c>
      <c r="M1274" s="55">
        <f t="shared" si="19"/>
        <v>-176.80999999999995</v>
      </c>
    </row>
    <row r="1275" spans="1:13" hidden="1">
      <c r="A1275" s="52" t="s">
        <v>861</v>
      </c>
      <c r="B1275" s="53" t="s">
        <v>862</v>
      </c>
      <c r="C1275" s="54" t="s">
        <v>66</v>
      </c>
      <c r="D1275" s="49" t="s">
        <v>314</v>
      </c>
      <c r="E1275" s="54" t="s">
        <v>363</v>
      </c>
      <c r="F1275" s="49" t="s">
        <v>364</v>
      </c>
      <c r="G1275" s="55">
        <v>0</v>
      </c>
      <c r="H1275" s="55">
        <v>129.03</v>
      </c>
      <c r="I1275" s="55">
        <v>628.25</v>
      </c>
      <c r="J1275" s="55">
        <v>0</v>
      </c>
      <c r="K1275" s="55">
        <v>324.52999999999997</v>
      </c>
      <c r="L1275" s="55">
        <v>0</v>
      </c>
      <c r="M1275" s="55">
        <f t="shared" si="19"/>
        <v>1081.81</v>
      </c>
    </row>
    <row r="1276" spans="1:13" hidden="1">
      <c r="A1276" s="52" t="s">
        <v>861</v>
      </c>
      <c r="B1276" s="53" t="s">
        <v>862</v>
      </c>
      <c r="C1276" s="54" t="s">
        <v>66</v>
      </c>
      <c r="D1276" s="49" t="s">
        <v>314</v>
      </c>
      <c r="E1276" s="54" t="s">
        <v>488</v>
      </c>
      <c r="F1276" s="49" t="s">
        <v>489</v>
      </c>
      <c r="G1276" s="55">
        <v>0</v>
      </c>
      <c r="H1276" s="55">
        <v>-129.03</v>
      </c>
      <c r="I1276" s="55">
        <v>-628.25</v>
      </c>
      <c r="J1276" s="55">
        <v>0</v>
      </c>
      <c r="K1276" s="55">
        <v>-324.52999999999997</v>
      </c>
      <c r="L1276" s="55">
        <v>0</v>
      </c>
      <c r="M1276" s="55">
        <f t="shared" si="19"/>
        <v>-1081.81</v>
      </c>
    </row>
    <row r="1277" spans="1:13" hidden="1">
      <c r="A1277" s="52" t="s">
        <v>861</v>
      </c>
      <c r="B1277" s="53" t="s">
        <v>862</v>
      </c>
      <c r="C1277" s="54" t="s">
        <v>66</v>
      </c>
      <c r="D1277" s="49" t="s">
        <v>314</v>
      </c>
      <c r="E1277" s="54" t="s">
        <v>315</v>
      </c>
      <c r="F1277" s="49" t="s">
        <v>316</v>
      </c>
      <c r="G1277" s="55">
        <v>0</v>
      </c>
      <c r="H1277" s="55">
        <v>79.89</v>
      </c>
      <c r="I1277" s="55">
        <v>0</v>
      </c>
      <c r="J1277" s="55">
        <v>85.08</v>
      </c>
      <c r="K1277" s="55">
        <v>127.62</v>
      </c>
      <c r="L1277" s="55">
        <v>0</v>
      </c>
      <c r="M1277" s="55">
        <f t="shared" si="19"/>
        <v>292.59000000000003</v>
      </c>
    </row>
    <row r="1278" spans="1:13" hidden="1">
      <c r="A1278" s="52" t="s">
        <v>861</v>
      </c>
      <c r="B1278" s="53" t="s">
        <v>862</v>
      </c>
      <c r="C1278" s="54" t="s">
        <v>66</v>
      </c>
      <c r="D1278" s="49" t="s">
        <v>314</v>
      </c>
      <c r="E1278" s="54" t="s">
        <v>297</v>
      </c>
      <c r="F1278" s="49" t="s">
        <v>298</v>
      </c>
      <c r="G1278" s="55">
        <v>18</v>
      </c>
      <c r="H1278" s="55">
        <v>71.260000000000005</v>
      </c>
      <c r="I1278" s="55">
        <v>15.64</v>
      </c>
      <c r="J1278" s="55">
        <v>16.88</v>
      </c>
      <c r="K1278" s="55">
        <v>19.420000000000002</v>
      </c>
      <c r="L1278" s="55">
        <v>92.66</v>
      </c>
      <c r="M1278" s="55">
        <f t="shared" si="19"/>
        <v>233.85999999999999</v>
      </c>
    </row>
    <row r="1279" spans="1:13" hidden="1">
      <c r="A1279" s="52" t="s">
        <v>861</v>
      </c>
      <c r="B1279" s="53" t="s">
        <v>862</v>
      </c>
      <c r="C1279" s="54" t="s">
        <v>66</v>
      </c>
      <c r="D1279" s="49" t="s">
        <v>314</v>
      </c>
      <c r="E1279" s="54" t="s">
        <v>299</v>
      </c>
      <c r="F1279" s="49" t="s">
        <v>300</v>
      </c>
      <c r="G1279" s="55">
        <v>0</v>
      </c>
      <c r="H1279" s="55">
        <v>0</v>
      </c>
      <c r="I1279" s="55">
        <v>61.27</v>
      </c>
      <c r="J1279" s="55">
        <v>0</v>
      </c>
      <c r="K1279" s="55">
        <v>0</v>
      </c>
      <c r="L1279" s="55">
        <v>54.22</v>
      </c>
      <c r="M1279" s="55">
        <f t="shared" si="19"/>
        <v>115.49000000000001</v>
      </c>
    </row>
    <row r="1280" spans="1:13" hidden="1">
      <c r="A1280" s="52" t="s">
        <v>861</v>
      </c>
      <c r="B1280" s="53" t="s">
        <v>862</v>
      </c>
      <c r="C1280" s="54" t="s">
        <v>66</v>
      </c>
      <c r="D1280" s="49" t="s">
        <v>314</v>
      </c>
      <c r="E1280" s="54" t="s">
        <v>303</v>
      </c>
      <c r="F1280" s="49" t="s">
        <v>304</v>
      </c>
      <c r="G1280" s="55">
        <v>0</v>
      </c>
      <c r="H1280" s="55">
        <v>0</v>
      </c>
      <c r="I1280" s="55">
        <v>0</v>
      </c>
      <c r="J1280" s="55">
        <v>0</v>
      </c>
      <c r="K1280" s="55">
        <v>0</v>
      </c>
      <c r="L1280" s="55">
        <v>25</v>
      </c>
      <c r="M1280" s="55">
        <f t="shared" si="19"/>
        <v>25</v>
      </c>
    </row>
    <row r="1281" spans="1:13" hidden="1">
      <c r="A1281" s="52" t="s">
        <v>861</v>
      </c>
      <c r="B1281" s="53" t="s">
        <v>862</v>
      </c>
      <c r="C1281" s="54" t="s">
        <v>66</v>
      </c>
      <c r="D1281" s="49" t="s">
        <v>314</v>
      </c>
      <c r="E1281" s="54" t="s">
        <v>321</v>
      </c>
      <c r="F1281" s="49" t="s">
        <v>322</v>
      </c>
      <c r="G1281" s="55">
        <v>413.74</v>
      </c>
      <c r="H1281" s="55">
        <v>717.79000000000008</v>
      </c>
      <c r="I1281" s="55">
        <v>846.65</v>
      </c>
      <c r="J1281" s="55">
        <v>1673.52</v>
      </c>
      <c r="K1281" s="55">
        <v>1985.67</v>
      </c>
      <c r="L1281" s="55">
        <v>1087.6100000000001</v>
      </c>
      <c r="M1281" s="55">
        <f t="shared" si="19"/>
        <v>6724.9800000000014</v>
      </c>
    </row>
    <row r="1282" spans="1:13" hidden="1">
      <c r="A1282" s="52" t="s">
        <v>861</v>
      </c>
      <c r="B1282" s="53" t="s">
        <v>862</v>
      </c>
      <c r="C1282" s="54" t="s">
        <v>66</v>
      </c>
      <c r="D1282" s="49" t="s">
        <v>314</v>
      </c>
      <c r="E1282" s="54" t="s">
        <v>281</v>
      </c>
      <c r="F1282" s="49" t="s">
        <v>282</v>
      </c>
      <c r="G1282" s="55">
        <v>0</v>
      </c>
      <c r="H1282" s="55">
        <v>0</v>
      </c>
      <c r="I1282" s="55">
        <v>0</v>
      </c>
      <c r="J1282" s="55">
        <v>0</v>
      </c>
      <c r="K1282" s="55">
        <v>0</v>
      </c>
      <c r="L1282" s="55">
        <v>0</v>
      </c>
      <c r="M1282" s="55">
        <f t="shared" si="19"/>
        <v>0</v>
      </c>
    </row>
    <row r="1283" spans="1:13" hidden="1">
      <c r="A1283" s="52" t="s">
        <v>861</v>
      </c>
      <c r="B1283" s="53" t="s">
        <v>862</v>
      </c>
      <c r="C1283" s="54" t="s">
        <v>66</v>
      </c>
      <c r="D1283" s="49" t="s">
        <v>314</v>
      </c>
      <c r="E1283" s="54" t="s">
        <v>323</v>
      </c>
      <c r="F1283" s="49" t="s">
        <v>324</v>
      </c>
      <c r="G1283" s="55">
        <v>0</v>
      </c>
      <c r="H1283" s="55">
        <v>0</v>
      </c>
      <c r="I1283" s="55">
        <v>0</v>
      </c>
      <c r="J1283" s="55">
        <v>0</v>
      </c>
      <c r="K1283" s="55">
        <v>0</v>
      </c>
      <c r="L1283" s="55">
        <v>0</v>
      </c>
      <c r="M1283" s="55">
        <f t="shared" si="19"/>
        <v>0</v>
      </c>
    </row>
    <row r="1284" spans="1:13" hidden="1">
      <c r="A1284" s="52" t="s">
        <v>861</v>
      </c>
      <c r="B1284" s="53" t="s">
        <v>862</v>
      </c>
      <c r="C1284" s="54" t="s">
        <v>66</v>
      </c>
      <c r="D1284" s="49" t="s">
        <v>314</v>
      </c>
      <c r="E1284" s="54" t="s">
        <v>325</v>
      </c>
      <c r="F1284" s="49" t="s">
        <v>326</v>
      </c>
      <c r="G1284" s="55">
        <v>0</v>
      </c>
      <c r="H1284" s="55">
        <v>-45.15</v>
      </c>
      <c r="I1284" s="55">
        <v>0</v>
      </c>
      <c r="J1284" s="55">
        <v>-47.95</v>
      </c>
      <c r="K1284" s="55">
        <v>-71.760000000000005</v>
      </c>
      <c r="L1284" s="55">
        <v>0</v>
      </c>
      <c r="M1284" s="55">
        <f t="shared" si="19"/>
        <v>-164.86</v>
      </c>
    </row>
    <row r="1285" spans="1:13" hidden="1">
      <c r="A1285" s="52" t="s">
        <v>861</v>
      </c>
      <c r="B1285" s="53" t="s">
        <v>862</v>
      </c>
      <c r="C1285" s="54" t="s">
        <v>66</v>
      </c>
      <c r="D1285" s="49" t="s">
        <v>314</v>
      </c>
      <c r="E1285" s="54" t="s">
        <v>327</v>
      </c>
      <c r="F1285" s="49" t="s">
        <v>328</v>
      </c>
      <c r="G1285" s="55">
        <v>0</v>
      </c>
      <c r="H1285" s="55">
        <v>0</v>
      </c>
      <c r="I1285" s="55">
        <v>0</v>
      </c>
      <c r="J1285" s="55">
        <v>0</v>
      </c>
      <c r="K1285" s="55">
        <v>0</v>
      </c>
      <c r="L1285" s="55">
        <v>0</v>
      </c>
      <c r="M1285" s="55">
        <f t="shared" si="19"/>
        <v>0</v>
      </c>
    </row>
    <row r="1286" spans="1:13" hidden="1">
      <c r="A1286" s="52" t="s">
        <v>861</v>
      </c>
      <c r="B1286" s="53" t="s">
        <v>862</v>
      </c>
      <c r="C1286" s="54" t="s">
        <v>66</v>
      </c>
      <c r="D1286" s="49" t="s">
        <v>314</v>
      </c>
      <c r="E1286" s="54" t="s">
        <v>283</v>
      </c>
      <c r="F1286" s="49" t="s">
        <v>284</v>
      </c>
      <c r="G1286" s="55">
        <v>-14046.64</v>
      </c>
      <c r="H1286" s="55">
        <v>-11780.17</v>
      </c>
      <c r="I1286" s="55">
        <v>-10206.02</v>
      </c>
      <c r="J1286" s="55">
        <v>-10497.68</v>
      </c>
      <c r="K1286" s="55">
        <v>-14535.81</v>
      </c>
      <c r="L1286" s="55">
        <v>-20791.36</v>
      </c>
      <c r="M1286" s="55">
        <f t="shared" si="19"/>
        <v>-81857.679999999993</v>
      </c>
    </row>
    <row r="1287" spans="1:13" hidden="1">
      <c r="A1287" s="52" t="s">
        <v>861</v>
      </c>
      <c r="B1287" s="53" t="s">
        <v>862</v>
      </c>
      <c r="C1287" s="54" t="s">
        <v>66</v>
      </c>
      <c r="D1287" s="49" t="s">
        <v>314</v>
      </c>
      <c r="E1287" s="54" t="s">
        <v>329</v>
      </c>
      <c r="F1287" s="49" t="s">
        <v>330</v>
      </c>
      <c r="G1287" s="55">
        <v>-5512.13</v>
      </c>
      <c r="H1287" s="55">
        <v>-4544.1900000000005</v>
      </c>
      <c r="I1287" s="55">
        <v>-4601.87</v>
      </c>
      <c r="J1287" s="55">
        <v>-3829.25</v>
      </c>
      <c r="K1287" s="55">
        <v>-4162.82</v>
      </c>
      <c r="L1287" s="55">
        <v>-6258.86</v>
      </c>
      <c r="M1287" s="55">
        <f t="shared" si="19"/>
        <v>-28909.119999999999</v>
      </c>
    </row>
    <row r="1288" spans="1:13" hidden="1">
      <c r="A1288" s="52" t="s">
        <v>861</v>
      </c>
      <c r="B1288" s="53" t="s">
        <v>862</v>
      </c>
      <c r="C1288" s="54" t="s">
        <v>66</v>
      </c>
      <c r="D1288" s="49" t="s">
        <v>314</v>
      </c>
      <c r="E1288" s="54" t="s">
        <v>331</v>
      </c>
      <c r="F1288" s="49" t="s">
        <v>332</v>
      </c>
      <c r="G1288" s="55">
        <v>0</v>
      </c>
      <c r="H1288" s="55">
        <v>-36.85</v>
      </c>
      <c r="I1288" s="55">
        <v>-293.18</v>
      </c>
      <c r="J1288" s="55">
        <v>0</v>
      </c>
      <c r="K1288" s="55">
        <v>0</v>
      </c>
      <c r="L1288" s="55">
        <v>-17.98</v>
      </c>
      <c r="M1288" s="55">
        <f t="shared" ref="M1288:M1351" si="20">SUM(G1288:L1288)</f>
        <v>-348.01000000000005</v>
      </c>
    </row>
    <row r="1289" spans="1:13" hidden="1">
      <c r="A1289" s="52" t="s">
        <v>861</v>
      </c>
      <c r="B1289" s="53" t="s">
        <v>862</v>
      </c>
      <c r="C1289" s="54" t="s">
        <v>66</v>
      </c>
      <c r="D1289" s="49" t="s">
        <v>314</v>
      </c>
      <c r="E1289" s="54" t="s">
        <v>333</v>
      </c>
      <c r="F1289" s="49" t="s">
        <v>334</v>
      </c>
      <c r="G1289" s="55">
        <v>79.5</v>
      </c>
      <c r="H1289" s="55">
        <v>172.28</v>
      </c>
      <c r="I1289" s="55">
        <v>186.07999999999998</v>
      </c>
      <c r="J1289" s="55">
        <v>165.23</v>
      </c>
      <c r="K1289" s="55">
        <v>206.99</v>
      </c>
      <c r="L1289" s="55">
        <v>386.47</v>
      </c>
      <c r="M1289" s="55">
        <f t="shared" si="20"/>
        <v>1196.5500000000002</v>
      </c>
    </row>
    <row r="1290" spans="1:13" hidden="1">
      <c r="A1290" s="52" t="s">
        <v>861</v>
      </c>
      <c r="B1290" s="53" t="s">
        <v>862</v>
      </c>
      <c r="C1290" s="54" t="s">
        <v>66</v>
      </c>
      <c r="D1290" s="49" t="s">
        <v>314</v>
      </c>
      <c r="E1290" s="54" t="s">
        <v>388</v>
      </c>
      <c r="F1290" s="49" t="s">
        <v>389</v>
      </c>
      <c r="G1290" s="55">
        <v>0</v>
      </c>
      <c r="H1290" s="55">
        <v>129.03</v>
      </c>
      <c r="I1290" s="55">
        <v>628.25</v>
      </c>
      <c r="J1290" s="55">
        <v>0</v>
      </c>
      <c r="K1290" s="55">
        <v>324.52999999999997</v>
      </c>
      <c r="L1290" s="55">
        <v>0</v>
      </c>
      <c r="M1290" s="55">
        <f t="shared" si="20"/>
        <v>1081.81</v>
      </c>
    </row>
    <row r="1291" spans="1:13" hidden="1">
      <c r="A1291" s="52" t="s">
        <v>861</v>
      </c>
      <c r="B1291" s="53" t="s">
        <v>862</v>
      </c>
      <c r="C1291" s="54" t="s">
        <v>66</v>
      </c>
      <c r="D1291" s="49" t="s">
        <v>314</v>
      </c>
      <c r="E1291" s="54" t="s">
        <v>285</v>
      </c>
      <c r="F1291" s="49" t="s">
        <v>286</v>
      </c>
      <c r="G1291" s="55">
        <v>33882.81</v>
      </c>
      <c r="H1291" s="55">
        <v>37055.49</v>
      </c>
      <c r="I1291" s="55">
        <v>56206.850000000006</v>
      </c>
      <c r="J1291" s="55">
        <v>38250.32</v>
      </c>
      <c r="K1291" s="55">
        <v>34253.82</v>
      </c>
      <c r="L1291" s="55">
        <v>33902.14</v>
      </c>
      <c r="M1291" s="55">
        <f t="shared" si="20"/>
        <v>233551.43</v>
      </c>
    </row>
    <row r="1292" spans="1:13" hidden="1">
      <c r="A1292" s="52" t="s">
        <v>861</v>
      </c>
      <c r="B1292" s="53" t="s">
        <v>862</v>
      </c>
      <c r="C1292" s="54" t="s">
        <v>66</v>
      </c>
      <c r="D1292" s="49" t="s">
        <v>314</v>
      </c>
      <c r="E1292" s="54" t="s">
        <v>287</v>
      </c>
      <c r="F1292" s="49" t="s">
        <v>288</v>
      </c>
      <c r="G1292" s="55">
        <v>100.22</v>
      </c>
      <c r="H1292" s="55">
        <v>153.06</v>
      </c>
      <c r="I1292" s="55">
        <v>300.45</v>
      </c>
      <c r="J1292" s="55">
        <v>107.94</v>
      </c>
      <c r="K1292" s="55">
        <v>238.98999999999998</v>
      </c>
      <c r="L1292" s="55">
        <v>197.88</v>
      </c>
      <c r="M1292" s="55">
        <f t="shared" si="20"/>
        <v>1098.54</v>
      </c>
    </row>
    <row r="1293" spans="1:13" hidden="1">
      <c r="A1293" s="52" t="s">
        <v>861</v>
      </c>
      <c r="B1293" s="53" t="s">
        <v>862</v>
      </c>
      <c r="C1293" s="54" t="s">
        <v>66</v>
      </c>
      <c r="D1293" s="49" t="s">
        <v>314</v>
      </c>
      <c r="E1293" s="54" t="s">
        <v>335</v>
      </c>
      <c r="F1293" s="49" t="s">
        <v>336</v>
      </c>
      <c r="G1293" s="55">
        <v>1837.39</v>
      </c>
      <c r="H1293" s="55">
        <v>1363.4299999999998</v>
      </c>
      <c r="I1293" s="55">
        <v>7801.5</v>
      </c>
      <c r="J1293" s="55">
        <v>9762.41</v>
      </c>
      <c r="K1293" s="55">
        <v>18906.8</v>
      </c>
      <c r="L1293" s="55">
        <v>7898.2</v>
      </c>
      <c r="M1293" s="55">
        <f t="shared" si="20"/>
        <v>47569.729999999996</v>
      </c>
    </row>
    <row r="1294" spans="1:13" hidden="1">
      <c r="A1294" s="52" t="s">
        <v>861</v>
      </c>
      <c r="B1294" s="53" t="s">
        <v>862</v>
      </c>
      <c r="C1294" s="54" t="s">
        <v>66</v>
      </c>
      <c r="D1294" s="49" t="s">
        <v>314</v>
      </c>
      <c r="E1294" s="54" t="s">
        <v>289</v>
      </c>
      <c r="F1294" s="49" t="s">
        <v>290</v>
      </c>
      <c r="G1294" s="55">
        <v>11983.99</v>
      </c>
      <c r="H1294" s="55">
        <v>8145.11</v>
      </c>
      <c r="I1294" s="55">
        <v>9900.7900000000009</v>
      </c>
      <c r="J1294" s="55">
        <v>11602.44</v>
      </c>
      <c r="K1294" s="55">
        <v>13208.75</v>
      </c>
      <c r="L1294" s="55">
        <v>24217.600000000002</v>
      </c>
      <c r="M1294" s="55">
        <f t="shared" si="20"/>
        <v>79058.680000000008</v>
      </c>
    </row>
    <row r="1295" spans="1:13" hidden="1">
      <c r="A1295" s="52" t="s">
        <v>861</v>
      </c>
      <c r="B1295" s="53" t="s">
        <v>862</v>
      </c>
      <c r="C1295" s="54" t="s">
        <v>66</v>
      </c>
      <c r="D1295" s="49" t="s">
        <v>314</v>
      </c>
      <c r="E1295" s="54" t="s">
        <v>291</v>
      </c>
      <c r="F1295" s="49" t="s">
        <v>292</v>
      </c>
      <c r="G1295" s="55">
        <v>12.59</v>
      </c>
      <c r="H1295" s="55">
        <v>444.49</v>
      </c>
      <c r="I1295" s="55">
        <v>3137.45</v>
      </c>
      <c r="J1295" s="55">
        <v>86.52</v>
      </c>
      <c r="K1295" s="55">
        <v>649.87</v>
      </c>
      <c r="L1295" s="55">
        <v>390.69</v>
      </c>
      <c r="M1295" s="55">
        <f t="shared" si="20"/>
        <v>4721.6099999999997</v>
      </c>
    </row>
    <row r="1296" spans="1:13" hidden="1">
      <c r="A1296" s="52" t="s">
        <v>861</v>
      </c>
      <c r="B1296" s="53" t="s">
        <v>862</v>
      </c>
      <c r="C1296" s="54" t="s">
        <v>66</v>
      </c>
      <c r="D1296" s="49" t="s">
        <v>314</v>
      </c>
      <c r="E1296" s="54" t="s">
        <v>305</v>
      </c>
      <c r="F1296" s="49" t="s">
        <v>306</v>
      </c>
      <c r="G1296" s="55">
        <v>0</v>
      </c>
      <c r="H1296" s="55">
        <v>0</v>
      </c>
      <c r="I1296" s="55">
        <v>0</v>
      </c>
      <c r="J1296" s="55">
        <v>0</v>
      </c>
      <c r="K1296" s="55">
        <v>0</v>
      </c>
      <c r="L1296" s="55">
        <v>673.48</v>
      </c>
      <c r="M1296" s="55">
        <f t="shared" si="20"/>
        <v>673.48</v>
      </c>
    </row>
    <row r="1297" spans="1:13" hidden="1">
      <c r="A1297" s="52" t="s">
        <v>861</v>
      </c>
      <c r="B1297" s="53" t="s">
        <v>862</v>
      </c>
      <c r="C1297" s="54" t="s">
        <v>66</v>
      </c>
      <c r="D1297" s="49" t="s">
        <v>314</v>
      </c>
      <c r="E1297" s="54" t="s">
        <v>337</v>
      </c>
      <c r="F1297" s="49" t="s">
        <v>338</v>
      </c>
      <c r="G1297" s="55">
        <v>1135.6500000000001</v>
      </c>
      <c r="H1297" s="55">
        <v>2461.1800000000003</v>
      </c>
      <c r="I1297" s="55">
        <v>2067.5700000000002</v>
      </c>
      <c r="J1297" s="55">
        <v>1835.8899999999999</v>
      </c>
      <c r="K1297" s="55">
        <v>2299.87</v>
      </c>
      <c r="L1297" s="55">
        <v>4294.12</v>
      </c>
      <c r="M1297" s="55">
        <f t="shared" si="20"/>
        <v>14094.279999999999</v>
      </c>
    </row>
    <row r="1298" spans="1:13" hidden="1">
      <c r="A1298" s="52" t="s">
        <v>861</v>
      </c>
      <c r="B1298" s="53" t="s">
        <v>862</v>
      </c>
      <c r="C1298" s="54" t="s">
        <v>66</v>
      </c>
      <c r="D1298" s="49" t="s">
        <v>314</v>
      </c>
      <c r="E1298" s="54" t="s">
        <v>339</v>
      </c>
      <c r="F1298" s="49" t="s">
        <v>340</v>
      </c>
      <c r="G1298" s="55">
        <v>0</v>
      </c>
      <c r="H1298" s="55">
        <v>0</v>
      </c>
      <c r="I1298" s="55">
        <v>0</v>
      </c>
      <c r="J1298" s="55">
        <v>0</v>
      </c>
      <c r="K1298" s="55">
        <v>53.48</v>
      </c>
      <c r="L1298" s="55">
        <v>0</v>
      </c>
      <c r="M1298" s="55">
        <f t="shared" si="20"/>
        <v>53.48</v>
      </c>
    </row>
    <row r="1299" spans="1:13" hidden="1">
      <c r="A1299" s="52" t="s">
        <v>861</v>
      </c>
      <c r="B1299" s="53" t="s">
        <v>862</v>
      </c>
      <c r="C1299" s="54" t="s">
        <v>66</v>
      </c>
      <c r="D1299" s="49" t="s">
        <v>314</v>
      </c>
      <c r="E1299" s="54" t="s">
        <v>341</v>
      </c>
      <c r="F1299" s="49" t="s">
        <v>342</v>
      </c>
      <c r="G1299" s="55">
        <v>0</v>
      </c>
      <c r="H1299" s="55">
        <v>82.63</v>
      </c>
      <c r="I1299" s="55">
        <v>628.37</v>
      </c>
      <c r="J1299" s="55">
        <v>0</v>
      </c>
      <c r="K1299" s="55">
        <v>0</v>
      </c>
      <c r="L1299" s="55">
        <v>40.75</v>
      </c>
      <c r="M1299" s="55">
        <f t="shared" si="20"/>
        <v>751.75</v>
      </c>
    </row>
    <row r="1300" spans="1:13" hidden="1">
      <c r="A1300" s="52" t="s">
        <v>861</v>
      </c>
      <c r="B1300" s="53" t="s">
        <v>862</v>
      </c>
      <c r="C1300" s="54" t="s">
        <v>66</v>
      </c>
      <c r="D1300" s="49" t="s">
        <v>314</v>
      </c>
      <c r="E1300" s="54" t="s">
        <v>343</v>
      </c>
      <c r="F1300" s="49" t="s">
        <v>344</v>
      </c>
      <c r="G1300" s="55">
        <v>1819.58</v>
      </c>
      <c r="H1300" s="55">
        <v>831.90000000000009</v>
      </c>
      <c r="I1300" s="55">
        <v>1018.76</v>
      </c>
      <c r="J1300" s="55">
        <v>846.37</v>
      </c>
      <c r="K1300" s="55">
        <v>1186.74</v>
      </c>
      <c r="L1300" s="55">
        <v>1477.59</v>
      </c>
      <c r="M1300" s="55">
        <f t="shared" si="20"/>
        <v>7180.94</v>
      </c>
    </row>
    <row r="1301" spans="1:13" hidden="1">
      <c r="A1301" s="52" t="s">
        <v>861</v>
      </c>
      <c r="B1301" s="53" t="s">
        <v>862</v>
      </c>
      <c r="C1301" s="54" t="s">
        <v>66</v>
      </c>
      <c r="D1301" s="49" t="s">
        <v>314</v>
      </c>
      <c r="E1301" s="54" t="s">
        <v>346</v>
      </c>
      <c r="F1301" s="49" t="s">
        <v>347</v>
      </c>
      <c r="G1301" s="55">
        <v>3805.04</v>
      </c>
      <c r="H1301" s="55">
        <v>3805.0299999999997</v>
      </c>
      <c r="I1301" s="55">
        <v>3677.0199999999995</v>
      </c>
      <c r="J1301" s="55">
        <v>3061.0299999999997</v>
      </c>
      <c r="K1301" s="55">
        <v>3061.0299999999997</v>
      </c>
      <c r="L1301" s="55">
        <v>4909</v>
      </c>
      <c r="M1301" s="55">
        <f t="shared" si="20"/>
        <v>22318.149999999998</v>
      </c>
    </row>
    <row r="1302" spans="1:13" hidden="1">
      <c r="A1302" s="52" t="s">
        <v>861</v>
      </c>
      <c r="B1302" s="53" t="s">
        <v>862</v>
      </c>
      <c r="C1302" s="54" t="s">
        <v>66</v>
      </c>
      <c r="D1302" s="49" t="s">
        <v>314</v>
      </c>
      <c r="E1302" s="54" t="s">
        <v>352</v>
      </c>
      <c r="F1302" s="49" t="s">
        <v>353</v>
      </c>
      <c r="G1302" s="55">
        <v>16234.91</v>
      </c>
      <c r="H1302" s="55">
        <v>16206</v>
      </c>
      <c r="I1302" s="55">
        <v>11311.880000000001</v>
      </c>
      <c r="J1302" s="55">
        <v>12056.41</v>
      </c>
      <c r="K1302" s="55">
        <v>15752.11</v>
      </c>
      <c r="L1302" s="55">
        <v>17889.190000000002</v>
      </c>
      <c r="M1302" s="55">
        <f t="shared" si="20"/>
        <v>89450.5</v>
      </c>
    </row>
    <row r="1303" spans="1:13" hidden="1">
      <c r="A1303" s="52" t="s">
        <v>861</v>
      </c>
      <c r="B1303" s="53" t="s">
        <v>862</v>
      </c>
      <c r="C1303" s="54" t="s">
        <v>64</v>
      </c>
      <c r="D1303" s="49" t="s">
        <v>362</v>
      </c>
      <c r="E1303" s="54" t="s">
        <v>279</v>
      </c>
      <c r="F1303" s="49" t="s">
        <v>280</v>
      </c>
      <c r="G1303" s="55">
        <v>2599.7799999999997</v>
      </c>
      <c r="H1303" s="55">
        <v>-1629.41</v>
      </c>
      <c r="I1303" s="55">
        <v>-3186.9700000000003</v>
      </c>
      <c r="J1303" s="55">
        <v>120.41000000000003</v>
      </c>
      <c r="K1303" s="55">
        <v>1374.97</v>
      </c>
      <c r="L1303" s="55">
        <v>1708.41</v>
      </c>
      <c r="M1303" s="55">
        <f t="shared" si="20"/>
        <v>987.1899999999996</v>
      </c>
    </row>
    <row r="1304" spans="1:13" hidden="1">
      <c r="A1304" s="52" t="s">
        <v>861</v>
      </c>
      <c r="B1304" s="53" t="s">
        <v>862</v>
      </c>
      <c r="C1304" s="54" t="s">
        <v>64</v>
      </c>
      <c r="D1304" s="49" t="s">
        <v>362</v>
      </c>
      <c r="E1304" s="54" t="s">
        <v>363</v>
      </c>
      <c r="F1304" s="49" t="s">
        <v>364</v>
      </c>
      <c r="G1304" s="55">
        <v>2683.28</v>
      </c>
      <c r="H1304" s="55">
        <v>0</v>
      </c>
      <c r="I1304" s="55">
        <v>0</v>
      </c>
      <c r="J1304" s="55">
        <v>-2683.28</v>
      </c>
      <c r="K1304" s="55">
        <v>0</v>
      </c>
      <c r="L1304" s="55">
        <v>0</v>
      </c>
      <c r="M1304" s="55">
        <f t="shared" si="20"/>
        <v>0</v>
      </c>
    </row>
    <row r="1305" spans="1:13" hidden="1">
      <c r="A1305" s="52" t="s">
        <v>861</v>
      </c>
      <c r="B1305" s="53" t="s">
        <v>862</v>
      </c>
      <c r="C1305" s="54" t="s">
        <v>64</v>
      </c>
      <c r="D1305" s="49" t="s">
        <v>362</v>
      </c>
      <c r="E1305" s="54" t="s">
        <v>365</v>
      </c>
      <c r="F1305" s="49" t="s">
        <v>366</v>
      </c>
      <c r="G1305" s="55">
        <v>-63116.56</v>
      </c>
      <c r="H1305" s="55">
        <v>-62359.6</v>
      </c>
      <c r="I1305" s="55">
        <v>-82667.259999999995</v>
      </c>
      <c r="J1305" s="55">
        <v>-54580.63</v>
      </c>
      <c r="K1305" s="55">
        <v>-61724.59</v>
      </c>
      <c r="L1305" s="55">
        <v>-67037.06</v>
      </c>
      <c r="M1305" s="55">
        <f t="shared" si="20"/>
        <v>-391485.7</v>
      </c>
    </row>
    <row r="1306" spans="1:13" hidden="1">
      <c r="A1306" s="52" t="s">
        <v>861</v>
      </c>
      <c r="B1306" s="53" t="s">
        <v>862</v>
      </c>
      <c r="C1306" s="54" t="s">
        <v>64</v>
      </c>
      <c r="D1306" s="49" t="s">
        <v>362</v>
      </c>
      <c r="E1306" s="54" t="s">
        <v>367</v>
      </c>
      <c r="F1306" s="49" t="s">
        <v>368</v>
      </c>
      <c r="G1306" s="55">
        <v>-35700.49</v>
      </c>
      <c r="H1306" s="55">
        <v>-30125.77</v>
      </c>
      <c r="I1306" s="55">
        <v>-46418.509999999995</v>
      </c>
      <c r="J1306" s="55">
        <v>-26664.95</v>
      </c>
      <c r="K1306" s="55">
        <v>-26706.940000000002</v>
      </c>
      <c r="L1306" s="55">
        <v>-30713.71</v>
      </c>
      <c r="M1306" s="55">
        <f t="shared" si="20"/>
        <v>-196330.37</v>
      </c>
    </row>
    <row r="1307" spans="1:13" hidden="1">
      <c r="A1307" s="52" t="s">
        <v>861</v>
      </c>
      <c r="B1307" s="53" t="s">
        <v>862</v>
      </c>
      <c r="C1307" s="54" t="s">
        <v>64</v>
      </c>
      <c r="D1307" s="49" t="s">
        <v>362</v>
      </c>
      <c r="E1307" s="54" t="s">
        <v>369</v>
      </c>
      <c r="F1307" s="49" t="s">
        <v>370</v>
      </c>
      <c r="G1307" s="55">
        <v>35700.49</v>
      </c>
      <c r="H1307" s="55">
        <v>29562.09</v>
      </c>
      <c r="I1307" s="55">
        <v>45735.470000000008</v>
      </c>
      <c r="J1307" s="55">
        <v>26975.57</v>
      </c>
      <c r="K1307" s="55">
        <v>26407.97</v>
      </c>
      <c r="L1307" s="55">
        <v>29962.45</v>
      </c>
      <c r="M1307" s="55">
        <f t="shared" si="20"/>
        <v>194344.04000000004</v>
      </c>
    </row>
    <row r="1308" spans="1:13" hidden="1">
      <c r="A1308" s="52" t="s">
        <v>861</v>
      </c>
      <c r="B1308" s="53" t="s">
        <v>862</v>
      </c>
      <c r="C1308" s="54" t="s">
        <v>64</v>
      </c>
      <c r="D1308" s="49" t="s">
        <v>362</v>
      </c>
      <c r="E1308" s="54" t="s">
        <v>488</v>
      </c>
      <c r="F1308" s="49" t="s">
        <v>489</v>
      </c>
      <c r="G1308" s="55">
        <v>-2683.28</v>
      </c>
      <c r="H1308" s="55">
        <v>0</v>
      </c>
      <c r="I1308" s="55">
        <v>0</v>
      </c>
      <c r="J1308" s="55">
        <v>2683.28</v>
      </c>
      <c r="K1308" s="55">
        <v>0</v>
      </c>
      <c r="L1308" s="55">
        <v>0</v>
      </c>
      <c r="M1308" s="55">
        <f t="shared" si="20"/>
        <v>0</v>
      </c>
    </row>
    <row r="1309" spans="1:13" hidden="1">
      <c r="A1309" s="52" t="s">
        <v>861</v>
      </c>
      <c r="B1309" s="53" t="s">
        <v>862</v>
      </c>
      <c r="C1309" s="54" t="s">
        <v>64</v>
      </c>
      <c r="D1309" s="49" t="s">
        <v>362</v>
      </c>
      <c r="E1309" s="54" t="s">
        <v>315</v>
      </c>
      <c r="F1309" s="49" t="s">
        <v>316</v>
      </c>
      <c r="G1309" s="55">
        <v>4560.9399999999996</v>
      </c>
      <c r="H1309" s="55">
        <v>0</v>
      </c>
      <c r="I1309" s="55">
        <v>4475.96</v>
      </c>
      <c r="J1309" s="55">
        <v>0</v>
      </c>
      <c r="K1309" s="55">
        <v>0</v>
      </c>
      <c r="L1309" s="55">
        <v>2224.3900000000003</v>
      </c>
      <c r="M1309" s="55">
        <f t="shared" si="20"/>
        <v>11261.29</v>
      </c>
    </row>
    <row r="1310" spans="1:13" hidden="1">
      <c r="A1310" s="52" t="s">
        <v>861</v>
      </c>
      <c r="B1310" s="53" t="s">
        <v>862</v>
      </c>
      <c r="C1310" s="54" t="s">
        <v>64</v>
      </c>
      <c r="D1310" s="49" t="s">
        <v>362</v>
      </c>
      <c r="E1310" s="54" t="s">
        <v>297</v>
      </c>
      <c r="F1310" s="49" t="s">
        <v>298</v>
      </c>
      <c r="G1310" s="55">
        <v>764.45</v>
      </c>
      <c r="H1310" s="55">
        <v>602.07999999999993</v>
      </c>
      <c r="I1310" s="55">
        <v>1866.6599999999999</v>
      </c>
      <c r="J1310" s="55">
        <v>1110.92</v>
      </c>
      <c r="K1310" s="55">
        <v>1158.17</v>
      </c>
      <c r="L1310" s="55">
        <v>1085.52</v>
      </c>
      <c r="M1310" s="55">
        <f t="shared" si="20"/>
        <v>6587.7999999999993</v>
      </c>
    </row>
    <row r="1311" spans="1:13" hidden="1">
      <c r="A1311" s="52" t="s">
        <v>861</v>
      </c>
      <c r="B1311" s="53" t="s">
        <v>862</v>
      </c>
      <c r="C1311" s="54" t="s">
        <v>64</v>
      </c>
      <c r="D1311" s="49" t="s">
        <v>362</v>
      </c>
      <c r="E1311" s="54" t="s">
        <v>375</v>
      </c>
      <c r="F1311" s="49" t="s">
        <v>376</v>
      </c>
      <c r="G1311" s="55">
        <v>1456.85</v>
      </c>
      <c r="H1311" s="55">
        <v>1448.81</v>
      </c>
      <c r="I1311" s="55">
        <v>979.48</v>
      </c>
      <c r="J1311" s="55">
        <v>1153.8699999999999</v>
      </c>
      <c r="K1311" s="55">
        <v>1750.2800000000002</v>
      </c>
      <c r="L1311" s="55">
        <v>1189.25</v>
      </c>
      <c r="M1311" s="55">
        <f t="shared" si="20"/>
        <v>7978.5400000000009</v>
      </c>
    </row>
    <row r="1312" spans="1:13" hidden="1">
      <c r="A1312" s="52" t="s">
        <v>861</v>
      </c>
      <c r="B1312" s="53" t="s">
        <v>862</v>
      </c>
      <c r="C1312" s="54" t="s">
        <v>64</v>
      </c>
      <c r="D1312" s="49" t="s">
        <v>362</v>
      </c>
      <c r="E1312" s="54" t="s">
        <v>299</v>
      </c>
      <c r="F1312" s="49" t="s">
        <v>300</v>
      </c>
      <c r="G1312" s="55">
        <v>1034.51</v>
      </c>
      <c r="H1312" s="55">
        <v>728.19</v>
      </c>
      <c r="I1312" s="55">
        <v>174.76</v>
      </c>
      <c r="J1312" s="55">
        <v>4862.42</v>
      </c>
      <c r="K1312" s="55">
        <v>1377.52</v>
      </c>
      <c r="L1312" s="55">
        <v>558.46</v>
      </c>
      <c r="M1312" s="55">
        <f t="shared" si="20"/>
        <v>8735.86</v>
      </c>
    </row>
    <row r="1313" spans="1:13" hidden="1">
      <c r="A1313" s="52" t="s">
        <v>861</v>
      </c>
      <c r="B1313" s="53" t="s">
        <v>862</v>
      </c>
      <c r="C1313" s="54" t="s">
        <v>64</v>
      </c>
      <c r="D1313" s="49" t="s">
        <v>362</v>
      </c>
      <c r="E1313" s="54" t="s">
        <v>377</v>
      </c>
      <c r="F1313" s="49" t="s">
        <v>378</v>
      </c>
      <c r="G1313" s="55">
        <v>1292.48</v>
      </c>
      <c r="H1313" s="55">
        <v>0</v>
      </c>
      <c r="I1313" s="55">
        <v>0</v>
      </c>
      <c r="J1313" s="55">
        <v>651.84</v>
      </c>
      <c r="K1313" s="55">
        <v>1298.08</v>
      </c>
      <c r="L1313" s="55">
        <v>0</v>
      </c>
      <c r="M1313" s="55">
        <f t="shared" si="20"/>
        <v>3242.4</v>
      </c>
    </row>
    <row r="1314" spans="1:13" hidden="1">
      <c r="A1314" s="52" t="s">
        <v>861</v>
      </c>
      <c r="B1314" s="53" t="s">
        <v>862</v>
      </c>
      <c r="C1314" s="54" t="s">
        <v>64</v>
      </c>
      <c r="D1314" s="49" t="s">
        <v>362</v>
      </c>
      <c r="E1314" s="54" t="s">
        <v>301</v>
      </c>
      <c r="F1314" s="49" t="s">
        <v>302</v>
      </c>
      <c r="G1314" s="55">
        <v>0</v>
      </c>
      <c r="H1314" s="55">
        <v>0</v>
      </c>
      <c r="I1314" s="55">
        <v>0</v>
      </c>
      <c r="J1314" s="55">
        <v>11.03</v>
      </c>
      <c r="K1314" s="55">
        <v>111.17</v>
      </c>
      <c r="L1314" s="55">
        <v>195.35</v>
      </c>
      <c r="M1314" s="55">
        <f t="shared" si="20"/>
        <v>317.55</v>
      </c>
    </row>
    <row r="1315" spans="1:13" hidden="1">
      <c r="A1315" s="52" t="s">
        <v>861</v>
      </c>
      <c r="B1315" s="53" t="s">
        <v>862</v>
      </c>
      <c r="C1315" s="54" t="s">
        <v>64</v>
      </c>
      <c r="D1315" s="49" t="s">
        <v>362</v>
      </c>
      <c r="E1315" s="54" t="s">
        <v>303</v>
      </c>
      <c r="F1315" s="49" t="s">
        <v>304</v>
      </c>
      <c r="G1315" s="55">
        <v>162.63999999999999</v>
      </c>
      <c r="H1315" s="55">
        <v>2568.1799999999998</v>
      </c>
      <c r="I1315" s="55">
        <v>1072.49</v>
      </c>
      <c r="J1315" s="55">
        <v>1501.73</v>
      </c>
      <c r="K1315" s="55">
        <v>2011.3600000000001</v>
      </c>
      <c r="L1315" s="55">
        <v>356.82</v>
      </c>
      <c r="M1315" s="55">
        <f t="shared" si="20"/>
        <v>7673.2199999999993</v>
      </c>
    </row>
    <row r="1316" spans="1:13" hidden="1">
      <c r="A1316" s="52" t="s">
        <v>861</v>
      </c>
      <c r="B1316" s="53" t="s">
        <v>862</v>
      </c>
      <c r="C1316" s="54" t="s">
        <v>64</v>
      </c>
      <c r="D1316" s="49" t="s">
        <v>362</v>
      </c>
      <c r="E1316" s="54" t="s">
        <v>321</v>
      </c>
      <c r="F1316" s="49" t="s">
        <v>322</v>
      </c>
      <c r="G1316" s="55">
        <v>0</v>
      </c>
      <c r="H1316" s="55">
        <v>4716.22</v>
      </c>
      <c r="I1316" s="55">
        <v>692.4</v>
      </c>
      <c r="J1316" s="55">
        <v>25</v>
      </c>
      <c r="K1316" s="55">
        <v>362.5</v>
      </c>
      <c r="L1316" s="55">
        <v>1366.59</v>
      </c>
      <c r="M1316" s="55">
        <f t="shared" si="20"/>
        <v>7162.71</v>
      </c>
    </row>
    <row r="1317" spans="1:13" hidden="1">
      <c r="A1317" s="52" t="s">
        <v>861</v>
      </c>
      <c r="B1317" s="53" t="s">
        <v>862</v>
      </c>
      <c r="C1317" s="54" t="s">
        <v>64</v>
      </c>
      <c r="D1317" s="49" t="s">
        <v>362</v>
      </c>
      <c r="E1317" s="54" t="s">
        <v>281</v>
      </c>
      <c r="F1317" s="49" t="s">
        <v>282</v>
      </c>
      <c r="G1317" s="55">
        <v>0</v>
      </c>
      <c r="H1317" s="55">
        <v>0</v>
      </c>
      <c r="I1317" s="55">
        <v>0</v>
      </c>
      <c r="J1317" s="55">
        <v>0</v>
      </c>
      <c r="K1317" s="55">
        <v>0</v>
      </c>
      <c r="L1317" s="55">
        <v>0</v>
      </c>
      <c r="M1317" s="55">
        <f t="shared" si="20"/>
        <v>0</v>
      </c>
    </row>
    <row r="1318" spans="1:13" hidden="1">
      <c r="A1318" s="52" t="s">
        <v>861</v>
      </c>
      <c r="B1318" s="53" t="s">
        <v>862</v>
      </c>
      <c r="C1318" s="54" t="s">
        <v>64</v>
      </c>
      <c r="D1318" s="49" t="s">
        <v>362</v>
      </c>
      <c r="E1318" s="54" t="s">
        <v>380</v>
      </c>
      <c r="F1318" s="49" t="s">
        <v>381</v>
      </c>
      <c r="G1318" s="55">
        <v>0</v>
      </c>
      <c r="H1318" s="55">
        <v>0</v>
      </c>
      <c r="I1318" s="55">
        <v>0</v>
      </c>
      <c r="J1318" s="55">
        <v>0</v>
      </c>
      <c r="K1318" s="55">
        <v>0</v>
      </c>
      <c r="L1318" s="55">
        <v>0</v>
      </c>
      <c r="M1318" s="55">
        <f t="shared" si="20"/>
        <v>0</v>
      </c>
    </row>
    <row r="1319" spans="1:13" hidden="1">
      <c r="A1319" s="52" t="s">
        <v>861</v>
      </c>
      <c r="B1319" s="53" t="s">
        <v>862</v>
      </c>
      <c r="C1319" s="54" t="s">
        <v>64</v>
      </c>
      <c r="D1319" s="49" t="s">
        <v>362</v>
      </c>
      <c r="E1319" s="54" t="s">
        <v>323</v>
      </c>
      <c r="F1319" s="49" t="s">
        <v>324</v>
      </c>
      <c r="G1319" s="55">
        <v>0</v>
      </c>
      <c r="H1319" s="55">
        <v>0</v>
      </c>
      <c r="I1319" s="55">
        <v>0</v>
      </c>
      <c r="J1319" s="55">
        <v>0</v>
      </c>
      <c r="K1319" s="55">
        <v>0</v>
      </c>
      <c r="L1319" s="55">
        <v>0</v>
      </c>
      <c r="M1319" s="55">
        <f t="shared" si="20"/>
        <v>0</v>
      </c>
    </row>
    <row r="1320" spans="1:13" hidden="1">
      <c r="A1320" s="52" t="s">
        <v>861</v>
      </c>
      <c r="B1320" s="53" t="s">
        <v>862</v>
      </c>
      <c r="C1320" s="54" t="s">
        <v>64</v>
      </c>
      <c r="D1320" s="49" t="s">
        <v>362</v>
      </c>
      <c r="E1320" s="54" t="s">
        <v>325</v>
      </c>
      <c r="F1320" s="49" t="s">
        <v>326</v>
      </c>
      <c r="G1320" s="55">
        <v>-4343.3900000000003</v>
      </c>
      <c r="H1320" s="55">
        <v>-981.31999999999994</v>
      </c>
      <c r="I1320" s="55">
        <v>-3253.95</v>
      </c>
      <c r="J1320" s="55">
        <v>-1155.24</v>
      </c>
      <c r="K1320" s="55">
        <v>-1851.35</v>
      </c>
      <c r="L1320" s="55">
        <v>-2049.9</v>
      </c>
      <c r="M1320" s="55">
        <f t="shared" si="20"/>
        <v>-13635.15</v>
      </c>
    </row>
    <row r="1321" spans="1:13" hidden="1">
      <c r="A1321" s="52" t="s">
        <v>861</v>
      </c>
      <c r="B1321" s="53" t="s">
        <v>862</v>
      </c>
      <c r="C1321" s="54" t="s">
        <v>64</v>
      </c>
      <c r="D1321" s="49" t="s">
        <v>362</v>
      </c>
      <c r="E1321" s="54" t="s">
        <v>327</v>
      </c>
      <c r="F1321" s="49" t="s">
        <v>328</v>
      </c>
      <c r="G1321" s="55">
        <v>0</v>
      </c>
      <c r="H1321" s="55">
        <v>0</v>
      </c>
      <c r="I1321" s="55">
        <v>0</v>
      </c>
      <c r="J1321" s="55">
        <v>0</v>
      </c>
      <c r="K1321" s="55">
        <v>0</v>
      </c>
      <c r="L1321" s="55">
        <v>0</v>
      </c>
      <c r="M1321" s="55">
        <f t="shared" si="20"/>
        <v>0</v>
      </c>
    </row>
    <row r="1322" spans="1:13" hidden="1">
      <c r="A1322" s="52" t="s">
        <v>861</v>
      </c>
      <c r="B1322" s="53" t="s">
        <v>862</v>
      </c>
      <c r="C1322" s="54" t="s">
        <v>64</v>
      </c>
      <c r="D1322" s="49" t="s">
        <v>362</v>
      </c>
      <c r="E1322" s="54" t="s">
        <v>283</v>
      </c>
      <c r="F1322" s="49" t="s">
        <v>284</v>
      </c>
      <c r="G1322" s="55">
        <v>0</v>
      </c>
      <c r="H1322" s="55">
        <v>0</v>
      </c>
      <c r="I1322" s="55">
        <v>-45.34</v>
      </c>
      <c r="J1322" s="55">
        <v>-1.91</v>
      </c>
      <c r="K1322" s="55">
        <v>0</v>
      </c>
      <c r="L1322" s="55">
        <v>-2.08</v>
      </c>
      <c r="M1322" s="55">
        <f t="shared" si="20"/>
        <v>-49.33</v>
      </c>
    </row>
    <row r="1323" spans="1:13" hidden="1">
      <c r="A1323" s="52" t="s">
        <v>861</v>
      </c>
      <c r="B1323" s="53" t="s">
        <v>862</v>
      </c>
      <c r="C1323" s="54" t="s">
        <v>64</v>
      </c>
      <c r="D1323" s="49" t="s">
        <v>362</v>
      </c>
      <c r="E1323" s="54" t="s">
        <v>329</v>
      </c>
      <c r="F1323" s="49" t="s">
        <v>330</v>
      </c>
      <c r="G1323" s="55">
        <v>-40.53</v>
      </c>
      <c r="H1323" s="55">
        <v>0</v>
      </c>
      <c r="I1323" s="55">
        <v>0</v>
      </c>
      <c r="J1323" s="55">
        <v>0</v>
      </c>
      <c r="K1323" s="55">
        <v>-3564.63</v>
      </c>
      <c r="L1323" s="55">
        <v>-513.55999999999995</v>
      </c>
      <c r="M1323" s="55">
        <f t="shared" si="20"/>
        <v>-4118.72</v>
      </c>
    </row>
    <row r="1324" spans="1:13" hidden="1">
      <c r="A1324" s="52" t="s">
        <v>861</v>
      </c>
      <c r="B1324" s="53" t="s">
        <v>862</v>
      </c>
      <c r="C1324" s="54" t="s">
        <v>64</v>
      </c>
      <c r="D1324" s="49" t="s">
        <v>362</v>
      </c>
      <c r="E1324" s="54" t="s">
        <v>384</v>
      </c>
      <c r="F1324" s="49" t="s">
        <v>385</v>
      </c>
      <c r="G1324" s="55">
        <v>-598.16</v>
      </c>
      <c r="H1324" s="55">
        <v>-477.45000000000005</v>
      </c>
      <c r="I1324" s="55">
        <v>-578.41</v>
      </c>
      <c r="J1324" s="55">
        <v>-473.59</v>
      </c>
      <c r="K1324" s="55">
        <v>-578.68999999999994</v>
      </c>
      <c r="L1324" s="55">
        <v>-489.78</v>
      </c>
      <c r="M1324" s="55">
        <f t="shared" si="20"/>
        <v>-3196.08</v>
      </c>
    </row>
    <row r="1325" spans="1:13" hidden="1">
      <c r="A1325" s="52" t="s">
        <v>861</v>
      </c>
      <c r="B1325" s="53" t="s">
        <v>862</v>
      </c>
      <c r="C1325" s="54" t="s">
        <v>64</v>
      </c>
      <c r="D1325" s="49" t="s">
        <v>362</v>
      </c>
      <c r="E1325" s="54" t="s">
        <v>331</v>
      </c>
      <c r="F1325" s="49" t="s">
        <v>332</v>
      </c>
      <c r="G1325" s="55">
        <v>-16.48</v>
      </c>
      <c r="H1325" s="55">
        <v>0</v>
      </c>
      <c r="I1325" s="55">
        <v>0</v>
      </c>
      <c r="J1325" s="55">
        <v>0</v>
      </c>
      <c r="K1325" s="55">
        <v>0</v>
      </c>
      <c r="L1325" s="55">
        <v>0</v>
      </c>
      <c r="M1325" s="55">
        <f t="shared" si="20"/>
        <v>-16.48</v>
      </c>
    </row>
    <row r="1326" spans="1:13" hidden="1">
      <c r="A1326" s="52" t="s">
        <v>861</v>
      </c>
      <c r="B1326" s="53" t="s">
        <v>862</v>
      </c>
      <c r="C1326" s="54" t="s">
        <v>64</v>
      </c>
      <c r="D1326" s="49" t="s">
        <v>362</v>
      </c>
      <c r="E1326" s="54" t="s">
        <v>333</v>
      </c>
      <c r="F1326" s="49" t="s">
        <v>334</v>
      </c>
      <c r="G1326" s="55">
        <v>0</v>
      </c>
      <c r="H1326" s="55">
        <v>36.03</v>
      </c>
      <c r="I1326" s="55">
        <v>208.27</v>
      </c>
      <c r="J1326" s="55">
        <v>-46.32</v>
      </c>
      <c r="K1326" s="55">
        <v>0</v>
      </c>
      <c r="L1326" s="55">
        <v>21.59</v>
      </c>
      <c r="M1326" s="55">
        <f t="shared" si="20"/>
        <v>219.57000000000002</v>
      </c>
    </row>
    <row r="1327" spans="1:13" hidden="1">
      <c r="A1327" s="52" t="s">
        <v>861</v>
      </c>
      <c r="B1327" s="53" t="s">
        <v>862</v>
      </c>
      <c r="C1327" s="54" t="s">
        <v>64</v>
      </c>
      <c r="D1327" s="49" t="s">
        <v>362</v>
      </c>
      <c r="E1327" s="54" t="s">
        <v>388</v>
      </c>
      <c r="F1327" s="49" t="s">
        <v>389</v>
      </c>
      <c r="G1327" s="55">
        <v>2683.28</v>
      </c>
      <c r="H1327" s="55">
        <v>0</v>
      </c>
      <c r="I1327" s="55">
        <v>0</v>
      </c>
      <c r="J1327" s="55">
        <v>-2683.28</v>
      </c>
      <c r="K1327" s="55">
        <v>0</v>
      </c>
      <c r="L1327" s="55">
        <v>0</v>
      </c>
      <c r="M1327" s="55">
        <f t="shared" si="20"/>
        <v>0</v>
      </c>
    </row>
    <row r="1328" spans="1:13" hidden="1">
      <c r="A1328" s="52" t="s">
        <v>861</v>
      </c>
      <c r="B1328" s="53" t="s">
        <v>862</v>
      </c>
      <c r="C1328" s="54" t="s">
        <v>64</v>
      </c>
      <c r="D1328" s="49" t="s">
        <v>362</v>
      </c>
      <c r="E1328" s="54" t="s">
        <v>390</v>
      </c>
      <c r="F1328" s="49" t="s">
        <v>391</v>
      </c>
      <c r="G1328" s="55">
        <v>63116.56</v>
      </c>
      <c r="H1328" s="55">
        <v>62923.28</v>
      </c>
      <c r="I1328" s="55">
        <v>83350.3</v>
      </c>
      <c r="J1328" s="55">
        <v>54270.010000000009</v>
      </c>
      <c r="K1328" s="55">
        <v>62023.560000000005</v>
      </c>
      <c r="L1328" s="55">
        <v>67788.320000000007</v>
      </c>
      <c r="M1328" s="55">
        <f t="shared" si="20"/>
        <v>393472.03</v>
      </c>
    </row>
    <row r="1329" spans="1:13" hidden="1">
      <c r="A1329" s="52" t="s">
        <v>861</v>
      </c>
      <c r="B1329" s="53" t="s">
        <v>862</v>
      </c>
      <c r="C1329" s="54" t="s">
        <v>64</v>
      </c>
      <c r="D1329" s="49" t="s">
        <v>362</v>
      </c>
      <c r="E1329" s="54" t="s">
        <v>285</v>
      </c>
      <c r="F1329" s="49" t="s">
        <v>286</v>
      </c>
      <c r="G1329" s="55">
        <v>12263.31</v>
      </c>
      <c r="H1329" s="55">
        <v>9547.64</v>
      </c>
      <c r="I1329" s="55">
        <v>15249.580000000002</v>
      </c>
      <c r="J1329" s="55">
        <v>10648.08</v>
      </c>
      <c r="K1329" s="55">
        <v>10092.469999999999</v>
      </c>
      <c r="L1329" s="55">
        <v>11490.769999999999</v>
      </c>
      <c r="M1329" s="55">
        <f t="shared" si="20"/>
        <v>69291.850000000006</v>
      </c>
    </row>
    <row r="1330" spans="1:13" hidden="1">
      <c r="A1330" s="52" t="s">
        <v>861</v>
      </c>
      <c r="B1330" s="53" t="s">
        <v>862</v>
      </c>
      <c r="C1330" s="54" t="s">
        <v>64</v>
      </c>
      <c r="D1330" s="49" t="s">
        <v>362</v>
      </c>
      <c r="E1330" s="54" t="s">
        <v>287</v>
      </c>
      <c r="F1330" s="49" t="s">
        <v>288</v>
      </c>
      <c r="G1330" s="55">
        <v>1163.23</v>
      </c>
      <c r="H1330" s="55">
        <v>1051.3800000000001</v>
      </c>
      <c r="I1330" s="55">
        <v>1232.8599999999999</v>
      </c>
      <c r="J1330" s="55">
        <v>1063.74</v>
      </c>
      <c r="K1330" s="55">
        <v>1186.03</v>
      </c>
      <c r="L1330" s="55">
        <v>1074.19</v>
      </c>
      <c r="M1330" s="55">
        <f t="shared" si="20"/>
        <v>6771.43</v>
      </c>
    </row>
    <row r="1331" spans="1:13" hidden="1">
      <c r="A1331" s="52" t="s">
        <v>861</v>
      </c>
      <c r="B1331" s="53" t="s">
        <v>862</v>
      </c>
      <c r="C1331" s="54" t="s">
        <v>64</v>
      </c>
      <c r="D1331" s="49" t="s">
        <v>362</v>
      </c>
      <c r="E1331" s="54" t="s">
        <v>335</v>
      </c>
      <c r="F1331" s="49" t="s">
        <v>336</v>
      </c>
      <c r="G1331" s="55">
        <v>2585</v>
      </c>
      <c r="H1331" s="55">
        <v>0</v>
      </c>
      <c r="I1331" s="55">
        <v>255</v>
      </c>
      <c r="J1331" s="55">
        <v>-2585</v>
      </c>
      <c r="K1331" s="55">
        <v>0</v>
      </c>
      <c r="L1331" s="55">
        <v>895</v>
      </c>
      <c r="M1331" s="55">
        <f t="shared" si="20"/>
        <v>1150</v>
      </c>
    </row>
    <row r="1332" spans="1:13" hidden="1">
      <c r="A1332" s="52" t="s">
        <v>861</v>
      </c>
      <c r="B1332" s="53" t="s">
        <v>862</v>
      </c>
      <c r="C1332" s="54" t="s">
        <v>64</v>
      </c>
      <c r="D1332" s="49" t="s">
        <v>362</v>
      </c>
      <c r="E1332" s="54" t="s">
        <v>394</v>
      </c>
      <c r="F1332" s="49" t="s">
        <v>395</v>
      </c>
      <c r="G1332" s="55">
        <v>237.94</v>
      </c>
      <c r="H1332" s="55">
        <v>237.94</v>
      </c>
      <c r="I1332" s="55">
        <v>99.95</v>
      </c>
      <c r="J1332" s="55">
        <v>237.94</v>
      </c>
      <c r="K1332" s="55">
        <v>237.94</v>
      </c>
      <c r="L1332" s="55">
        <v>137.99</v>
      </c>
      <c r="M1332" s="55">
        <f t="shared" si="20"/>
        <v>1189.7</v>
      </c>
    </row>
    <row r="1333" spans="1:13" hidden="1">
      <c r="A1333" s="52" t="s">
        <v>861</v>
      </c>
      <c r="B1333" s="53" t="s">
        <v>862</v>
      </c>
      <c r="C1333" s="54" t="s">
        <v>64</v>
      </c>
      <c r="D1333" s="49" t="s">
        <v>362</v>
      </c>
      <c r="E1333" s="54" t="s">
        <v>289</v>
      </c>
      <c r="F1333" s="49" t="s">
        <v>290</v>
      </c>
      <c r="G1333" s="55">
        <v>0</v>
      </c>
      <c r="H1333" s="55">
        <v>0</v>
      </c>
      <c r="I1333" s="55">
        <v>115.33</v>
      </c>
      <c r="J1333" s="55">
        <v>7.51</v>
      </c>
      <c r="K1333" s="55">
        <v>0</v>
      </c>
      <c r="L1333" s="55">
        <v>8.35</v>
      </c>
      <c r="M1333" s="55">
        <f t="shared" si="20"/>
        <v>131.19</v>
      </c>
    </row>
    <row r="1334" spans="1:13" hidden="1">
      <c r="A1334" s="52" t="s">
        <v>861</v>
      </c>
      <c r="B1334" s="53" t="s">
        <v>862</v>
      </c>
      <c r="C1334" s="54" t="s">
        <v>64</v>
      </c>
      <c r="D1334" s="49" t="s">
        <v>362</v>
      </c>
      <c r="E1334" s="54" t="s">
        <v>291</v>
      </c>
      <c r="F1334" s="49" t="s">
        <v>292</v>
      </c>
      <c r="G1334" s="55">
        <v>935</v>
      </c>
      <c r="H1334" s="55">
        <v>1283.19</v>
      </c>
      <c r="I1334" s="55">
        <v>2122.8200000000002</v>
      </c>
      <c r="J1334" s="55">
        <v>693.82999999999993</v>
      </c>
      <c r="K1334" s="55">
        <v>1215.3800000000001</v>
      </c>
      <c r="L1334" s="55">
        <v>1846.96</v>
      </c>
      <c r="M1334" s="55">
        <f t="shared" si="20"/>
        <v>8097.18</v>
      </c>
    </row>
    <row r="1335" spans="1:13" hidden="1">
      <c r="A1335" s="52" t="s">
        <v>861</v>
      </c>
      <c r="B1335" s="53" t="s">
        <v>862</v>
      </c>
      <c r="C1335" s="54" t="s">
        <v>64</v>
      </c>
      <c r="D1335" s="49" t="s">
        <v>362</v>
      </c>
      <c r="E1335" s="54" t="s">
        <v>305</v>
      </c>
      <c r="F1335" s="49" t="s">
        <v>306</v>
      </c>
      <c r="G1335" s="55">
        <v>1668.67</v>
      </c>
      <c r="H1335" s="55">
        <v>1043.2</v>
      </c>
      <c r="I1335" s="55">
        <v>4511.67</v>
      </c>
      <c r="J1335" s="55">
        <v>2160.75</v>
      </c>
      <c r="K1335" s="55">
        <v>1058.1400000000001</v>
      </c>
      <c r="L1335" s="55">
        <v>1940.07</v>
      </c>
      <c r="M1335" s="55">
        <f t="shared" si="20"/>
        <v>12382.5</v>
      </c>
    </row>
    <row r="1336" spans="1:13" hidden="1">
      <c r="A1336" s="52" t="s">
        <v>861</v>
      </c>
      <c r="B1336" s="53" t="s">
        <v>862</v>
      </c>
      <c r="C1336" s="54" t="s">
        <v>64</v>
      </c>
      <c r="D1336" s="49" t="s">
        <v>362</v>
      </c>
      <c r="E1336" s="54" t="s">
        <v>48</v>
      </c>
      <c r="F1336" s="49" t="s">
        <v>396</v>
      </c>
      <c r="G1336" s="55">
        <v>0</v>
      </c>
      <c r="H1336" s="55">
        <v>0</v>
      </c>
      <c r="I1336" s="55">
        <v>0</v>
      </c>
      <c r="J1336" s="55">
        <v>0</v>
      </c>
      <c r="K1336" s="55">
        <v>174</v>
      </c>
      <c r="L1336" s="55">
        <v>0</v>
      </c>
      <c r="M1336" s="55">
        <f t="shared" si="20"/>
        <v>174</v>
      </c>
    </row>
    <row r="1337" spans="1:13" hidden="1">
      <c r="A1337" s="52" t="s">
        <v>861</v>
      </c>
      <c r="B1337" s="53" t="s">
        <v>862</v>
      </c>
      <c r="C1337" s="54" t="s">
        <v>64</v>
      </c>
      <c r="D1337" s="49" t="s">
        <v>362</v>
      </c>
      <c r="E1337" s="54" t="s">
        <v>337</v>
      </c>
      <c r="F1337" s="49" t="s">
        <v>338</v>
      </c>
      <c r="G1337" s="55">
        <v>0</v>
      </c>
      <c r="H1337" s="55">
        <v>514.69000000000005</v>
      </c>
      <c r="I1337" s="55">
        <v>2314.13</v>
      </c>
      <c r="J1337" s="55">
        <v>-514.69000000000005</v>
      </c>
      <c r="K1337" s="55">
        <v>0</v>
      </c>
      <c r="L1337" s="55">
        <v>239.87</v>
      </c>
      <c r="M1337" s="55">
        <f t="shared" si="20"/>
        <v>2554</v>
      </c>
    </row>
    <row r="1338" spans="1:13" hidden="1">
      <c r="A1338" s="52" t="s">
        <v>861</v>
      </c>
      <c r="B1338" s="53" t="s">
        <v>862</v>
      </c>
      <c r="C1338" s="54" t="s">
        <v>64</v>
      </c>
      <c r="D1338" s="49" t="s">
        <v>362</v>
      </c>
      <c r="E1338" s="54" t="s">
        <v>341</v>
      </c>
      <c r="F1338" s="49" t="s">
        <v>342</v>
      </c>
      <c r="G1338" s="55">
        <v>35</v>
      </c>
      <c r="H1338" s="55">
        <v>0</v>
      </c>
      <c r="I1338" s="55">
        <v>0</v>
      </c>
      <c r="J1338" s="55">
        <v>0</v>
      </c>
      <c r="K1338" s="55">
        <v>0</v>
      </c>
      <c r="L1338" s="55">
        <v>0</v>
      </c>
      <c r="M1338" s="55">
        <f t="shared" si="20"/>
        <v>35</v>
      </c>
    </row>
    <row r="1339" spans="1:13" hidden="1">
      <c r="A1339" s="52" t="s">
        <v>861</v>
      </c>
      <c r="B1339" s="53" t="s">
        <v>862</v>
      </c>
      <c r="C1339" s="54" t="s">
        <v>64</v>
      </c>
      <c r="D1339" s="49" t="s">
        <v>362</v>
      </c>
      <c r="E1339" s="54" t="s">
        <v>343</v>
      </c>
      <c r="F1339" s="49" t="s">
        <v>344</v>
      </c>
      <c r="G1339" s="55">
        <v>41.36</v>
      </c>
      <c r="H1339" s="55">
        <v>0</v>
      </c>
      <c r="I1339" s="55">
        <v>0</v>
      </c>
      <c r="J1339" s="55">
        <v>0</v>
      </c>
      <c r="K1339" s="55">
        <v>3637.38</v>
      </c>
      <c r="L1339" s="55">
        <v>524.04</v>
      </c>
      <c r="M1339" s="55">
        <f t="shared" si="20"/>
        <v>4202.7800000000007</v>
      </c>
    </row>
    <row r="1340" spans="1:13" hidden="1">
      <c r="A1340" s="52" t="s">
        <v>861</v>
      </c>
      <c r="B1340" s="53" t="s">
        <v>862</v>
      </c>
      <c r="C1340" s="54" t="s">
        <v>64</v>
      </c>
      <c r="D1340" s="49" t="s">
        <v>362</v>
      </c>
      <c r="E1340" s="54" t="s">
        <v>45</v>
      </c>
      <c r="F1340" s="49" t="s">
        <v>345</v>
      </c>
      <c r="G1340" s="55">
        <v>0</v>
      </c>
      <c r="H1340" s="55">
        <v>6904.85</v>
      </c>
      <c r="I1340" s="55">
        <v>0</v>
      </c>
      <c r="J1340" s="55">
        <v>907.75</v>
      </c>
      <c r="K1340" s="55">
        <v>0</v>
      </c>
      <c r="L1340" s="55">
        <v>0</v>
      </c>
      <c r="M1340" s="55">
        <f t="shared" si="20"/>
        <v>7812.6</v>
      </c>
    </row>
    <row r="1341" spans="1:13" hidden="1">
      <c r="A1341" s="52" t="s">
        <v>861</v>
      </c>
      <c r="B1341" s="53" t="s">
        <v>862</v>
      </c>
      <c r="C1341" s="54" t="s">
        <v>64</v>
      </c>
      <c r="D1341" s="49" t="s">
        <v>362</v>
      </c>
      <c r="E1341" s="54" t="s">
        <v>307</v>
      </c>
      <c r="F1341" s="49" t="s">
        <v>308</v>
      </c>
      <c r="G1341" s="55">
        <v>1421.6100000000001</v>
      </c>
      <c r="H1341" s="55">
        <v>519.85</v>
      </c>
      <c r="I1341" s="55">
        <v>169.55</v>
      </c>
      <c r="J1341" s="55">
        <v>327.96</v>
      </c>
      <c r="K1341" s="55">
        <v>634.33000000000004</v>
      </c>
      <c r="L1341" s="55">
        <v>326.57000000000005</v>
      </c>
      <c r="M1341" s="55">
        <f t="shared" si="20"/>
        <v>3399.8700000000003</v>
      </c>
    </row>
    <row r="1342" spans="1:13" hidden="1">
      <c r="A1342" s="52" t="s">
        <v>861</v>
      </c>
      <c r="B1342" s="53" t="s">
        <v>862</v>
      </c>
      <c r="C1342" s="54" t="s">
        <v>64</v>
      </c>
      <c r="D1342" s="49" t="s">
        <v>362</v>
      </c>
      <c r="E1342" s="54" t="s">
        <v>309</v>
      </c>
      <c r="F1342" s="49" t="s">
        <v>310</v>
      </c>
      <c r="G1342" s="55">
        <v>23.08</v>
      </c>
      <c r="H1342" s="55">
        <v>0</v>
      </c>
      <c r="I1342" s="55">
        <v>158.34</v>
      </c>
      <c r="J1342" s="55">
        <v>171.13</v>
      </c>
      <c r="K1342" s="55">
        <v>157.73000000000002</v>
      </c>
      <c r="L1342" s="55">
        <v>40.33</v>
      </c>
      <c r="M1342" s="55">
        <f t="shared" si="20"/>
        <v>550.61</v>
      </c>
    </row>
    <row r="1343" spans="1:13" hidden="1">
      <c r="A1343" s="52" t="s">
        <v>861</v>
      </c>
      <c r="B1343" s="53" t="s">
        <v>862</v>
      </c>
      <c r="C1343" s="54" t="s">
        <v>64</v>
      </c>
      <c r="D1343" s="49" t="s">
        <v>362</v>
      </c>
      <c r="E1343" s="54" t="s">
        <v>428</v>
      </c>
      <c r="F1343" s="49" t="s">
        <v>429</v>
      </c>
      <c r="G1343" s="55">
        <v>0</v>
      </c>
      <c r="H1343" s="55">
        <v>0</v>
      </c>
      <c r="I1343" s="55">
        <v>109000</v>
      </c>
      <c r="J1343" s="55">
        <v>0</v>
      </c>
      <c r="K1343" s="55">
        <v>0</v>
      </c>
      <c r="L1343" s="55">
        <v>0</v>
      </c>
      <c r="M1343" s="55">
        <f t="shared" si="20"/>
        <v>109000</v>
      </c>
    </row>
    <row r="1344" spans="1:13" hidden="1">
      <c r="A1344" s="52" t="s">
        <v>861</v>
      </c>
      <c r="B1344" s="53" t="s">
        <v>862</v>
      </c>
      <c r="C1344" s="54" t="s">
        <v>64</v>
      </c>
      <c r="D1344" s="49" t="s">
        <v>362</v>
      </c>
      <c r="E1344" s="54" t="s">
        <v>350</v>
      </c>
      <c r="F1344" s="49" t="s">
        <v>351</v>
      </c>
      <c r="G1344" s="55">
        <v>209.16</v>
      </c>
      <c r="H1344" s="55">
        <v>42.08</v>
      </c>
      <c r="I1344" s="55">
        <v>168.45</v>
      </c>
      <c r="J1344" s="55">
        <v>0</v>
      </c>
      <c r="K1344" s="55">
        <v>0</v>
      </c>
      <c r="L1344" s="55">
        <v>0</v>
      </c>
      <c r="M1344" s="55">
        <f t="shared" si="20"/>
        <v>419.69</v>
      </c>
    </row>
    <row r="1345" spans="1:13" hidden="1">
      <c r="A1345" s="52" t="s">
        <v>861</v>
      </c>
      <c r="B1345" s="53" t="s">
        <v>862</v>
      </c>
      <c r="C1345" s="54" t="s">
        <v>64</v>
      </c>
      <c r="D1345" s="49" t="s">
        <v>362</v>
      </c>
      <c r="E1345" s="54" t="s">
        <v>354</v>
      </c>
      <c r="F1345" s="49" t="s">
        <v>355</v>
      </c>
      <c r="G1345" s="55">
        <v>0</v>
      </c>
      <c r="H1345" s="55">
        <v>580.25</v>
      </c>
      <c r="I1345" s="55">
        <v>15.77</v>
      </c>
      <c r="J1345" s="55">
        <v>756.9</v>
      </c>
      <c r="K1345" s="55">
        <v>237.35</v>
      </c>
      <c r="L1345" s="55">
        <v>155.47</v>
      </c>
      <c r="M1345" s="55">
        <f t="shared" si="20"/>
        <v>1745.74</v>
      </c>
    </row>
    <row r="1346" spans="1:13" hidden="1">
      <c r="A1346" s="52" t="s">
        <v>861</v>
      </c>
      <c r="B1346" s="53" t="s">
        <v>862</v>
      </c>
      <c r="C1346" s="54" t="s">
        <v>64</v>
      </c>
      <c r="D1346" s="49" t="s">
        <v>362</v>
      </c>
      <c r="E1346" s="54" t="s">
        <v>403</v>
      </c>
      <c r="F1346" s="49" t="s">
        <v>404</v>
      </c>
      <c r="G1346" s="55">
        <v>36.42</v>
      </c>
      <c r="H1346" s="55">
        <v>79.5</v>
      </c>
      <c r="I1346" s="55">
        <v>67.11</v>
      </c>
      <c r="J1346" s="55">
        <v>49.89</v>
      </c>
      <c r="K1346" s="55">
        <v>23.740000000000002</v>
      </c>
      <c r="L1346" s="55">
        <v>32.22</v>
      </c>
      <c r="M1346" s="55">
        <f t="shared" si="20"/>
        <v>288.88</v>
      </c>
    </row>
    <row r="1347" spans="1:13" hidden="1">
      <c r="A1347" s="52" t="s">
        <v>861</v>
      </c>
      <c r="B1347" s="53" t="s">
        <v>862</v>
      </c>
      <c r="C1347" s="54" t="s">
        <v>64</v>
      </c>
      <c r="D1347" s="49" t="s">
        <v>362</v>
      </c>
      <c r="E1347" s="54" t="s">
        <v>405</v>
      </c>
      <c r="F1347" s="49" t="s">
        <v>406</v>
      </c>
      <c r="G1347" s="55">
        <v>417.96</v>
      </c>
      <c r="H1347" s="55">
        <v>408.61</v>
      </c>
      <c r="I1347" s="55">
        <v>467.78000000000003</v>
      </c>
      <c r="J1347" s="55">
        <v>472.97999999999996</v>
      </c>
      <c r="K1347" s="55">
        <v>360.28000000000003</v>
      </c>
      <c r="L1347" s="55">
        <v>394.83</v>
      </c>
      <c r="M1347" s="55">
        <f t="shared" si="20"/>
        <v>2522.44</v>
      </c>
    </row>
    <row r="1348" spans="1:13" hidden="1">
      <c r="A1348" s="52" t="s">
        <v>861</v>
      </c>
      <c r="B1348" s="53" t="s">
        <v>862</v>
      </c>
      <c r="C1348" s="54" t="s">
        <v>64</v>
      </c>
      <c r="D1348" s="49" t="s">
        <v>362</v>
      </c>
      <c r="E1348" s="54" t="s">
        <v>358</v>
      </c>
      <c r="F1348" s="49" t="s">
        <v>359</v>
      </c>
      <c r="G1348" s="55">
        <v>0</v>
      </c>
      <c r="H1348" s="55">
        <v>0</v>
      </c>
      <c r="I1348" s="55">
        <v>0</v>
      </c>
      <c r="J1348" s="55">
        <v>150</v>
      </c>
      <c r="K1348" s="55">
        <v>0</v>
      </c>
      <c r="L1348" s="55">
        <v>0</v>
      </c>
      <c r="M1348" s="55">
        <f t="shared" si="20"/>
        <v>150</v>
      </c>
    </row>
    <row r="1349" spans="1:13" hidden="1">
      <c r="A1349" s="52" t="s">
        <v>861</v>
      </c>
      <c r="B1349" s="53" t="s">
        <v>862</v>
      </c>
      <c r="C1349" s="54" t="s">
        <v>64</v>
      </c>
      <c r="D1349" s="49" t="s">
        <v>362</v>
      </c>
      <c r="E1349" s="54" t="s">
        <v>770</v>
      </c>
      <c r="F1349" s="49" t="s">
        <v>771</v>
      </c>
      <c r="G1349" s="55">
        <v>0</v>
      </c>
      <c r="H1349" s="55">
        <v>0</v>
      </c>
      <c r="I1349" s="55">
        <v>0</v>
      </c>
      <c r="J1349" s="55">
        <v>0</v>
      </c>
      <c r="K1349" s="55">
        <v>0</v>
      </c>
      <c r="L1349" s="55">
        <v>0</v>
      </c>
      <c r="M1349" s="55">
        <f t="shared" si="20"/>
        <v>0</v>
      </c>
    </row>
    <row r="1350" spans="1:13" hidden="1">
      <c r="A1350" s="52" t="s">
        <v>861</v>
      </c>
      <c r="B1350" s="53" t="s">
        <v>862</v>
      </c>
      <c r="C1350" s="54" t="s">
        <v>413</v>
      </c>
      <c r="D1350" s="49" t="s">
        <v>414</v>
      </c>
      <c r="E1350" s="54" t="s">
        <v>279</v>
      </c>
      <c r="F1350" s="49" t="s">
        <v>280</v>
      </c>
      <c r="G1350" s="55">
        <v>11.24</v>
      </c>
      <c r="H1350" s="55">
        <v>453.32</v>
      </c>
      <c r="I1350" s="55">
        <v>-428.43</v>
      </c>
      <c r="J1350" s="55">
        <v>55.86</v>
      </c>
      <c r="K1350" s="55">
        <v>167.04000000000002</v>
      </c>
      <c r="L1350" s="55">
        <v>-101.89</v>
      </c>
      <c r="M1350" s="55">
        <f t="shared" si="20"/>
        <v>157.14000000000004</v>
      </c>
    </row>
    <row r="1351" spans="1:13" hidden="1">
      <c r="A1351" s="52" t="s">
        <v>861</v>
      </c>
      <c r="B1351" s="53" t="s">
        <v>862</v>
      </c>
      <c r="C1351" s="54" t="s">
        <v>413</v>
      </c>
      <c r="D1351" s="49" t="s">
        <v>414</v>
      </c>
      <c r="E1351" s="54" t="s">
        <v>285</v>
      </c>
      <c r="F1351" s="49" t="s">
        <v>286</v>
      </c>
      <c r="G1351" s="55">
        <v>224.48</v>
      </c>
      <c r="H1351" s="55">
        <v>980.02</v>
      </c>
      <c r="I1351" s="55">
        <v>957.47</v>
      </c>
      <c r="J1351" s="55">
        <v>861.72</v>
      </c>
      <c r="K1351" s="55">
        <v>956.19</v>
      </c>
      <c r="L1351" s="55">
        <v>561.17999999999995</v>
      </c>
      <c r="M1351" s="55">
        <f t="shared" si="20"/>
        <v>4541.0600000000004</v>
      </c>
    </row>
    <row r="1352" spans="1:13" hidden="1">
      <c r="A1352" s="52" t="s">
        <v>861</v>
      </c>
      <c r="B1352" s="53" t="s">
        <v>862</v>
      </c>
      <c r="C1352" s="54" t="s">
        <v>413</v>
      </c>
      <c r="D1352" s="49" t="s">
        <v>414</v>
      </c>
      <c r="E1352" s="54" t="s">
        <v>335</v>
      </c>
      <c r="F1352" s="49" t="s">
        <v>336</v>
      </c>
      <c r="G1352" s="55">
        <v>15260.050000000001</v>
      </c>
      <c r="H1352" s="55">
        <v>18708.5</v>
      </c>
      <c r="I1352" s="55">
        <v>19553.55</v>
      </c>
      <c r="J1352" s="55">
        <v>18582.8</v>
      </c>
      <c r="K1352" s="55">
        <v>22735.1</v>
      </c>
      <c r="L1352" s="55">
        <v>17114.150000000001</v>
      </c>
      <c r="M1352" s="55">
        <f t="shared" ref="M1352:M1415" si="21">SUM(G1352:L1352)</f>
        <v>111954.15</v>
      </c>
    </row>
    <row r="1353" spans="1:13" hidden="1">
      <c r="A1353" s="52" t="s">
        <v>861</v>
      </c>
      <c r="B1353" s="53" t="s">
        <v>862</v>
      </c>
      <c r="C1353" s="54" t="s">
        <v>65</v>
      </c>
      <c r="D1353" s="49" t="s">
        <v>421</v>
      </c>
      <c r="E1353" s="54" t="s">
        <v>279</v>
      </c>
      <c r="F1353" s="49" t="s">
        <v>280</v>
      </c>
      <c r="G1353" s="55">
        <v>-1052.1199999999999</v>
      </c>
      <c r="H1353" s="55">
        <v>-1232.0900000000001</v>
      </c>
      <c r="I1353" s="55">
        <v>-4032.94</v>
      </c>
      <c r="J1353" s="55">
        <v>-801.39</v>
      </c>
      <c r="K1353" s="55">
        <v>1836.07</v>
      </c>
      <c r="L1353" s="55">
        <v>1117.6799999999998</v>
      </c>
      <c r="M1353" s="55">
        <f t="shared" si="21"/>
        <v>-4164.7900000000009</v>
      </c>
    </row>
    <row r="1354" spans="1:13" hidden="1">
      <c r="A1354" s="52" t="s">
        <v>861</v>
      </c>
      <c r="B1354" s="53" t="s">
        <v>862</v>
      </c>
      <c r="C1354" s="54" t="s">
        <v>65</v>
      </c>
      <c r="D1354" s="49" t="s">
        <v>421</v>
      </c>
      <c r="E1354" s="54" t="s">
        <v>297</v>
      </c>
      <c r="F1354" s="49" t="s">
        <v>298</v>
      </c>
      <c r="G1354" s="55">
        <v>13</v>
      </c>
      <c r="H1354" s="55">
        <v>0</v>
      </c>
      <c r="I1354" s="55">
        <v>0</v>
      </c>
      <c r="J1354" s="55">
        <v>0</v>
      </c>
      <c r="K1354" s="55">
        <v>0</v>
      </c>
      <c r="L1354" s="55">
        <v>0</v>
      </c>
      <c r="M1354" s="55">
        <f t="shared" si="21"/>
        <v>13</v>
      </c>
    </row>
    <row r="1355" spans="1:13" hidden="1">
      <c r="A1355" s="52" t="s">
        <v>861</v>
      </c>
      <c r="B1355" s="53" t="s">
        <v>862</v>
      </c>
      <c r="C1355" s="54" t="s">
        <v>65</v>
      </c>
      <c r="D1355" s="49" t="s">
        <v>421</v>
      </c>
      <c r="E1355" s="54" t="s">
        <v>285</v>
      </c>
      <c r="F1355" s="49" t="s">
        <v>286</v>
      </c>
      <c r="G1355" s="55">
        <v>13776.19</v>
      </c>
      <c r="H1355" s="55">
        <v>11722.720000000001</v>
      </c>
      <c r="I1355" s="55">
        <v>18004.11</v>
      </c>
      <c r="J1355" s="55">
        <v>8797.17</v>
      </c>
      <c r="K1355" s="55">
        <v>10088.42</v>
      </c>
      <c r="L1355" s="55">
        <v>10306.1</v>
      </c>
      <c r="M1355" s="55">
        <f t="shared" si="21"/>
        <v>72694.710000000006</v>
      </c>
    </row>
    <row r="1356" spans="1:13" hidden="1">
      <c r="A1356" s="52" t="s">
        <v>861</v>
      </c>
      <c r="B1356" s="53" t="s">
        <v>862</v>
      </c>
      <c r="C1356" s="54" t="s">
        <v>65</v>
      </c>
      <c r="D1356" s="49" t="s">
        <v>421</v>
      </c>
      <c r="E1356" s="54" t="s">
        <v>335</v>
      </c>
      <c r="F1356" s="49" t="s">
        <v>336</v>
      </c>
      <c r="G1356" s="55">
        <v>0</v>
      </c>
      <c r="H1356" s="55">
        <v>1246</v>
      </c>
      <c r="I1356" s="55">
        <v>6552</v>
      </c>
      <c r="J1356" s="55">
        <v>0</v>
      </c>
      <c r="K1356" s="55">
        <v>0</v>
      </c>
      <c r="L1356" s="55">
        <v>0</v>
      </c>
      <c r="M1356" s="55">
        <f t="shared" si="21"/>
        <v>7798</v>
      </c>
    </row>
    <row r="1357" spans="1:13" hidden="1">
      <c r="A1357" s="52" t="s">
        <v>861</v>
      </c>
      <c r="B1357" s="53" t="s">
        <v>862</v>
      </c>
      <c r="C1357" s="54" t="s">
        <v>65</v>
      </c>
      <c r="D1357" s="49" t="s">
        <v>421</v>
      </c>
      <c r="E1357" s="54" t="s">
        <v>291</v>
      </c>
      <c r="F1357" s="49" t="s">
        <v>292</v>
      </c>
      <c r="G1357" s="55">
        <v>0</v>
      </c>
      <c r="H1357" s="55">
        <v>55.63</v>
      </c>
      <c r="I1357" s="55">
        <v>65.319999999999993</v>
      </c>
      <c r="J1357" s="55">
        <v>482.59</v>
      </c>
      <c r="K1357" s="55">
        <v>0</v>
      </c>
      <c r="L1357" s="55">
        <v>105.13000000000001</v>
      </c>
      <c r="M1357" s="55">
        <f t="shared" si="21"/>
        <v>708.67</v>
      </c>
    </row>
    <row r="1358" spans="1:13" hidden="1">
      <c r="A1358" s="52" t="s">
        <v>861</v>
      </c>
      <c r="B1358" s="53" t="s">
        <v>862</v>
      </c>
      <c r="C1358" s="54" t="s">
        <v>424</v>
      </c>
      <c r="D1358" s="49" t="s">
        <v>425</v>
      </c>
      <c r="E1358" s="54" t="s">
        <v>279</v>
      </c>
      <c r="F1358" s="49" t="s">
        <v>280</v>
      </c>
      <c r="G1358" s="55">
        <v>696.49</v>
      </c>
      <c r="H1358" s="55">
        <v>-2.39</v>
      </c>
      <c r="I1358" s="55">
        <v>-2463.08</v>
      </c>
      <c r="J1358" s="55">
        <v>0</v>
      </c>
      <c r="K1358" s="55">
        <v>1055.5999999999999</v>
      </c>
      <c r="L1358" s="55">
        <v>711.21</v>
      </c>
      <c r="M1358" s="55">
        <f t="shared" si="21"/>
        <v>-2.1700000000000728</v>
      </c>
    </row>
    <row r="1359" spans="1:13" hidden="1">
      <c r="A1359" s="52" t="s">
        <v>861</v>
      </c>
      <c r="B1359" s="53" t="s">
        <v>862</v>
      </c>
      <c r="C1359" s="54" t="s">
        <v>424</v>
      </c>
      <c r="D1359" s="49" t="s">
        <v>425</v>
      </c>
      <c r="E1359" s="54" t="s">
        <v>285</v>
      </c>
      <c r="F1359" s="49" t="s">
        <v>286</v>
      </c>
      <c r="G1359" s="55">
        <v>7041.35</v>
      </c>
      <c r="H1359" s="55">
        <v>7037.36</v>
      </c>
      <c r="I1359" s="55">
        <v>10556.04</v>
      </c>
      <c r="J1359" s="55">
        <v>7037.35</v>
      </c>
      <c r="K1359" s="55">
        <v>7037.36</v>
      </c>
      <c r="L1359" s="55">
        <v>7052.29</v>
      </c>
      <c r="M1359" s="55">
        <f t="shared" si="21"/>
        <v>45761.75</v>
      </c>
    </row>
    <row r="1360" spans="1:13" hidden="1">
      <c r="A1360" s="52" t="s">
        <v>861</v>
      </c>
      <c r="B1360" s="53" t="s">
        <v>862</v>
      </c>
      <c r="C1360" s="54" t="s">
        <v>426</v>
      </c>
      <c r="D1360" s="49" t="s">
        <v>427</v>
      </c>
      <c r="E1360" s="54" t="s">
        <v>279</v>
      </c>
      <c r="F1360" s="49" t="s">
        <v>280</v>
      </c>
      <c r="G1360" s="55">
        <v>339.85</v>
      </c>
      <c r="H1360" s="55">
        <v>1918.68</v>
      </c>
      <c r="I1360" s="55">
        <v>-1723.8899999999999</v>
      </c>
      <c r="J1360" s="55">
        <v>404.53000000000009</v>
      </c>
      <c r="K1360" s="55">
        <v>305.40999999999997</v>
      </c>
      <c r="L1360" s="55">
        <v>1674.7399999999998</v>
      </c>
      <c r="M1360" s="55">
        <f t="shared" si="21"/>
        <v>2919.32</v>
      </c>
    </row>
    <row r="1361" spans="1:13" hidden="1">
      <c r="A1361" s="52" t="s">
        <v>861</v>
      </c>
      <c r="B1361" s="53" t="s">
        <v>862</v>
      </c>
      <c r="C1361" s="54" t="s">
        <v>426</v>
      </c>
      <c r="D1361" s="49" t="s">
        <v>427</v>
      </c>
      <c r="E1361" s="54" t="s">
        <v>363</v>
      </c>
      <c r="F1361" s="49" t="s">
        <v>364</v>
      </c>
      <c r="G1361" s="55">
        <v>0</v>
      </c>
      <c r="H1361" s="55">
        <v>0</v>
      </c>
      <c r="I1361" s="55">
        <v>0</v>
      </c>
      <c r="J1361" s="55">
        <v>0</v>
      </c>
      <c r="K1361" s="55">
        <v>2117.79</v>
      </c>
      <c r="L1361" s="55">
        <v>0</v>
      </c>
      <c r="M1361" s="55">
        <f t="shared" si="21"/>
        <v>2117.79</v>
      </c>
    </row>
    <row r="1362" spans="1:13" hidden="1">
      <c r="A1362" s="52" t="s">
        <v>861</v>
      </c>
      <c r="B1362" s="53" t="s">
        <v>862</v>
      </c>
      <c r="C1362" s="54" t="s">
        <v>426</v>
      </c>
      <c r="D1362" s="49" t="s">
        <v>427</v>
      </c>
      <c r="E1362" s="54" t="s">
        <v>488</v>
      </c>
      <c r="F1362" s="49" t="s">
        <v>489</v>
      </c>
      <c r="G1362" s="55">
        <v>0</v>
      </c>
      <c r="H1362" s="55">
        <v>0</v>
      </c>
      <c r="I1362" s="55">
        <v>0</v>
      </c>
      <c r="J1362" s="55">
        <v>0</v>
      </c>
      <c r="K1362" s="55">
        <v>-2117.79</v>
      </c>
      <c r="L1362" s="55">
        <v>0</v>
      </c>
      <c r="M1362" s="55">
        <f t="shared" si="21"/>
        <v>-2117.79</v>
      </c>
    </row>
    <row r="1363" spans="1:13" hidden="1">
      <c r="A1363" s="52" t="s">
        <v>861</v>
      </c>
      <c r="B1363" s="53" t="s">
        <v>862</v>
      </c>
      <c r="C1363" s="54" t="s">
        <v>426</v>
      </c>
      <c r="D1363" s="49" t="s">
        <v>427</v>
      </c>
      <c r="E1363" s="54" t="s">
        <v>388</v>
      </c>
      <c r="F1363" s="49" t="s">
        <v>389</v>
      </c>
      <c r="G1363" s="55">
        <v>0</v>
      </c>
      <c r="H1363" s="55">
        <v>0</v>
      </c>
      <c r="I1363" s="55">
        <v>0</v>
      </c>
      <c r="J1363" s="55">
        <v>0</v>
      </c>
      <c r="K1363" s="55">
        <v>2117.79</v>
      </c>
      <c r="L1363" s="55">
        <v>0</v>
      </c>
      <c r="M1363" s="55">
        <f t="shared" si="21"/>
        <v>2117.79</v>
      </c>
    </row>
    <row r="1364" spans="1:13" hidden="1">
      <c r="A1364" s="52" t="s">
        <v>861</v>
      </c>
      <c r="B1364" s="53" t="s">
        <v>862</v>
      </c>
      <c r="C1364" s="54" t="s">
        <v>426</v>
      </c>
      <c r="D1364" s="49" t="s">
        <v>427</v>
      </c>
      <c r="E1364" s="54" t="s">
        <v>285</v>
      </c>
      <c r="F1364" s="49" t="s">
        <v>286</v>
      </c>
      <c r="G1364" s="55">
        <v>946.03</v>
      </c>
      <c r="H1364" s="55">
        <v>4143.84</v>
      </c>
      <c r="I1364" s="55">
        <v>4574.42</v>
      </c>
      <c r="J1364" s="55">
        <v>4667.74</v>
      </c>
      <c r="K1364" s="55">
        <v>3680.8700000000003</v>
      </c>
      <c r="L1364" s="55">
        <v>6294.16</v>
      </c>
      <c r="M1364" s="55">
        <f t="shared" si="21"/>
        <v>24307.06</v>
      </c>
    </row>
    <row r="1365" spans="1:13" hidden="1">
      <c r="A1365" s="52" t="s">
        <v>861</v>
      </c>
      <c r="B1365" s="53" t="s">
        <v>862</v>
      </c>
      <c r="C1365" s="54" t="s">
        <v>426</v>
      </c>
      <c r="D1365" s="49" t="s">
        <v>427</v>
      </c>
      <c r="E1365" s="54" t="s">
        <v>356</v>
      </c>
      <c r="F1365" s="49" t="s">
        <v>357</v>
      </c>
      <c r="G1365" s="55">
        <v>2760.89</v>
      </c>
      <c r="H1365" s="55">
        <v>80.569999999999993</v>
      </c>
      <c r="I1365" s="55">
        <v>94.31</v>
      </c>
      <c r="J1365" s="55">
        <v>0</v>
      </c>
      <c r="K1365" s="55">
        <v>38.450000000000003</v>
      </c>
      <c r="L1365" s="55">
        <v>42.12</v>
      </c>
      <c r="M1365" s="55">
        <f t="shared" si="21"/>
        <v>3016.3399999999997</v>
      </c>
    </row>
    <row r="1366" spans="1:13" hidden="1">
      <c r="A1366" s="52" t="s">
        <v>861</v>
      </c>
      <c r="B1366" s="53" t="s">
        <v>862</v>
      </c>
      <c r="C1366" s="54" t="s">
        <v>436</v>
      </c>
      <c r="D1366" s="49" t="s">
        <v>437</v>
      </c>
      <c r="E1366" s="54" t="s">
        <v>440</v>
      </c>
      <c r="F1366" s="49" t="s">
        <v>441</v>
      </c>
      <c r="G1366" s="55">
        <v>3599.67</v>
      </c>
      <c r="H1366" s="55">
        <v>3564.16</v>
      </c>
      <c r="I1366" s="55">
        <v>3972.7400000000007</v>
      </c>
      <c r="J1366" s="55">
        <v>3508.62</v>
      </c>
      <c r="K1366" s="55">
        <v>3770.44</v>
      </c>
      <c r="L1366" s="55">
        <v>3942.5299999999997</v>
      </c>
      <c r="M1366" s="55">
        <f t="shared" si="21"/>
        <v>22358.159999999996</v>
      </c>
    </row>
    <row r="1367" spans="1:13" hidden="1">
      <c r="A1367" s="52" t="s">
        <v>861</v>
      </c>
      <c r="B1367" s="53" t="s">
        <v>862</v>
      </c>
      <c r="C1367" s="54" t="s">
        <v>436</v>
      </c>
      <c r="D1367" s="49" t="s">
        <v>437</v>
      </c>
      <c r="E1367" s="54" t="s">
        <v>442</v>
      </c>
      <c r="F1367" s="49" t="s">
        <v>443</v>
      </c>
      <c r="G1367" s="55">
        <v>4367.3999999999996</v>
      </c>
      <c r="H1367" s="55">
        <v>4326.1100000000006</v>
      </c>
      <c r="I1367" s="55">
        <v>4821.3100000000004</v>
      </c>
      <c r="J1367" s="55">
        <v>4258.3899999999994</v>
      </c>
      <c r="K1367" s="55">
        <v>4574.6100000000006</v>
      </c>
      <c r="L1367" s="55">
        <v>4785.43</v>
      </c>
      <c r="M1367" s="55">
        <f t="shared" si="21"/>
        <v>27133.25</v>
      </c>
    </row>
    <row r="1368" spans="1:13" hidden="1">
      <c r="A1368" s="52" t="s">
        <v>861</v>
      </c>
      <c r="B1368" s="53" t="s">
        <v>862</v>
      </c>
      <c r="C1368" s="54" t="s">
        <v>436</v>
      </c>
      <c r="D1368" s="49" t="s">
        <v>437</v>
      </c>
      <c r="E1368" s="54" t="s">
        <v>444</v>
      </c>
      <c r="F1368" s="49" t="s">
        <v>445</v>
      </c>
      <c r="G1368" s="55">
        <v>6620.49</v>
      </c>
      <c r="H1368" s="55">
        <v>6559.36</v>
      </c>
      <c r="I1368" s="55">
        <v>7309.62</v>
      </c>
      <c r="J1368" s="55">
        <v>6456.43</v>
      </c>
      <c r="K1368" s="55">
        <v>6934.6299999999992</v>
      </c>
      <c r="L1368" s="55">
        <v>7255.8200000000006</v>
      </c>
      <c r="M1368" s="55">
        <f t="shared" si="21"/>
        <v>41136.35</v>
      </c>
    </row>
    <row r="1369" spans="1:13" hidden="1">
      <c r="A1369" s="52" t="s">
        <v>861</v>
      </c>
      <c r="B1369" s="53" t="s">
        <v>862</v>
      </c>
      <c r="C1369" s="54" t="s">
        <v>436</v>
      </c>
      <c r="D1369" s="49" t="s">
        <v>437</v>
      </c>
      <c r="E1369" s="54" t="s">
        <v>446</v>
      </c>
      <c r="F1369" s="49" t="s">
        <v>447</v>
      </c>
      <c r="G1369" s="55">
        <v>88.740000000000009</v>
      </c>
      <c r="H1369" s="55">
        <v>87.78</v>
      </c>
      <c r="I1369" s="55">
        <v>97.88000000000001</v>
      </c>
      <c r="J1369" s="55">
        <v>86.43</v>
      </c>
      <c r="K1369" s="55">
        <v>92.94</v>
      </c>
      <c r="L1369" s="55">
        <v>97.1</v>
      </c>
      <c r="M1369" s="55">
        <f t="shared" si="21"/>
        <v>550.87</v>
      </c>
    </row>
    <row r="1370" spans="1:13" hidden="1">
      <c r="A1370" s="52" t="s">
        <v>861</v>
      </c>
      <c r="B1370" s="53" t="s">
        <v>862</v>
      </c>
      <c r="C1370" s="54" t="s">
        <v>436</v>
      </c>
      <c r="D1370" s="49" t="s">
        <v>437</v>
      </c>
      <c r="E1370" s="54" t="s">
        <v>448</v>
      </c>
      <c r="F1370" s="49" t="s">
        <v>449</v>
      </c>
      <c r="G1370" s="55">
        <v>443.7</v>
      </c>
      <c r="H1370" s="55">
        <v>438.95</v>
      </c>
      <c r="I1370" s="55">
        <v>489.40999999999997</v>
      </c>
      <c r="J1370" s="55">
        <v>432.16999999999996</v>
      </c>
      <c r="K1370" s="55">
        <v>464.75</v>
      </c>
      <c r="L1370" s="55">
        <v>485.52</v>
      </c>
      <c r="M1370" s="55">
        <f t="shared" si="21"/>
        <v>2754.5</v>
      </c>
    </row>
    <row r="1371" spans="1:13" hidden="1">
      <c r="A1371" s="52" t="s">
        <v>861</v>
      </c>
      <c r="B1371" s="53" t="s">
        <v>862</v>
      </c>
      <c r="C1371" s="54" t="s">
        <v>436</v>
      </c>
      <c r="D1371" s="49" t="s">
        <v>437</v>
      </c>
      <c r="E1371" s="54" t="s">
        <v>450</v>
      </c>
      <c r="F1371" s="49" t="s">
        <v>451</v>
      </c>
      <c r="G1371" s="55">
        <v>354.96</v>
      </c>
      <c r="H1371" s="55">
        <v>351.15</v>
      </c>
      <c r="I1371" s="55">
        <v>391.52</v>
      </c>
      <c r="J1371" s="55">
        <v>345.75</v>
      </c>
      <c r="K1371" s="55">
        <v>371.79</v>
      </c>
      <c r="L1371" s="55">
        <v>388.42000000000007</v>
      </c>
      <c r="M1371" s="55">
        <f t="shared" si="21"/>
        <v>2203.59</v>
      </c>
    </row>
    <row r="1372" spans="1:13" hidden="1">
      <c r="A1372" s="52" t="s">
        <v>861</v>
      </c>
      <c r="B1372" s="53" t="s">
        <v>862</v>
      </c>
      <c r="C1372" s="54" t="s">
        <v>436</v>
      </c>
      <c r="D1372" s="49" t="s">
        <v>437</v>
      </c>
      <c r="E1372" s="54" t="s">
        <v>452</v>
      </c>
      <c r="F1372" s="49" t="s">
        <v>453</v>
      </c>
      <c r="G1372" s="55">
        <v>16953.11</v>
      </c>
      <c r="H1372" s="55">
        <v>16777.989999999998</v>
      </c>
      <c r="I1372" s="55">
        <v>18704.52</v>
      </c>
      <c r="J1372" s="55">
        <v>16518</v>
      </c>
      <c r="K1372" s="55">
        <v>17757.18</v>
      </c>
      <c r="L1372" s="55">
        <v>18558.919999999998</v>
      </c>
      <c r="M1372" s="55">
        <f t="shared" si="21"/>
        <v>105269.71999999999</v>
      </c>
    </row>
    <row r="1373" spans="1:13" hidden="1">
      <c r="A1373" s="52" t="s">
        <v>861</v>
      </c>
      <c r="B1373" s="53" t="s">
        <v>862</v>
      </c>
      <c r="C1373" s="54" t="s">
        <v>436</v>
      </c>
      <c r="D1373" s="49" t="s">
        <v>437</v>
      </c>
      <c r="E1373" s="54" t="s">
        <v>454</v>
      </c>
      <c r="F1373" s="49" t="s">
        <v>455</v>
      </c>
      <c r="G1373" s="55">
        <v>563.4</v>
      </c>
      <c r="H1373" s="55">
        <v>554.86999999999989</v>
      </c>
      <c r="I1373" s="55">
        <v>619.66999999999996</v>
      </c>
      <c r="J1373" s="55">
        <v>546.74999999999989</v>
      </c>
      <c r="K1373" s="55">
        <v>590.05999999999995</v>
      </c>
      <c r="L1373" s="55">
        <v>613.69000000000005</v>
      </c>
      <c r="M1373" s="55">
        <f t="shared" si="21"/>
        <v>3488.44</v>
      </c>
    </row>
    <row r="1374" spans="1:13" hidden="1">
      <c r="A1374" s="52" t="s">
        <v>861</v>
      </c>
      <c r="B1374" s="53" t="s">
        <v>862</v>
      </c>
      <c r="C1374" s="54" t="s">
        <v>436</v>
      </c>
      <c r="D1374" s="49" t="s">
        <v>437</v>
      </c>
      <c r="E1374" s="54" t="s">
        <v>301</v>
      </c>
      <c r="F1374" s="49" t="s">
        <v>302</v>
      </c>
      <c r="G1374" s="55">
        <v>168.98</v>
      </c>
      <c r="H1374" s="55">
        <v>298.3</v>
      </c>
      <c r="I1374" s="55">
        <v>427.19</v>
      </c>
      <c r="J1374" s="55">
        <v>154.43</v>
      </c>
      <c r="K1374" s="55">
        <v>448.97</v>
      </c>
      <c r="L1374" s="55">
        <v>561.09</v>
      </c>
      <c r="M1374" s="55">
        <f t="shared" si="21"/>
        <v>2058.96</v>
      </c>
    </row>
    <row r="1375" spans="1:13" hidden="1">
      <c r="A1375" s="52" t="s">
        <v>861</v>
      </c>
      <c r="B1375" s="53" t="s">
        <v>862</v>
      </c>
      <c r="C1375" s="54" t="s">
        <v>436</v>
      </c>
      <c r="D1375" s="49" t="s">
        <v>437</v>
      </c>
      <c r="E1375" s="54" t="s">
        <v>327</v>
      </c>
      <c r="F1375" s="49" t="s">
        <v>328</v>
      </c>
      <c r="G1375" s="55">
        <v>0</v>
      </c>
      <c r="H1375" s="55">
        <v>0</v>
      </c>
      <c r="I1375" s="55">
        <v>0</v>
      </c>
      <c r="J1375" s="55">
        <v>0</v>
      </c>
      <c r="K1375" s="55">
        <v>0</v>
      </c>
      <c r="L1375" s="55">
        <v>0</v>
      </c>
      <c r="M1375" s="55">
        <f t="shared" si="21"/>
        <v>0</v>
      </c>
    </row>
    <row r="1376" spans="1:13" hidden="1">
      <c r="A1376" s="52" t="s">
        <v>861</v>
      </c>
      <c r="B1376" s="53" t="s">
        <v>862</v>
      </c>
      <c r="C1376" s="54" t="s">
        <v>436</v>
      </c>
      <c r="D1376" s="49" t="s">
        <v>437</v>
      </c>
      <c r="E1376" s="54" t="s">
        <v>331</v>
      </c>
      <c r="F1376" s="49" t="s">
        <v>332</v>
      </c>
      <c r="G1376" s="55">
        <v>-918.79</v>
      </c>
      <c r="H1376" s="55">
        <v>-1049.72</v>
      </c>
      <c r="I1376" s="55">
        <v>-254.86</v>
      </c>
      <c r="J1376" s="55">
        <v>-31.04</v>
      </c>
      <c r="K1376" s="55">
        <v>-77.66</v>
      </c>
      <c r="L1376" s="55">
        <v>-102.33</v>
      </c>
      <c r="M1376" s="55">
        <f t="shared" si="21"/>
        <v>-2434.3999999999996</v>
      </c>
    </row>
    <row r="1377" spans="1:13" hidden="1">
      <c r="A1377" s="52" t="s">
        <v>861</v>
      </c>
      <c r="B1377" s="53" t="s">
        <v>862</v>
      </c>
      <c r="C1377" s="54" t="s">
        <v>436</v>
      </c>
      <c r="D1377" s="49" t="s">
        <v>437</v>
      </c>
      <c r="E1377" s="54" t="s">
        <v>456</v>
      </c>
      <c r="F1377" s="49" t="s">
        <v>457</v>
      </c>
      <c r="G1377" s="55">
        <v>515.46</v>
      </c>
      <c r="H1377" s="55">
        <v>24.79</v>
      </c>
      <c r="I1377" s="55">
        <v>120.69</v>
      </c>
      <c r="J1377" s="55">
        <v>-515.46</v>
      </c>
      <c r="K1377" s="55">
        <v>469.16999999999996</v>
      </c>
      <c r="L1377" s="55">
        <v>0</v>
      </c>
      <c r="M1377" s="55">
        <f t="shared" si="21"/>
        <v>614.65</v>
      </c>
    </row>
    <row r="1378" spans="1:13" hidden="1">
      <c r="A1378" s="52" t="s">
        <v>861</v>
      </c>
      <c r="B1378" s="53" t="s">
        <v>862</v>
      </c>
      <c r="C1378" s="54" t="s">
        <v>436</v>
      </c>
      <c r="D1378" s="49" t="s">
        <v>437</v>
      </c>
      <c r="E1378" s="54" t="s">
        <v>458</v>
      </c>
      <c r="F1378" s="49" t="s">
        <v>459</v>
      </c>
      <c r="G1378" s="55">
        <v>3.22</v>
      </c>
      <c r="H1378" s="55">
        <v>0.15</v>
      </c>
      <c r="I1378" s="55">
        <v>0.75</v>
      </c>
      <c r="J1378" s="55">
        <v>-3.22</v>
      </c>
      <c r="K1378" s="55">
        <v>2.9299999999999997</v>
      </c>
      <c r="L1378" s="55">
        <v>0</v>
      </c>
      <c r="M1378" s="55">
        <f t="shared" si="21"/>
        <v>3.8299999999999996</v>
      </c>
    </row>
    <row r="1379" spans="1:13" hidden="1">
      <c r="A1379" s="52" t="s">
        <v>861</v>
      </c>
      <c r="B1379" s="53" t="s">
        <v>862</v>
      </c>
      <c r="C1379" s="54" t="s">
        <v>436</v>
      </c>
      <c r="D1379" s="49" t="s">
        <v>437</v>
      </c>
      <c r="E1379" s="54" t="s">
        <v>335</v>
      </c>
      <c r="F1379" s="49" t="s">
        <v>336</v>
      </c>
      <c r="G1379" s="55">
        <v>683.4</v>
      </c>
      <c r="H1379" s="55">
        <v>0</v>
      </c>
      <c r="I1379" s="55">
        <v>0</v>
      </c>
      <c r="J1379" s="55">
        <v>0</v>
      </c>
      <c r="K1379" s="55">
        <v>0</v>
      </c>
      <c r="L1379" s="55">
        <v>0</v>
      </c>
      <c r="M1379" s="55">
        <f t="shared" si="21"/>
        <v>683.4</v>
      </c>
    </row>
    <row r="1380" spans="1:13" hidden="1">
      <c r="A1380" s="52" t="s">
        <v>861</v>
      </c>
      <c r="B1380" s="53" t="s">
        <v>862</v>
      </c>
      <c r="C1380" s="54" t="s">
        <v>436</v>
      </c>
      <c r="D1380" s="49" t="s">
        <v>437</v>
      </c>
      <c r="E1380" s="54" t="s">
        <v>462</v>
      </c>
      <c r="F1380" s="49" t="s">
        <v>463</v>
      </c>
      <c r="G1380" s="55">
        <v>134.43</v>
      </c>
      <c r="H1380" s="55">
        <v>6.46</v>
      </c>
      <c r="I1380" s="55">
        <v>31.47</v>
      </c>
      <c r="J1380" s="55">
        <v>-134.43</v>
      </c>
      <c r="K1380" s="55">
        <v>122.36</v>
      </c>
      <c r="L1380" s="55">
        <v>0</v>
      </c>
      <c r="M1380" s="55">
        <f t="shared" si="21"/>
        <v>160.29000000000002</v>
      </c>
    </row>
    <row r="1381" spans="1:13" hidden="1">
      <c r="A1381" s="52" t="s">
        <v>861</v>
      </c>
      <c r="B1381" s="53" t="s">
        <v>862</v>
      </c>
      <c r="C1381" s="54" t="s">
        <v>436</v>
      </c>
      <c r="D1381" s="49" t="s">
        <v>437</v>
      </c>
      <c r="E1381" s="54" t="s">
        <v>464</v>
      </c>
      <c r="F1381" s="49" t="s">
        <v>465</v>
      </c>
      <c r="G1381" s="55">
        <v>202.86</v>
      </c>
      <c r="H1381" s="55">
        <v>9.75</v>
      </c>
      <c r="I1381" s="55">
        <v>47.49</v>
      </c>
      <c r="J1381" s="55">
        <v>-202.86</v>
      </c>
      <c r="K1381" s="55">
        <v>184.64</v>
      </c>
      <c r="L1381" s="55">
        <v>0</v>
      </c>
      <c r="M1381" s="55">
        <f t="shared" si="21"/>
        <v>241.88</v>
      </c>
    </row>
    <row r="1382" spans="1:13" hidden="1">
      <c r="A1382" s="52" t="s">
        <v>861</v>
      </c>
      <c r="B1382" s="53" t="s">
        <v>862</v>
      </c>
      <c r="C1382" s="54" t="s">
        <v>436</v>
      </c>
      <c r="D1382" s="49" t="s">
        <v>437</v>
      </c>
      <c r="E1382" s="54" t="s">
        <v>466</v>
      </c>
      <c r="F1382" s="49" t="s">
        <v>467</v>
      </c>
      <c r="G1382" s="55">
        <v>14.49</v>
      </c>
      <c r="H1382" s="55">
        <v>0.7</v>
      </c>
      <c r="I1382" s="55">
        <v>3.39</v>
      </c>
      <c r="J1382" s="55">
        <v>-14.49</v>
      </c>
      <c r="K1382" s="55">
        <v>13.19</v>
      </c>
      <c r="L1382" s="55">
        <v>0</v>
      </c>
      <c r="M1382" s="55">
        <f t="shared" si="21"/>
        <v>17.279999999999998</v>
      </c>
    </row>
    <row r="1383" spans="1:13" hidden="1">
      <c r="A1383" s="52" t="s">
        <v>861</v>
      </c>
      <c r="B1383" s="53" t="s">
        <v>862</v>
      </c>
      <c r="C1383" s="54" t="s">
        <v>436</v>
      </c>
      <c r="D1383" s="49" t="s">
        <v>437</v>
      </c>
      <c r="E1383" s="54" t="s">
        <v>468</v>
      </c>
      <c r="F1383" s="49" t="s">
        <v>469</v>
      </c>
      <c r="G1383" s="55">
        <v>15.57</v>
      </c>
      <c r="H1383" s="55">
        <v>0.75</v>
      </c>
      <c r="I1383" s="55">
        <v>3.65</v>
      </c>
      <c r="J1383" s="55">
        <v>-15.57</v>
      </c>
      <c r="K1383" s="55">
        <v>14.17</v>
      </c>
      <c r="L1383" s="55">
        <v>0</v>
      </c>
      <c r="M1383" s="55">
        <f t="shared" si="21"/>
        <v>18.57</v>
      </c>
    </row>
    <row r="1384" spans="1:13" hidden="1">
      <c r="A1384" s="52" t="s">
        <v>861</v>
      </c>
      <c r="B1384" s="53" t="s">
        <v>862</v>
      </c>
      <c r="C1384" s="54" t="s">
        <v>436</v>
      </c>
      <c r="D1384" s="49" t="s">
        <v>437</v>
      </c>
      <c r="E1384" s="54" t="s">
        <v>341</v>
      </c>
      <c r="F1384" s="49" t="s">
        <v>342</v>
      </c>
      <c r="G1384" s="55">
        <v>1921.03</v>
      </c>
      <c r="H1384" s="55">
        <v>1992.55</v>
      </c>
      <c r="I1384" s="55">
        <v>511.37</v>
      </c>
      <c r="J1384" s="55">
        <v>70.23</v>
      </c>
      <c r="K1384" s="55">
        <v>145.26</v>
      </c>
      <c r="L1384" s="55">
        <v>297.40999999999997</v>
      </c>
      <c r="M1384" s="55">
        <f t="shared" si="21"/>
        <v>4937.8499999999995</v>
      </c>
    </row>
    <row r="1385" spans="1:13" hidden="1">
      <c r="A1385" s="52" t="s">
        <v>861</v>
      </c>
      <c r="B1385" s="53" t="s">
        <v>862</v>
      </c>
      <c r="C1385" s="54" t="s">
        <v>436</v>
      </c>
      <c r="D1385" s="49" t="s">
        <v>437</v>
      </c>
      <c r="E1385" s="54" t="s">
        <v>470</v>
      </c>
      <c r="F1385" s="49" t="s">
        <v>471</v>
      </c>
      <c r="G1385" s="55">
        <v>109.75</v>
      </c>
      <c r="H1385" s="55">
        <v>5.28</v>
      </c>
      <c r="I1385" s="55">
        <v>25.69</v>
      </c>
      <c r="J1385" s="55">
        <v>-109.75</v>
      </c>
      <c r="K1385" s="55">
        <v>99.88</v>
      </c>
      <c r="L1385" s="55">
        <v>0</v>
      </c>
      <c r="M1385" s="55">
        <f t="shared" si="21"/>
        <v>130.85</v>
      </c>
    </row>
    <row r="1386" spans="1:13" hidden="1">
      <c r="A1386" s="52" t="s">
        <v>861</v>
      </c>
      <c r="B1386" s="53" t="s">
        <v>862</v>
      </c>
      <c r="C1386" s="54" t="s">
        <v>436</v>
      </c>
      <c r="D1386" s="49" t="s">
        <v>437</v>
      </c>
      <c r="E1386" s="54" t="s">
        <v>474</v>
      </c>
      <c r="F1386" s="49" t="s">
        <v>475</v>
      </c>
      <c r="G1386" s="55">
        <v>47.77</v>
      </c>
      <c r="H1386" s="55">
        <v>0.52</v>
      </c>
      <c r="I1386" s="55">
        <v>2.5099999999999998</v>
      </c>
      <c r="J1386" s="55">
        <v>-47.77</v>
      </c>
      <c r="K1386" s="55">
        <v>9.77</v>
      </c>
      <c r="L1386" s="55">
        <v>0</v>
      </c>
      <c r="M1386" s="55">
        <f t="shared" si="21"/>
        <v>12.8</v>
      </c>
    </row>
    <row r="1387" spans="1:13" hidden="1">
      <c r="A1387" s="52" t="s">
        <v>861</v>
      </c>
      <c r="B1387" s="53" t="s">
        <v>862</v>
      </c>
      <c r="C1387" s="54" t="s">
        <v>476</v>
      </c>
      <c r="D1387" s="49" t="s">
        <v>477</v>
      </c>
      <c r="E1387" s="54" t="s">
        <v>478</v>
      </c>
      <c r="F1387" s="49" t="s">
        <v>479</v>
      </c>
      <c r="G1387" s="55">
        <v>66.55</v>
      </c>
      <c r="H1387" s="55">
        <v>3.2</v>
      </c>
      <c r="I1387" s="55">
        <v>15.58</v>
      </c>
      <c r="J1387" s="55">
        <v>-66.55</v>
      </c>
      <c r="K1387" s="55">
        <v>60.57</v>
      </c>
      <c r="L1387" s="55">
        <v>0</v>
      </c>
      <c r="M1387" s="55">
        <f t="shared" si="21"/>
        <v>79.349999999999994</v>
      </c>
    </row>
    <row r="1388" spans="1:13" hidden="1">
      <c r="A1388" s="52" t="s">
        <v>861</v>
      </c>
      <c r="B1388" s="53" t="s">
        <v>862</v>
      </c>
      <c r="C1388" s="54" t="s">
        <v>476</v>
      </c>
      <c r="D1388" s="49" t="s">
        <v>477</v>
      </c>
      <c r="E1388" s="54" t="s">
        <v>603</v>
      </c>
      <c r="F1388" s="49" t="s">
        <v>604</v>
      </c>
      <c r="G1388" s="55">
        <v>427.27</v>
      </c>
      <c r="H1388" s="55">
        <v>337.63</v>
      </c>
      <c r="I1388" s="55">
        <v>337.63</v>
      </c>
      <c r="J1388" s="55">
        <v>353.83</v>
      </c>
      <c r="K1388" s="55">
        <v>345.61</v>
      </c>
      <c r="L1388" s="55">
        <v>345.61</v>
      </c>
      <c r="M1388" s="55">
        <f t="shared" si="21"/>
        <v>2147.58</v>
      </c>
    </row>
    <row r="1389" spans="1:13" hidden="1">
      <c r="A1389" s="52" t="s">
        <v>861</v>
      </c>
      <c r="B1389" s="53" t="s">
        <v>862</v>
      </c>
      <c r="C1389" s="54" t="s">
        <v>476</v>
      </c>
      <c r="D1389" s="49" t="s">
        <v>477</v>
      </c>
      <c r="E1389" s="54" t="s">
        <v>482</v>
      </c>
      <c r="F1389" s="49" t="s">
        <v>483</v>
      </c>
      <c r="G1389" s="55">
        <v>0</v>
      </c>
      <c r="H1389" s="55">
        <v>0</v>
      </c>
      <c r="I1389" s="55">
        <v>2573.7600000000002</v>
      </c>
      <c r="J1389" s="55">
        <v>0</v>
      </c>
      <c r="K1389" s="55">
        <v>0</v>
      </c>
      <c r="L1389" s="55">
        <v>0</v>
      </c>
      <c r="M1389" s="55">
        <f t="shared" si="21"/>
        <v>2573.7600000000002</v>
      </c>
    </row>
    <row r="1390" spans="1:13" hidden="1">
      <c r="A1390" s="52" t="s">
        <v>861</v>
      </c>
      <c r="B1390" s="53" t="s">
        <v>862</v>
      </c>
      <c r="C1390" s="54" t="s">
        <v>486</v>
      </c>
      <c r="D1390" s="49" t="s">
        <v>487</v>
      </c>
      <c r="E1390" s="54" t="s">
        <v>279</v>
      </c>
      <c r="F1390" s="49" t="s">
        <v>280</v>
      </c>
      <c r="G1390" s="55">
        <v>0</v>
      </c>
      <c r="H1390" s="55">
        <v>0</v>
      </c>
      <c r="I1390" s="55">
        <v>-28.27</v>
      </c>
      <c r="J1390" s="55">
        <v>28.27</v>
      </c>
      <c r="K1390" s="55">
        <v>0</v>
      </c>
      <c r="L1390" s="55">
        <v>0</v>
      </c>
      <c r="M1390" s="55">
        <f t="shared" si="21"/>
        <v>0</v>
      </c>
    </row>
    <row r="1391" spans="1:13" hidden="1">
      <c r="A1391" s="52" t="s">
        <v>861</v>
      </c>
      <c r="B1391" s="53" t="s">
        <v>862</v>
      </c>
      <c r="C1391" s="54" t="s">
        <v>486</v>
      </c>
      <c r="D1391" s="49" t="s">
        <v>487</v>
      </c>
      <c r="E1391" s="54" t="s">
        <v>363</v>
      </c>
      <c r="F1391" s="49" t="s">
        <v>364</v>
      </c>
      <c r="G1391" s="55">
        <v>0</v>
      </c>
      <c r="H1391" s="55">
        <v>0</v>
      </c>
      <c r="I1391" s="55">
        <v>169.64</v>
      </c>
      <c r="J1391" s="55">
        <v>0</v>
      </c>
      <c r="K1391" s="55">
        <v>0</v>
      </c>
      <c r="L1391" s="55">
        <v>0</v>
      </c>
      <c r="M1391" s="55">
        <f t="shared" si="21"/>
        <v>169.64</v>
      </c>
    </row>
    <row r="1392" spans="1:13" hidden="1">
      <c r="A1392" s="52" t="s">
        <v>861</v>
      </c>
      <c r="B1392" s="53" t="s">
        <v>862</v>
      </c>
      <c r="C1392" s="54" t="s">
        <v>486</v>
      </c>
      <c r="D1392" s="49" t="s">
        <v>487</v>
      </c>
      <c r="E1392" s="54" t="s">
        <v>488</v>
      </c>
      <c r="F1392" s="49" t="s">
        <v>489</v>
      </c>
      <c r="G1392" s="55">
        <v>0</v>
      </c>
      <c r="H1392" s="55">
        <v>0</v>
      </c>
      <c r="I1392" s="55">
        <v>-169.64</v>
      </c>
      <c r="J1392" s="55">
        <v>0</v>
      </c>
      <c r="K1392" s="55">
        <v>0</v>
      </c>
      <c r="L1392" s="55">
        <v>0</v>
      </c>
      <c r="M1392" s="55">
        <f t="shared" si="21"/>
        <v>-169.64</v>
      </c>
    </row>
    <row r="1393" spans="1:13" hidden="1">
      <c r="A1393" s="52" t="s">
        <v>861</v>
      </c>
      <c r="B1393" s="53" t="s">
        <v>862</v>
      </c>
      <c r="C1393" s="54" t="s">
        <v>490</v>
      </c>
      <c r="D1393" s="49" t="s">
        <v>491</v>
      </c>
      <c r="E1393" s="54" t="s">
        <v>492</v>
      </c>
      <c r="F1393" s="49" t="s">
        <v>493</v>
      </c>
      <c r="G1393" s="55">
        <v>-1037421.97</v>
      </c>
      <c r="H1393" s="55">
        <v>-826715.07</v>
      </c>
      <c r="I1393" s="55">
        <v>-763365.82</v>
      </c>
      <c r="J1393" s="55">
        <v>-476842.16</v>
      </c>
      <c r="K1393" s="55">
        <v>-214012.7</v>
      </c>
      <c r="L1393" s="55">
        <v>-126458.2</v>
      </c>
      <c r="M1393" s="55">
        <f t="shared" si="21"/>
        <v>-3444815.9200000004</v>
      </c>
    </row>
    <row r="1394" spans="1:13" hidden="1">
      <c r="A1394" s="52" t="s">
        <v>861</v>
      </c>
      <c r="B1394" s="53" t="s">
        <v>862</v>
      </c>
      <c r="C1394" s="54" t="s">
        <v>490</v>
      </c>
      <c r="D1394" s="49" t="s">
        <v>491</v>
      </c>
      <c r="E1394" s="54" t="s">
        <v>494</v>
      </c>
      <c r="F1394" s="49" t="s">
        <v>495</v>
      </c>
      <c r="G1394" s="55">
        <v>0</v>
      </c>
      <c r="H1394" s="55">
        <v>0</v>
      </c>
      <c r="I1394" s="55">
        <v>0</v>
      </c>
      <c r="J1394" s="55">
        <v>0</v>
      </c>
      <c r="K1394" s="55">
        <v>0</v>
      </c>
      <c r="L1394" s="55">
        <v>-0.84</v>
      </c>
      <c r="M1394" s="55">
        <f t="shared" si="21"/>
        <v>-0.84</v>
      </c>
    </row>
    <row r="1395" spans="1:13" hidden="1">
      <c r="A1395" s="52" t="s">
        <v>861</v>
      </c>
      <c r="B1395" s="53" t="s">
        <v>862</v>
      </c>
      <c r="C1395" s="54" t="s">
        <v>490</v>
      </c>
      <c r="D1395" s="49" t="s">
        <v>491</v>
      </c>
      <c r="E1395" s="54" t="s">
        <v>496</v>
      </c>
      <c r="F1395" s="49" t="s">
        <v>497</v>
      </c>
      <c r="G1395" s="55">
        <v>-203139.43</v>
      </c>
      <c r="H1395" s="55">
        <v>-92910.25</v>
      </c>
      <c r="I1395" s="55">
        <v>-189938.33</v>
      </c>
      <c r="J1395" s="55">
        <v>-200683.54</v>
      </c>
      <c r="K1395" s="55">
        <v>-204877.9</v>
      </c>
      <c r="L1395" s="55">
        <v>-200966.98</v>
      </c>
      <c r="M1395" s="55">
        <f t="shared" si="21"/>
        <v>-1092516.4300000002</v>
      </c>
    </row>
    <row r="1396" spans="1:13" hidden="1">
      <c r="A1396" s="52" t="s">
        <v>861</v>
      </c>
      <c r="B1396" s="53" t="s">
        <v>862</v>
      </c>
      <c r="C1396" s="54" t="s">
        <v>490</v>
      </c>
      <c r="D1396" s="49" t="s">
        <v>491</v>
      </c>
      <c r="E1396" s="54" t="s">
        <v>498</v>
      </c>
      <c r="F1396" s="49" t="s">
        <v>499</v>
      </c>
      <c r="G1396" s="55">
        <v>-420894.67</v>
      </c>
      <c r="H1396" s="55">
        <v>-335373.82</v>
      </c>
      <c r="I1396" s="55">
        <v>-309658.18</v>
      </c>
      <c r="J1396" s="55">
        <v>-193439.53</v>
      </c>
      <c r="K1396" s="55">
        <v>-86403.07</v>
      </c>
      <c r="L1396" s="55">
        <v>-51052.59</v>
      </c>
      <c r="M1396" s="55">
        <f t="shared" si="21"/>
        <v>-1396821.86</v>
      </c>
    </row>
    <row r="1397" spans="1:13" hidden="1">
      <c r="A1397" s="52" t="s">
        <v>861</v>
      </c>
      <c r="B1397" s="53" t="s">
        <v>862</v>
      </c>
      <c r="C1397" s="54" t="s">
        <v>502</v>
      </c>
      <c r="D1397" s="49" t="s">
        <v>503</v>
      </c>
      <c r="E1397" s="54" t="s">
        <v>492</v>
      </c>
      <c r="F1397" s="49" t="s">
        <v>493</v>
      </c>
      <c r="G1397" s="55">
        <v>-1654968.09</v>
      </c>
      <c r="H1397" s="55">
        <v>-1291591.8799999999</v>
      </c>
      <c r="I1397" s="55">
        <v>-1269865.56</v>
      </c>
      <c r="J1397" s="55">
        <v>-831272.62</v>
      </c>
      <c r="K1397" s="55">
        <v>-498735.13</v>
      </c>
      <c r="L1397" s="55">
        <v>-377182.7</v>
      </c>
      <c r="M1397" s="55">
        <f t="shared" si="21"/>
        <v>-5923615.9799999995</v>
      </c>
    </row>
    <row r="1398" spans="1:13" hidden="1">
      <c r="A1398" s="52" t="s">
        <v>861</v>
      </c>
      <c r="B1398" s="53" t="s">
        <v>862</v>
      </c>
      <c r="C1398" s="54" t="s">
        <v>502</v>
      </c>
      <c r="D1398" s="49" t="s">
        <v>503</v>
      </c>
      <c r="E1398" s="54" t="s">
        <v>494</v>
      </c>
      <c r="F1398" s="49" t="s">
        <v>495</v>
      </c>
      <c r="G1398" s="55">
        <v>0</v>
      </c>
      <c r="H1398" s="55">
        <v>0</v>
      </c>
      <c r="I1398" s="55">
        <v>0</v>
      </c>
      <c r="J1398" s="55">
        <v>0</v>
      </c>
      <c r="K1398" s="55">
        <v>0</v>
      </c>
      <c r="L1398" s="55">
        <v>0</v>
      </c>
      <c r="M1398" s="55">
        <f t="shared" si="21"/>
        <v>0</v>
      </c>
    </row>
    <row r="1399" spans="1:13" hidden="1">
      <c r="A1399" s="52" t="s">
        <v>861</v>
      </c>
      <c r="B1399" s="53" t="s">
        <v>862</v>
      </c>
      <c r="C1399" s="54" t="s">
        <v>502</v>
      </c>
      <c r="D1399" s="49" t="s">
        <v>503</v>
      </c>
      <c r="E1399" s="54" t="s">
        <v>496</v>
      </c>
      <c r="F1399" s="49" t="s">
        <v>497</v>
      </c>
      <c r="G1399" s="55">
        <v>-106178.26</v>
      </c>
      <c r="H1399" s="55">
        <v>-57389</v>
      </c>
      <c r="I1399" s="55">
        <v>-104557.33</v>
      </c>
      <c r="J1399" s="55">
        <v>-104132.26</v>
      </c>
      <c r="K1399" s="55">
        <v>-107928.26</v>
      </c>
      <c r="L1399" s="55">
        <v>-105570.26</v>
      </c>
      <c r="M1399" s="55">
        <f t="shared" si="21"/>
        <v>-585755.37</v>
      </c>
    </row>
    <row r="1400" spans="1:13" hidden="1">
      <c r="A1400" s="52" t="s">
        <v>861</v>
      </c>
      <c r="B1400" s="53" t="s">
        <v>862</v>
      </c>
      <c r="C1400" s="54" t="s">
        <v>502</v>
      </c>
      <c r="D1400" s="49" t="s">
        <v>503</v>
      </c>
      <c r="E1400" s="54" t="s">
        <v>498</v>
      </c>
      <c r="F1400" s="49" t="s">
        <v>499</v>
      </c>
      <c r="G1400" s="55">
        <v>-536976.16</v>
      </c>
      <c r="H1400" s="55">
        <v>-403989.14</v>
      </c>
      <c r="I1400" s="55">
        <v>-410201.39</v>
      </c>
      <c r="J1400" s="55">
        <v>-269830.39</v>
      </c>
      <c r="K1400" s="55">
        <v>-160549.43</v>
      </c>
      <c r="L1400" s="55">
        <v>-121547.14</v>
      </c>
      <c r="M1400" s="55">
        <f t="shared" si="21"/>
        <v>-1903093.65</v>
      </c>
    </row>
    <row r="1401" spans="1:13" hidden="1">
      <c r="A1401" s="52" t="s">
        <v>861</v>
      </c>
      <c r="B1401" s="53" t="s">
        <v>862</v>
      </c>
      <c r="C1401" s="54" t="s">
        <v>504</v>
      </c>
      <c r="D1401" s="49" t="s">
        <v>505</v>
      </c>
      <c r="E1401" s="54" t="s">
        <v>492</v>
      </c>
      <c r="F1401" s="49" t="s">
        <v>493</v>
      </c>
      <c r="G1401" s="55">
        <v>-249148.17</v>
      </c>
      <c r="H1401" s="55">
        <v>-230023.97</v>
      </c>
      <c r="I1401" s="55">
        <v>-268082.43</v>
      </c>
      <c r="J1401" s="55">
        <v>-149939.35999999999</v>
      </c>
      <c r="K1401" s="55">
        <v>-90559.58</v>
      </c>
      <c r="L1401" s="55">
        <v>-75493.81</v>
      </c>
      <c r="M1401" s="55">
        <f t="shared" si="21"/>
        <v>-1063247.32</v>
      </c>
    </row>
    <row r="1402" spans="1:13" hidden="1">
      <c r="A1402" s="52" t="s">
        <v>861</v>
      </c>
      <c r="B1402" s="53" t="s">
        <v>862</v>
      </c>
      <c r="C1402" s="54" t="s">
        <v>504</v>
      </c>
      <c r="D1402" s="49" t="s">
        <v>505</v>
      </c>
      <c r="E1402" s="54" t="s">
        <v>494</v>
      </c>
      <c r="F1402" s="49" t="s">
        <v>495</v>
      </c>
      <c r="G1402" s="55">
        <v>0</v>
      </c>
      <c r="H1402" s="55">
        <v>0</v>
      </c>
      <c r="I1402" s="55">
        <v>0</v>
      </c>
      <c r="J1402" s="55">
        <v>0</v>
      </c>
      <c r="K1402" s="55">
        <v>0</v>
      </c>
      <c r="L1402" s="55">
        <v>0</v>
      </c>
      <c r="M1402" s="55">
        <f t="shared" si="21"/>
        <v>0</v>
      </c>
    </row>
    <row r="1403" spans="1:13" hidden="1">
      <c r="A1403" s="52" t="s">
        <v>861</v>
      </c>
      <c r="B1403" s="53" t="s">
        <v>862</v>
      </c>
      <c r="C1403" s="54" t="s">
        <v>504</v>
      </c>
      <c r="D1403" s="49" t="s">
        <v>505</v>
      </c>
      <c r="E1403" s="54" t="s">
        <v>496</v>
      </c>
      <c r="F1403" s="49" t="s">
        <v>497</v>
      </c>
      <c r="G1403" s="55">
        <v>-7024</v>
      </c>
      <c r="H1403" s="55">
        <v>-5449.9</v>
      </c>
      <c r="I1403" s="55">
        <v>-7203.28</v>
      </c>
      <c r="J1403" s="55">
        <v>-6074</v>
      </c>
      <c r="K1403" s="55">
        <v>-6452</v>
      </c>
      <c r="L1403" s="55">
        <v>-6252</v>
      </c>
      <c r="M1403" s="55">
        <f t="shared" si="21"/>
        <v>-38455.18</v>
      </c>
    </row>
    <row r="1404" spans="1:13" hidden="1">
      <c r="A1404" s="52" t="s">
        <v>861</v>
      </c>
      <c r="B1404" s="53" t="s">
        <v>862</v>
      </c>
      <c r="C1404" s="54" t="s">
        <v>504</v>
      </c>
      <c r="D1404" s="49" t="s">
        <v>505</v>
      </c>
      <c r="E1404" s="54" t="s">
        <v>498</v>
      </c>
      <c r="F1404" s="49" t="s">
        <v>499</v>
      </c>
      <c r="G1404" s="55">
        <v>-63903.21</v>
      </c>
      <c r="H1404" s="55">
        <v>-53519.54</v>
      </c>
      <c r="I1404" s="55">
        <v>-64824.84</v>
      </c>
      <c r="J1404" s="55">
        <v>-36955.65</v>
      </c>
      <c r="K1404" s="55">
        <v>-21880.3</v>
      </c>
      <c r="L1404" s="55">
        <v>-17878.78</v>
      </c>
      <c r="M1404" s="55">
        <f t="shared" si="21"/>
        <v>-258962.31999999998</v>
      </c>
    </row>
    <row r="1405" spans="1:13" hidden="1">
      <c r="A1405" s="52" t="s">
        <v>861</v>
      </c>
      <c r="B1405" s="53" t="s">
        <v>862</v>
      </c>
      <c r="C1405" s="54" t="s">
        <v>508</v>
      </c>
      <c r="D1405" s="49" t="s">
        <v>509</v>
      </c>
      <c r="E1405" s="54" t="s">
        <v>510</v>
      </c>
      <c r="F1405" s="49" t="s">
        <v>511</v>
      </c>
      <c r="G1405" s="55">
        <v>-7040</v>
      </c>
      <c r="H1405" s="55">
        <v>-6720</v>
      </c>
      <c r="I1405" s="55">
        <v>-7380</v>
      </c>
      <c r="J1405" s="55">
        <v>-5920</v>
      </c>
      <c r="K1405" s="55">
        <v>-7720</v>
      </c>
      <c r="L1405" s="55">
        <v>-9160</v>
      </c>
      <c r="M1405" s="55">
        <f t="shared" si="21"/>
        <v>-43940</v>
      </c>
    </row>
    <row r="1406" spans="1:13" hidden="1">
      <c r="A1406" s="52" t="s">
        <v>861</v>
      </c>
      <c r="B1406" s="53" t="s">
        <v>862</v>
      </c>
      <c r="C1406" s="54" t="s">
        <v>508</v>
      </c>
      <c r="D1406" s="49" t="s">
        <v>509</v>
      </c>
      <c r="E1406" s="54" t="s">
        <v>596</v>
      </c>
      <c r="F1406" s="49" t="s">
        <v>597</v>
      </c>
      <c r="G1406" s="55">
        <v>0</v>
      </c>
      <c r="H1406" s="55">
        <v>0</v>
      </c>
      <c r="I1406" s="55">
        <v>0</v>
      </c>
      <c r="J1406" s="55">
        <v>0</v>
      </c>
      <c r="K1406" s="55">
        <v>0</v>
      </c>
      <c r="L1406" s="55">
        <v>0</v>
      </c>
      <c r="M1406" s="55">
        <f t="shared" si="21"/>
        <v>0</v>
      </c>
    </row>
    <row r="1407" spans="1:13" hidden="1">
      <c r="A1407" s="52" t="s">
        <v>861</v>
      </c>
      <c r="B1407" s="53" t="s">
        <v>862</v>
      </c>
      <c r="C1407" s="54" t="s">
        <v>512</v>
      </c>
      <c r="D1407" s="49" t="s">
        <v>513</v>
      </c>
      <c r="E1407" s="54" t="s">
        <v>514</v>
      </c>
      <c r="F1407" s="49" t="s">
        <v>515</v>
      </c>
      <c r="G1407" s="55">
        <v>24112.99</v>
      </c>
      <c r="H1407" s="55">
        <v>-18758.09</v>
      </c>
      <c r="I1407" s="55">
        <v>11822.1</v>
      </c>
      <c r="J1407" s="55">
        <v>-20040.48</v>
      </c>
      <c r="K1407" s="55">
        <v>32861.43</v>
      </c>
      <c r="L1407" s="55">
        <v>-25559.86</v>
      </c>
      <c r="M1407" s="55">
        <f t="shared" si="21"/>
        <v>4438.09</v>
      </c>
    </row>
    <row r="1408" spans="1:13" hidden="1">
      <c r="A1408" s="52" t="s">
        <v>861</v>
      </c>
      <c r="B1408" s="53" t="s">
        <v>862</v>
      </c>
      <c r="C1408" s="54" t="s">
        <v>512</v>
      </c>
      <c r="D1408" s="49" t="s">
        <v>513</v>
      </c>
      <c r="E1408" s="54" t="s">
        <v>516</v>
      </c>
      <c r="F1408" s="49" t="s">
        <v>517</v>
      </c>
      <c r="G1408" s="55">
        <v>1462866.75</v>
      </c>
      <c r="H1408" s="55">
        <v>1541179.38</v>
      </c>
      <c r="I1408" s="55">
        <v>647494.49</v>
      </c>
      <c r="J1408" s="55">
        <v>803556.57</v>
      </c>
      <c r="K1408" s="55">
        <v>608867.5</v>
      </c>
      <c r="L1408" s="55">
        <v>329113.31</v>
      </c>
      <c r="M1408" s="55">
        <f t="shared" si="21"/>
        <v>5393078</v>
      </c>
    </row>
    <row r="1409" spans="1:13" hidden="1">
      <c r="A1409" s="52" t="s">
        <v>861</v>
      </c>
      <c r="B1409" s="53" t="s">
        <v>862</v>
      </c>
      <c r="C1409" s="54" t="s">
        <v>512</v>
      </c>
      <c r="D1409" s="49" t="s">
        <v>513</v>
      </c>
      <c r="E1409" s="54" t="s">
        <v>518</v>
      </c>
      <c r="F1409" s="49" t="s">
        <v>519</v>
      </c>
      <c r="G1409" s="55">
        <v>0</v>
      </c>
      <c r="H1409" s="55">
        <v>0</v>
      </c>
      <c r="I1409" s="55">
        <v>0</v>
      </c>
      <c r="J1409" s="55">
        <v>0</v>
      </c>
      <c r="K1409" s="55">
        <v>0</v>
      </c>
      <c r="L1409" s="55">
        <v>0</v>
      </c>
      <c r="M1409" s="55">
        <f t="shared" si="21"/>
        <v>0</v>
      </c>
    </row>
    <row r="1410" spans="1:13" hidden="1">
      <c r="A1410" s="52" t="s">
        <v>861</v>
      </c>
      <c r="B1410" s="53" t="s">
        <v>862</v>
      </c>
      <c r="C1410" s="54" t="s">
        <v>520</v>
      </c>
      <c r="D1410" s="49" t="s">
        <v>521</v>
      </c>
      <c r="E1410" s="54" t="s">
        <v>522</v>
      </c>
      <c r="F1410" s="49" t="s">
        <v>523</v>
      </c>
      <c r="G1410" s="55">
        <v>5601.02</v>
      </c>
      <c r="H1410" s="55">
        <v>5601.02</v>
      </c>
      <c r="I1410" s="55">
        <v>5601.16</v>
      </c>
      <c r="J1410" s="55">
        <v>5601.16</v>
      </c>
      <c r="K1410" s="55">
        <v>5601.16</v>
      </c>
      <c r="L1410" s="55">
        <v>5601.16</v>
      </c>
      <c r="M1410" s="55">
        <f t="shared" si="21"/>
        <v>33606.68</v>
      </c>
    </row>
    <row r="1411" spans="1:13" hidden="1">
      <c r="A1411" s="52" t="s">
        <v>861</v>
      </c>
      <c r="B1411" s="53" t="s">
        <v>862</v>
      </c>
      <c r="C1411" s="54" t="s">
        <v>520</v>
      </c>
      <c r="D1411" s="49" t="s">
        <v>521</v>
      </c>
      <c r="E1411" s="54" t="s">
        <v>524</v>
      </c>
      <c r="F1411" s="49" t="s">
        <v>525</v>
      </c>
      <c r="G1411" s="55">
        <v>-3932.25</v>
      </c>
      <c r="H1411" s="55">
        <v>-3695.66</v>
      </c>
      <c r="I1411" s="55">
        <v>-3599.34</v>
      </c>
      <c r="J1411" s="55">
        <v>-3355.96</v>
      </c>
      <c r="K1411" s="55">
        <v>-3681.4</v>
      </c>
      <c r="L1411" s="55">
        <v>-3422.42</v>
      </c>
      <c r="M1411" s="55">
        <f t="shared" si="21"/>
        <v>-21687.03</v>
      </c>
    </row>
    <row r="1412" spans="1:13" hidden="1">
      <c r="A1412" s="52" t="s">
        <v>861</v>
      </c>
      <c r="B1412" s="53" t="s">
        <v>862</v>
      </c>
      <c r="C1412" s="54" t="s">
        <v>526</v>
      </c>
      <c r="D1412" s="49" t="s">
        <v>527</v>
      </c>
      <c r="E1412" s="54" t="s">
        <v>371</v>
      </c>
      <c r="F1412" s="49" t="s">
        <v>372</v>
      </c>
      <c r="G1412" s="55">
        <v>13198.75</v>
      </c>
      <c r="H1412" s="55">
        <v>13198.75</v>
      </c>
      <c r="I1412" s="55">
        <v>13198.75</v>
      </c>
      <c r="J1412" s="55">
        <v>9250</v>
      </c>
      <c r="K1412" s="55">
        <v>9250</v>
      </c>
      <c r="L1412" s="55">
        <v>13000</v>
      </c>
      <c r="M1412" s="55">
        <f t="shared" si="21"/>
        <v>71096.25</v>
      </c>
    </row>
    <row r="1413" spans="1:13" hidden="1">
      <c r="A1413" s="52" t="s">
        <v>861</v>
      </c>
      <c r="B1413" s="53" t="s">
        <v>862</v>
      </c>
      <c r="C1413" s="54" t="s">
        <v>526</v>
      </c>
      <c r="D1413" s="49" t="s">
        <v>527</v>
      </c>
      <c r="E1413" s="54" t="s">
        <v>319</v>
      </c>
      <c r="F1413" s="49" t="s">
        <v>320</v>
      </c>
      <c r="G1413" s="55">
        <v>1835.26</v>
      </c>
      <c r="H1413" s="55">
        <v>2185.81</v>
      </c>
      <c r="I1413" s="55">
        <v>3675.3</v>
      </c>
      <c r="J1413" s="55">
        <v>1038.02</v>
      </c>
      <c r="K1413" s="55">
        <v>2838.8100000000004</v>
      </c>
      <c r="L1413" s="55">
        <v>3300.26</v>
      </c>
      <c r="M1413" s="55">
        <f t="shared" si="21"/>
        <v>14873.460000000001</v>
      </c>
    </row>
    <row r="1414" spans="1:13" hidden="1">
      <c r="A1414" s="52" t="s">
        <v>861</v>
      </c>
      <c r="B1414" s="53" t="s">
        <v>862</v>
      </c>
      <c r="C1414" s="54" t="s">
        <v>526</v>
      </c>
      <c r="D1414" s="49" t="s">
        <v>527</v>
      </c>
      <c r="E1414" s="54" t="s">
        <v>380</v>
      </c>
      <c r="F1414" s="49" t="s">
        <v>381</v>
      </c>
      <c r="G1414" s="55">
        <v>0</v>
      </c>
      <c r="H1414" s="55">
        <v>0</v>
      </c>
      <c r="I1414" s="55">
        <v>0</v>
      </c>
      <c r="J1414" s="55">
        <v>0</v>
      </c>
      <c r="K1414" s="55">
        <v>0</v>
      </c>
      <c r="L1414" s="55">
        <v>0</v>
      </c>
      <c r="M1414" s="55">
        <f t="shared" si="21"/>
        <v>0</v>
      </c>
    </row>
    <row r="1415" spans="1:13" hidden="1">
      <c r="A1415" s="52" t="s">
        <v>861</v>
      </c>
      <c r="B1415" s="53" t="s">
        <v>862</v>
      </c>
      <c r="C1415" s="54" t="s">
        <v>526</v>
      </c>
      <c r="D1415" s="49" t="s">
        <v>527</v>
      </c>
      <c r="E1415" s="54" t="s">
        <v>382</v>
      </c>
      <c r="F1415" s="49" t="s">
        <v>383</v>
      </c>
      <c r="G1415" s="55">
        <v>0</v>
      </c>
      <c r="H1415" s="55">
        <v>0</v>
      </c>
      <c r="I1415" s="55">
        <v>0</v>
      </c>
      <c r="J1415" s="55">
        <v>0</v>
      </c>
      <c r="K1415" s="55">
        <v>0</v>
      </c>
      <c r="L1415" s="55">
        <v>0</v>
      </c>
      <c r="M1415" s="55">
        <f t="shared" si="21"/>
        <v>0</v>
      </c>
    </row>
    <row r="1416" spans="1:13" hidden="1">
      <c r="A1416" s="52" t="s">
        <v>861</v>
      </c>
      <c r="B1416" s="53" t="s">
        <v>862</v>
      </c>
      <c r="C1416" s="54" t="s">
        <v>526</v>
      </c>
      <c r="D1416" s="49" t="s">
        <v>527</v>
      </c>
      <c r="E1416" s="54" t="s">
        <v>384</v>
      </c>
      <c r="F1416" s="49" t="s">
        <v>385</v>
      </c>
      <c r="G1416" s="55">
        <v>-947.09999999999991</v>
      </c>
      <c r="H1416" s="55">
        <v>-1082.92</v>
      </c>
      <c r="I1416" s="55">
        <v>-1781.28</v>
      </c>
      <c r="J1416" s="55">
        <v>-487.82</v>
      </c>
      <c r="K1416" s="55">
        <v>-1490.3000000000002</v>
      </c>
      <c r="L1416" s="55">
        <v>-1701.69</v>
      </c>
      <c r="M1416" s="55">
        <f t="shared" ref="M1416:M1479" si="22">SUM(G1416:L1416)</f>
        <v>-7491.1100000000006</v>
      </c>
    </row>
    <row r="1417" spans="1:13" hidden="1">
      <c r="A1417" s="52" t="s">
        <v>861</v>
      </c>
      <c r="B1417" s="53" t="s">
        <v>862</v>
      </c>
      <c r="C1417" s="54" t="s">
        <v>526</v>
      </c>
      <c r="D1417" s="49" t="s">
        <v>527</v>
      </c>
      <c r="E1417" s="54" t="s">
        <v>386</v>
      </c>
      <c r="F1417" s="49" t="s">
        <v>387</v>
      </c>
      <c r="G1417" s="55">
        <v>-6630.67</v>
      </c>
      <c r="H1417" s="55">
        <v>-6486.81</v>
      </c>
      <c r="I1417" s="55">
        <v>-6434.15</v>
      </c>
      <c r="J1417" s="55">
        <v>-4202.42</v>
      </c>
      <c r="K1417" s="55">
        <v>-4824.32</v>
      </c>
      <c r="L1417" s="55">
        <v>-6733.6399999999994</v>
      </c>
      <c r="M1417" s="55">
        <f t="shared" si="22"/>
        <v>-35312.009999999995</v>
      </c>
    </row>
    <row r="1418" spans="1:13" hidden="1">
      <c r="A1418" s="52" t="s">
        <v>861</v>
      </c>
      <c r="B1418" s="53" t="s">
        <v>862</v>
      </c>
      <c r="C1418" s="54" t="s">
        <v>526</v>
      </c>
      <c r="D1418" s="49" t="s">
        <v>527</v>
      </c>
      <c r="E1418" s="54" t="s">
        <v>287</v>
      </c>
      <c r="F1418" s="49" t="s">
        <v>288</v>
      </c>
      <c r="G1418" s="55">
        <v>57.72</v>
      </c>
      <c r="H1418" s="55">
        <v>84.88</v>
      </c>
      <c r="I1418" s="55">
        <v>74.75</v>
      </c>
      <c r="J1418" s="55">
        <v>57.44</v>
      </c>
      <c r="K1418" s="55">
        <v>86.24</v>
      </c>
      <c r="L1418" s="55">
        <v>35.94</v>
      </c>
      <c r="M1418" s="55">
        <f t="shared" si="22"/>
        <v>396.96999999999997</v>
      </c>
    </row>
    <row r="1419" spans="1:13" hidden="1">
      <c r="A1419" s="52" t="s">
        <v>861</v>
      </c>
      <c r="B1419" s="53" t="s">
        <v>862</v>
      </c>
      <c r="C1419" s="54" t="s">
        <v>69</v>
      </c>
      <c r="D1419" s="49" t="s">
        <v>528</v>
      </c>
      <c r="E1419" s="54" t="s">
        <v>279</v>
      </c>
      <c r="F1419" s="49" t="s">
        <v>280</v>
      </c>
      <c r="G1419" s="55">
        <v>345.06</v>
      </c>
      <c r="H1419" s="55">
        <v>0</v>
      </c>
      <c r="I1419" s="55">
        <v>-1978.83</v>
      </c>
      <c r="J1419" s="55">
        <v>0</v>
      </c>
      <c r="K1419" s="55">
        <v>848.07</v>
      </c>
      <c r="L1419" s="55">
        <v>565.39</v>
      </c>
      <c r="M1419" s="55">
        <f t="shared" si="22"/>
        <v>-220.30999999999995</v>
      </c>
    </row>
    <row r="1420" spans="1:13" hidden="1">
      <c r="A1420" s="52" t="s">
        <v>861</v>
      </c>
      <c r="B1420" s="53" t="s">
        <v>862</v>
      </c>
      <c r="C1420" s="54" t="s">
        <v>69</v>
      </c>
      <c r="D1420" s="49" t="s">
        <v>528</v>
      </c>
      <c r="E1420" s="54" t="s">
        <v>297</v>
      </c>
      <c r="F1420" s="49" t="s">
        <v>298</v>
      </c>
      <c r="G1420" s="55">
        <v>80.48</v>
      </c>
      <c r="H1420" s="55">
        <v>273.89</v>
      </c>
      <c r="I1420" s="55">
        <v>219.42</v>
      </c>
      <c r="J1420" s="55">
        <v>384.69</v>
      </c>
      <c r="K1420" s="55">
        <v>220.07</v>
      </c>
      <c r="L1420" s="55">
        <v>201.8</v>
      </c>
      <c r="M1420" s="55">
        <f t="shared" si="22"/>
        <v>1380.35</v>
      </c>
    </row>
    <row r="1421" spans="1:13" hidden="1">
      <c r="A1421" s="52" t="s">
        <v>861</v>
      </c>
      <c r="B1421" s="53" t="s">
        <v>862</v>
      </c>
      <c r="C1421" s="54" t="s">
        <v>69</v>
      </c>
      <c r="D1421" s="49" t="s">
        <v>528</v>
      </c>
      <c r="E1421" s="54" t="s">
        <v>303</v>
      </c>
      <c r="F1421" s="49" t="s">
        <v>304</v>
      </c>
      <c r="G1421" s="55">
        <v>299.37</v>
      </c>
      <c r="H1421" s="55">
        <v>1800.02</v>
      </c>
      <c r="I1421" s="55">
        <v>737.29</v>
      </c>
      <c r="J1421" s="55">
        <v>963.93</v>
      </c>
      <c r="K1421" s="55">
        <v>840.25</v>
      </c>
      <c r="L1421" s="55">
        <v>725.73</v>
      </c>
      <c r="M1421" s="55">
        <f t="shared" si="22"/>
        <v>5366.59</v>
      </c>
    </row>
    <row r="1422" spans="1:13" hidden="1">
      <c r="A1422" s="52" t="s">
        <v>861</v>
      </c>
      <c r="B1422" s="53" t="s">
        <v>862</v>
      </c>
      <c r="C1422" s="54" t="s">
        <v>69</v>
      </c>
      <c r="D1422" s="49" t="s">
        <v>528</v>
      </c>
      <c r="E1422" s="54" t="s">
        <v>379</v>
      </c>
      <c r="F1422" s="49" t="s">
        <v>264</v>
      </c>
      <c r="G1422" s="55">
        <v>4.5</v>
      </c>
      <c r="H1422" s="55">
        <v>0</v>
      </c>
      <c r="I1422" s="55">
        <v>51.29</v>
      </c>
      <c r="J1422" s="55">
        <v>0</v>
      </c>
      <c r="K1422" s="55">
        <v>0</v>
      </c>
      <c r="L1422" s="55">
        <v>0</v>
      </c>
      <c r="M1422" s="55">
        <f t="shared" si="22"/>
        <v>55.79</v>
      </c>
    </row>
    <row r="1423" spans="1:13" hidden="1">
      <c r="A1423" s="52" t="s">
        <v>861</v>
      </c>
      <c r="B1423" s="53" t="s">
        <v>862</v>
      </c>
      <c r="C1423" s="54" t="s">
        <v>69</v>
      </c>
      <c r="D1423" s="49" t="s">
        <v>528</v>
      </c>
      <c r="E1423" s="54" t="s">
        <v>321</v>
      </c>
      <c r="F1423" s="49" t="s">
        <v>322</v>
      </c>
      <c r="G1423" s="55">
        <v>33.340000000000003</v>
      </c>
      <c r="H1423" s="55">
        <v>0</v>
      </c>
      <c r="I1423" s="55">
        <v>0</v>
      </c>
      <c r="J1423" s="55">
        <v>0</v>
      </c>
      <c r="K1423" s="55">
        <v>0</v>
      </c>
      <c r="L1423" s="55">
        <v>0</v>
      </c>
      <c r="M1423" s="55">
        <f t="shared" si="22"/>
        <v>33.340000000000003</v>
      </c>
    </row>
    <row r="1424" spans="1:13" hidden="1">
      <c r="A1424" s="52" t="s">
        <v>861</v>
      </c>
      <c r="B1424" s="53" t="s">
        <v>862</v>
      </c>
      <c r="C1424" s="54" t="s">
        <v>69</v>
      </c>
      <c r="D1424" s="49" t="s">
        <v>528</v>
      </c>
      <c r="E1424" s="54" t="s">
        <v>285</v>
      </c>
      <c r="F1424" s="49" t="s">
        <v>286</v>
      </c>
      <c r="G1424" s="55">
        <v>5653.82</v>
      </c>
      <c r="H1424" s="55">
        <v>5653.82</v>
      </c>
      <c r="I1424" s="55">
        <v>8480.73</v>
      </c>
      <c r="J1424" s="55">
        <v>5653.82</v>
      </c>
      <c r="K1424" s="55">
        <v>5653.82</v>
      </c>
      <c r="L1424" s="55">
        <v>5653.83</v>
      </c>
      <c r="M1424" s="55">
        <f t="shared" si="22"/>
        <v>36749.839999999997</v>
      </c>
    </row>
    <row r="1425" spans="1:13" hidden="1">
      <c r="A1425" s="52" t="s">
        <v>861</v>
      </c>
      <c r="B1425" s="53" t="s">
        <v>862</v>
      </c>
      <c r="C1425" s="54" t="s">
        <v>69</v>
      </c>
      <c r="D1425" s="49" t="s">
        <v>528</v>
      </c>
      <c r="E1425" s="54" t="s">
        <v>291</v>
      </c>
      <c r="F1425" s="49" t="s">
        <v>292</v>
      </c>
      <c r="G1425" s="55">
        <v>0</v>
      </c>
      <c r="H1425" s="55">
        <v>0</v>
      </c>
      <c r="I1425" s="55">
        <v>0</v>
      </c>
      <c r="J1425" s="55">
        <v>0</v>
      </c>
      <c r="K1425" s="55">
        <v>22.65</v>
      </c>
      <c r="L1425" s="55">
        <v>0</v>
      </c>
      <c r="M1425" s="55">
        <f t="shared" si="22"/>
        <v>22.65</v>
      </c>
    </row>
    <row r="1426" spans="1:13" hidden="1">
      <c r="A1426" s="52" t="s">
        <v>861</v>
      </c>
      <c r="B1426" s="53" t="s">
        <v>862</v>
      </c>
      <c r="C1426" s="54" t="s">
        <v>69</v>
      </c>
      <c r="D1426" s="49" t="s">
        <v>528</v>
      </c>
      <c r="E1426" s="54" t="s">
        <v>305</v>
      </c>
      <c r="F1426" s="49" t="s">
        <v>306</v>
      </c>
      <c r="G1426" s="55">
        <v>516.89</v>
      </c>
      <c r="H1426" s="55">
        <v>320.01</v>
      </c>
      <c r="I1426" s="55">
        <v>427.93</v>
      </c>
      <c r="J1426" s="55">
        <v>372.84000000000003</v>
      </c>
      <c r="K1426" s="55">
        <v>668.95</v>
      </c>
      <c r="L1426" s="55">
        <v>249.19</v>
      </c>
      <c r="M1426" s="55">
        <f t="shared" si="22"/>
        <v>2555.81</v>
      </c>
    </row>
    <row r="1427" spans="1:13" hidden="1">
      <c r="A1427" s="52" t="s">
        <v>861</v>
      </c>
      <c r="B1427" s="53" t="s">
        <v>862</v>
      </c>
      <c r="C1427" s="54" t="s">
        <v>69</v>
      </c>
      <c r="D1427" s="49" t="s">
        <v>528</v>
      </c>
      <c r="E1427" s="54" t="s">
        <v>309</v>
      </c>
      <c r="F1427" s="49" t="s">
        <v>310</v>
      </c>
      <c r="G1427" s="55">
        <v>0</v>
      </c>
      <c r="H1427" s="55">
        <v>0</v>
      </c>
      <c r="I1427" s="55">
        <v>13.83</v>
      </c>
      <c r="J1427" s="55">
        <v>0</v>
      </c>
      <c r="K1427" s="55">
        <v>0</v>
      </c>
      <c r="L1427" s="55">
        <v>0</v>
      </c>
      <c r="M1427" s="55">
        <f t="shared" si="22"/>
        <v>13.83</v>
      </c>
    </row>
    <row r="1428" spans="1:13" hidden="1">
      <c r="A1428" s="52" t="s">
        <v>861</v>
      </c>
      <c r="B1428" s="53" t="s">
        <v>862</v>
      </c>
      <c r="C1428" s="54" t="s">
        <v>54</v>
      </c>
      <c r="D1428" s="49" t="s">
        <v>531</v>
      </c>
      <c r="E1428" s="54" t="s">
        <v>303</v>
      </c>
      <c r="F1428" s="49" t="s">
        <v>304</v>
      </c>
      <c r="G1428" s="55">
        <v>446.04</v>
      </c>
      <c r="H1428" s="55">
        <v>0</v>
      </c>
      <c r="I1428" s="55">
        <v>1462.72</v>
      </c>
      <c r="J1428" s="55">
        <v>0</v>
      </c>
      <c r="K1428" s="55">
        <v>792.89</v>
      </c>
      <c r="L1428" s="55">
        <v>1574.53</v>
      </c>
      <c r="M1428" s="55">
        <f t="shared" si="22"/>
        <v>4276.18</v>
      </c>
    </row>
    <row r="1429" spans="1:13" hidden="1">
      <c r="A1429" s="52" t="s">
        <v>861</v>
      </c>
      <c r="B1429" s="53" t="s">
        <v>862</v>
      </c>
      <c r="C1429" s="54" t="s">
        <v>54</v>
      </c>
      <c r="D1429" s="49" t="s">
        <v>531</v>
      </c>
      <c r="E1429" s="54" t="s">
        <v>49</v>
      </c>
      <c r="F1429" s="49" t="s">
        <v>529</v>
      </c>
      <c r="G1429" s="55">
        <v>0</v>
      </c>
      <c r="H1429" s="55">
        <v>0</v>
      </c>
      <c r="I1429" s="55">
        <v>700</v>
      </c>
      <c r="J1429" s="55">
        <v>0</v>
      </c>
      <c r="K1429" s="55">
        <v>3987.5</v>
      </c>
      <c r="L1429" s="55">
        <v>0</v>
      </c>
      <c r="M1429" s="55">
        <f t="shared" si="22"/>
        <v>4687.5</v>
      </c>
    </row>
    <row r="1430" spans="1:13" hidden="1">
      <c r="A1430" s="52" t="s">
        <v>861</v>
      </c>
      <c r="B1430" s="53" t="s">
        <v>862</v>
      </c>
      <c r="C1430" s="54" t="s">
        <v>54</v>
      </c>
      <c r="D1430" s="49" t="s">
        <v>531</v>
      </c>
      <c r="E1430" s="54" t="s">
        <v>428</v>
      </c>
      <c r="F1430" s="49" t="s">
        <v>429</v>
      </c>
      <c r="G1430" s="55">
        <v>0</v>
      </c>
      <c r="H1430" s="55">
        <v>0</v>
      </c>
      <c r="I1430" s="55">
        <v>0</v>
      </c>
      <c r="J1430" s="55">
        <v>0</v>
      </c>
      <c r="K1430" s="55">
        <v>0</v>
      </c>
      <c r="L1430" s="55">
        <v>455</v>
      </c>
      <c r="M1430" s="55">
        <f t="shared" si="22"/>
        <v>455</v>
      </c>
    </row>
    <row r="1431" spans="1:13" hidden="1">
      <c r="A1431" s="52" t="s">
        <v>861</v>
      </c>
      <c r="B1431" s="53" t="s">
        <v>862</v>
      </c>
      <c r="C1431" s="54" t="s">
        <v>533</v>
      </c>
      <c r="D1431" s="49" t="s">
        <v>534</v>
      </c>
      <c r="E1431" s="54" t="s">
        <v>275</v>
      </c>
      <c r="F1431" s="49" t="s">
        <v>276</v>
      </c>
      <c r="G1431" s="55">
        <v>278.29000000000002</v>
      </c>
      <c r="H1431" s="55">
        <v>278.04000000000002</v>
      </c>
      <c r="I1431" s="55">
        <v>279.11</v>
      </c>
      <c r="J1431" s="55">
        <v>279.27999999999997</v>
      </c>
      <c r="K1431" s="55">
        <v>279.37</v>
      </c>
      <c r="L1431" s="55">
        <v>278.66000000000003</v>
      </c>
      <c r="M1431" s="55">
        <f t="shared" si="22"/>
        <v>1672.7500000000002</v>
      </c>
    </row>
    <row r="1432" spans="1:13" hidden="1">
      <c r="A1432" s="52" t="s">
        <v>861</v>
      </c>
      <c r="B1432" s="53" t="s">
        <v>862</v>
      </c>
      <c r="C1432" s="54" t="s">
        <v>533</v>
      </c>
      <c r="D1432" s="49" t="s">
        <v>534</v>
      </c>
      <c r="E1432" s="54" t="s">
        <v>535</v>
      </c>
      <c r="F1432" s="49" t="s">
        <v>536</v>
      </c>
      <c r="G1432" s="55">
        <v>-4407.25</v>
      </c>
      <c r="H1432" s="55">
        <v>-4450.83</v>
      </c>
      <c r="I1432" s="55">
        <v>-4742.8</v>
      </c>
      <c r="J1432" s="55">
        <v>-4709.6400000000003</v>
      </c>
      <c r="K1432" s="55">
        <v>-4678.17</v>
      </c>
      <c r="L1432" s="55">
        <v>-4832.6000000000004</v>
      </c>
      <c r="M1432" s="55">
        <f t="shared" si="22"/>
        <v>-27821.29</v>
      </c>
    </row>
    <row r="1433" spans="1:13" hidden="1">
      <c r="A1433" s="52" t="s">
        <v>861</v>
      </c>
      <c r="B1433" s="53" t="s">
        <v>862</v>
      </c>
      <c r="C1433" s="54" t="s">
        <v>533</v>
      </c>
      <c r="D1433" s="49" t="s">
        <v>534</v>
      </c>
      <c r="E1433" s="54" t="s">
        <v>537</v>
      </c>
      <c r="F1433" s="49" t="s">
        <v>538</v>
      </c>
      <c r="G1433" s="55">
        <v>-1022.79</v>
      </c>
      <c r="H1433" s="55">
        <v>-1022.79</v>
      </c>
      <c r="I1433" s="55">
        <v>-1022.79</v>
      </c>
      <c r="J1433" s="55">
        <v>-1022.79</v>
      </c>
      <c r="K1433" s="55">
        <v>-1022.79</v>
      </c>
      <c r="L1433" s="55">
        <v>-1022.79</v>
      </c>
      <c r="M1433" s="55">
        <f t="shared" si="22"/>
        <v>-6136.74</v>
      </c>
    </row>
    <row r="1434" spans="1:13" hidden="1">
      <c r="A1434" s="52" t="s">
        <v>861</v>
      </c>
      <c r="B1434" s="53" t="s">
        <v>862</v>
      </c>
      <c r="C1434" s="54" t="s">
        <v>533</v>
      </c>
      <c r="D1434" s="49" t="s">
        <v>534</v>
      </c>
      <c r="E1434" s="54" t="s">
        <v>539</v>
      </c>
      <c r="F1434" s="49" t="s">
        <v>540</v>
      </c>
      <c r="G1434" s="55">
        <v>-17.28</v>
      </c>
      <c r="H1434" s="55">
        <v>-17.440000000000001</v>
      </c>
      <c r="I1434" s="55">
        <v>-17.510000000000002</v>
      </c>
      <c r="J1434" s="55">
        <v>-17.399999999999999</v>
      </c>
      <c r="K1434" s="55">
        <v>-17.34</v>
      </c>
      <c r="L1434" s="55">
        <v>-17.79</v>
      </c>
      <c r="M1434" s="55">
        <f t="shared" si="22"/>
        <v>-104.75999999999999</v>
      </c>
    </row>
    <row r="1435" spans="1:13" hidden="1">
      <c r="A1435" s="52" t="s">
        <v>861</v>
      </c>
      <c r="B1435" s="53" t="s">
        <v>862</v>
      </c>
      <c r="C1435" s="54" t="s">
        <v>533</v>
      </c>
      <c r="D1435" s="49" t="s">
        <v>534</v>
      </c>
      <c r="E1435" s="54" t="s">
        <v>541</v>
      </c>
      <c r="F1435" s="49" t="s">
        <v>542</v>
      </c>
      <c r="G1435" s="55">
        <v>7881.08</v>
      </c>
      <c r="H1435" s="55">
        <v>7881.08</v>
      </c>
      <c r="I1435" s="55">
        <v>8068.79</v>
      </c>
      <c r="J1435" s="55">
        <v>8068.79</v>
      </c>
      <c r="K1435" s="55">
        <v>8068.79</v>
      </c>
      <c r="L1435" s="55">
        <v>8032.14</v>
      </c>
      <c r="M1435" s="55">
        <f t="shared" si="22"/>
        <v>48000.67</v>
      </c>
    </row>
    <row r="1436" spans="1:13" hidden="1">
      <c r="A1436" s="52" t="s">
        <v>861</v>
      </c>
      <c r="B1436" s="53" t="s">
        <v>862</v>
      </c>
      <c r="C1436" s="54" t="s">
        <v>533</v>
      </c>
      <c r="D1436" s="49" t="s">
        <v>534</v>
      </c>
      <c r="E1436" s="54" t="s">
        <v>543</v>
      </c>
      <c r="F1436" s="49" t="s">
        <v>544</v>
      </c>
      <c r="G1436" s="55">
        <v>1043.6600000000001</v>
      </c>
      <c r="H1436" s="55">
        <v>1043.6600000000001</v>
      </c>
      <c r="I1436" s="55">
        <v>1043.6600000000001</v>
      </c>
      <c r="J1436" s="55">
        <v>1043.6600000000001</v>
      </c>
      <c r="K1436" s="55">
        <v>1043.6600000000001</v>
      </c>
      <c r="L1436" s="55">
        <v>1043.6600000000001</v>
      </c>
      <c r="M1436" s="55">
        <f t="shared" si="22"/>
        <v>6261.96</v>
      </c>
    </row>
    <row r="1437" spans="1:13" hidden="1">
      <c r="A1437" s="52" t="s">
        <v>861</v>
      </c>
      <c r="B1437" s="53" t="s">
        <v>862</v>
      </c>
      <c r="C1437" s="54" t="s">
        <v>533</v>
      </c>
      <c r="D1437" s="49" t="s">
        <v>534</v>
      </c>
      <c r="E1437" s="54" t="s">
        <v>545</v>
      </c>
      <c r="F1437" s="49" t="s">
        <v>546</v>
      </c>
      <c r="G1437" s="55">
        <v>8198.09</v>
      </c>
      <c r="H1437" s="55">
        <v>8201.01</v>
      </c>
      <c r="I1437" s="55">
        <v>8706.77</v>
      </c>
      <c r="J1437" s="55">
        <v>8699.2199999999993</v>
      </c>
      <c r="K1437" s="55">
        <v>8669.2099999999991</v>
      </c>
      <c r="L1437" s="55">
        <v>8729.2900000000009</v>
      </c>
      <c r="M1437" s="55">
        <f t="shared" si="22"/>
        <v>51203.59</v>
      </c>
    </row>
    <row r="1438" spans="1:13" hidden="1">
      <c r="A1438" s="52" t="s">
        <v>861</v>
      </c>
      <c r="B1438" s="53" t="s">
        <v>862</v>
      </c>
      <c r="C1438" s="54" t="s">
        <v>533</v>
      </c>
      <c r="D1438" s="49" t="s">
        <v>534</v>
      </c>
      <c r="E1438" s="54" t="s">
        <v>547</v>
      </c>
      <c r="F1438" s="49" t="s">
        <v>548</v>
      </c>
      <c r="G1438" s="55">
        <v>8170.66</v>
      </c>
      <c r="H1438" s="55">
        <v>8171.26</v>
      </c>
      <c r="I1438" s="55">
        <v>8067.19</v>
      </c>
      <c r="J1438" s="55">
        <v>8067.59</v>
      </c>
      <c r="K1438" s="55">
        <v>8081.3</v>
      </c>
      <c r="L1438" s="55">
        <v>8070.22</v>
      </c>
      <c r="M1438" s="55">
        <f t="shared" si="22"/>
        <v>48628.22</v>
      </c>
    </row>
    <row r="1439" spans="1:13" hidden="1">
      <c r="A1439" s="52" t="s">
        <v>861</v>
      </c>
      <c r="B1439" s="53" t="s">
        <v>862</v>
      </c>
      <c r="C1439" s="54" t="s">
        <v>533</v>
      </c>
      <c r="D1439" s="49" t="s">
        <v>534</v>
      </c>
      <c r="E1439" s="54" t="s">
        <v>241</v>
      </c>
      <c r="F1439" s="49" t="s">
        <v>242</v>
      </c>
      <c r="G1439" s="55">
        <v>4861.42</v>
      </c>
      <c r="H1439" s="55">
        <v>4862.0600000000004</v>
      </c>
      <c r="I1439" s="55">
        <v>4865.74</v>
      </c>
      <c r="J1439" s="55">
        <v>4870.8</v>
      </c>
      <c r="K1439" s="55">
        <v>4860.1099999999997</v>
      </c>
      <c r="L1439" s="55">
        <v>4867.74</v>
      </c>
      <c r="M1439" s="55">
        <f t="shared" si="22"/>
        <v>29187.870000000003</v>
      </c>
    </row>
    <row r="1440" spans="1:13" hidden="1">
      <c r="A1440" s="52" t="s">
        <v>861</v>
      </c>
      <c r="B1440" s="53" t="s">
        <v>862</v>
      </c>
      <c r="C1440" s="54" t="s">
        <v>533</v>
      </c>
      <c r="D1440" s="49" t="s">
        <v>534</v>
      </c>
      <c r="E1440" s="54" t="s">
        <v>839</v>
      </c>
      <c r="F1440" s="49" t="s">
        <v>840</v>
      </c>
      <c r="G1440" s="55">
        <v>7.09</v>
      </c>
      <c r="H1440" s="55">
        <v>7.09</v>
      </c>
      <c r="I1440" s="55">
        <v>7.09</v>
      </c>
      <c r="J1440" s="55">
        <v>7.09</v>
      </c>
      <c r="K1440" s="55">
        <v>7.09</v>
      </c>
      <c r="L1440" s="55">
        <v>7.09</v>
      </c>
      <c r="M1440" s="55">
        <f t="shared" si="22"/>
        <v>42.540000000000006</v>
      </c>
    </row>
    <row r="1441" spans="1:13" hidden="1">
      <c r="A1441" s="52" t="s">
        <v>861</v>
      </c>
      <c r="B1441" s="53" t="s">
        <v>862</v>
      </c>
      <c r="C1441" s="54" t="s">
        <v>533</v>
      </c>
      <c r="D1441" s="49" t="s">
        <v>534</v>
      </c>
      <c r="E1441" s="54" t="s">
        <v>553</v>
      </c>
      <c r="F1441" s="49" t="s">
        <v>554</v>
      </c>
      <c r="G1441" s="55">
        <v>32.14</v>
      </c>
      <c r="H1441" s="55">
        <v>32.14</v>
      </c>
      <c r="I1441" s="55">
        <v>32.14</v>
      </c>
      <c r="J1441" s="55">
        <v>32.14</v>
      </c>
      <c r="K1441" s="55">
        <v>32.14</v>
      </c>
      <c r="L1441" s="55">
        <v>32.14</v>
      </c>
      <c r="M1441" s="55">
        <f t="shared" si="22"/>
        <v>192.83999999999997</v>
      </c>
    </row>
    <row r="1442" spans="1:13" hidden="1">
      <c r="A1442" s="52" t="s">
        <v>861</v>
      </c>
      <c r="B1442" s="53" t="s">
        <v>862</v>
      </c>
      <c r="C1442" s="54" t="s">
        <v>533</v>
      </c>
      <c r="D1442" s="49" t="s">
        <v>534</v>
      </c>
      <c r="E1442" s="54" t="s">
        <v>841</v>
      </c>
      <c r="F1442" s="49" t="s">
        <v>842</v>
      </c>
      <c r="G1442" s="55">
        <v>-3.81</v>
      </c>
      <c r="H1442" s="55">
        <v>-3.85</v>
      </c>
      <c r="I1442" s="55">
        <v>-3.86</v>
      </c>
      <c r="J1442" s="55">
        <v>-3.84</v>
      </c>
      <c r="K1442" s="55">
        <v>-3.83</v>
      </c>
      <c r="L1442" s="55">
        <v>-3.93</v>
      </c>
      <c r="M1442" s="55">
        <f t="shared" si="22"/>
        <v>-23.119999999999997</v>
      </c>
    </row>
    <row r="1443" spans="1:13" hidden="1">
      <c r="A1443" s="52" t="s">
        <v>861</v>
      </c>
      <c r="B1443" s="53" t="s">
        <v>862</v>
      </c>
      <c r="C1443" s="54" t="s">
        <v>533</v>
      </c>
      <c r="D1443" s="49" t="s">
        <v>534</v>
      </c>
      <c r="E1443" s="54" t="s">
        <v>555</v>
      </c>
      <c r="F1443" s="49" t="s">
        <v>556</v>
      </c>
      <c r="G1443" s="55">
        <v>178119.44</v>
      </c>
      <c r="H1443" s="55">
        <v>178487.13</v>
      </c>
      <c r="I1443" s="55">
        <v>179911.29</v>
      </c>
      <c r="J1443" s="55">
        <v>192483.67</v>
      </c>
      <c r="K1443" s="55">
        <v>193863.43</v>
      </c>
      <c r="L1443" s="55">
        <v>194430.41</v>
      </c>
      <c r="M1443" s="55">
        <f t="shared" si="22"/>
        <v>1117295.3699999999</v>
      </c>
    </row>
    <row r="1444" spans="1:13" hidden="1">
      <c r="A1444" s="52" t="s">
        <v>861</v>
      </c>
      <c r="B1444" s="53" t="s">
        <v>862</v>
      </c>
      <c r="C1444" s="54" t="s">
        <v>557</v>
      </c>
      <c r="D1444" s="49" t="s">
        <v>558</v>
      </c>
      <c r="E1444" s="54" t="s">
        <v>279</v>
      </c>
      <c r="F1444" s="49" t="s">
        <v>280</v>
      </c>
      <c r="G1444" s="55">
        <v>290.40999999999997</v>
      </c>
      <c r="H1444" s="55">
        <v>55.169999999999959</v>
      </c>
      <c r="I1444" s="55">
        <v>-1606.34</v>
      </c>
      <c r="J1444" s="55">
        <v>287.59000000000003</v>
      </c>
      <c r="K1444" s="55">
        <v>681.45</v>
      </c>
      <c r="L1444" s="55">
        <v>783.2299999999999</v>
      </c>
      <c r="M1444" s="55">
        <f t="shared" si="22"/>
        <v>491.51</v>
      </c>
    </row>
    <row r="1445" spans="1:13" hidden="1">
      <c r="A1445" s="52" t="s">
        <v>861</v>
      </c>
      <c r="B1445" s="53" t="s">
        <v>862</v>
      </c>
      <c r="C1445" s="54" t="s">
        <v>557</v>
      </c>
      <c r="D1445" s="49" t="s">
        <v>558</v>
      </c>
      <c r="E1445" s="54" t="s">
        <v>297</v>
      </c>
      <c r="F1445" s="49" t="s">
        <v>298</v>
      </c>
      <c r="G1445" s="55">
        <v>0</v>
      </c>
      <c r="H1445" s="55">
        <v>0</v>
      </c>
      <c r="I1445" s="55">
        <v>228.03</v>
      </c>
      <c r="J1445" s="55">
        <v>0</v>
      </c>
      <c r="K1445" s="55">
        <v>0</v>
      </c>
      <c r="L1445" s="55">
        <v>0</v>
      </c>
      <c r="M1445" s="55">
        <f t="shared" si="22"/>
        <v>228.03</v>
      </c>
    </row>
    <row r="1446" spans="1:13" hidden="1">
      <c r="A1446" s="52" t="s">
        <v>861</v>
      </c>
      <c r="B1446" s="53" t="s">
        <v>862</v>
      </c>
      <c r="C1446" s="54" t="s">
        <v>557</v>
      </c>
      <c r="D1446" s="49" t="s">
        <v>558</v>
      </c>
      <c r="E1446" s="54" t="s">
        <v>321</v>
      </c>
      <c r="F1446" s="49" t="s">
        <v>322</v>
      </c>
      <c r="G1446" s="55">
        <v>602.41999999999996</v>
      </c>
      <c r="H1446" s="55">
        <v>74.819999999999993</v>
      </c>
      <c r="I1446" s="55">
        <v>75.17</v>
      </c>
      <c r="J1446" s="55">
        <v>59</v>
      </c>
      <c r="K1446" s="55">
        <v>436.94</v>
      </c>
      <c r="L1446" s="55">
        <v>10.64</v>
      </c>
      <c r="M1446" s="55">
        <f t="shared" si="22"/>
        <v>1258.99</v>
      </c>
    </row>
    <row r="1447" spans="1:13" hidden="1">
      <c r="A1447" s="52" t="s">
        <v>861</v>
      </c>
      <c r="B1447" s="53" t="s">
        <v>862</v>
      </c>
      <c r="C1447" s="54" t="s">
        <v>557</v>
      </c>
      <c r="D1447" s="49" t="s">
        <v>558</v>
      </c>
      <c r="E1447" s="54" t="s">
        <v>285</v>
      </c>
      <c r="F1447" s="49" t="s">
        <v>286</v>
      </c>
      <c r="G1447" s="55">
        <v>3942.6699999999996</v>
      </c>
      <c r="H1447" s="55">
        <v>4034.61</v>
      </c>
      <c r="I1447" s="55">
        <v>4886.5899999999992</v>
      </c>
      <c r="J1447" s="55">
        <v>4408.09</v>
      </c>
      <c r="K1447" s="55">
        <v>4458.68</v>
      </c>
      <c r="L1447" s="55">
        <v>5133.4000000000005</v>
      </c>
      <c r="M1447" s="55">
        <f t="shared" si="22"/>
        <v>26864.04</v>
      </c>
    </row>
    <row r="1448" spans="1:13" hidden="1">
      <c r="A1448" s="52" t="s">
        <v>861</v>
      </c>
      <c r="B1448" s="53" t="s">
        <v>862</v>
      </c>
      <c r="C1448" s="54" t="s">
        <v>557</v>
      </c>
      <c r="D1448" s="49" t="s">
        <v>558</v>
      </c>
      <c r="E1448" s="54" t="s">
        <v>287</v>
      </c>
      <c r="F1448" s="49" t="s">
        <v>288</v>
      </c>
      <c r="G1448" s="55">
        <v>0</v>
      </c>
      <c r="H1448" s="55">
        <v>0</v>
      </c>
      <c r="I1448" s="55">
        <v>21.8</v>
      </c>
      <c r="J1448" s="55">
        <v>0</v>
      </c>
      <c r="K1448" s="55">
        <v>0</v>
      </c>
      <c r="L1448" s="55">
        <v>0</v>
      </c>
      <c r="M1448" s="55">
        <f t="shared" si="22"/>
        <v>21.8</v>
      </c>
    </row>
    <row r="1449" spans="1:13" hidden="1">
      <c r="A1449" s="52" t="s">
        <v>861</v>
      </c>
      <c r="B1449" s="53" t="s">
        <v>862</v>
      </c>
      <c r="C1449" s="54" t="s">
        <v>557</v>
      </c>
      <c r="D1449" s="49" t="s">
        <v>558</v>
      </c>
      <c r="E1449" s="54" t="s">
        <v>335</v>
      </c>
      <c r="F1449" s="49" t="s">
        <v>336</v>
      </c>
      <c r="G1449" s="55">
        <v>0</v>
      </c>
      <c r="H1449" s="55">
        <v>0</v>
      </c>
      <c r="I1449" s="55">
        <v>0</v>
      </c>
      <c r="J1449" s="55">
        <v>0</v>
      </c>
      <c r="K1449" s="55">
        <v>0</v>
      </c>
      <c r="L1449" s="55">
        <v>1000</v>
      </c>
      <c r="M1449" s="55">
        <f t="shared" si="22"/>
        <v>1000</v>
      </c>
    </row>
    <row r="1450" spans="1:13" hidden="1">
      <c r="A1450" s="52" t="s">
        <v>861</v>
      </c>
      <c r="B1450" s="53" t="s">
        <v>862</v>
      </c>
      <c r="C1450" s="54" t="s">
        <v>557</v>
      </c>
      <c r="D1450" s="49" t="s">
        <v>558</v>
      </c>
      <c r="E1450" s="54" t="s">
        <v>291</v>
      </c>
      <c r="F1450" s="49" t="s">
        <v>292</v>
      </c>
      <c r="G1450" s="55">
        <v>199.77</v>
      </c>
      <c r="H1450" s="55">
        <v>35.340000000000003</v>
      </c>
      <c r="I1450" s="55">
        <v>947.7</v>
      </c>
      <c r="J1450" s="55">
        <v>1470.67</v>
      </c>
      <c r="K1450" s="55">
        <v>273.97000000000003</v>
      </c>
      <c r="L1450" s="55">
        <v>51.85</v>
      </c>
      <c r="M1450" s="55">
        <f t="shared" si="22"/>
        <v>2979.2999999999997</v>
      </c>
    </row>
    <row r="1451" spans="1:13" hidden="1">
      <c r="A1451" s="52" t="s">
        <v>861</v>
      </c>
      <c r="B1451" s="53" t="s">
        <v>862</v>
      </c>
      <c r="C1451" s="54" t="s">
        <v>559</v>
      </c>
      <c r="D1451" s="49" t="s">
        <v>560</v>
      </c>
      <c r="E1451" s="54" t="s">
        <v>279</v>
      </c>
      <c r="F1451" s="49" t="s">
        <v>280</v>
      </c>
      <c r="G1451" s="55">
        <v>0</v>
      </c>
      <c r="H1451" s="55">
        <v>259.91000000000003</v>
      </c>
      <c r="I1451" s="55">
        <v>-204.31000000000003</v>
      </c>
      <c r="J1451" s="55">
        <v>32.050000000000004</v>
      </c>
      <c r="K1451" s="55">
        <v>-18.710000000000004</v>
      </c>
      <c r="L1451" s="55">
        <v>278</v>
      </c>
      <c r="M1451" s="55">
        <f t="shared" si="22"/>
        <v>346.94</v>
      </c>
    </row>
    <row r="1452" spans="1:13" hidden="1">
      <c r="A1452" s="52" t="s">
        <v>861</v>
      </c>
      <c r="B1452" s="53" t="s">
        <v>862</v>
      </c>
      <c r="C1452" s="54" t="s">
        <v>559</v>
      </c>
      <c r="D1452" s="49" t="s">
        <v>560</v>
      </c>
      <c r="E1452" s="54" t="s">
        <v>321</v>
      </c>
      <c r="F1452" s="49" t="s">
        <v>322</v>
      </c>
      <c r="G1452" s="55">
        <v>0</v>
      </c>
      <c r="H1452" s="55">
        <v>91.64</v>
      </c>
      <c r="I1452" s="55">
        <v>0</v>
      </c>
      <c r="J1452" s="55">
        <v>0</v>
      </c>
      <c r="K1452" s="55">
        <v>0</v>
      </c>
      <c r="L1452" s="55">
        <v>0</v>
      </c>
      <c r="M1452" s="55">
        <f t="shared" si="22"/>
        <v>91.64</v>
      </c>
    </row>
    <row r="1453" spans="1:13" hidden="1">
      <c r="A1453" s="52" t="s">
        <v>861</v>
      </c>
      <c r="B1453" s="53" t="s">
        <v>862</v>
      </c>
      <c r="C1453" s="54" t="s">
        <v>559</v>
      </c>
      <c r="D1453" s="49" t="s">
        <v>560</v>
      </c>
      <c r="E1453" s="54" t="s">
        <v>285</v>
      </c>
      <c r="F1453" s="49" t="s">
        <v>286</v>
      </c>
      <c r="G1453" s="55">
        <v>0</v>
      </c>
      <c r="H1453" s="55">
        <v>433.18</v>
      </c>
      <c r="I1453" s="55">
        <v>333.6</v>
      </c>
      <c r="J1453" s="55">
        <v>350.58000000000004</v>
      </c>
      <c r="K1453" s="55">
        <v>172.36</v>
      </c>
      <c r="L1453" s="55">
        <v>693.87</v>
      </c>
      <c r="M1453" s="55">
        <f t="shared" si="22"/>
        <v>1983.5900000000001</v>
      </c>
    </row>
    <row r="1454" spans="1:13" hidden="1">
      <c r="A1454" s="52" t="s">
        <v>861</v>
      </c>
      <c r="B1454" s="53" t="s">
        <v>862</v>
      </c>
      <c r="C1454" s="54" t="s">
        <v>559</v>
      </c>
      <c r="D1454" s="49" t="s">
        <v>560</v>
      </c>
      <c r="E1454" s="54" t="s">
        <v>287</v>
      </c>
      <c r="F1454" s="49" t="s">
        <v>288</v>
      </c>
      <c r="G1454" s="55">
        <v>516.22</v>
      </c>
      <c r="H1454" s="55">
        <v>544.05999999999995</v>
      </c>
      <c r="I1454" s="55">
        <v>590</v>
      </c>
      <c r="J1454" s="55">
        <v>359.7</v>
      </c>
      <c r="K1454" s="55">
        <v>743</v>
      </c>
      <c r="L1454" s="55">
        <v>598.64</v>
      </c>
      <c r="M1454" s="55">
        <f t="shared" si="22"/>
        <v>3351.62</v>
      </c>
    </row>
    <row r="1455" spans="1:13" hidden="1">
      <c r="A1455" s="52" t="s">
        <v>861</v>
      </c>
      <c r="B1455" s="53" t="s">
        <v>862</v>
      </c>
      <c r="C1455" s="54" t="s">
        <v>559</v>
      </c>
      <c r="D1455" s="49" t="s">
        <v>560</v>
      </c>
      <c r="E1455" s="54" t="s">
        <v>335</v>
      </c>
      <c r="F1455" s="49" t="s">
        <v>336</v>
      </c>
      <c r="G1455" s="55">
        <v>0</v>
      </c>
      <c r="H1455" s="55">
        <v>0</v>
      </c>
      <c r="I1455" s="55">
        <v>520</v>
      </c>
      <c r="J1455" s="55">
        <v>1254.48</v>
      </c>
      <c r="K1455" s="55">
        <v>2141.6999999999998</v>
      </c>
      <c r="L1455" s="55">
        <v>300</v>
      </c>
      <c r="M1455" s="55">
        <f t="shared" si="22"/>
        <v>4216.18</v>
      </c>
    </row>
    <row r="1456" spans="1:13" hidden="1">
      <c r="A1456" s="52" t="s">
        <v>861</v>
      </c>
      <c r="B1456" s="53" t="s">
        <v>862</v>
      </c>
      <c r="C1456" s="54" t="s">
        <v>559</v>
      </c>
      <c r="D1456" s="49" t="s">
        <v>560</v>
      </c>
      <c r="E1456" s="54" t="s">
        <v>291</v>
      </c>
      <c r="F1456" s="49" t="s">
        <v>292</v>
      </c>
      <c r="G1456" s="55">
        <v>82.12</v>
      </c>
      <c r="H1456" s="55">
        <v>310.02</v>
      </c>
      <c r="I1456" s="55">
        <v>511.73</v>
      </c>
      <c r="J1456" s="55">
        <v>286.32</v>
      </c>
      <c r="K1456" s="55">
        <v>64.819999999999993</v>
      </c>
      <c r="L1456" s="55">
        <v>95.16</v>
      </c>
      <c r="M1456" s="55">
        <f t="shared" si="22"/>
        <v>1350.17</v>
      </c>
    </row>
    <row r="1457" spans="1:13" hidden="1">
      <c r="A1457" s="52" t="s">
        <v>861</v>
      </c>
      <c r="B1457" s="53" t="s">
        <v>862</v>
      </c>
      <c r="C1457" s="54" t="s">
        <v>567</v>
      </c>
      <c r="D1457" s="49" t="s">
        <v>568</v>
      </c>
      <c r="E1457" s="54" t="s">
        <v>492</v>
      </c>
      <c r="F1457" s="49" t="s">
        <v>493</v>
      </c>
      <c r="G1457" s="55">
        <v>54320</v>
      </c>
      <c r="H1457" s="55">
        <v>119649</v>
      </c>
      <c r="I1457" s="55">
        <v>-1869</v>
      </c>
      <c r="J1457" s="55">
        <v>161476</v>
      </c>
      <c r="K1457" s="55">
        <v>48596</v>
      </c>
      <c r="L1457" s="55">
        <v>22328</v>
      </c>
      <c r="M1457" s="55">
        <f t="shared" si="22"/>
        <v>404500</v>
      </c>
    </row>
    <row r="1458" spans="1:13" hidden="1">
      <c r="A1458" s="52" t="s">
        <v>861</v>
      </c>
      <c r="B1458" s="53" t="s">
        <v>862</v>
      </c>
      <c r="C1458" s="54" t="s">
        <v>567</v>
      </c>
      <c r="D1458" s="49" t="s">
        <v>568</v>
      </c>
      <c r="E1458" s="54" t="s">
        <v>494</v>
      </c>
      <c r="F1458" s="49" t="s">
        <v>495</v>
      </c>
      <c r="G1458" s="55">
        <v>0</v>
      </c>
      <c r="H1458" s="55">
        <v>0</v>
      </c>
      <c r="I1458" s="55">
        <v>0</v>
      </c>
      <c r="J1458" s="55">
        <v>0</v>
      </c>
      <c r="K1458" s="55">
        <v>0</v>
      </c>
      <c r="L1458" s="55">
        <v>0</v>
      </c>
      <c r="M1458" s="55">
        <f t="shared" si="22"/>
        <v>0</v>
      </c>
    </row>
    <row r="1459" spans="1:13" hidden="1">
      <c r="A1459" s="52" t="s">
        <v>861</v>
      </c>
      <c r="B1459" s="53" t="s">
        <v>862</v>
      </c>
      <c r="C1459" s="54" t="s">
        <v>567</v>
      </c>
      <c r="D1459" s="49" t="s">
        <v>568</v>
      </c>
      <c r="E1459" s="54" t="s">
        <v>496</v>
      </c>
      <c r="F1459" s="49" t="s">
        <v>497</v>
      </c>
      <c r="G1459" s="55">
        <v>-1146.97</v>
      </c>
      <c r="H1459" s="55">
        <v>201.42</v>
      </c>
      <c r="I1459" s="55">
        <v>-341.3</v>
      </c>
      <c r="J1459" s="55">
        <v>1421.13</v>
      </c>
      <c r="K1459" s="55">
        <v>-2159.67</v>
      </c>
      <c r="L1459" s="55">
        <v>2070.15</v>
      </c>
      <c r="M1459" s="55">
        <f t="shared" si="22"/>
        <v>44.759999999999991</v>
      </c>
    </row>
    <row r="1460" spans="1:13" hidden="1">
      <c r="A1460" s="52" t="s">
        <v>861</v>
      </c>
      <c r="B1460" s="53" t="s">
        <v>862</v>
      </c>
      <c r="C1460" s="54" t="s">
        <v>567</v>
      </c>
      <c r="D1460" s="49" t="s">
        <v>568</v>
      </c>
      <c r="E1460" s="54" t="s">
        <v>498</v>
      </c>
      <c r="F1460" s="49" t="s">
        <v>499</v>
      </c>
      <c r="G1460" s="55">
        <v>22033</v>
      </c>
      <c r="H1460" s="55">
        <v>48540</v>
      </c>
      <c r="I1460" s="55">
        <v>-760</v>
      </c>
      <c r="J1460" s="55">
        <v>65735</v>
      </c>
      <c r="K1460" s="55">
        <v>19626</v>
      </c>
      <c r="L1460" s="55">
        <v>7878</v>
      </c>
      <c r="M1460" s="55">
        <f t="shared" si="22"/>
        <v>163052</v>
      </c>
    </row>
    <row r="1461" spans="1:13" hidden="1">
      <c r="A1461" s="52" t="s">
        <v>861</v>
      </c>
      <c r="B1461" s="53" t="s">
        <v>862</v>
      </c>
      <c r="C1461" s="54" t="s">
        <v>567</v>
      </c>
      <c r="D1461" s="49" t="s">
        <v>568</v>
      </c>
      <c r="E1461" s="54" t="s">
        <v>569</v>
      </c>
      <c r="F1461" s="49" t="s">
        <v>570</v>
      </c>
      <c r="G1461" s="55">
        <v>0</v>
      </c>
      <c r="H1461" s="55">
        <v>0</v>
      </c>
      <c r="I1461" s="55">
        <v>0</v>
      </c>
      <c r="J1461" s="55">
        <v>0</v>
      </c>
      <c r="K1461" s="55">
        <v>0</v>
      </c>
      <c r="L1461" s="55">
        <v>0</v>
      </c>
      <c r="M1461" s="55">
        <f t="shared" si="22"/>
        <v>0</v>
      </c>
    </row>
    <row r="1462" spans="1:13" hidden="1">
      <c r="A1462" s="52" t="s">
        <v>861</v>
      </c>
      <c r="B1462" s="53" t="s">
        <v>862</v>
      </c>
      <c r="C1462" s="54" t="s">
        <v>571</v>
      </c>
      <c r="D1462" s="49" t="s">
        <v>572</v>
      </c>
      <c r="E1462" s="54" t="s">
        <v>492</v>
      </c>
      <c r="F1462" s="49" t="s">
        <v>493</v>
      </c>
      <c r="G1462" s="55">
        <v>60172</v>
      </c>
      <c r="H1462" s="55">
        <v>201778</v>
      </c>
      <c r="I1462" s="55">
        <v>-31341</v>
      </c>
      <c r="J1462" s="55">
        <v>258946</v>
      </c>
      <c r="K1462" s="55">
        <v>42627</v>
      </c>
      <c r="L1462" s="55">
        <v>20235</v>
      </c>
      <c r="M1462" s="55">
        <f t="shared" si="22"/>
        <v>552417</v>
      </c>
    </row>
    <row r="1463" spans="1:13" hidden="1">
      <c r="A1463" s="52" t="s">
        <v>861</v>
      </c>
      <c r="B1463" s="53" t="s">
        <v>862</v>
      </c>
      <c r="C1463" s="54" t="s">
        <v>571</v>
      </c>
      <c r="D1463" s="49" t="s">
        <v>572</v>
      </c>
      <c r="E1463" s="54" t="s">
        <v>494</v>
      </c>
      <c r="F1463" s="49" t="s">
        <v>495</v>
      </c>
      <c r="G1463" s="55">
        <v>0</v>
      </c>
      <c r="H1463" s="55">
        <v>0</v>
      </c>
      <c r="I1463" s="55">
        <v>0</v>
      </c>
      <c r="J1463" s="55">
        <v>0</v>
      </c>
      <c r="K1463" s="55">
        <v>0</v>
      </c>
      <c r="L1463" s="55">
        <v>0</v>
      </c>
      <c r="M1463" s="55">
        <f t="shared" si="22"/>
        <v>0</v>
      </c>
    </row>
    <row r="1464" spans="1:13" hidden="1">
      <c r="A1464" s="52" t="s">
        <v>861</v>
      </c>
      <c r="B1464" s="53" t="s">
        <v>862</v>
      </c>
      <c r="C1464" s="54" t="s">
        <v>571</v>
      </c>
      <c r="D1464" s="49" t="s">
        <v>572</v>
      </c>
      <c r="E1464" s="54" t="s">
        <v>496</v>
      </c>
      <c r="F1464" s="49" t="s">
        <v>497</v>
      </c>
      <c r="G1464" s="55">
        <v>-387.98</v>
      </c>
      <c r="H1464" s="55">
        <v>-421.23</v>
      </c>
      <c r="I1464" s="55">
        <v>-22.17</v>
      </c>
      <c r="J1464" s="55">
        <v>1030.9100000000001</v>
      </c>
      <c r="K1464" s="55">
        <v>-1374.54</v>
      </c>
      <c r="L1464" s="55">
        <v>1008.73</v>
      </c>
      <c r="M1464" s="55">
        <f t="shared" si="22"/>
        <v>-166.27999999999975</v>
      </c>
    </row>
    <row r="1465" spans="1:13" hidden="1">
      <c r="A1465" s="52" t="s">
        <v>861</v>
      </c>
      <c r="B1465" s="53" t="s">
        <v>862</v>
      </c>
      <c r="C1465" s="54" t="s">
        <v>571</v>
      </c>
      <c r="D1465" s="49" t="s">
        <v>572</v>
      </c>
      <c r="E1465" s="54" t="s">
        <v>498</v>
      </c>
      <c r="F1465" s="49" t="s">
        <v>499</v>
      </c>
      <c r="G1465" s="55">
        <v>19841</v>
      </c>
      <c r="H1465" s="55">
        <v>66519</v>
      </c>
      <c r="I1465" s="55">
        <v>-10337</v>
      </c>
      <c r="J1465" s="55">
        <v>85695</v>
      </c>
      <c r="K1465" s="55">
        <v>13986</v>
      </c>
      <c r="L1465" s="55">
        <v>3895</v>
      </c>
      <c r="M1465" s="55">
        <f t="shared" si="22"/>
        <v>179599</v>
      </c>
    </row>
    <row r="1466" spans="1:13" hidden="1">
      <c r="A1466" s="52" t="s">
        <v>861</v>
      </c>
      <c r="B1466" s="53" t="s">
        <v>862</v>
      </c>
      <c r="C1466" s="54" t="s">
        <v>571</v>
      </c>
      <c r="D1466" s="49" t="s">
        <v>572</v>
      </c>
      <c r="E1466" s="54" t="s">
        <v>569</v>
      </c>
      <c r="F1466" s="49" t="s">
        <v>570</v>
      </c>
      <c r="G1466" s="55">
        <v>0</v>
      </c>
      <c r="H1466" s="55">
        <v>0</v>
      </c>
      <c r="I1466" s="55">
        <v>0</v>
      </c>
      <c r="J1466" s="55">
        <v>0</v>
      </c>
      <c r="K1466" s="55">
        <v>0</v>
      </c>
      <c r="L1466" s="55">
        <v>0</v>
      </c>
      <c r="M1466" s="55">
        <f t="shared" si="22"/>
        <v>0</v>
      </c>
    </row>
    <row r="1467" spans="1:13" hidden="1">
      <c r="A1467" s="52" t="s">
        <v>861</v>
      </c>
      <c r="B1467" s="53" t="s">
        <v>862</v>
      </c>
      <c r="C1467" s="54" t="s">
        <v>573</v>
      </c>
      <c r="D1467" s="49" t="s">
        <v>574</v>
      </c>
      <c r="E1467" s="54" t="s">
        <v>492</v>
      </c>
      <c r="F1467" s="49" t="s">
        <v>493</v>
      </c>
      <c r="G1467" s="55">
        <v>0</v>
      </c>
      <c r="H1467" s="55">
        <v>0</v>
      </c>
      <c r="I1467" s="55">
        <v>0</v>
      </c>
      <c r="J1467" s="55">
        <v>0</v>
      </c>
      <c r="K1467" s="55">
        <v>0</v>
      </c>
      <c r="L1467" s="55">
        <v>0</v>
      </c>
      <c r="M1467" s="55">
        <f t="shared" si="22"/>
        <v>0</v>
      </c>
    </row>
    <row r="1468" spans="1:13" hidden="1">
      <c r="A1468" s="52" t="s">
        <v>861</v>
      </c>
      <c r="B1468" s="53" t="s">
        <v>862</v>
      </c>
      <c r="C1468" s="54" t="s">
        <v>573</v>
      </c>
      <c r="D1468" s="49" t="s">
        <v>574</v>
      </c>
      <c r="E1468" s="54" t="s">
        <v>494</v>
      </c>
      <c r="F1468" s="49" t="s">
        <v>495</v>
      </c>
      <c r="G1468" s="55">
        <v>0</v>
      </c>
      <c r="H1468" s="55">
        <v>0</v>
      </c>
      <c r="I1468" s="55">
        <v>0</v>
      </c>
      <c r="J1468" s="55">
        <v>0</v>
      </c>
      <c r="K1468" s="55">
        <v>0</v>
      </c>
      <c r="L1468" s="55">
        <v>0</v>
      </c>
      <c r="M1468" s="55">
        <f t="shared" si="22"/>
        <v>0</v>
      </c>
    </row>
    <row r="1469" spans="1:13" hidden="1">
      <c r="A1469" s="52" t="s">
        <v>861</v>
      </c>
      <c r="B1469" s="53" t="s">
        <v>862</v>
      </c>
      <c r="C1469" s="54" t="s">
        <v>573</v>
      </c>
      <c r="D1469" s="49" t="s">
        <v>574</v>
      </c>
      <c r="E1469" s="54" t="s">
        <v>498</v>
      </c>
      <c r="F1469" s="49" t="s">
        <v>499</v>
      </c>
      <c r="G1469" s="55">
        <v>0</v>
      </c>
      <c r="H1469" s="55">
        <v>0</v>
      </c>
      <c r="I1469" s="55">
        <v>0</v>
      </c>
      <c r="J1469" s="55">
        <v>0</v>
      </c>
      <c r="K1469" s="55">
        <v>0</v>
      </c>
      <c r="L1469" s="55">
        <v>0</v>
      </c>
      <c r="M1469" s="55">
        <f t="shared" si="22"/>
        <v>0</v>
      </c>
    </row>
    <row r="1470" spans="1:13" hidden="1">
      <c r="A1470" s="52" t="s">
        <v>861</v>
      </c>
      <c r="B1470" s="53" t="s">
        <v>862</v>
      </c>
      <c r="C1470" s="54" t="s">
        <v>573</v>
      </c>
      <c r="D1470" s="49" t="s">
        <v>574</v>
      </c>
      <c r="E1470" s="54" t="s">
        <v>569</v>
      </c>
      <c r="F1470" s="49" t="s">
        <v>570</v>
      </c>
      <c r="G1470" s="55">
        <v>0</v>
      </c>
      <c r="H1470" s="55">
        <v>0</v>
      </c>
      <c r="I1470" s="55">
        <v>0</v>
      </c>
      <c r="J1470" s="55">
        <v>0</v>
      </c>
      <c r="K1470" s="55">
        <v>0</v>
      </c>
      <c r="L1470" s="55">
        <v>0</v>
      </c>
      <c r="M1470" s="55">
        <f t="shared" si="22"/>
        <v>0</v>
      </c>
    </row>
    <row r="1471" spans="1:13" hidden="1">
      <c r="A1471" s="52" t="s">
        <v>861</v>
      </c>
      <c r="B1471" s="53" t="s">
        <v>862</v>
      </c>
      <c r="C1471" s="54" t="s">
        <v>575</v>
      </c>
      <c r="D1471" s="49" t="s">
        <v>576</v>
      </c>
      <c r="E1471" s="54" t="s">
        <v>191</v>
      </c>
      <c r="F1471" s="49" t="s">
        <v>192</v>
      </c>
      <c r="G1471" s="55">
        <v>1037447.75</v>
      </c>
      <c r="H1471" s="55">
        <v>826722.44</v>
      </c>
      <c r="I1471" s="55">
        <v>763372.65</v>
      </c>
      <c r="J1471" s="55">
        <v>476848.99</v>
      </c>
      <c r="K1471" s="55">
        <v>214020.62</v>
      </c>
      <c r="L1471" s="55">
        <v>126456.62</v>
      </c>
      <c r="M1471" s="55">
        <f t="shared" si="22"/>
        <v>3444869.0700000003</v>
      </c>
    </row>
    <row r="1472" spans="1:13" hidden="1">
      <c r="A1472" s="52" t="s">
        <v>861</v>
      </c>
      <c r="B1472" s="53" t="s">
        <v>862</v>
      </c>
      <c r="C1472" s="54" t="s">
        <v>863</v>
      </c>
      <c r="D1472" s="49" t="s">
        <v>864</v>
      </c>
      <c r="E1472" s="54" t="s">
        <v>865</v>
      </c>
      <c r="F1472" s="49" t="s">
        <v>866</v>
      </c>
      <c r="G1472" s="55">
        <v>13461</v>
      </c>
      <c r="H1472" s="55">
        <v>-54765.279999999999</v>
      </c>
      <c r="I1472" s="55">
        <v>18558.18</v>
      </c>
      <c r="J1472" s="55">
        <v>47108.58</v>
      </c>
      <c r="K1472" s="55">
        <v>0</v>
      </c>
      <c r="L1472" s="55">
        <v>0</v>
      </c>
      <c r="M1472" s="55">
        <f t="shared" si="22"/>
        <v>24362.480000000003</v>
      </c>
    </row>
    <row r="1473" spans="1:13" hidden="1">
      <c r="A1473" s="52" t="s">
        <v>861</v>
      </c>
      <c r="B1473" s="53" t="s">
        <v>862</v>
      </c>
      <c r="C1473" s="54" t="s">
        <v>577</v>
      </c>
      <c r="D1473" s="49" t="s">
        <v>578</v>
      </c>
      <c r="E1473" s="54" t="s">
        <v>579</v>
      </c>
      <c r="F1473" s="49" t="s">
        <v>580</v>
      </c>
      <c r="G1473" s="55">
        <v>-128171.65</v>
      </c>
      <c r="H1473" s="55">
        <v>-174729.93</v>
      </c>
      <c r="I1473" s="55">
        <v>-35519.46</v>
      </c>
      <c r="J1473" s="55">
        <v>-84040.23</v>
      </c>
      <c r="K1473" s="55">
        <v>-225272.28</v>
      </c>
      <c r="L1473" s="55">
        <v>-96078.94</v>
      </c>
      <c r="M1473" s="55">
        <f t="shared" si="22"/>
        <v>-743812.49</v>
      </c>
    </row>
    <row r="1474" spans="1:13" hidden="1">
      <c r="A1474" s="52" t="s">
        <v>861</v>
      </c>
      <c r="B1474" s="53" t="s">
        <v>862</v>
      </c>
      <c r="C1474" s="54" t="s">
        <v>581</v>
      </c>
      <c r="D1474" s="49" t="s">
        <v>582</v>
      </c>
      <c r="E1474" s="54" t="s">
        <v>255</v>
      </c>
      <c r="F1474" s="49" t="s">
        <v>256</v>
      </c>
      <c r="G1474" s="55">
        <v>-1597.62</v>
      </c>
      <c r="H1474" s="55">
        <v>-1597.62</v>
      </c>
      <c r="I1474" s="55">
        <v>-1597.62</v>
      </c>
      <c r="J1474" s="55">
        <v>-1597.62</v>
      </c>
      <c r="K1474" s="55">
        <v>-1597.62</v>
      </c>
      <c r="L1474" s="55">
        <v>-1597.62</v>
      </c>
      <c r="M1474" s="55">
        <f t="shared" si="22"/>
        <v>-9585.7199999999993</v>
      </c>
    </row>
    <row r="1475" spans="1:13" hidden="1">
      <c r="A1475" s="52" t="s">
        <v>861</v>
      </c>
      <c r="B1475" s="53" t="s">
        <v>862</v>
      </c>
      <c r="C1475" s="54" t="s">
        <v>583</v>
      </c>
      <c r="D1475" s="49" t="s">
        <v>584</v>
      </c>
      <c r="E1475" s="54" t="s">
        <v>259</v>
      </c>
      <c r="F1475" s="49" t="s">
        <v>260</v>
      </c>
      <c r="G1475" s="55">
        <v>6574.17</v>
      </c>
      <c r="H1475" s="55">
        <v>5893.15</v>
      </c>
      <c r="I1475" s="55">
        <v>6520.56</v>
      </c>
      <c r="J1475" s="55">
        <v>5153.99</v>
      </c>
      <c r="K1475" s="55">
        <v>6315.2</v>
      </c>
      <c r="L1475" s="55">
        <v>4696.33</v>
      </c>
      <c r="M1475" s="55">
        <f t="shared" si="22"/>
        <v>35153.4</v>
      </c>
    </row>
    <row r="1476" spans="1:13" hidden="1">
      <c r="A1476" s="52" t="s">
        <v>861</v>
      </c>
      <c r="B1476" s="53" t="s">
        <v>862</v>
      </c>
      <c r="C1476" s="54" t="s">
        <v>583</v>
      </c>
      <c r="D1476" s="49" t="s">
        <v>584</v>
      </c>
      <c r="E1476" s="54" t="s">
        <v>585</v>
      </c>
      <c r="F1476" s="49" t="s">
        <v>586</v>
      </c>
      <c r="G1476" s="55">
        <v>326.75</v>
      </c>
      <c r="H1476" s="55">
        <v>176.69</v>
      </c>
      <c r="I1476" s="55">
        <v>280.04000000000002</v>
      </c>
      <c r="J1476" s="55">
        <v>255.74</v>
      </c>
      <c r="K1476" s="55">
        <v>245.51</v>
      </c>
      <c r="L1476" s="55">
        <v>265.31</v>
      </c>
      <c r="M1476" s="55">
        <f t="shared" si="22"/>
        <v>1550.04</v>
      </c>
    </row>
    <row r="1477" spans="1:13" hidden="1">
      <c r="A1477" s="52" t="s">
        <v>861</v>
      </c>
      <c r="B1477" s="53" t="s">
        <v>862</v>
      </c>
      <c r="C1477" s="54" t="s">
        <v>583</v>
      </c>
      <c r="D1477" s="49" t="s">
        <v>584</v>
      </c>
      <c r="E1477" s="54" t="s">
        <v>587</v>
      </c>
      <c r="F1477" s="49" t="s">
        <v>588</v>
      </c>
      <c r="G1477" s="55">
        <v>-891.63</v>
      </c>
      <c r="H1477" s="55">
        <v>42258.18</v>
      </c>
      <c r="I1477" s="55">
        <v>-480.04</v>
      </c>
      <c r="J1477" s="55">
        <v>-472.08</v>
      </c>
      <c r="K1477" s="55">
        <v>-137.33000000000001</v>
      </c>
      <c r="L1477" s="55">
        <v>174.54</v>
      </c>
      <c r="M1477" s="55">
        <f t="shared" si="22"/>
        <v>40451.64</v>
      </c>
    </row>
    <row r="1478" spans="1:13" hidden="1">
      <c r="A1478" s="52" t="s">
        <v>861</v>
      </c>
      <c r="B1478" s="53" t="s">
        <v>862</v>
      </c>
      <c r="C1478" s="54" t="s">
        <v>583</v>
      </c>
      <c r="D1478" s="49" t="s">
        <v>584</v>
      </c>
      <c r="E1478" s="54" t="s">
        <v>843</v>
      </c>
      <c r="F1478" s="49" t="s">
        <v>844</v>
      </c>
      <c r="G1478" s="55">
        <v>-3.97</v>
      </c>
      <c r="H1478" s="55">
        <v>0</v>
      </c>
      <c r="I1478" s="55">
        <v>0</v>
      </c>
      <c r="J1478" s="55">
        <v>0</v>
      </c>
      <c r="K1478" s="55">
        <v>0</v>
      </c>
      <c r="L1478" s="55">
        <v>0</v>
      </c>
      <c r="M1478" s="55">
        <f t="shared" si="22"/>
        <v>-3.97</v>
      </c>
    </row>
    <row r="1479" spans="1:13" hidden="1">
      <c r="A1479" s="52" t="s">
        <v>861</v>
      </c>
      <c r="B1479" s="53" t="s">
        <v>862</v>
      </c>
      <c r="C1479" s="54" t="s">
        <v>589</v>
      </c>
      <c r="D1479" s="49" t="s">
        <v>590</v>
      </c>
      <c r="E1479" s="54" t="s">
        <v>259</v>
      </c>
      <c r="F1479" s="49" t="s">
        <v>260</v>
      </c>
      <c r="G1479" s="55">
        <v>-840.99</v>
      </c>
      <c r="H1479" s="55">
        <v>-777.88</v>
      </c>
      <c r="I1479" s="55">
        <v>-1072.06</v>
      </c>
      <c r="J1479" s="55">
        <v>-801.46</v>
      </c>
      <c r="K1479" s="55">
        <v>-2.0499999999999998</v>
      </c>
      <c r="L1479" s="55">
        <v>-98.67</v>
      </c>
      <c r="M1479" s="55">
        <f t="shared" si="22"/>
        <v>-3593.11</v>
      </c>
    </row>
    <row r="1480" spans="1:13" hidden="1">
      <c r="A1480" s="52" t="s">
        <v>861</v>
      </c>
      <c r="B1480" s="53" t="s">
        <v>862</v>
      </c>
      <c r="C1480" s="54" t="s">
        <v>594</v>
      </c>
      <c r="D1480" s="49" t="s">
        <v>595</v>
      </c>
      <c r="E1480" s="54" t="s">
        <v>496</v>
      </c>
      <c r="F1480" s="49" t="s">
        <v>497</v>
      </c>
      <c r="G1480" s="55">
        <v>-19950</v>
      </c>
      <c r="H1480" s="55">
        <v>-19950</v>
      </c>
      <c r="I1480" s="55">
        <v>-19950</v>
      </c>
      <c r="J1480" s="55">
        <v>-19950</v>
      </c>
      <c r="K1480" s="55">
        <v>-19400</v>
      </c>
      <c r="L1480" s="55">
        <v>-19750</v>
      </c>
      <c r="M1480" s="55">
        <f t="shared" ref="M1480:M1532" si="23">SUM(G1480:L1480)</f>
        <v>-118950</v>
      </c>
    </row>
    <row r="1481" spans="1:13" hidden="1">
      <c r="A1481" s="52" t="s">
        <v>861</v>
      </c>
      <c r="B1481" s="53" t="s">
        <v>862</v>
      </c>
      <c r="C1481" s="54" t="s">
        <v>594</v>
      </c>
      <c r="D1481" s="49" t="s">
        <v>595</v>
      </c>
      <c r="E1481" s="54" t="s">
        <v>498</v>
      </c>
      <c r="F1481" s="49" t="s">
        <v>499</v>
      </c>
      <c r="G1481" s="55">
        <v>-299546.42</v>
      </c>
      <c r="H1481" s="55">
        <v>-298475.28000000003</v>
      </c>
      <c r="I1481" s="55">
        <v>-253504.36</v>
      </c>
      <c r="J1481" s="55">
        <v>-272247.46999999997</v>
      </c>
      <c r="K1481" s="55">
        <v>-193443.26</v>
      </c>
      <c r="L1481" s="55">
        <v>-243097.76</v>
      </c>
      <c r="M1481" s="55">
        <f t="shared" si="23"/>
        <v>-1560314.5499999998</v>
      </c>
    </row>
    <row r="1482" spans="1:13" hidden="1">
      <c r="A1482" s="52" t="s">
        <v>861</v>
      </c>
      <c r="B1482" s="53" t="s">
        <v>862</v>
      </c>
      <c r="C1482" s="54" t="s">
        <v>594</v>
      </c>
      <c r="D1482" s="49" t="s">
        <v>595</v>
      </c>
      <c r="E1482" s="54" t="s">
        <v>596</v>
      </c>
      <c r="F1482" s="49" t="s">
        <v>597</v>
      </c>
      <c r="G1482" s="55">
        <v>1071.1400000000001</v>
      </c>
      <c r="H1482" s="55">
        <v>47592.28</v>
      </c>
      <c r="I1482" s="55">
        <v>-21361.040000000001</v>
      </c>
      <c r="J1482" s="55">
        <v>78800.78</v>
      </c>
      <c r="K1482" s="55">
        <v>-5768.85</v>
      </c>
      <c r="L1482" s="55">
        <v>-95688.02</v>
      </c>
      <c r="M1482" s="55">
        <f t="shared" si="23"/>
        <v>4646.2899999999936</v>
      </c>
    </row>
    <row r="1483" spans="1:13" hidden="1">
      <c r="A1483" s="52" t="s">
        <v>861</v>
      </c>
      <c r="B1483" s="53" t="s">
        <v>862</v>
      </c>
      <c r="C1483" s="54" t="s">
        <v>594</v>
      </c>
      <c r="D1483" s="49" t="s">
        <v>595</v>
      </c>
      <c r="E1483" s="54" t="s">
        <v>598</v>
      </c>
      <c r="F1483" s="49" t="s">
        <v>599</v>
      </c>
      <c r="G1483" s="55">
        <v>0</v>
      </c>
      <c r="H1483" s="55">
        <v>-150</v>
      </c>
      <c r="I1483" s="55">
        <v>150</v>
      </c>
      <c r="J1483" s="55">
        <v>-1200</v>
      </c>
      <c r="K1483" s="55">
        <v>2100</v>
      </c>
      <c r="L1483" s="55">
        <v>-700</v>
      </c>
      <c r="M1483" s="55">
        <f t="shared" si="23"/>
        <v>200</v>
      </c>
    </row>
    <row r="1484" spans="1:13" hidden="1">
      <c r="A1484" s="52" t="s">
        <v>861</v>
      </c>
      <c r="B1484" s="53" t="s">
        <v>862</v>
      </c>
      <c r="C1484" s="54" t="s">
        <v>600</v>
      </c>
      <c r="D1484" s="49" t="s">
        <v>601</v>
      </c>
      <c r="E1484" s="54" t="s">
        <v>371</v>
      </c>
      <c r="F1484" s="49" t="s">
        <v>372</v>
      </c>
      <c r="G1484" s="55">
        <v>789.67</v>
      </c>
      <c r="H1484" s="55">
        <v>789.67</v>
      </c>
      <c r="I1484" s="55">
        <v>789.67</v>
      </c>
      <c r="J1484" s="55">
        <v>789.67</v>
      </c>
      <c r="K1484" s="55">
        <v>800.7</v>
      </c>
      <c r="L1484" s="55">
        <v>800.7</v>
      </c>
      <c r="M1484" s="55">
        <f t="shared" si="23"/>
        <v>4760.08</v>
      </c>
    </row>
    <row r="1485" spans="1:13" hidden="1">
      <c r="A1485" s="52" t="s">
        <v>861</v>
      </c>
      <c r="B1485" s="53" t="s">
        <v>862</v>
      </c>
      <c r="C1485" s="54" t="s">
        <v>70</v>
      </c>
      <c r="D1485" s="49" t="s">
        <v>602</v>
      </c>
      <c r="E1485" s="54" t="s">
        <v>297</v>
      </c>
      <c r="F1485" s="49" t="s">
        <v>298</v>
      </c>
      <c r="G1485" s="55">
        <v>0</v>
      </c>
      <c r="H1485" s="55">
        <v>34.229999999999997</v>
      </c>
      <c r="I1485" s="55">
        <v>0</v>
      </c>
      <c r="J1485" s="55">
        <v>0</v>
      </c>
      <c r="K1485" s="55">
        <v>221.07</v>
      </c>
      <c r="L1485" s="55">
        <v>0</v>
      </c>
      <c r="M1485" s="55">
        <f t="shared" si="23"/>
        <v>255.29999999999998</v>
      </c>
    </row>
    <row r="1486" spans="1:13" hidden="1">
      <c r="A1486" s="52" t="s">
        <v>861</v>
      </c>
      <c r="B1486" s="53" t="s">
        <v>862</v>
      </c>
      <c r="C1486" s="54" t="s">
        <v>70</v>
      </c>
      <c r="D1486" s="49" t="s">
        <v>602</v>
      </c>
      <c r="E1486" s="54" t="s">
        <v>303</v>
      </c>
      <c r="F1486" s="49" t="s">
        <v>304</v>
      </c>
      <c r="G1486" s="55">
        <v>856.7</v>
      </c>
      <c r="H1486" s="55">
        <v>0</v>
      </c>
      <c r="I1486" s="55">
        <v>0</v>
      </c>
      <c r="J1486" s="55">
        <v>0</v>
      </c>
      <c r="K1486" s="55">
        <v>278.27</v>
      </c>
      <c r="L1486" s="55">
        <v>0</v>
      </c>
      <c r="M1486" s="55">
        <f t="shared" si="23"/>
        <v>1134.97</v>
      </c>
    </row>
    <row r="1487" spans="1:13" hidden="1">
      <c r="A1487" s="52" t="s">
        <v>861</v>
      </c>
      <c r="B1487" s="53" t="s">
        <v>862</v>
      </c>
      <c r="C1487" s="54" t="s">
        <v>70</v>
      </c>
      <c r="D1487" s="49" t="s">
        <v>602</v>
      </c>
      <c r="E1487" s="54" t="s">
        <v>321</v>
      </c>
      <c r="F1487" s="49" t="s">
        <v>322</v>
      </c>
      <c r="G1487" s="55">
        <v>-635.67999999999995</v>
      </c>
      <c r="H1487" s="55">
        <v>-711.28</v>
      </c>
      <c r="I1487" s="55">
        <v>-640.11</v>
      </c>
      <c r="J1487" s="55">
        <v>-654.55999999999995</v>
      </c>
      <c r="K1487" s="55">
        <v>-460.95</v>
      </c>
      <c r="L1487" s="55">
        <v>-401.1</v>
      </c>
      <c r="M1487" s="55">
        <f t="shared" si="23"/>
        <v>-3503.68</v>
      </c>
    </row>
    <row r="1488" spans="1:13" hidden="1">
      <c r="A1488" s="52" t="s">
        <v>861</v>
      </c>
      <c r="B1488" s="53" t="s">
        <v>862</v>
      </c>
      <c r="C1488" s="54" t="s">
        <v>70</v>
      </c>
      <c r="D1488" s="49" t="s">
        <v>602</v>
      </c>
      <c r="E1488" s="54" t="s">
        <v>603</v>
      </c>
      <c r="F1488" s="49" t="s">
        <v>604</v>
      </c>
      <c r="G1488" s="55">
        <v>1000</v>
      </c>
      <c r="H1488" s="55">
        <v>600</v>
      </c>
      <c r="I1488" s="55">
        <v>400</v>
      </c>
      <c r="J1488" s="55">
        <v>0</v>
      </c>
      <c r="K1488" s="55">
        <v>600</v>
      </c>
      <c r="L1488" s="55">
        <v>0</v>
      </c>
      <c r="M1488" s="55">
        <f t="shared" si="23"/>
        <v>2600</v>
      </c>
    </row>
    <row r="1489" spans="1:13" hidden="1">
      <c r="A1489" s="52" t="s">
        <v>861</v>
      </c>
      <c r="B1489" s="53" t="s">
        <v>862</v>
      </c>
      <c r="C1489" s="54" t="s">
        <v>70</v>
      </c>
      <c r="D1489" s="49" t="s">
        <v>602</v>
      </c>
      <c r="E1489" s="54" t="s">
        <v>305</v>
      </c>
      <c r="F1489" s="49" t="s">
        <v>306</v>
      </c>
      <c r="G1489" s="55">
        <v>191.48</v>
      </c>
      <c r="H1489" s="55">
        <v>0</v>
      </c>
      <c r="I1489" s="55">
        <v>0</v>
      </c>
      <c r="J1489" s="55">
        <v>0</v>
      </c>
      <c r="K1489" s="55">
        <v>397.4</v>
      </c>
      <c r="L1489" s="55">
        <v>0</v>
      </c>
      <c r="M1489" s="55">
        <f t="shared" si="23"/>
        <v>588.88</v>
      </c>
    </row>
    <row r="1490" spans="1:13" hidden="1">
      <c r="A1490" s="52" t="s">
        <v>861</v>
      </c>
      <c r="B1490" s="53" t="s">
        <v>862</v>
      </c>
      <c r="C1490" s="54" t="s">
        <v>70</v>
      </c>
      <c r="D1490" s="49" t="s">
        <v>602</v>
      </c>
      <c r="E1490" s="54" t="s">
        <v>307</v>
      </c>
      <c r="F1490" s="49" t="s">
        <v>308</v>
      </c>
      <c r="G1490" s="55">
        <v>0</v>
      </c>
      <c r="H1490" s="55">
        <v>10.48</v>
      </c>
      <c r="I1490" s="55">
        <v>0</v>
      </c>
      <c r="J1490" s="55">
        <v>0</v>
      </c>
      <c r="K1490" s="55">
        <v>0</v>
      </c>
      <c r="L1490" s="55">
        <v>0</v>
      </c>
      <c r="M1490" s="55">
        <f t="shared" si="23"/>
        <v>10.48</v>
      </c>
    </row>
    <row r="1491" spans="1:13" hidden="1">
      <c r="A1491" s="52" t="s">
        <v>861</v>
      </c>
      <c r="B1491" s="53" t="s">
        <v>862</v>
      </c>
      <c r="C1491" s="54" t="s">
        <v>70</v>
      </c>
      <c r="D1491" s="49" t="s">
        <v>602</v>
      </c>
      <c r="E1491" s="54" t="s">
        <v>356</v>
      </c>
      <c r="F1491" s="49" t="s">
        <v>357</v>
      </c>
      <c r="G1491" s="55">
        <v>103.25</v>
      </c>
      <c r="H1491" s="55">
        <v>0</v>
      </c>
      <c r="I1491" s="55">
        <v>0</v>
      </c>
      <c r="J1491" s="55">
        <v>0</v>
      </c>
      <c r="K1491" s="55">
        <v>0</v>
      </c>
      <c r="L1491" s="55">
        <v>0</v>
      </c>
      <c r="M1491" s="55">
        <f t="shared" si="23"/>
        <v>103.25</v>
      </c>
    </row>
    <row r="1492" spans="1:13" hidden="1">
      <c r="A1492" s="52" t="s">
        <v>861</v>
      </c>
      <c r="B1492" s="53" t="s">
        <v>862</v>
      </c>
      <c r="C1492" s="54" t="s">
        <v>609</v>
      </c>
      <c r="D1492" s="49" t="s">
        <v>610</v>
      </c>
      <c r="E1492" s="54" t="s">
        <v>596</v>
      </c>
      <c r="F1492" s="49" t="s">
        <v>597</v>
      </c>
      <c r="G1492" s="55">
        <v>-118.84</v>
      </c>
      <c r="H1492" s="55">
        <v>1228.8900000000001</v>
      </c>
      <c r="I1492" s="55">
        <v>-536.66</v>
      </c>
      <c r="J1492" s="55">
        <v>3725.47</v>
      </c>
      <c r="K1492" s="55">
        <v>311.73</v>
      </c>
      <c r="L1492" s="55">
        <v>543</v>
      </c>
      <c r="M1492" s="55">
        <f t="shared" si="23"/>
        <v>5153.59</v>
      </c>
    </row>
    <row r="1493" spans="1:13" hidden="1">
      <c r="A1493" s="52" t="s">
        <v>861</v>
      </c>
      <c r="B1493" s="53" t="s">
        <v>862</v>
      </c>
      <c r="C1493" s="54" t="s">
        <v>609</v>
      </c>
      <c r="D1493" s="49" t="s">
        <v>610</v>
      </c>
      <c r="E1493" s="54" t="s">
        <v>598</v>
      </c>
      <c r="F1493" s="49" t="s">
        <v>599</v>
      </c>
      <c r="G1493" s="55">
        <v>0</v>
      </c>
      <c r="H1493" s="55">
        <v>0</v>
      </c>
      <c r="I1493" s="55">
        <v>0</v>
      </c>
      <c r="J1493" s="55">
        <v>-22</v>
      </c>
      <c r="K1493" s="55">
        <v>0</v>
      </c>
      <c r="L1493" s="55">
        <v>0</v>
      </c>
      <c r="M1493" s="55">
        <f t="shared" si="23"/>
        <v>-22</v>
      </c>
    </row>
    <row r="1494" spans="1:13" hidden="1">
      <c r="A1494" s="52" t="s">
        <v>861</v>
      </c>
      <c r="B1494" s="53" t="s">
        <v>862</v>
      </c>
      <c r="C1494" s="54" t="s">
        <v>609</v>
      </c>
      <c r="D1494" s="49" t="s">
        <v>610</v>
      </c>
      <c r="E1494" s="54" t="s">
        <v>611</v>
      </c>
      <c r="F1494" s="49" t="s">
        <v>612</v>
      </c>
      <c r="G1494" s="55">
        <v>-477.65</v>
      </c>
      <c r="H1494" s="55">
        <v>4933.97</v>
      </c>
      <c r="I1494" s="55">
        <v>-2154.54</v>
      </c>
      <c r="J1494" s="55">
        <v>14447.65</v>
      </c>
      <c r="K1494" s="55">
        <v>1290.26</v>
      </c>
      <c r="L1494" s="55">
        <v>2547.7600000000002</v>
      </c>
      <c r="M1494" s="55">
        <f t="shared" si="23"/>
        <v>20587.449999999997</v>
      </c>
    </row>
    <row r="1495" spans="1:13" hidden="1">
      <c r="A1495" s="52" t="s">
        <v>861</v>
      </c>
      <c r="B1495" s="53" t="s">
        <v>862</v>
      </c>
      <c r="C1495" s="54" t="s">
        <v>68</v>
      </c>
      <c r="D1495" s="49" t="s">
        <v>615</v>
      </c>
      <c r="E1495" s="54" t="s">
        <v>255</v>
      </c>
      <c r="F1495" s="49" t="s">
        <v>256</v>
      </c>
      <c r="G1495" s="55">
        <v>113.77</v>
      </c>
      <c r="H1495" s="55">
        <v>233.14</v>
      </c>
      <c r="I1495" s="55">
        <v>729.45</v>
      </c>
      <c r="J1495" s="55">
        <v>244.95</v>
      </c>
      <c r="K1495" s="55">
        <v>3217.14</v>
      </c>
      <c r="L1495" s="55">
        <v>2586.73</v>
      </c>
      <c r="M1495" s="55">
        <f t="shared" si="23"/>
        <v>7125.18</v>
      </c>
    </row>
    <row r="1496" spans="1:13" hidden="1">
      <c r="A1496" s="52" t="s">
        <v>861</v>
      </c>
      <c r="B1496" s="53" t="s">
        <v>862</v>
      </c>
      <c r="C1496" s="54" t="s">
        <v>68</v>
      </c>
      <c r="D1496" s="49" t="s">
        <v>615</v>
      </c>
      <c r="E1496" s="54" t="s">
        <v>259</v>
      </c>
      <c r="F1496" s="49" t="s">
        <v>260</v>
      </c>
      <c r="G1496" s="55">
        <v>595.11</v>
      </c>
      <c r="H1496" s="55">
        <v>1331.71</v>
      </c>
      <c r="I1496" s="55">
        <v>1831.2</v>
      </c>
      <c r="J1496" s="55">
        <v>1105.04</v>
      </c>
      <c r="K1496" s="55">
        <v>895.74</v>
      </c>
      <c r="L1496" s="55">
        <v>859.19</v>
      </c>
      <c r="M1496" s="55">
        <f t="shared" si="23"/>
        <v>6617.99</v>
      </c>
    </row>
    <row r="1497" spans="1:13" hidden="1">
      <c r="A1497" s="52" t="s">
        <v>861</v>
      </c>
      <c r="B1497" s="53" t="s">
        <v>862</v>
      </c>
      <c r="C1497" s="54" t="s">
        <v>68</v>
      </c>
      <c r="D1497" s="49" t="s">
        <v>615</v>
      </c>
      <c r="E1497" s="54" t="s">
        <v>297</v>
      </c>
      <c r="F1497" s="49" t="s">
        <v>298</v>
      </c>
      <c r="G1497" s="55">
        <v>100.91</v>
      </c>
      <c r="H1497" s="55">
        <v>56.67</v>
      </c>
      <c r="I1497" s="55">
        <v>463.11999999999995</v>
      </c>
      <c r="J1497" s="55">
        <v>83.91</v>
      </c>
      <c r="K1497" s="55">
        <v>249.80999999999997</v>
      </c>
      <c r="L1497" s="55">
        <v>725.21</v>
      </c>
      <c r="M1497" s="55">
        <f t="shared" si="23"/>
        <v>1679.6299999999999</v>
      </c>
    </row>
    <row r="1498" spans="1:13" hidden="1">
      <c r="A1498" s="52" t="s">
        <v>861</v>
      </c>
      <c r="B1498" s="53" t="s">
        <v>862</v>
      </c>
      <c r="C1498" s="54" t="s">
        <v>68</v>
      </c>
      <c r="D1498" s="49" t="s">
        <v>615</v>
      </c>
      <c r="E1498" s="54" t="s">
        <v>301</v>
      </c>
      <c r="F1498" s="49" t="s">
        <v>302</v>
      </c>
      <c r="G1498" s="55">
        <v>63.18</v>
      </c>
      <c r="H1498" s="55">
        <v>0</v>
      </c>
      <c r="I1498" s="55">
        <v>0</v>
      </c>
      <c r="J1498" s="55">
        <v>0</v>
      </c>
      <c r="K1498" s="55">
        <v>72.05</v>
      </c>
      <c r="L1498" s="55">
        <v>0</v>
      </c>
      <c r="M1498" s="55">
        <f t="shared" si="23"/>
        <v>135.22999999999999</v>
      </c>
    </row>
    <row r="1499" spans="1:13" hidden="1">
      <c r="A1499" s="52" t="s">
        <v>861</v>
      </c>
      <c r="B1499" s="53" t="s">
        <v>862</v>
      </c>
      <c r="C1499" s="54" t="s">
        <v>68</v>
      </c>
      <c r="D1499" s="49" t="s">
        <v>615</v>
      </c>
      <c r="E1499" s="54" t="s">
        <v>321</v>
      </c>
      <c r="F1499" s="49" t="s">
        <v>322</v>
      </c>
      <c r="G1499" s="55">
        <v>0</v>
      </c>
      <c r="H1499" s="55">
        <v>0</v>
      </c>
      <c r="I1499" s="55">
        <v>1665</v>
      </c>
      <c r="J1499" s="55">
        <v>795.24</v>
      </c>
      <c r="K1499" s="55">
        <v>1760</v>
      </c>
      <c r="L1499" s="55">
        <v>0</v>
      </c>
      <c r="M1499" s="55">
        <f t="shared" si="23"/>
        <v>4220.24</v>
      </c>
    </row>
    <row r="1500" spans="1:13" hidden="1">
      <c r="A1500" s="52" t="s">
        <v>861</v>
      </c>
      <c r="B1500" s="53" t="s">
        <v>862</v>
      </c>
      <c r="C1500" s="54" t="s">
        <v>68</v>
      </c>
      <c r="D1500" s="49" t="s">
        <v>615</v>
      </c>
      <c r="E1500" s="54" t="s">
        <v>50</v>
      </c>
      <c r="F1500" s="49" t="s">
        <v>530</v>
      </c>
      <c r="G1500" s="55">
        <v>0</v>
      </c>
      <c r="H1500" s="55">
        <v>0</v>
      </c>
      <c r="I1500" s="55">
        <v>0</v>
      </c>
      <c r="J1500" s="55">
        <v>534.91999999999996</v>
      </c>
      <c r="K1500" s="55">
        <v>0</v>
      </c>
      <c r="L1500" s="55">
        <v>60</v>
      </c>
      <c r="M1500" s="55">
        <f t="shared" si="23"/>
        <v>594.91999999999996</v>
      </c>
    </row>
    <row r="1501" spans="1:13" hidden="1">
      <c r="A1501" s="52" t="s">
        <v>861</v>
      </c>
      <c r="B1501" s="53" t="s">
        <v>862</v>
      </c>
      <c r="C1501" s="54" t="s">
        <v>68</v>
      </c>
      <c r="D1501" s="49" t="s">
        <v>615</v>
      </c>
      <c r="E1501" s="54" t="s">
        <v>616</v>
      </c>
      <c r="F1501" s="49" t="s">
        <v>617</v>
      </c>
      <c r="G1501" s="55">
        <v>0</v>
      </c>
      <c r="H1501" s="55">
        <v>1540</v>
      </c>
      <c r="I1501" s="55">
        <v>0</v>
      </c>
      <c r="J1501" s="55">
        <v>0</v>
      </c>
      <c r="K1501" s="55">
        <v>0</v>
      </c>
      <c r="L1501" s="55">
        <v>0</v>
      </c>
      <c r="M1501" s="55">
        <f t="shared" si="23"/>
        <v>1540</v>
      </c>
    </row>
    <row r="1502" spans="1:13" hidden="1">
      <c r="A1502" s="52" t="s">
        <v>861</v>
      </c>
      <c r="B1502" s="53" t="s">
        <v>862</v>
      </c>
      <c r="C1502" s="54" t="s">
        <v>620</v>
      </c>
      <c r="D1502" s="49" t="s">
        <v>621</v>
      </c>
      <c r="E1502" s="54" t="s">
        <v>255</v>
      </c>
      <c r="F1502" s="49" t="s">
        <v>256</v>
      </c>
      <c r="G1502" s="55">
        <v>2.19</v>
      </c>
      <c r="H1502" s="55">
        <v>0</v>
      </c>
      <c r="I1502" s="55">
        <v>0</v>
      </c>
      <c r="J1502" s="55">
        <v>0</v>
      </c>
      <c r="K1502" s="55">
        <v>0</v>
      </c>
      <c r="L1502" s="55">
        <v>0</v>
      </c>
      <c r="M1502" s="55">
        <f t="shared" si="23"/>
        <v>2.19</v>
      </c>
    </row>
    <row r="1503" spans="1:13" hidden="1">
      <c r="A1503" s="52" t="s">
        <v>861</v>
      </c>
      <c r="B1503" s="53" t="s">
        <v>862</v>
      </c>
      <c r="C1503" s="54" t="s">
        <v>620</v>
      </c>
      <c r="D1503" s="49" t="s">
        <v>621</v>
      </c>
      <c r="E1503" s="54" t="s">
        <v>259</v>
      </c>
      <c r="F1503" s="49" t="s">
        <v>260</v>
      </c>
      <c r="G1503" s="55">
        <v>51.56</v>
      </c>
      <c r="H1503" s="55">
        <v>72.849999999999994</v>
      </c>
      <c r="I1503" s="55">
        <v>108.13</v>
      </c>
      <c r="J1503" s="55">
        <v>344.7</v>
      </c>
      <c r="K1503" s="55">
        <v>101.09</v>
      </c>
      <c r="L1503" s="55">
        <v>373.67</v>
      </c>
      <c r="M1503" s="55">
        <f t="shared" si="23"/>
        <v>1052</v>
      </c>
    </row>
    <row r="1504" spans="1:13" hidden="1">
      <c r="A1504" s="52" t="s">
        <v>861</v>
      </c>
      <c r="B1504" s="53" t="s">
        <v>862</v>
      </c>
      <c r="C1504" s="54" t="s">
        <v>620</v>
      </c>
      <c r="D1504" s="49" t="s">
        <v>621</v>
      </c>
      <c r="E1504" s="54" t="s">
        <v>622</v>
      </c>
      <c r="F1504" s="49" t="s">
        <v>623</v>
      </c>
      <c r="G1504" s="55">
        <v>2000</v>
      </c>
      <c r="H1504" s="55">
        <v>1000</v>
      </c>
      <c r="I1504" s="55">
        <v>1000</v>
      </c>
      <c r="J1504" s="55">
        <v>1000</v>
      </c>
      <c r="K1504" s="55">
        <v>1000</v>
      </c>
      <c r="L1504" s="55">
        <v>1000</v>
      </c>
      <c r="M1504" s="55">
        <f t="shared" si="23"/>
        <v>7000</v>
      </c>
    </row>
    <row r="1505" spans="1:13" hidden="1">
      <c r="A1505" s="52" t="s">
        <v>861</v>
      </c>
      <c r="B1505" s="53" t="s">
        <v>862</v>
      </c>
      <c r="C1505" s="54" t="s">
        <v>624</v>
      </c>
      <c r="D1505" s="49" t="s">
        <v>625</v>
      </c>
      <c r="E1505" s="54" t="s">
        <v>259</v>
      </c>
      <c r="F1505" s="49" t="s">
        <v>260</v>
      </c>
      <c r="G1505" s="55">
        <v>0</v>
      </c>
      <c r="H1505" s="55">
        <v>0</v>
      </c>
      <c r="I1505" s="55">
        <v>7.28</v>
      </c>
      <c r="J1505" s="55">
        <v>0</v>
      </c>
      <c r="K1505" s="55">
        <v>21.09</v>
      </c>
      <c r="L1505" s="55">
        <v>1.52</v>
      </c>
      <c r="M1505" s="55">
        <f t="shared" si="23"/>
        <v>29.89</v>
      </c>
    </row>
    <row r="1506" spans="1:13" hidden="1">
      <c r="A1506" s="52" t="s">
        <v>861</v>
      </c>
      <c r="B1506" s="53" t="s">
        <v>862</v>
      </c>
      <c r="C1506" s="54" t="s">
        <v>624</v>
      </c>
      <c r="D1506" s="49" t="s">
        <v>625</v>
      </c>
      <c r="E1506" s="54" t="s">
        <v>843</v>
      </c>
      <c r="F1506" s="49" t="s">
        <v>844</v>
      </c>
      <c r="G1506" s="55">
        <v>0</v>
      </c>
      <c r="H1506" s="55">
        <v>0</v>
      </c>
      <c r="I1506" s="55">
        <v>5000</v>
      </c>
      <c r="J1506" s="55">
        <v>0</v>
      </c>
      <c r="K1506" s="55">
        <v>0</v>
      </c>
      <c r="L1506" s="55">
        <v>0</v>
      </c>
      <c r="M1506" s="55">
        <f t="shared" si="23"/>
        <v>5000</v>
      </c>
    </row>
    <row r="1507" spans="1:13" hidden="1">
      <c r="A1507" s="52" t="s">
        <v>861</v>
      </c>
      <c r="B1507" s="53" t="s">
        <v>862</v>
      </c>
      <c r="C1507" s="54" t="s">
        <v>628</v>
      </c>
      <c r="D1507" s="49" t="s">
        <v>629</v>
      </c>
      <c r="E1507" s="54" t="s">
        <v>630</v>
      </c>
      <c r="F1507" s="49" t="s">
        <v>631</v>
      </c>
      <c r="G1507" s="55">
        <v>-800</v>
      </c>
      <c r="H1507" s="55">
        <v>-800</v>
      </c>
      <c r="I1507" s="55">
        <v>-800</v>
      </c>
      <c r="J1507" s="55">
        <v>-800</v>
      </c>
      <c r="K1507" s="55">
        <v>-800</v>
      </c>
      <c r="L1507" s="55">
        <v>-800</v>
      </c>
      <c r="M1507" s="55">
        <f t="shared" si="23"/>
        <v>-4800</v>
      </c>
    </row>
    <row r="1508" spans="1:13" hidden="1">
      <c r="A1508" s="52" t="s">
        <v>861</v>
      </c>
      <c r="B1508" s="53" t="s">
        <v>862</v>
      </c>
      <c r="C1508" s="54" t="s">
        <v>632</v>
      </c>
      <c r="D1508" s="49" t="s">
        <v>633</v>
      </c>
      <c r="E1508" s="54" t="s">
        <v>287</v>
      </c>
      <c r="F1508" s="49" t="s">
        <v>288</v>
      </c>
      <c r="G1508" s="55">
        <v>338.45</v>
      </c>
      <c r="H1508" s="55">
        <v>155.47</v>
      </c>
      <c r="I1508" s="55">
        <v>286.12</v>
      </c>
      <c r="J1508" s="55">
        <v>126.4</v>
      </c>
      <c r="K1508" s="55">
        <v>345.21999999999997</v>
      </c>
      <c r="L1508" s="55">
        <v>167.76000000000002</v>
      </c>
      <c r="M1508" s="55">
        <f t="shared" si="23"/>
        <v>1419.4199999999998</v>
      </c>
    </row>
    <row r="1509" spans="1:13" hidden="1">
      <c r="A1509" s="52" t="s">
        <v>861</v>
      </c>
      <c r="B1509" s="53" t="s">
        <v>862</v>
      </c>
      <c r="C1509" s="54" t="s">
        <v>634</v>
      </c>
      <c r="D1509" s="49" t="s">
        <v>635</v>
      </c>
      <c r="E1509" s="54" t="s">
        <v>291</v>
      </c>
      <c r="F1509" s="49" t="s">
        <v>292</v>
      </c>
      <c r="G1509" s="55">
        <v>0</v>
      </c>
      <c r="H1509" s="55">
        <v>232.5</v>
      </c>
      <c r="I1509" s="55">
        <v>0</v>
      </c>
      <c r="J1509" s="55">
        <v>0</v>
      </c>
      <c r="K1509" s="55">
        <v>0</v>
      </c>
      <c r="L1509" s="55">
        <v>0</v>
      </c>
      <c r="M1509" s="55">
        <f t="shared" si="23"/>
        <v>232.5</v>
      </c>
    </row>
    <row r="1510" spans="1:13" hidden="1">
      <c r="A1510" s="52" t="s">
        <v>861</v>
      </c>
      <c r="B1510" s="53" t="s">
        <v>862</v>
      </c>
      <c r="C1510" s="54" t="s">
        <v>636</v>
      </c>
      <c r="D1510" s="49" t="s">
        <v>637</v>
      </c>
      <c r="E1510" s="54" t="s">
        <v>279</v>
      </c>
      <c r="F1510" s="49" t="s">
        <v>280</v>
      </c>
      <c r="G1510" s="55">
        <v>-26.54</v>
      </c>
      <c r="H1510" s="55">
        <v>0</v>
      </c>
      <c r="I1510" s="55">
        <v>58.81</v>
      </c>
      <c r="J1510" s="55">
        <v>-58.81</v>
      </c>
      <c r="K1510" s="55">
        <v>22.98</v>
      </c>
      <c r="L1510" s="55">
        <v>95.52</v>
      </c>
      <c r="M1510" s="55">
        <f t="shared" si="23"/>
        <v>91.96</v>
      </c>
    </row>
    <row r="1511" spans="1:13" hidden="1">
      <c r="A1511" s="52" t="s">
        <v>861</v>
      </c>
      <c r="B1511" s="53" t="s">
        <v>862</v>
      </c>
      <c r="C1511" s="54" t="s">
        <v>636</v>
      </c>
      <c r="D1511" s="49" t="s">
        <v>637</v>
      </c>
      <c r="E1511" s="54" t="s">
        <v>285</v>
      </c>
      <c r="F1511" s="49" t="s">
        <v>286</v>
      </c>
      <c r="G1511" s="55">
        <v>0</v>
      </c>
      <c r="H1511" s="55">
        <v>0</v>
      </c>
      <c r="I1511" s="55">
        <v>352.85</v>
      </c>
      <c r="J1511" s="55">
        <v>0</v>
      </c>
      <c r="K1511" s="55">
        <v>57.46</v>
      </c>
      <c r="L1511" s="55">
        <v>237</v>
      </c>
      <c r="M1511" s="55">
        <f t="shared" si="23"/>
        <v>647.30999999999995</v>
      </c>
    </row>
    <row r="1512" spans="1:13" hidden="1">
      <c r="A1512" s="52" t="s">
        <v>861</v>
      </c>
      <c r="B1512" s="53" t="s">
        <v>862</v>
      </c>
      <c r="C1512" s="54" t="s">
        <v>636</v>
      </c>
      <c r="D1512" s="49" t="s">
        <v>637</v>
      </c>
      <c r="E1512" s="54" t="s">
        <v>291</v>
      </c>
      <c r="F1512" s="49" t="s">
        <v>292</v>
      </c>
      <c r="G1512" s="55">
        <v>29.08</v>
      </c>
      <c r="H1512" s="55">
        <v>21.59</v>
      </c>
      <c r="I1512" s="55">
        <v>0</v>
      </c>
      <c r="J1512" s="55">
        <v>0</v>
      </c>
      <c r="K1512" s="55">
        <v>189.15</v>
      </c>
      <c r="L1512" s="55">
        <v>0</v>
      </c>
      <c r="M1512" s="55">
        <f t="shared" si="23"/>
        <v>239.82</v>
      </c>
    </row>
    <row r="1513" spans="1:13" hidden="1">
      <c r="A1513" s="52" t="s">
        <v>861</v>
      </c>
      <c r="B1513" s="53" t="s">
        <v>862</v>
      </c>
      <c r="C1513" s="54" t="s">
        <v>636</v>
      </c>
      <c r="D1513" s="49" t="s">
        <v>637</v>
      </c>
      <c r="E1513" s="54" t="s">
        <v>339</v>
      </c>
      <c r="F1513" s="49" t="s">
        <v>340</v>
      </c>
      <c r="G1513" s="55">
        <v>0</v>
      </c>
      <c r="H1513" s="55">
        <v>-763.3</v>
      </c>
      <c r="I1513" s="55">
        <v>-391.45000000000005</v>
      </c>
      <c r="J1513" s="55">
        <v>0</v>
      </c>
      <c r="K1513" s="55">
        <v>87.43</v>
      </c>
      <c r="L1513" s="55">
        <v>0</v>
      </c>
      <c r="M1513" s="55">
        <f t="shared" si="23"/>
        <v>-1067.32</v>
      </c>
    </row>
    <row r="1514" spans="1:13" hidden="1">
      <c r="A1514" s="52" t="s">
        <v>861</v>
      </c>
      <c r="B1514" s="53" t="s">
        <v>862</v>
      </c>
      <c r="C1514" s="54" t="s">
        <v>638</v>
      </c>
      <c r="D1514" s="49" t="s">
        <v>639</v>
      </c>
      <c r="E1514" s="54" t="s">
        <v>279</v>
      </c>
      <c r="F1514" s="49" t="s">
        <v>280</v>
      </c>
      <c r="G1514" s="55">
        <v>-146.86000000000001</v>
      </c>
      <c r="H1514" s="55">
        <v>154.32</v>
      </c>
      <c r="I1514" s="55">
        <v>-53.820000000000007</v>
      </c>
      <c r="J1514" s="55">
        <v>-53.37</v>
      </c>
      <c r="K1514" s="55">
        <v>-47.13</v>
      </c>
      <c r="L1514" s="55">
        <v>83.42</v>
      </c>
      <c r="M1514" s="55">
        <f t="shared" si="23"/>
        <v>-63.440000000000012</v>
      </c>
    </row>
    <row r="1515" spans="1:13" hidden="1">
      <c r="A1515" s="52" t="s">
        <v>861</v>
      </c>
      <c r="B1515" s="53" t="s">
        <v>862</v>
      </c>
      <c r="C1515" s="54" t="s">
        <v>638</v>
      </c>
      <c r="D1515" s="49" t="s">
        <v>639</v>
      </c>
      <c r="E1515" s="54" t="s">
        <v>285</v>
      </c>
      <c r="F1515" s="49" t="s">
        <v>286</v>
      </c>
      <c r="G1515" s="55">
        <v>0</v>
      </c>
      <c r="H1515" s="55">
        <v>257.2</v>
      </c>
      <c r="I1515" s="55">
        <v>602.96</v>
      </c>
      <c r="J1515" s="55">
        <v>188.51</v>
      </c>
      <c r="K1515" s="55">
        <v>0</v>
      </c>
      <c r="L1515" s="55">
        <v>166.82999999999998</v>
      </c>
      <c r="M1515" s="55">
        <f t="shared" si="23"/>
        <v>1215.5</v>
      </c>
    </row>
    <row r="1516" spans="1:13" hidden="1">
      <c r="A1516" s="52" t="s">
        <v>861</v>
      </c>
      <c r="B1516" s="53" t="s">
        <v>862</v>
      </c>
      <c r="C1516" s="54" t="s">
        <v>638</v>
      </c>
      <c r="D1516" s="49" t="s">
        <v>639</v>
      </c>
      <c r="E1516" s="54" t="s">
        <v>291</v>
      </c>
      <c r="F1516" s="49" t="s">
        <v>292</v>
      </c>
      <c r="G1516" s="55">
        <v>0</v>
      </c>
      <c r="H1516" s="55">
        <v>0</v>
      </c>
      <c r="I1516" s="55">
        <v>32.299999999999997</v>
      </c>
      <c r="J1516" s="55">
        <v>0</v>
      </c>
      <c r="K1516" s="55">
        <v>0</v>
      </c>
      <c r="L1516" s="55">
        <v>0</v>
      </c>
      <c r="M1516" s="55">
        <f t="shared" si="23"/>
        <v>32.299999999999997</v>
      </c>
    </row>
    <row r="1517" spans="1:13" hidden="1">
      <c r="A1517" s="52" t="s">
        <v>861</v>
      </c>
      <c r="B1517" s="53" t="s">
        <v>862</v>
      </c>
      <c r="C1517" s="54" t="s">
        <v>640</v>
      </c>
      <c r="D1517" s="49" t="s">
        <v>641</v>
      </c>
      <c r="E1517" s="54" t="s">
        <v>642</v>
      </c>
      <c r="F1517" s="49" t="s">
        <v>643</v>
      </c>
      <c r="G1517" s="55">
        <v>6134</v>
      </c>
      <c r="H1517" s="55">
        <v>3874</v>
      </c>
      <c r="I1517" s="55">
        <v>5140</v>
      </c>
      <c r="J1517" s="55">
        <v>3071</v>
      </c>
      <c r="K1517" s="55">
        <v>2648</v>
      </c>
      <c r="L1517" s="55">
        <v>2321</v>
      </c>
      <c r="M1517" s="55">
        <f t="shared" si="23"/>
        <v>23188</v>
      </c>
    </row>
    <row r="1518" spans="1:13" hidden="1">
      <c r="A1518" s="52" t="s">
        <v>861</v>
      </c>
      <c r="B1518" s="53" t="s">
        <v>862</v>
      </c>
      <c r="C1518" s="54" t="s">
        <v>644</v>
      </c>
      <c r="D1518" s="49" t="s">
        <v>645</v>
      </c>
      <c r="E1518" s="54" t="s">
        <v>191</v>
      </c>
      <c r="F1518" s="49" t="s">
        <v>192</v>
      </c>
      <c r="G1518" s="55">
        <v>1654942.31</v>
      </c>
      <c r="H1518" s="55">
        <v>1291690.83</v>
      </c>
      <c r="I1518" s="55">
        <v>1270297.55</v>
      </c>
      <c r="J1518" s="55">
        <v>831265.79</v>
      </c>
      <c r="K1518" s="55">
        <v>498727.21</v>
      </c>
      <c r="L1518" s="55">
        <v>377184.28</v>
      </c>
      <c r="M1518" s="55">
        <f t="shared" si="23"/>
        <v>5924107.9700000007</v>
      </c>
    </row>
    <row r="1519" spans="1:13" hidden="1">
      <c r="A1519" s="52" t="s">
        <v>861</v>
      </c>
      <c r="B1519" s="53" t="s">
        <v>862</v>
      </c>
      <c r="C1519" s="54" t="s">
        <v>646</v>
      </c>
      <c r="D1519" s="49" t="s">
        <v>647</v>
      </c>
      <c r="E1519" s="54" t="s">
        <v>648</v>
      </c>
      <c r="F1519" s="49" t="s">
        <v>649</v>
      </c>
      <c r="G1519" s="55">
        <v>-10028.030000000001</v>
      </c>
      <c r="H1519" s="55">
        <v>-9726.98</v>
      </c>
      <c r="I1519" s="55">
        <v>-10560.41</v>
      </c>
      <c r="J1519" s="55">
        <v>-6826.09</v>
      </c>
      <c r="K1519" s="55">
        <v>-4723</v>
      </c>
      <c r="L1519" s="55">
        <v>-2614.9699999999998</v>
      </c>
      <c r="M1519" s="55">
        <f t="shared" si="23"/>
        <v>-44479.48</v>
      </c>
    </row>
    <row r="1520" spans="1:13" hidden="1">
      <c r="A1520" s="52" t="s">
        <v>861</v>
      </c>
      <c r="B1520" s="53" t="s">
        <v>862</v>
      </c>
      <c r="C1520" s="54" t="s">
        <v>650</v>
      </c>
      <c r="D1520" s="49" t="s">
        <v>651</v>
      </c>
      <c r="E1520" s="54" t="s">
        <v>652</v>
      </c>
      <c r="F1520" s="49" t="s">
        <v>653</v>
      </c>
      <c r="G1520" s="55">
        <v>-345.6</v>
      </c>
      <c r="H1520" s="55">
        <v>-110.94</v>
      </c>
      <c r="I1520" s="55">
        <v>-14.18</v>
      </c>
      <c r="J1520" s="55">
        <v>0</v>
      </c>
      <c r="K1520" s="55">
        <v>0</v>
      </c>
      <c r="L1520" s="55">
        <v>0</v>
      </c>
      <c r="M1520" s="55">
        <f t="shared" si="23"/>
        <v>-470.72</v>
      </c>
    </row>
    <row r="1521" spans="1:13" hidden="1">
      <c r="A1521" s="52" t="s">
        <v>861</v>
      </c>
      <c r="B1521" s="53" t="s">
        <v>862</v>
      </c>
      <c r="C1521" s="54" t="s">
        <v>664</v>
      </c>
      <c r="D1521" s="49" t="s">
        <v>665</v>
      </c>
      <c r="E1521" s="54" t="s">
        <v>259</v>
      </c>
      <c r="F1521" s="49" t="s">
        <v>260</v>
      </c>
      <c r="G1521" s="55">
        <v>1577.37</v>
      </c>
      <c r="H1521" s="55">
        <v>1577.37</v>
      </c>
      <c r="I1521" s="55">
        <v>1577.37</v>
      </c>
      <c r="J1521" s="55">
        <v>1577.37</v>
      </c>
      <c r="K1521" s="55">
        <v>1577.37</v>
      </c>
      <c r="L1521" s="55">
        <v>1577.37</v>
      </c>
      <c r="M1521" s="55">
        <f t="shared" si="23"/>
        <v>9464.2199999999993</v>
      </c>
    </row>
    <row r="1522" spans="1:13" hidden="1">
      <c r="A1522" s="52" t="s">
        <v>861</v>
      </c>
      <c r="B1522" s="53" t="s">
        <v>862</v>
      </c>
      <c r="C1522" s="54" t="s">
        <v>666</v>
      </c>
      <c r="D1522" s="49" t="s">
        <v>667</v>
      </c>
      <c r="E1522" s="54" t="s">
        <v>259</v>
      </c>
      <c r="F1522" s="49" t="s">
        <v>260</v>
      </c>
      <c r="G1522" s="55">
        <v>0</v>
      </c>
      <c r="H1522" s="55">
        <v>0</v>
      </c>
      <c r="I1522" s="55">
        <v>0</v>
      </c>
      <c r="J1522" s="55">
        <v>0</v>
      </c>
      <c r="K1522" s="55">
        <v>0</v>
      </c>
      <c r="L1522" s="55">
        <v>-111.54</v>
      </c>
      <c r="M1522" s="55">
        <f t="shared" si="23"/>
        <v>-111.54</v>
      </c>
    </row>
    <row r="1523" spans="1:13" hidden="1">
      <c r="A1523" s="52" t="s">
        <v>861</v>
      </c>
      <c r="B1523" s="53" t="s">
        <v>862</v>
      </c>
      <c r="C1523" s="54" t="s">
        <v>672</v>
      </c>
      <c r="D1523" s="49" t="s">
        <v>673</v>
      </c>
      <c r="E1523" s="54" t="s">
        <v>428</v>
      </c>
      <c r="F1523" s="49" t="s">
        <v>429</v>
      </c>
      <c r="G1523" s="55">
        <v>1342.2</v>
      </c>
      <c r="H1523" s="55">
        <v>554.20000000000005</v>
      </c>
      <c r="I1523" s="55">
        <v>554.20000000000005</v>
      </c>
      <c r="J1523" s="55">
        <v>853.2</v>
      </c>
      <c r="K1523" s="55">
        <v>1062.2</v>
      </c>
      <c r="L1523" s="55">
        <v>554.20000000000005</v>
      </c>
      <c r="M1523" s="55">
        <f t="shared" si="23"/>
        <v>4920.2</v>
      </c>
    </row>
    <row r="1524" spans="1:13" hidden="1">
      <c r="A1524" s="52" t="s">
        <v>861</v>
      </c>
      <c r="B1524" s="53" t="s">
        <v>862</v>
      </c>
      <c r="C1524" s="54" t="s">
        <v>674</v>
      </c>
      <c r="D1524" s="49" t="s">
        <v>675</v>
      </c>
      <c r="E1524" s="54" t="s">
        <v>676</v>
      </c>
      <c r="F1524" s="49" t="s">
        <v>677</v>
      </c>
      <c r="G1524" s="55">
        <v>4084.45</v>
      </c>
      <c r="H1524" s="55">
        <v>0</v>
      </c>
      <c r="I1524" s="55">
        <v>0</v>
      </c>
      <c r="J1524" s="55">
        <v>1790.37</v>
      </c>
      <c r="K1524" s="55">
        <v>0</v>
      </c>
      <c r="L1524" s="55">
        <v>729.97</v>
      </c>
      <c r="M1524" s="55">
        <f t="shared" si="23"/>
        <v>6604.79</v>
      </c>
    </row>
    <row r="1525" spans="1:13" hidden="1">
      <c r="A1525" s="52" t="s">
        <v>861</v>
      </c>
      <c r="B1525" s="53" t="s">
        <v>862</v>
      </c>
      <c r="C1525" s="54" t="s">
        <v>682</v>
      </c>
      <c r="D1525" s="49" t="s">
        <v>683</v>
      </c>
      <c r="E1525" s="54" t="s">
        <v>684</v>
      </c>
      <c r="F1525" s="49" t="s">
        <v>685</v>
      </c>
      <c r="G1525" s="55">
        <v>39.159999999999997</v>
      </c>
      <c r="H1525" s="55">
        <v>35.200000000000003</v>
      </c>
      <c r="I1525" s="55">
        <v>29</v>
      </c>
      <c r="J1525" s="55">
        <v>13.22</v>
      </c>
      <c r="K1525" s="55">
        <v>2.85</v>
      </c>
      <c r="L1525" s="55">
        <v>2.5</v>
      </c>
      <c r="M1525" s="55">
        <f t="shared" si="23"/>
        <v>121.92999999999999</v>
      </c>
    </row>
    <row r="1526" spans="1:13" hidden="1">
      <c r="A1526" s="52" t="s">
        <v>861</v>
      </c>
      <c r="B1526" s="53" t="s">
        <v>862</v>
      </c>
      <c r="C1526" s="54" t="s">
        <v>682</v>
      </c>
      <c r="D1526" s="49" t="s">
        <v>683</v>
      </c>
      <c r="E1526" s="54" t="s">
        <v>686</v>
      </c>
      <c r="F1526" s="49" t="s">
        <v>687</v>
      </c>
      <c r="G1526" s="55">
        <v>542.79999999999995</v>
      </c>
      <c r="H1526" s="55">
        <v>364.9</v>
      </c>
      <c r="I1526" s="55">
        <v>449.48</v>
      </c>
      <c r="J1526" s="55">
        <v>309.55</v>
      </c>
      <c r="K1526" s="55">
        <v>139.15</v>
      </c>
      <c r="L1526" s="55">
        <v>86.94</v>
      </c>
      <c r="M1526" s="55">
        <f t="shared" si="23"/>
        <v>1892.82</v>
      </c>
    </row>
    <row r="1527" spans="1:13" hidden="1">
      <c r="A1527" s="52" t="s">
        <v>861</v>
      </c>
      <c r="B1527" s="53" t="s">
        <v>862</v>
      </c>
      <c r="C1527" s="54" t="s">
        <v>845</v>
      </c>
      <c r="D1527" s="49" t="s">
        <v>846</v>
      </c>
      <c r="E1527" s="54" t="s">
        <v>676</v>
      </c>
      <c r="F1527" s="49" t="s">
        <v>677</v>
      </c>
      <c r="G1527" s="55">
        <v>39333.78</v>
      </c>
      <c r="H1527" s="55">
        <v>158.75</v>
      </c>
      <c r="I1527" s="55">
        <v>0</v>
      </c>
      <c r="J1527" s="55">
        <v>250.7</v>
      </c>
      <c r="K1527" s="55">
        <v>112.5</v>
      </c>
      <c r="L1527" s="55">
        <v>0</v>
      </c>
      <c r="M1527" s="55">
        <f t="shared" si="23"/>
        <v>39855.729999999996</v>
      </c>
    </row>
    <row r="1528" spans="1:13" hidden="1">
      <c r="A1528" s="52" t="s">
        <v>861</v>
      </c>
      <c r="B1528" s="53" t="s">
        <v>862</v>
      </c>
      <c r="C1528" s="54" t="s">
        <v>691</v>
      </c>
      <c r="D1528" s="49" t="s">
        <v>692</v>
      </c>
      <c r="E1528" s="54" t="s">
        <v>287</v>
      </c>
      <c r="F1528" s="49" t="s">
        <v>288</v>
      </c>
      <c r="G1528" s="55">
        <v>28.26</v>
      </c>
      <c r="H1528" s="55">
        <v>26.42</v>
      </c>
      <c r="I1528" s="55">
        <v>28.59</v>
      </c>
      <c r="J1528" s="55">
        <v>27.25</v>
      </c>
      <c r="K1528" s="55">
        <v>27.87</v>
      </c>
      <c r="L1528" s="55">
        <v>30.08</v>
      </c>
      <c r="M1528" s="55">
        <f t="shared" si="23"/>
        <v>168.47000000000003</v>
      </c>
    </row>
    <row r="1529" spans="1:13" hidden="1">
      <c r="A1529" s="52" t="s">
        <v>861</v>
      </c>
      <c r="B1529" s="53" t="s">
        <v>862</v>
      </c>
      <c r="C1529" s="54" t="s">
        <v>691</v>
      </c>
      <c r="D1529" s="49" t="s">
        <v>692</v>
      </c>
      <c r="E1529" s="54" t="s">
        <v>335</v>
      </c>
      <c r="F1529" s="49" t="s">
        <v>336</v>
      </c>
      <c r="G1529" s="55">
        <v>0</v>
      </c>
      <c r="H1529" s="55">
        <v>0</v>
      </c>
      <c r="I1529" s="55">
        <v>0</v>
      </c>
      <c r="J1529" s="55">
        <v>75</v>
      </c>
      <c r="K1529" s="55">
        <v>0</v>
      </c>
      <c r="L1529" s="55">
        <v>0</v>
      </c>
      <c r="M1529" s="55">
        <f t="shared" si="23"/>
        <v>75</v>
      </c>
    </row>
    <row r="1530" spans="1:13" hidden="1">
      <c r="A1530" s="52" t="s">
        <v>861</v>
      </c>
      <c r="B1530" s="53" t="s">
        <v>862</v>
      </c>
      <c r="C1530" s="54" t="s">
        <v>706</v>
      </c>
      <c r="D1530" s="49" t="s">
        <v>707</v>
      </c>
      <c r="E1530" s="54" t="s">
        <v>579</v>
      </c>
      <c r="F1530" s="49" t="s">
        <v>580</v>
      </c>
      <c r="G1530" s="55">
        <v>226238.16</v>
      </c>
      <c r="H1530" s="55">
        <v>287537.37</v>
      </c>
      <c r="I1530" s="55">
        <v>496789.69</v>
      </c>
      <c r="J1530" s="55">
        <v>334112.76</v>
      </c>
      <c r="K1530" s="55">
        <v>10623.62</v>
      </c>
      <c r="L1530" s="55">
        <v>71475.850000000006</v>
      </c>
      <c r="M1530" s="55">
        <f t="shared" si="23"/>
        <v>1426777.4500000002</v>
      </c>
    </row>
    <row r="1531" spans="1:13" hidden="1">
      <c r="A1531" s="52" t="s">
        <v>861</v>
      </c>
      <c r="B1531" s="53" t="s">
        <v>862</v>
      </c>
      <c r="C1531" s="54" t="s">
        <v>708</v>
      </c>
      <c r="D1531" s="49" t="s">
        <v>709</v>
      </c>
      <c r="E1531" s="54" t="s">
        <v>259</v>
      </c>
      <c r="F1531" s="49" t="s">
        <v>260</v>
      </c>
      <c r="G1531" s="55">
        <v>1093.23</v>
      </c>
      <c r="H1531" s="55">
        <v>1094.5</v>
      </c>
      <c r="I1531" s="55">
        <v>1262.1300000000001</v>
      </c>
      <c r="J1531" s="55">
        <v>1332.72</v>
      </c>
      <c r="K1531" s="55">
        <v>1381.5</v>
      </c>
      <c r="L1531" s="55">
        <v>1334.15</v>
      </c>
      <c r="M1531" s="55">
        <f t="shared" si="23"/>
        <v>7498.23</v>
      </c>
    </row>
    <row r="1532" spans="1:13" hidden="1">
      <c r="A1532" s="52" t="s">
        <v>861</v>
      </c>
      <c r="B1532" s="53" t="s">
        <v>862</v>
      </c>
      <c r="C1532" s="54" t="s">
        <v>853</v>
      </c>
      <c r="D1532" s="49" t="s">
        <v>854</v>
      </c>
      <c r="E1532" s="54" t="s">
        <v>857</v>
      </c>
      <c r="F1532" s="49" t="s">
        <v>858</v>
      </c>
      <c r="G1532" s="55">
        <v>-6029.29</v>
      </c>
      <c r="H1532" s="55">
        <v>0</v>
      </c>
      <c r="I1532" s="55">
        <v>5525.01</v>
      </c>
      <c r="J1532" s="55">
        <v>0</v>
      </c>
      <c r="K1532" s="55">
        <v>0</v>
      </c>
      <c r="L1532" s="55">
        <v>0</v>
      </c>
      <c r="M1532" s="55">
        <f t="shared" si="23"/>
        <v>-504.27999999999975</v>
      </c>
    </row>
    <row r="1533" spans="1:13" ht="13.5" hidden="1" thickBot="1">
      <c r="A1533" s="52"/>
      <c r="B1533" s="53"/>
      <c r="C1533" s="52"/>
      <c r="G1533" s="56">
        <f>SUM(G7:G1532)</f>
        <v>-8332786.2599999951</v>
      </c>
      <c r="H1533" s="56">
        <f t="shared" ref="H1533:M1533" si="24">SUM(H7:H1532)</f>
        <v>-5807727.3999999957</v>
      </c>
      <c r="I1533" s="56">
        <f t="shared" si="24"/>
        <v>-4254939.7900000075</v>
      </c>
      <c r="J1533" s="56">
        <f t="shared" si="24"/>
        <v>-2762143.4800000046</v>
      </c>
      <c r="K1533" s="56">
        <f t="shared" si="24"/>
        <v>-1161159.6699999974</v>
      </c>
      <c r="L1533" s="56">
        <f t="shared" si="24"/>
        <v>-1810171.7399999984</v>
      </c>
      <c r="M1533" s="56">
        <f t="shared" si="24"/>
        <v>-24128928.339999858</v>
      </c>
    </row>
  </sheetData>
  <autoFilter ref="A6:M1533">
    <filterColumn colId="0">
      <filters>
        <filter val="091"/>
      </filters>
    </filterColumn>
    <filterColumn colId="2">
      <filters>
        <filter val="4264"/>
      </filters>
    </filterColumn>
  </autoFilter>
  <pageMargins left="0.75" right="0.75" top="1" bottom="1" header="0.5" footer="0.5"/>
  <pageSetup paperSize="9"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advert summary</vt:lpstr>
      <vt:lpstr>Div 9 adv</vt:lpstr>
      <vt:lpstr>6E0C513A2F9C450B86AA841589EF8A4</vt:lpstr>
      <vt:lpstr>Div 91 adv</vt:lpstr>
      <vt:lpstr>Div 2 adv</vt:lpstr>
      <vt:lpstr>Div 12 adv</vt:lpstr>
      <vt:lpstr>FF7FDFC85B524710987AB223481D523</vt:lpstr>
      <vt:lpstr>C0131B3DA4A74E9D8A9855EB618EDC9</vt:lpstr>
      <vt:lpstr>KY-Mid-States IS TB</vt:lpstr>
      <vt:lpstr>SSU TB IS </vt:lpstr>
      <vt:lpstr>2017 Acct 4264</vt:lpstr>
      <vt:lpstr>4264 Div 9</vt:lpstr>
      <vt:lpstr>4264 Div 91</vt:lpstr>
      <vt:lpstr>4264 Div 002</vt:lpstr>
      <vt:lpstr>FY18 4264</vt:lpstr>
      <vt:lpstr>'Div 12 adv'!Print_Area</vt:lpstr>
      <vt:lpstr>'Div 2 adv'!Print_Area</vt:lpstr>
      <vt:lpstr>'Div 9 adv'!Print_Area</vt:lpstr>
      <vt:lpstr>'Div 91 adv'!Print_Area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Paul</dc:creator>
  <cp:lastModifiedBy>Brannon C Taylor</cp:lastModifiedBy>
  <cp:lastPrinted>2017-10-11T17:08:21Z</cp:lastPrinted>
  <dcterms:created xsi:type="dcterms:W3CDTF">2013-02-18T23:37:43Z</dcterms:created>
  <dcterms:modified xsi:type="dcterms:W3CDTF">2017-10-11T17:08:26Z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