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Brannon C Taylor" reservationPassword="FFB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Staff_1-71 - Model Workpapers in Excel\Plant Data\"/>
    </mc:Choice>
  </mc:AlternateContent>
  <bookViews>
    <workbookView xWindow="-15" yWindow="6570" windowWidth="28830" windowHeight="6270" tabRatio="617"/>
  </bookViews>
  <sheets>
    <sheet name="Gross Plant" sheetId="1" r:id="rId1"/>
    <sheet name="Reserve" sheetId="2" r:id="rId2"/>
    <sheet name="Net Plant" sheetId="3" r:id="rId3"/>
    <sheet name="Capital Spending" sheetId="4" r:id="rId4"/>
    <sheet name="2018 Capital Budget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#REF!</definedName>
    <definedName name="\c">#REF!</definedName>
    <definedName name="\E">#REF!</definedName>
    <definedName name="\f">#REF!</definedName>
    <definedName name="\g">#REF!</definedName>
    <definedName name="\H">#REF!</definedName>
    <definedName name="\L">#REF!</definedName>
    <definedName name="\p">#REF!</definedName>
    <definedName name="\R">#REF!</definedName>
    <definedName name="\s">#REF!</definedName>
    <definedName name="\T">#REF!</definedName>
    <definedName name="\X">#REF!</definedName>
    <definedName name="\z">#REF!</definedName>
    <definedName name="____W.O.R.K.B.O.O.K..C.O.N.T.E.N.T.S____">#REF!</definedName>
    <definedName name="_1_2_qry_export_cwip">#REF!</definedName>
    <definedName name="_adj2">'[1]adjustment 1'!$F$8:$F$1901</definedName>
    <definedName name="_amt2">'[1]adjustment 1'!$BZ$8:$BZ$1901</definedName>
    <definedName name="_C1_R1_V_C_1YR">#REF!</definedName>
    <definedName name="_C1_R1_V_C_2YR">#REF!</definedName>
    <definedName name="_C1_R1_V_C_5YR">#REF!</definedName>
    <definedName name="_C2_R1_V_C_1YR">#REF!</definedName>
    <definedName name="_C2_R1_V_C_2YR">#REF!</definedName>
    <definedName name="_C2_R1_V_C_5YR">#REF!</definedName>
    <definedName name="_C2_R2_V_C_1YR">#REF!</definedName>
    <definedName name="_C2_R2_V_C_2YR">#REF!</definedName>
    <definedName name="_C2_R2_V_C_5YR">#REF!</definedName>
    <definedName name="_C2_R4_V_C_1YR">#REF!</definedName>
    <definedName name="_C2_R4_V_C_2YR">#REF!</definedName>
    <definedName name="_C2_R4_V_C_5YR">#REF!</definedName>
    <definedName name="_C3_R1_V_C_1YR">#REF!</definedName>
    <definedName name="_C3_R1_V_C_2YR">#REF!</definedName>
    <definedName name="_C3_R1_V_C_5YR">#REF!</definedName>
    <definedName name="_C3_R2_V_C_1YR">#REF!</definedName>
    <definedName name="_C3_R2_V_C_2YR">#REF!</definedName>
    <definedName name="_C3_R2_V_C_5YR">#REF!</definedName>
    <definedName name="_C3_R4_V_C_1YR">#REF!</definedName>
    <definedName name="_C3_R4_V_C_2YR">#REF!</definedName>
    <definedName name="_C3_R4_V_C_5YR">#REF!</definedName>
    <definedName name="_C3_R5_V_C_1YR">#REF!</definedName>
    <definedName name="_C3_R5_V_C_2YR">#REF!</definedName>
    <definedName name="_C3_R5_V_C_5YR">#REF!</definedName>
    <definedName name="_db2">#REF!</definedName>
    <definedName name="_Fill" hidden="1">#REF!</definedName>
    <definedName name="_Key1" hidden="1">#REF!</definedName>
    <definedName name="_LVS1">#REF!</definedName>
    <definedName name="_LVS2">#REF!</definedName>
    <definedName name="_Order1" hidden="1">255</definedName>
    <definedName name="_Order2" hidden="1">255</definedName>
    <definedName name="_pap05">#REF!</definedName>
    <definedName name="_pap06">#REF!</definedName>
    <definedName name="_PD1">#REF!</definedName>
    <definedName name="_PD2">#REF!</definedName>
    <definedName name="_PDM1">#REF!</definedName>
    <definedName name="_PDM2">#REF!</definedName>
    <definedName name="_Regression_Out" hidden="1">#REF!</definedName>
    <definedName name="_Regression_X" hidden="1">#REF!</definedName>
    <definedName name="_Regression_Y" hidden="1">#REF!</definedName>
    <definedName name="_S">#REF!</definedName>
    <definedName name="_Sort" hidden="1">#REF!</definedName>
    <definedName name="A_P">#REF!</definedName>
    <definedName name="A_P_GAS">#REF!</definedName>
    <definedName name="ABHDD_J1">#REF!</definedName>
    <definedName name="ABHDD_J1_03">#REF!</definedName>
    <definedName name="ABHDD_J2">#REF!</definedName>
    <definedName name="ABHDD_J2_03">#REF!</definedName>
    <definedName name="ABHDD_J3">#REF!</definedName>
    <definedName name="ABHDD_J3_03">#REF!</definedName>
    <definedName name="ABHDD_J4">#REF!</definedName>
    <definedName name="ABHDD_J4_03">#REF!</definedName>
    <definedName name="ABHDD_J5">#REF!</definedName>
    <definedName name="ABHDD_J5_03">#REF!</definedName>
    <definedName name="ABHDD_J6_03">#REF!</definedName>
    <definedName name="ABHDD_J7_03">#REF!</definedName>
    <definedName name="aBTUFactor">[2]assump!$G$46</definedName>
    <definedName name="aCapital_Distr_Distr">[2]assump!$G$69:$K$69</definedName>
    <definedName name="aCapital_Distr_Gath">[2]assump!$G$70:$K$70</definedName>
    <definedName name="aCapital_Distr_gen">[2]assump!$G$72:$K$72</definedName>
    <definedName name="aCapital_Distr_PL">[2]assump!$G$68:$K$68</definedName>
    <definedName name="aCapital_Distr_ungd">[2]assump!$G$71:$K$71</definedName>
    <definedName name="aCapital_PL_Distr">[2]assump!$G$80:$K$80</definedName>
    <definedName name="aCapital_PL_Gath">[2]assump!$G$81:$K$81</definedName>
    <definedName name="aCapital_PL_Gen">[2]assump!$G$83:$K$83</definedName>
    <definedName name="aCapital_PL_PL">[2]assump!$G$79:$K$79</definedName>
    <definedName name="aCapital_PL_Ungd">[2]assump!$G$82:$K$82</definedName>
    <definedName name="acct">#REF!</definedName>
    <definedName name="actual">[3]summary!$G$2:$G$3577</definedName>
    <definedName name="aDeprRate_Distr">[2]assump!$G$21</definedName>
    <definedName name="aDeprRate_Gath">[2]assump!$G$22</definedName>
    <definedName name="aDeprRate_Gen">[2]assump!$G$24</definedName>
    <definedName name="aDeprRate_PL">[2]assump!$G$20</definedName>
    <definedName name="aDeprRate_Ungd">[2]assump!$G$23</definedName>
    <definedName name="ADVal">#REF!</definedName>
    <definedName name="AEL_1080">#REF!</definedName>
    <definedName name="AEL_1110">#REF!</definedName>
    <definedName name="aFITRate">[2]assump!$G$143</definedName>
    <definedName name="aGasPrice">[2]assump!$G$45</definedName>
    <definedName name="ALL_CUST">#REF!</definedName>
    <definedName name="ALL_DEM">#REF!</definedName>
    <definedName name="ALLOC_02">#REF!</definedName>
    <definedName name="alloc_table">#REF!</definedName>
    <definedName name="aLUG">[2]assump!$G$43</definedName>
    <definedName name="amounts">#REF!</definedName>
    <definedName name="amt">'[4]Rpt 1033-Feb05-Deprec. Exp.'!$L$3:$L$1706</definedName>
    <definedName name="aRecoverRate_Distr">[2]assump!$G$37</definedName>
    <definedName name="aRecoverRate_Gath">[2]assump!$G$38</definedName>
    <definedName name="aRecoverRate_Gen">[2]assump!$G$40</definedName>
    <definedName name="aRecoverRate_PL">[2]assump!$G$36</definedName>
    <definedName name="aRecoverRate_Ungd">[2]assump!$G$39</definedName>
    <definedName name="aRetireRate_Distr">[2]assump!$G$30</definedName>
    <definedName name="aRetireRate_Gath">[2]assump!$G$31</definedName>
    <definedName name="aRetireRate_Gen">[2]assump!$G$33</definedName>
    <definedName name="aRetireRate_PL">[2]assump!$G$29</definedName>
    <definedName name="aRetireRate_Ungd">[2]assump!$G$32</definedName>
    <definedName name="aRevenueTaxRate">[2]assump!$G$44</definedName>
    <definedName name="ATMOS_1080">#REF!</definedName>
    <definedName name="ATMOS_1110">#REF!</definedName>
    <definedName name="aYear1">[2]assump!$G$52:$G$85</definedName>
    <definedName name="aYear2">[2]assump!$H$52:$H$85</definedName>
    <definedName name="aYear3">[2]assump!$I$52:$I$85</definedName>
    <definedName name="aYear4">[2]assump!$J$52:$J$85</definedName>
    <definedName name="aYear5">[2]assump!$K$52:$K$85</definedName>
    <definedName name="bal">#REF!</definedName>
    <definedName name="Base_Case">'[5]TXU model'!$B$3:$L$44,'[5]TXU model'!#REF!,'[5]TXU model'!$B$46:$L$100,'[5]TXU model'!$B$104:$L$113,'[5]TXU model'!$B$117:$L$169,'[5]TXU model'!$B$235:$L$252,'[5]TXU model'!$B$254:$L$300,'[5]TXU model'!$B$303:$L$341,'[5]TXU model'!$B$343:$L$381,'[5]TXU model'!$B$383:$L$409,'[5]TXU model'!$B$411:$L$443</definedName>
    <definedName name="Base_Volume">#REF!</definedName>
    <definedName name="Benefits">#REF!</definedName>
    <definedName name="Block_1">[2]assump!$I$92:$I$131</definedName>
    <definedName name="Block_2">[2]assump!$J$92:$J$131</definedName>
    <definedName name="Block_3">[2]assump!$K$92:$K$131</definedName>
    <definedName name="Block_4">[2]assump!$L$92:$L$131</definedName>
    <definedName name="BOB">#REF!</definedName>
    <definedName name="bu">[3]summary!$B$2:$B$3577</definedName>
    <definedName name="CapAct">[6]CapBud!$A$40:$EA$44</definedName>
    <definedName name="CapBud">[6]CapBud!$A$20:$EA$38</definedName>
    <definedName name="CaseName">[2]assump!$D$4</definedName>
    <definedName name="Category_Report">#REF!</definedName>
    <definedName name="CC_Spread">'[7]Tech Serv Mgr Data Entry'!$C$53:$I$133</definedName>
    <definedName name="chancom">[8]Columbus04!#REF!</definedName>
    <definedName name="chanpa">[8]Columbus04!#REF!</definedName>
    <definedName name="COMPARISON">#REF!</definedName>
    <definedName name="csAllowDetailBudgeting">1</definedName>
    <definedName name="csAllowLocalConsolidation">1</definedName>
    <definedName name="csAppName">"BudgetWeb"</definedName>
    <definedName name="csDE_MarginsWKGAnchor">#REF!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_A">#REF!</definedName>
    <definedName name="CUST_B">#REF!</definedName>
    <definedName name="CUST_C">#REF!</definedName>
    <definedName name="CUST_D">#REF!</definedName>
    <definedName name="CUST_E">#REF!</definedName>
    <definedName name="CUST_F">#REF!</definedName>
    <definedName name="CUST_M">#REF!</definedName>
    <definedName name="Customer">[2]assump!$G$92:$G$131</definedName>
    <definedName name="Customer_Charge">#REF!</definedName>
    <definedName name="Customer_JurOne">#REF!</definedName>
    <definedName name="Customer_One">#REF!</definedName>
    <definedName name="CustomerData_JurFive">#REF!</definedName>
    <definedName name="CustomerData_JurFour">#REF!</definedName>
    <definedName name="CustomerData_JurOne">#REF!</definedName>
    <definedName name="CustomerData_JurSeven">#REF!</definedName>
    <definedName name="CustomerData_JurSix">#REF!</definedName>
    <definedName name="CustomerData_JurThree">#REF!</definedName>
    <definedName name="CustomerData_JurTwo">#REF!</definedName>
    <definedName name="cwip">#REF!</definedName>
    <definedName name="cy_act">#REF!</definedName>
    <definedName name="cy_bud">#REF!</definedName>
    <definedName name="cy_v_bud">#REF!</definedName>
    <definedName name="cy_v_py">#REF!</definedName>
    <definedName name="cyact">[9]Graph!#REF!</definedName>
    <definedName name="cybud">[9]Graph!#REF!</definedName>
    <definedName name="data">#REF!</definedName>
    <definedName name="data_16">#REF!</definedName>
    <definedName name="data2">#REF!</definedName>
    <definedName name="_xlnm.Database">#REF!</definedName>
    <definedName name="DATE">#REF!</definedName>
    <definedName name="Date_Range">#REF!</definedName>
    <definedName name="days">#REF!</definedName>
    <definedName name="DD_0__1YR_ACT">#REF!</definedName>
    <definedName name="DD_0__1YR_NORM">#REF!</definedName>
    <definedName name="DD_0__2YR_ACT">#REF!</definedName>
    <definedName name="DD_0__2YR_NORM">#REF!</definedName>
    <definedName name="DD_0__5YR_ACT">#REF!</definedName>
    <definedName name="DD_0__5YR_NORM">#REF!</definedName>
    <definedName name="DD_100__2YR_ACT">#REF!</definedName>
    <definedName name="DD_100__5YR_ACT">#REF!</definedName>
    <definedName name="DD_50__1YR_ACT">#REF!</definedName>
    <definedName name="DD_50__2YR_ACT">#REF!</definedName>
    <definedName name="DD_50__2YR_NORM">#REF!</definedName>
    <definedName name="DD_50__5YR">#REF!</definedName>
    <definedName name="DD_50__5YR_ACT">#REF!</definedName>
    <definedName name="DD_50__5YR_NORM">#REF!</definedName>
    <definedName name="DD_75__2YR_ACT">#REF!</definedName>
    <definedName name="DD_75__5YR_ACT">#REF!</definedName>
    <definedName name="Demand">[2]assump!$H$92:$H$131</definedName>
    <definedName name="DEPRECIATION">#REF!</definedName>
    <definedName name="DESIGN_A">#REF!</definedName>
    <definedName name="DESIGN_B">#REF!</definedName>
    <definedName name="Detail_Report">#REF!</definedName>
    <definedName name="eb">#REF!</definedName>
    <definedName name="ENERGAS_1080">#REF!</definedName>
    <definedName name="ENERGAS_1110">#REF!</definedName>
    <definedName name="EPSData">[10]EssEPS!$A$8:$CJ$45</definedName>
    <definedName name="EXH_1">#REF!</definedName>
    <definedName name="EXH_2">#REF!</definedName>
    <definedName name="EXH_3">#REF!</definedName>
    <definedName name="EXH_4">#REF!</definedName>
    <definedName name="EXH_5">#REF!</definedName>
    <definedName name="EXH_6">#REF!</definedName>
    <definedName name="EXH_7">#REF!</definedName>
    <definedName name="EXH_8">#REF!</definedName>
    <definedName name="EXH_9">#REF!</definedName>
    <definedName name="expense_allocator">[11]Scenarios!$H$31</definedName>
    <definedName name="Fedtaxrate">'[12]WP B9-1'!#REF!</definedName>
    <definedName name="FIND">#REF!</definedName>
    <definedName name="FIT_RATE">#REF!</definedName>
    <definedName name="FIVE">#REF!</definedName>
    <definedName name="flag">#REF!</definedName>
    <definedName name="flag_16">#REF!</definedName>
    <definedName name="FOUR">#REF!</definedName>
    <definedName name="G1S">#REF!</definedName>
    <definedName name="G1T">#REF!</definedName>
    <definedName name="G2S">#REF!</definedName>
    <definedName name="G2T">#REF!</definedName>
    <definedName name="Gas_Cost_Rate">#REF!</definedName>
    <definedName name="GASCOST">#REF!</definedName>
    <definedName name="GCA_G1">#REF!</definedName>
    <definedName name="GCA_G2">#REF!</definedName>
    <definedName name="GOEXP_MVG">[13]Input!$D$51</definedName>
    <definedName name="gPct_Bulk_Capacity">[2]assump!$G$62:$K$62</definedName>
    <definedName name="gPct_Bulk_Count">[2]assump!$G$58:$K$58</definedName>
    <definedName name="gPct_Bulk_Volume">[2]assump!$G$60:$K$60</definedName>
    <definedName name="gPct_Com_Count">[2]assump!$G$53:$K$53</definedName>
    <definedName name="gPct_Com_Volume">[2]assump!$G$56:$K$56</definedName>
    <definedName name="gPct_Ind_Count">[2]assump!$G$54:$K$54</definedName>
    <definedName name="gPct_Ind_Volume">[2]assump!$G$57:$K$57</definedName>
    <definedName name="gPct_Network_Capacity">[2]assump!$G$63:$K$63</definedName>
    <definedName name="gPct_Network_Count">[2]assump!$G$59:$K$59</definedName>
    <definedName name="gPct_Network_Volume">[2]assump!$G$61:$K$61</definedName>
    <definedName name="gPct_Res_Count">[2]assump!$G$52:$K$52</definedName>
    <definedName name="gPct_Res_Volume">[2]assump!$G$55:$K$55</definedName>
    <definedName name="GREELEY_1080">#REF!</definedName>
    <definedName name="GREELEY_1110">#REF!</definedName>
    <definedName name="GRSPLT_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'[14]080 - April 1080 activity'!#REF!</definedName>
    <definedName name="infl05">#REF!</definedName>
    <definedName name="infl06">#REF!</definedName>
    <definedName name="inrease_vols">#REF!,#REF!,#REF!,#REF!,#REF!,#REF!,#REF!</definedName>
    <definedName name="INTER_DEM">#REF!</definedName>
    <definedName name="IPAGE_1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V">#REF!</definedName>
    <definedName name="IVPAGE_1">#REF!</definedName>
    <definedName name="jk">#REF!</definedName>
    <definedName name="labor05">#REF!</definedName>
    <definedName name="labor06">#REF!</definedName>
    <definedName name="LOAD_">#REF!</definedName>
    <definedName name="lookup">#REF!</definedName>
    <definedName name="lu">'[4]Rpt 1033-Feb05-Deprec. Exp.'!$J$3:$J$1706</definedName>
    <definedName name="lu_bu">#REF!</definedName>
    <definedName name="lut">'[1]adjustment 3'!$M$4:$M$371</definedName>
    <definedName name="LVS">#REF!</definedName>
    <definedName name="LVS_NC_FIRM">#REF!</definedName>
    <definedName name="LVS_NC_INTER">#REF!</definedName>
    <definedName name="LVS_WACOG">#REF!</definedName>
    <definedName name="MACROS">#REF!</definedName>
    <definedName name="Main_menu">#REF!</definedName>
    <definedName name="MAINS">#REF!</definedName>
    <definedName name="Margin_Rates">#REF!</definedName>
    <definedName name="medinfl05">#REF!</definedName>
    <definedName name="medinfl06">#REF!</definedName>
    <definedName name="METERS">#REF!</definedName>
    <definedName name="misc">#REF!</definedName>
    <definedName name="mo">[3]summary!$A$2:$A$3577</definedName>
    <definedName name="MTX">#REF!</definedName>
    <definedName name="NBHDD_J1">#REF!</definedName>
    <definedName name="NBHDD_J2">#REF!</definedName>
    <definedName name="NBHDD_J3">#REF!</definedName>
    <definedName name="NBHDD_J4">#REF!</definedName>
    <definedName name="NBHDD_J5">#REF!</definedName>
    <definedName name="NBHDD_J6">#REF!</definedName>
    <definedName name="NBHDD_J7">#REF!</definedName>
    <definedName name="nBulk_Trans">[2]assump!$G$130:$L$130</definedName>
    <definedName name="NC_FIRM">#REF!</definedName>
    <definedName name="NC_INTER">#REF!</definedName>
    <definedName name="NC_T3">#REF!</definedName>
    <definedName name="nCommercial">[2]assump!$G$115:$L$115</definedName>
    <definedName name="nConnect">[2]assump!$G$117:$L$117</definedName>
    <definedName name="nIndustrial">[2]assump!$G$116:$L$116</definedName>
    <definedName name="nIndustrial_PL">[2]assump!$G$129:$L$129</definedName>
    <definedName name="nNetwork_Trans">[2]assump!$G$131:$L$131</definedName>
    <definedName name="Normal_Degree_Days">#REF!</definedName>
    <definedName name="nReadMeter">[2]assump!$G$120:$L$120</definedName>
    <definedName name="nResidential">[2]assump!$G$114:$L$114</definedName>
    <definedName name="nReturnCheck">[2]assump!$G$119:$L$119</definedName>
    <definedName name="nServiceCall">[2]assump!$G$118:$L$118</definedName>
    <definedName name="nTampering">[2]assump!$G$121:$L$121</definedName>
    <definedName name="NvsElapsedTime">0.00166666667064419</definedName>
    <definedName name="NvsEndTime">37210.4481587963</definedName>
    <definedName name="O_C1_R1_0__1Y">#REF!</definedName>
    <definedName name="O_C1_R1_0__2Y">#REF!</definedName>
    <definedName name="O_C1_R1_0__5Y">#REF!</definedName>
    <definedName name="O_C1_R1_50__1Y">#REF!</definedName>
    <definedName name="O_C1_R1_50__2Y">#REF!</definedName>
    <definedName name="O_C1_R1_50__5">#REF!</definedName>
    <definedName name="O_C1_R1_50__5Y">#REF!</definedName>
    <definedName name="O_C2_R1_0__1Y">#REF!</definedName>
    <definedName name="O_C2_R1_0__2Y">#REF!</definedName>
    <definedName name="O_C2_R1_0__5Y">#REF!</definedName>
    <definedName name="O_C2_R1_50__1Y">#REF!</definedName>
    <definedName name="O_C2_R1_50__2Y">#REF!</definedName>
    <definedName name="O_C2_R1_50__5Y">#REF!</definedName>
    <definedName name="O_C2_R2_0__1Y">#REF!</definedName>
    <definedName name="O_C2_R2_0__2Y">#REF!</definedName>
    <definedName name="O_C2_R2_0__5Y">#REF!</definedName>
    <definedName name="O_C2_R2_50__1Y">#REF!</definedName>
    <definedName name="O_C2_R2_50__2Y">#REF!</definedName>
    <definedName name="O_C2_R2_50__5Y">#REF!</definedName>
    <definedName name="O_C2_R4_0__1Y">#REF!</definedName>
    <definedName name="O_C2_R4_0__2Y">#REF!</definedName>
    <definedName name="O_C2_R4_0__5Y">#REF!</definedName>
    <definedName name="O_C2_R4_50__1Y">#REF!</definedName>
    <definedName name="O_C2_R4_50__2Y">#REF!</definedName>
    <definedName name="O_C2_R4_50__5Y">#REF!</definedName>
    <definedName name="O_C3_R1_0__1Y">#REF!</definedName>
    <definedName name="O_C3_R1_0__2Y">#REF!</definedName>
    <definedName name="O_C3_R1_0__5Y">#REF!</definedName>
    <definedName name="O_C3_R1_50__1Y">#REF!</definedName>
    <definedName name="O_C3_R1_50__2Y">#REF!</definedName>
    <definedName name="O_C3_R1_50__5Y">#REF!</definedName>
    <definedName name="O_C3_R2_0__1Y">#REF!</definedName>
    <definedName name="O_C3_R2_0__2Y">#REF!</definedName>
    <definedName name="O_C3_R2_0__5Y">#REF!</definedName>
    <definedName name="O_C3_R2_50__1Y">#REF!</definedName>
    <definedName name="O_C3_R2_50__2Y">#REF!</definedName>
    <definedName name="O_C3_R2_50__5Y">#REF!</definedName>
    <definedName name="O_C3_R4_0__1Y">#REF!</definedName>
    <definedName name="O_C3_R4_0__2Y">#REF!</definedName>
    <definedName name="O_C3_R4_0__5Y">#REF!</definedName>
    <definedName name="O_C3_R4_50__1Y">#REF!</definedName>
    <definedName name="O_C3_R4_50__2Y">#REF!</definedName>
    <definedName name="O_C3_R4_50__5Y">#REF!</definedName>
    <definedName name="O_C3_R5_0__1Y">#REF!</definedName>
    <definedName name="O_C3_R5_0__2Y">#REF!</definedName>
    <definedName name="O_C3_R5_0__5Y">#REF!</definedName>
    <definedName name="O_C3_R5_50__1Y">#REF!</definedName>
    <definedName name="O_C3_R5_50__2Y">#REF!</definedName>
    <definedName name="O_C3_R5_50__5Y">#REF!</definedName>
    <definedName name="O_M">#REF!</definedName>
    <definedName name="O_M_">#REF!</definedName>
    <definedName name="ONE">#REF!</definedName>
    <definedName name="OpCo_Factor">[11]Scenarios!#REF!</definedName>
    <definedName name="OPEB05">#REF!</definedName>
    <definedName name="OPEB06">#REF!</definedName>
    <definedName name="OUT_C1_R1_0__5Y">#REF!</definedName>
    <definedName name="OVER">#REF!</definedName>
    <definedName name="pa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A">#REF!</definedName>
    <definedName name="PAGE_2">#REF!</definedName>
    <definedName name="PAGE_20">#REF!</definedName>
    <definedName name="PAGE_20A">#REF!</definedName>
    <definedName name="PAGE_20B">#REF!</definedName>
    <definedName name="PAGE_21">#REF!</definedName>
    <definedName name="PAGE_2A">#REF!</definedName>
    <definedName name="PAGE_3">#REF!</definedName>
    <definedName name="PAGE_4">#REF!</definedName>
    <definedName name="PAGE_5">#REF!</definedName>
    <definedName name="PAGE_5_1">[15]P05ratebase3!#REF!</definedName>
    <definedName name="PAGE_6">#REF!</definedName>
    <definedName name="PAGE_6_1">[15]P06gascost!#REF!</definedName>
    <definedName name="PAGE_7">#REF!</definedName>
    <definedName name="PAGE_7_1">[15]P07gascost2!#REF!</definedName>
    <definedName name="PAGE_8">#REF!</definedName>
    <definedName name="PAGE_8_1">[15]P08storage!#REF!</definedName>
    <definedName name="PAGE_9">#REF!</definedName>
    <definedName name="PAGE_9_1">[15]P09storage2!#REF!</definedName>
    <definedName name="PD">#REF!</definedName>
    <definedName name="PDB">#REF!</definedName>
    <definedName name="PDR">#REF!</definedName>
    <definedName name="PDW">#REF!</definedName>
    <definedName name="Planit_Data_Entry">#REF!</definedName>
    <definedName name="PRIME">#REF!</definedName>
    <definedName name="PRINT">#REF!</definedName>
    <definedName name="_xlnm.Print_Area" localSheetId="3">'Capital Spending'!$B$1:$V$21</definedName>
    <definedName name="Print_Area_MI">'[16]Short Summary'!$A$7:$E$64</definedName>
    <definedName name="_xlnm.Print_Titles" localSheetId="0">'Gross Plant'!$A:$B,'Gross Plant'!$4:$5</definedName>
    <definedName name="_xlnm.Print_Titles" localSheetId="2">'Net Plant'!$A:$B,'Net Plant'!$4:$5</definedName>
    <definedName name="_xlnm.Print_Titles" localSheetId="1">Reserve!$A:$B,Reserve!$4:$5</definedName>
    <definedName name="Print_Titles_MI">#REF!</definedName>
    <definedName name="PROPERTY">#REF!</definedName>
    <definedName name="py_act">#REF!</definedName>
    <definedName name="pyact">[9]Graph!#REF!</definedName>
    <definedName name="RATECLASSES">#REF!</definedName>
    <definedName name="RATECOMP">#REF!</definedName>
    <definedName name="RB_COM">#REF!</definedName>
    <definedName name="RB_CUS">#REF!</definedName>
    <definedName name="RB_DEM">#REF!</definedName>
    <definedName name="RB_DIR">#REF!</definedName>
    <definedName name="RB_TOTAL">#REF!</definedName>
    <definedName name="REGRESSION">#REF!</definedName>
    <definedName name="rpt_all">'[5]TXU model'!$B$3:$L$44,'[5]TXU model'!#REF!,'[5]TXU model'!$B$46:$L$100,'[5]TXU model'!$B$104:$L$113,'[5]TXU model'!#REF!,'[5]TXU model'!$N$3:$X$44,'[5]TXU model'!#REF!,'[5]TXU model'!$N$46:$X$100,'[5]TXU model'!$N$104:$X$113,'[5]TXU model'!#REF!,'[5]TXU model'!$Z$3:$AH$44</definedName>
    <definedName name="rpt_CorePipeline">[2]consol!$T$3:$AA$44,[2]consol!#REF!,[2]consol!$T$46:$AA$100,[2]consol!$T$103:$AA$114</definedName>
    <definedName name="rpt_DistributionSystems">[2]consol!$K$3:$R$44,[2]consol!#REF!,[2]consol!$K$46:$R$100,[2]consol!$K$103:$R$114</definedName>
    <definedName name="rpt_Network">'[5]TXU model'!$Z$3:$AH$44,'[5]TXU model'!#REF!,'[5]TXU model'!$Z$46:$AH$100</definedName>
    <definedName name="rpt_Property_Additions">'[5]TXU model'!$G$383:$L$409,'[5]TXU model'!#REF!,'[5]TXU model'!#REF!</definedName>
    <definedName name="rpt_Rev">'[5]TXU model'!$G$117:$L$164,'[5]TXU model'!#REF!,'[5]TXU model'!#REF!</definedName>
    <definedName name="rpt_TXUDistribution">'[5]TXU model'!$B$3:$L$44,'[5]TXU model'!#REF!,'[5]TXU model'!$B$46:$L$100,'[5]TXU model'!$B$104:$L$113,'[5]TXU model'!$B$117:$L$169,'[5]TXU model'!$B$235:$L$252,'[5]TXU model'!$B$254:$L$300,'[5]TXU model'!$B$303:$L$341,'[5]TXU model'!$B$343:$L$381,'[5]TXU model'!$B$383:$L$409</definedName>
    <definedName name="rpt_TXUGAS">[2]consol!$B$3:$I$44,[2]consol!#REF!,[2]consol!$B$46:$I$100,[2]consol!$B$103:$I$114</definedName>
    <definedName name="rpt_TXUPipeline">'[5]TXU model'!$N$3:$X$44,'[5]TXU model'!#REF!,'[5]TXU model'!$N$46:$X$100,'[5]TXU model'!$N$104:$X$113,'[5]TXU model'!$N$117:$X$135,'[5]TXU model'!$N$171:$X$214,'[5]TXU model'!$N$254:$X$300,'[5]TXU model'!$N$303:$X$341,'[5]TXU model'!$N$343:$X$381,'[5]TXU model'!$N$383:$X$409</definedName>
    <definedName name="RR_10">#REF!</definedName>
    <definedName name="RR_12">#REF!</definedName>
    <definedName name="RR_14">#REF!</definedName>
    <definedName name="RR_6">#REF!</definedName>
    <definedName name="RR_8">#REF!</definedName>
    <definedName name="sal_table">#REF!</definedName>
    <definedName name="SALES">#REF!</definedName>
    <definedName name="SEBP05">#REF!</definedName>
    <definedName name="SEBP06">#REF!</definedName>
    <definedName name="segment">[17]Macro!$M$1:$N$15</definedName>
    <definedName name="Seven">#REF!</definedName>
    <definedName name="SHEET_1">#REF!</definedName>
    <definedName name="SHEET_10">#REF!</definedName>
    <definedName name="SHEET_2">#REF!</definedName>
    <definedName name="SHEET_3">#REF!</definedName>
    <definedName name="SHEET_4">#REF!</definedName>
    <definedName name="SHEET_5">#REF!</definedName>
    <definedName name="SHEET_6">#REF!</definedName>
    <definedName name="SHEET_7">#REF!</definedName>
    <definedName name="Six">#REF!</definedName>
    <definedName name="Spread_Method">'[7]Tech Serv Mgr Data Entry'!$E$34:$Q$40</definedName>
    <definedName name="SS2005INFL">'[12]WP B9-1'!#REF!</definedName>
    <definedName name="SS2006INFL">'[12]WP B9-1'!#REF!</definedName>
    <definedName name="SSEXP_MVG">[13]Input!$D$43</definedName>
    <definedName name="SSEXP_PROFORMA">'[18]DATA INPUT'!$D$45</definedName>
    <definedName name="Statetax">'[12]WP B9-1'!#REF!</definedName>
    <definedName name="Summary">#REF!</definedName>
    <definedName name="T3T">#REF!</definedName>
    <definedName name="TABLEI">#REF!</definedName>
    <definedName name="TABLEIIA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iff_Bulk_Trans">[2]assump!$G$107:$L$107</definedName>
    <definedName name="Tariff_C">[2]assump!$G$93:$L$93</definedName>
    <definedName name="Tariff_Call">[2]assump!$G$96:$L$96</definedName>
    <definedName name="Tariff_Check">[2]assump!$G$97:$L$97</definedName>
    <definedName name="Tariff_Connect">[2]assump!$G$95:$L$95</definedName>
    <definedName name="Tariff_Ind">[2]assump!$G$94:$L$94</definedName>
    <definedName name="Tariff_Ind_PL">[2]assump!$G$106:$L$106</definedName>
    <definedName name="Tariff_Network_Trans">[2]assump!$G$108:$L$108</definedName>
    <definedName name="Tariff_R">[2]assump!$G$92:$L$92</definedName>
    <definedName name="Tariff_Read">[2]assump!$G$98:$L$98</definedName>
    <definedName name="Tariff_Tamper">[2]assump!$G$99:$L$99</definedName>
    <definedName name="task">#REF!</definedName>
    <definedName name="TAX_FED">#REF!</definedName>
    <definedName name="TAX_STATE">#REF!</definedName>
    <definedName name="TAX_WKG">#REF!</definedName>
    <definedName name="TAXENG">#REF!</definedName>
    <definedName name="TAXGGC">#REF!</definedName>
    <definedName name="TAXRATE">#REF!</definedName>
    <definedName name="TAXTLA">#REF!</definedName>
    <definedName name="TAXWKG">#REF!</definedName>
    <definedName name="Three">'[19]Jurisdiction Input'!$B$7</definedName>
    <definedName name="TLIG_1080">#REF!</definedName>
    <definedName name="Total_Customers">#REF!</definedName>
    <definedName name="Total_Volume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>#REF!</definedName>
    <definedName name="TRANS_LA_1110">#REF!</definedName>
    <definedName name="transfer">'[1]adjustment 3'!$O$4:$O$371</definedName>
    <definedName name="TWO">#REF!</definedName>
    <definedName name="UCG_1080">#REF!</definedName>
    <definedName name="UCG_1110">#REF!</definedName>
    <definedName name="Update_Base_Case">[11]Scenarios!#REF!</definedName>
    <definedName name="usethisone">#REF!</definedName>
    <definedName name="V">#REF!</definedName>
    <definedName name="VOL_A">#REF!</definedName>
    <definedName name="W_GAS">#REF!</definedName>
    <definedName name="WINTER">#REF!</definedName>
    <definedName name="WKG_1080">#REF!</definedName>
    <definedName name="WKG_1110">#REF!</definedName>
    <definedName name="WP_2_10">#REF!</definedName>
    <definedName name="WP_2_10_1">#REF!</definedName>
    <definedName name="WP_2_10_1_HEAD">#REF!</definedName>
    <definedName name="WP_2_11">#REF!</definedName>
    <definedName name="WP_2_11_LEFT">#REF!</definedName>
    <definedName name="WP_2_3">#REF!</definedName>
    <definedName name="WP_2_4">#REF!</definedName>
    <definedName name="WP_2_4_1">#REF!</definedName>
    <definedName name="WP_2_4_3">#REF!</definedName>
    <definedName name="WP_2_5">#REF!</definedName>
    <definedName name="WP_2_5_HEAD">#REF!</definedName>
    <definedName name="WP_2_6">#REF!</definedName>
    <definedName name="WP_2_6_HEAD">#REF!</definedName>
    <definedName name="WP_2_7">#REF!</definedName>
    <definedName name="WP_2_8">#REF!</definedName>
    <definedName name="WP_2_8_1">#REF!</definedName>
    <definedName name="WP_2_8_HEAD">#REF!</definedName>
    <definedName name="WP_2_9">#REF!</definedName>
    <definedName name="WP_2_9_1">#REF!</definedName>
    <definedName name="WP_2_9_1_HEAD">#REF!</definedName>
    <definedName name="WP_3_1">#REF!</definedName>
    <definedName name="WP_4_1">#REF!</definedName>
    <definedName name="WP_4_1_1">#REF!</definedName>
    <definedName name="WP_4_2">#REF!</definedName>
    <definedName name="WP_4_2_1">#REF!</definedName>
    <definedName name="WP_4_2_2">#REF!</definedName>
    <definedName name="WP_4_3">#REF!</definedName>
    <definedName name="WP_4_4">#REF!</definedName>
    <definedName name="WP_4_5">#REF!</definedName>
    <definedName name="WP_4_5_1">#REF!</definedName>
    <definedName name="WP_5_1">#REF!</definedName>
    <definedName name="WP_5_2">#REF!</definedName>
    <definedName name="WP_6_1">#REF!</definedName>
    <definedName name="WP_6_2">#REF!</definedName>
    <definedName name="WP_6_3">#REF!</definedName>
    <definedName name="WP_7_1">#REF!</definedName>
    <definedName name="WP_7_2">#REF!</definedName>
    <definedName name="WP_7_3">#REF!</definedName>
    <definedName name="WP_7_3_1">#REF!</definedName>
    <definedName name="WP_7_4">#REF!</definedName>
    <definedName name="WP_7_5">#REF!</definedName>
    <definedName name="WP_7_6">#REF!</definedName>
    <definedName name="WP_8_1">#REF!</definedName>
    <definedName name="WP_8_2">#REF!</definedName>
    <definedName name="WP_9_1">#REF!</definedName>
    <definedName name="WP_9_1_1">#REF!</definedName>
    <definedName name="WP_9_2">#REF!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0FC12605_5CAB_4F55_B5E4_F7C77A9DA198_.wvu.PrintArea" localSheetId="2" hidden="1">'Net Plant'!$A$1:$AD$191</definedName>
    <definedName name="Z_0FC12605_5CAB_4F55_B5E4_F7C77A9DA198_.wvu.PrintTitles" localSheetId="0" hidden="1">'Gross Plant'!$A:$B,'Gross Plant'!$1:$5</definedName>
    <definedName name="Z_0FC12605_5CAB_4F55_B5E4_F7C77A9DA198_.wvu.PrintTitles" localSheetId="2" hidden="1">'Net Plant'!$A:$B,'Net Plant'!$1:$5</definedName>
    <definedName name="Z_0FC12605_5CAB_4F55_B5E4_F7C77A9DA198_.wvu.PrintTitles" localSheetId="1" hidden="1">Reserve!$A:$B,Reserve!$1:$5</definedName>
    <definedName name="Z_23F18827_7997_11D6_8750_00508BD3B3BA_.wvu.Cols" hidden="1">#REF!,#REF!</definedName>
    <definedName name="Z_23F18827_7997_11D6_8750_00508BD3B3BA_.wvu.PrintArea" hidden="1">#REF!</definedName>
  </definedNames>
  <calcPr calcId="152511" iterateCount="1000"/>
</workbook>
</file>

<file path=xl/calcChain.xml><?xml version="1.0" encoding="utf-8"?>
<calcChain xmlns="http://schemas.openxmlformats.org/spreadsheetml/2006/main">
  <c r="C14" i="3" l="1"/>
  <c r="D14" i="3"/>
  <c r="E14" i="3"/>
  <c r="F14" i="3"/>
  <c r="G14" i="3"/>
  <c r="H14" i="3"/>
  <c r="I14" i="3"/>
  <c r="C15" i="3"/>
  <c r="D15" i="3"/>
  <c r="E15" i="3"/>
  <c r="F15" i="3"/>
  <c r="G15" i="3"/>
  <c r="H15" i="3"/>
  <c r="I15" i="3"/>
  <c r="C16" i="3"/>
  <c r="D16" i="3"/>
  <c r="E16" i="3"/>
  <c r="F16" i="3"/>
  <c r="G16" i="3"/>
  <c r="H16" i="3"/>
  <c r="I16" i="3"/>
  <c r="C17" i="3"/>
  <c r="D17" i="3"/>
  <c r="E17" i="3"/>
  <c r="F17" i="3"/>
  <c r="G17" i="3"/>
  <c r="H17" i="3"/>
  <c r="I17" i="3"/>
  <c r="C18" i="3"/>
  <c r="D18" i="3"/>
  <c r="E18" i="3"/>
  <c r="F18" i="3"/>
  <c r="G18" i="3"/>
  <c r="H18" i="3"/>
  <c r="I18" i="3"/>
  <c r="C19" i="3"/>
  <c r="D19" i="3"/>
  <c r="E19" i="3"/>
  <c r="F19" i="3"/>
  <c r="G19" i="3"/>
  <c r="H19" i="3"/>
  <c r="I19" i="3"/>
  <c r="C20" i="3"/>
  <c r="D20" i="3"/>
  <c r="E20" i="3"/>
  <c r="F20" i="3"/>
  <c r="G20" i="3"/>
  <c r="H20" i="3"/>
  <c r="I20" i="3"/>
  <c r="C21" i="3"/>
  <c r="D21" i="3"/>
  <c r="E21" i="3"/>
  <c r="F21" i="3"/>
  <c r="G21" i="3"/>
  <c r="H21" i="3"/>
  <c r="I21" i="3"/>
  <c r="C22" i="3"/>
  <c r="D22" i="3"/>
  <c r="E22" i="3"/>
  <c r="F22" i="3"/>
  <c r="G22" i="3"/>
  <c r="H22" i="3"/>
  <c r="I22" i="3"/>
  <c r="C23" i="3"/>
  <c r="D23" i="3"/>
  <c r="E23" i="3"/>
  <c r="F23" i="3"/>
  <c r="G23" i="3"/>
  <c r="H23" i="3"/>
  <c r="I23" i="3"/>
  <c r="C24" i="3"/>
  <c r="D24" i="3"/>
  <c r="E24" i="3"/>
  <c r="F24" i="3"/>
  <c r="G24" i="3"/>
  <c r="H24" i="3"/>
  <c r="I24" i="3"/>
  <c r="C25" i="3"/>
  <c r="D25" i="3"/>
  <c r="E25" i="3"/>
  <c r="F25" i="3"/>
  <c r="G25" i="3"/>
  <c r="H25" i="3"/>
  <c r="I25" i="3"/>
  <c r="C26" i="3"/>
  <c r="D26" i="3"/>
  <c r="E26" i="3"/>
  <c r="F26" i="3"/>
  <c r="G26" i="3"/>
  <c r="H26" i="3"/>
  <c r="I26" i="3"/>
  <c r="C27" i="3"/>
  <c r="D27" i="3"/>
  <c r="E27" i="3"/>
  <c r="F27" i="3"/>
  <c r="G27" i="3"/>
  <c r="H27" i="3"/>
  <c r="I27" i="3"/>
  <c r="C28" i="3"/>
  <c r="D28" i="3"/>
  <c r="E28" i="3"/>
  <c r="F28" i="3"/>
  <c r="G28" i="3"/>
  <c r="H28" i="3"/>
  <c r="I28" i="3"/>
  <c r="C29" i="3"/>
  <c r="D29" i="3"/>
  <c r="E29" i="3"/>
  <c r="F29" i="3"/>
  <c r="G29" i="3"/>
  <c r="H29" i="3"/>
  <c r="I29" i="3"/>
  <c r="C30" i="3"/>
  <c r="D30" i="3"/>
  <c r="E30" i="3"/>
  <c r="F30" i="3"/>
  <c r="G30" i="3"/>
  <c r="H30" i="3"/>
  <c r="I30" i="3"/>
  <c r="C31" i="3"/>
  <c r="D31" i="3"/>
  <c r="E31" i="3"/>
  <c r="F31" i="3"/>
  <c r="G31" i="3"/>
  <c r="H31" i="3"/>
  <c r="I31" i="3"/>
  <c r="C32" i="3"/>
  <c r="D32" i="3"/>
  <c r="E32" i="3"/>
  <c r="F32" i="3"/>
  <c r="G32" i="3"/>
  <c r="H32" i="3"/>
  <c r="I32" i="3"/>
  <c r="C33" i="3"/>
  <c r="D33" i="3"/>
  <c r="E33" i="3"/>
  <c r="F33" i="3"/>
  <c r="G33" i="3"/>
  <c r="H33" i="3"/>
  <c r="I33" i="3"/>
  <c r="C34" i="3"/>
  <c r="D34" i="3"/>
  <c r="E34" i="3"/>
  <c r="F34" i="3"/>
  <c r="G34" i="3"/>
  <c r="H34" i="3"/>
  <c r="I34" i="3"/>
  <c r="C35" i="3"/>
  <c r="D35" i="3"/>
  <c r="E35" i="3"/>
  <c r="F35" i="3"/>
  <c r="G35" i="3"/>
  <c r="H35" i="3"/>
  <c r="I35" i="3"/>
  <c r="C36" i="3"/>
  <c r="D36" i="3"/>
  <c r="E36" i="3"/>
  <c r="F36" i="3"/>
  <c r="G36" i="3"/>
  <c r="H36" i="3"/>
  <c r="I36" i="3"/>
  <c r="C37" i="3"/>
  <c r="D37" i="3"/>
  <c r="E37" i="3"/>
  <c r="F37" i="3"/>
  <c r="G37" i="3"/>
  <c r="H37" i="3"/>
  <c r="I37" i="3"/>
  <c r="C38" i="3"/>
  <c r="D38" i="3"/>
  <c r="E38" i="3"/>
  <c r="F38" i="3"/>
  <c r="G38" i="3"/>
  <c r="H38" i="3"/>
  <c r="I38" i="3"/>
  <c r="C39" i="3"/>
  <c r="D39" i="3"/>
  <c r="E39" i="3"/>
  <c r="F39" i="3"/>
  <c r="G39" i="3"/>
  <c r="H39" i="3"/>
  <c r="I39" i="3"/>
  <c r="C40" i="3"/>
  <c r="D40" i="3"/>
  <c r="E40" i="3"/>
  <c r="F40" i="3"/>
  <c r="G40" i="3"/>
  <c r="H40" i="3"/>
  <c r="I40" i="3"/>
  <c r="C41" i="3"/>
  <c r="D41" i="3"/>
  <c r="E41" i="3"/>
  <c r="F41" i="3"/>
  <c r="G41" i="3"/>
  <c r="H41" i="3"/>
  <c r="I41" i="3"/>
  <c r="C42" i="3"/>
  <c r="D42" i="3"/>
  <c r="E42" i="3"/>
  <c r="F42" i="3"/>
  <c r="G42" i="3"/>
  <c r="H42" i="3"/>
  <c r="I42" i="3"/>
  <c r="C43" i="3"/>
  <c r="D43" i="3"/>
  <c r="E43" i="3"/>
  <c r="F43" i="3"/>
  <c r="G43" i="3"/>
  <c r="H43" i="3"/>
  <c r="I43" i="3"/>
  <c r="C44" i="3"/>
  <c r="D44" i="3"/>
  <c r="E44" i="3"/>
  <c r="F44" i="3"/>
  <c r="G44" i="3"/>
  <c r="H44" i="3"/>
  <c r="I44" i="3"/>
  <c r="D13" i="3"/>
  <c r="E13" i="3"/>
  <c r="F13" i="3"/>
  <c r="G13" i="3"/>
  <c r="H13" i="3"/>
  <c r="I13" i="3"/>
  <c r="C13" i="3"/>
  <c r="D108" i="3"/>
  <c r="E108" i="3"/>
  <c r="F108" i="3"/>
  <c r="G108" i="3"/>
  <c r="H108" i="3"/>
  <c r="I108" i="3"/>
  <c r="C108" i="3"/>
  <c r="C98" i="3"/>
  <c r="D98" i="3"/>
  <c r="E98" i="3"/>
  <c r="F98" i="3"/>
  <c r="G98" i="3"/>
  <c r="H98" i="3"/>
  <c r="I98" i="3"/>
  <c r="C99" i="3"/>
  <c r="D99" i="3"/>
  <c r="E99" i="3"/>
  <c r="F99" i="3"/>
  <c r="G99" i="3"/>
  <c r="H99" i="3"/>
  <c r="I99" i="3"/>
  <c r="C100" i="3"/>
  <c r="D100" i="3"/>
  <c r="E100" i="3"/>
  <c r="F100" i="3"/>
  <c r="G100" i="3"/>
  <c r="H100" i="3"/>
  <c r="I100" i="3"/>
  <c r="C101" i="3"/>
  <c r="D101" i="3"/>
  <c r="E101" i="3"/>
  <c r="F101" i="3"/>
  <c r="G101" i="3"/>
  <c r="H101" i="3"/>
  <c r="I101" i="3"/>
  <c r="C102" i="3"/>
  <c r="D102" i="3"/>
  <c r="E102" i="3"/>
  <c r="F102" i="3"/>
  <c r="G102" i="3"/>
  <c r="H102" i="3"/>
  <c r="I102" i="3"/>
  <c r="C103" i="3"/>
  <c r="D103" i="3"/>
  <c r="E103" i="3"/>
  <c r="F103" i="3"/>
  <c r="G103" i="3"/>
  <c r="H103" i="3"/>
  <c r="I103" i="3"/>
  <c r="C104" i="3"/>
  <c r="D104" i="3"/>
  <c r="E104" i="3"/>
  <c r="F104" i="3"/>
  <c r="G104" i="3"/>
  <c r="H104" i="3"/>
  <c r="I104" i="3"/>
  <c r="C105" i="3"/>
  <c r="D105" i="3"/>
  <c r="E105" i="3"/>
  <c r="F105" i="3"/>
  <c r="G105" i="3"/>
  <c r="H105" i="3"/>
  <c r="I105" i="3"/>
  <c r="C106" i="3"/>
  <c r="D106" i="3"/>
  <c r="E106" i="3"/>
  <c r="F106" i="3"/>
  <c r="G106" i="3"/>
  <c r="H106" i="3"/>
  <c r="I106" i="3"/>
  <c r="C107" i="3"/>
  <c r="D107" i="3"/>
  <c r="E107" i="3"/>
  <c r="F107" i="3"/>
  <c r="G107" i="3"/>
  <c r="H107" i="3"/>
  <c r="I107" i="3"/>
  <c r="C182" i="3"/>
  <c r="D182" i="3"/>
  <c r="E182" i="3"/>
  <c r="F182" i="3"/>
  <c r="G182" i="3"/>
  <c r="H182" i="3"/>
  <c r="I182" i="3"/>
  <c r="C183" i="3"/>
  <c r="D183" i="3"/>
  <c r="E183" i="3"/>
  <c r="F183" i="3"/>
  <c r="G183" i="3"/>
  <c r="H183" i="3"/>
  <c r="I183" i="3"/>
  <c r="C184" i="3"/>
  <c r="D184" i="3"/>
  <c r="E184" i="3"/>
  <c r="F184" i="3"/>
  <c r="G184" i="3"/>
  <c r="H184" i="3"/>
  <c r="I184" i="3"/>
  <c r="C185" i="3"/>
  <c r="D185" i="3"/>
  <c r="E185" i="3"/>
  <c r="F185" i="3"/>
  <c r="G185" i="3"/>
  <c r="H185" i="3"/>
  <c r="I185" i="3"/>
  <c r="C186" i="3"/>
  <c r="D186" i="3"/>
  <c r="E186" i="3"/>
  <c r="F186" i="3"/>
  <c r="G186" i="3"/>
  <c r="H186" i="3"/>
  <c r="I186" i="3"/>
  <c r="C187" i="3"/>
  <c r="D187" i="3"/>
  <c r="E187" i="3"/>
  <c r="F187" i="3"/>
  <c r="G187" i="3"/>
  <c r="H187" i="3"/>
  <c r="I187" i="3"/>
  <c r="C188" i="3"/>
  <c r="D188" i="3"/>
  <c r="E188" i="3"/>
  <c r="F188" i="3"/>
  <c r="G188" i="3"/>
  <c r="H188" i="3"/>
  <c r="I188" i="3"/>
  <c r="DX112" i="2" l="1"/>
  <c r="DY112" i="2"/>
  <c r="DX113" i="2"/>
  <c r="DY113" i="2"/>
  <c r="DX114" i="2"/>
  <c r="DY114" i="2"/>
  <c r="DX115" i="2"/>
  <c r="DY115" i="2"/>
  <c r="DX116" i="2"/>
  <c r="DY116" i="2"/>
  <c r="DX117" i="2"/>
  <c r="DY117" i="2"/>
  <c r="DX118" i="2"/>
  <c r="DY118" i="2"/>
  <c r="DX119" i="2"/>
  <c r="DY119" i="2"/>
  <c r="DX120" i="2"/>
  <c r="DY120" i="2"/>
  <c r="DX121" i="2"/>
  <c r="DY121" i="2"/>
  <c r="DX122" i="2"/>
  <c r="DY122" i="2"/>
  <c r="DX123" i="2"/>
  <c r="DY123" i="2"/>
  <c r="DX124" i="2"/>
  <c r="DY124" i="2"/>
  <c r="DX125" i="2"/>
  <c r="DY125" i="2"/>
  <c r="DX126" i="2"/>
  <c r="DY126" i="2"/>
  <c r="DX127" i="2"/>
  <c r="DY127" i="2"/>
  <c r="DX128" i="2"/>
  <c r="DY128" i="2"/>
  <c r="DX129" i="2"/>
  <c r="DY129" i="2"/>
  <c r="DX130" i="2"/>
  <c r="DY130" i="2"/>
  <c r="DX131" i="2"/>
  <c r="DY131" i="2"/>
  <c r="DX132" i="2"/>
  <c r="DY132" i="2"/>
  <c r="DX133" i="2"/>
  <c r="DY133" i="2"/>
  <c r="DX134" i="2"/>
  <c r="DY134" i="2"/>
  <c r="DX135" i="2"/>
  <c r="DY135" i="2"/>
  <c r="DX136" i="2"/>
  <c r="DY136" i="2"/>
  <c r="DX137" i="2"/>
  <c r="DY137" i="2"/>
  <c r="DX138" i="2"/>
  <c r="DY138" i="2"/>
  <c r="DX139" i="2"/>
  <c r="DY139" i="2"/>
  <c r="DX140" i="2"/>
  <c r="DY140" i="2"/>
  <c r="DX141" i="2"/>
  <c r="DY141" i="2"/>
  <c r="DX142" i="2"/>
  <c r="DY142" i="2"/>
  <c r="DX143" i="2"/>
  <c r="DY143" i="2"/>
  <c r="DX144" i="2"/>
  <c r="DY144" i="2"/>
  <c r="DX145" i="2"/>
  <c r="DY145" i="2"/>
  <c r="DX146" i="2"/>
  <c r="DY146" i="2"/>
  <c r="DX147" i="2"/>
  <c r="DY147" i="2"/>
  <c r="DX148" i="2"/>
  <c r="DY148" i="2"/>
  <c r="DX149" i="2"/>
  <c r="DY149" i="2"/>
  <c r="DX150" i="2"/>
  <c r="DY150" i="2"/>
  <c r="DX151" i="2"/>
  <c r="DY151" i="2"/>
  <c r="DX152" i="2"/>
  <c r="DY152" i="2"/>
  <c r="DX153" i="2"/>
  <c r="DY153" i="2"/>
  <c r="DX154" i="2"/>
  <c r="DY154" i="2"/>
  <c r="DX155" i="2"/>
  <c r="DY155" i="2"/>
  <c r="DX156" i="2"/>
  <c r="DY156" i="2"/>
  <c r="DX157" i="2"/>
  <c r="DY157" i="2"/>
  <c r="DX158" i="2"/>
  <c r="DY158" i="2"/>
  <c r="DX159" i="2"/>
  <c r="DY159" i="2"/>
  <c r="DX160" i="2"/>
  <c r="DY160" i="2"/>
  <c r="DX161" i="2"/>
  <c r="DY161" i="2"/>
  <c r="DX162" i="2"/>
  <c r="DY162" i="2"/>
  <c r="DX163" i="2"/>
  <c r="DY163" i="2"/>
  <c r="DX164" i="2"/>
  <c r="DY164" i="2"/>
  <c r="DX165" i="2"/>
  <c r="DY165" i="2"/>
  <c r="DX166" i="2"/>
  <c r="DY166" i="2"/>
  <c r="DX167" i="2"/>
  <c r="DY167" i="2"/>
  <c r="DX168" i="2"/>
  <c r="DY168" i="2"/>
  <c r="DX169" i="2"/>
  <c r="DY169" i="2"/>
  <c r="DX170" i="2"/>
  <c r="DY170" i="2"/>
  <c r="DX171" i="2"/>
  <c r="DY171" i="2"/>
  <c r="DX172" i="2"/>
  <c r="DY172" i="2"/>
  <c r="DX173" i="2"/>
  <c r="DY173" i="2"/>
  <c r="DX174" i="2"/>
  <c r="DY174" i="2"/>
  <c r="DX175" i="2"/>
  <c r="DY175" i="2"/>
  <c r="DX176" i="2"/>
  <c r="DY176" i="2"/>
  <c r="DX177" i="2"/>
  <c r="DY177" i="2"/>
  <c r="DX178" i="2"/>
  <c r="DY178" i="2"/>
  <c r="DX179" i="2"/>
  <c r="DY179" i="2"/>
  <c r="DX180" i="2"/>
  <c r="DY180" i="2"/>
  <c r="DX181" i="2"/>
  <c r="DY181" i="2"/>
  <c r="DX182" i="2"/>
  <c r="DY182" i="2"/>
  <c r="DX183" i="2"/>
  <c r="DY183" i="2"/>
  <c r="DX184" i="2"/>
  <c r="DY184" i="2"/>
  <c r="DX185" i="2"/>
  <c r="DY185" i="2"/>
  <c r="DX186" i="2"/>
  <c r="DY186" i="2"/>
  <c r="DX187" i="2"/>
  <c r="DY187" i="2"/>
  <c r="DX188" i="2"/>
  <c r="DY188" i="2"/>
  <c r="DW113" i="2"/>
  <c r="DW114" i="2"/>
  <c r="DW115" i="2"/>
  <c r="DW116" i="2"/>
  <c r="DW117" i="2"/>
  <c r="DW118" i="2"/>
  <c r="DW119" i="2"/>
  <c r="DW120" i="2"/>
  <c r="DW121" i="2"/>
  <c r="DW122" i="2"/>
  <c r="DW123" i="2"/>
  <c r="DW124" i="2"/>
  <c r="DW125" i="2"/>
  <c r="DW126" i="2"/>
  <c r="DW127" i="2"/>
  <c r="DW128" i="2"/>
  <c r="DW129" i="2"/>
  <c r="DW130" i="2"/>
  <c r="DW131" i="2"/>
  <c r="DW132" i="2"/>
  <c r="DW133" i="2"/>
  <c r="DW134" i="2"/>
  <c r="DW135" i="2"/>
  <c r="DW136" i="2"/>
  <c r="DW137" i="2"/>
  <c r="DW138" i="2"/>
  <c r="DW139" i="2"/>
  <c r="DW140" i="2"/>
  <c r="DW141" i="2"/>
  <c r="DW142" i="2"/>
  <c r="DW143" i="2"/>
  <c r="DW144" i="2"/>
  <c r="DW145" i="2"/>
  <c r="DW146" i="2"/>
  <c r="DW147" i="2"/>
  <c r="DW148" i="2"/>
  <c r="DW149" i="2"/>
  <c r="DW150" i="2"/>
  <c r="DW151" i="2"/>
  <c r="DW152" i="2"/>
  <c r="DW153" i="2"/>
  <c r="DW154" i="2"/>
  <c r="DW155" i="2"/>
  <c r="DW156" i="2"/>
  <c r="DW157" i="2"/>
  <c r="DW158" i="2"/>
  <c r="DW159" i="2"/>
  <c r="DW160" i="2"/>
  <c r="DW161" i="2"/>
  <c r="DW162" i="2"/>
  <c r="DW163" i="2"/>
  <c r="DW164" i="2"/>
  <c r="DW165" i="2"/>
  <c r="DW166" i="2"/>
  <c r="DW167" i="2"/>
  <c r="DW168" i="2"/>
  <c r="DW169" i="2"/>
  <c r="DW170" i="2"/>
  <c r="DW171" i="2"/>
  <c r="DW172" i="2"/>
  <c r="DW173" i="2"/>
  <c r="DW174" i="2"/>
  <c r="DW175" i="2"/>
  <c r="DW176" i="2"/>
  <c r="DW177" i="2"/>
  <c r="DW178" i="2"/>
  <c r="DW179" i="2"/>
  <c r="DW180" i="2"/>
  <c r="DW181" i="2"/>
  <c r="DW182" i="2"/>
  <c r="DW183" i="2"/>
  <c r="DW184" i="2"/>
  <c r="DW185" i="2"/>
  <c r="DW186" i="2"/>
  <c r="DW187" i="2"/>
  <c r="DW188" i="2"/>
  <c r="DW112" i="2"/>
  <c r="DX190" i="2"/>
  <c r="DY190" i="2"/>
  <c r="DW190" i="2"/>
  <c r="DX84" i="2" l="1"/>
  <c r="DY84" i="2"/>
  <c r="DX85" i="2"/>
  <c r="DY85" i="2"/>
  <c r="DX86" i="2"/>
  <c r="DY86" i="2"/>
  <c r="DX87" i="2"/>
  <c r="DY87" i="2"/>
  <c r="DX88" i="2"/>
  <c r="DY88" i="2"/>
  <c r="DX89" i="2"/>
  <c r="DY89" i="2"/>
  <c r="DX90" i="2"/>
  <c r="DY90" i="2"/>
  <c r="DX91" i="2"/>
  <c r="DY91" i="2"/>
  <c r="DX92" i="2"/>
  <c r="DY92" i="2"/>
  <c r="DX93" i="2"/>
  <c r="DY93" i="2"/>
  <c r="DX94" i="2"/>
  <c r="DY94" i="2"/>
  <c r="DX95" i="2"/>
  <c r="DY95" i="2"/>
  <c r="DX96" i="2"/>
  <c r="DY96" i="2"/>
  <c r="DX97" i="2"/>
  <c r="DY97" i="2"/>
  <c r="DX98" i="2"/>
  <c r="DY98" i="2"/>
  <c r="DX99" i="2"/>
  <c r="DY99" i="2"/>
  <c r="DX100" i="2"/>
  <c r="DY100" i="2"/>
  <c r="DX101" i="2"/>
  <c r="DY101" i="2"/>
  <c r="DX102" i="2"/>
  <c r="DY102" i="2"/>
  <c r="DX103" i="2"/>
  <c r="DY103" i="2"/>
  <c r="DX104" i="2"/>
  <c r="DY104" i="2"/>
  <c r="DX105" i="2"/>
  <c r="DY105" i="2"/>
  <c r="DX106" i="2"/>
  <c r="DY106" i="2"/>
  <c r="DW85" i="2"/>
  <c r="DW86" i="2"/>
  <c r="DW87" i="2"/>
  <c r="DW88" i="2"/>
  <c r="DW89" i="2"/>
  <c r="DW90" i="2"/>
  <c r="DW91" i="2"/>
  <c r="DW92" i="2"/>
  <c r="DW93" i="2"/>
  <c r="DW94" i="2"/>
  <c r="DW95" i="2"/>
  <c r="DW96" i="2"/>
  <c r="DW97" i="2"/>
  <c r="DW98" i="2"/>
  <c r="DW99" i="2"/>
  <c r="DW100" i="2"/>
  <c r="DW101" i="2"/>
  <c r="DW102" i="2"/>
  <c r="DW103" i="2"/>
  <c r="DW104" i="2"/>
  <c r="DW105" i="2"/>
  <c r="DW106" i="2"/>
  <c r="DW84" i="2"/>
  <c r="DX108" i="2"/>
  <c r="DY108" i="2"/>
  <c r="DW108" i="2"/>
  <c r="DX50" i="2"/>
  <c r="DY50" i="2"/>
  <c r="DX51" i="2"/>
  <c r="DY51" i="2"/>
  <c r="DX52" i="2"/>
  <c r="DY52" i="2"/>
  <c r="DX53" i="2"/>
  <c r="DY53" i="2"/>
  <c r="DX54" i="2"/>
  <c r="DY54" i="2"/>
  <c r="DX55" i="2"/>
  <c r="DY55" i="2"/>
  <c r="DX56" i="2"/>
  <c r="DY56" i="2"/>
  <c r="DX57" i="2"/>
  <c r="DY57" i="2"/>
  <c r="DX58" i="2"/>
  <c r="DY58" i="2"/>
  <c r="DX59" i="2"/>
  <c r="DY59" i="2"/>
  <c r="DX60" i="2"/>
  <c r="DY60" i="2"/>
  <c r="DX61" i="2"/>
  <c r="DY61" i="2"/>
  <c r="DX62" i="2"/>
  <c r="DY62" i="2"/>
  <c r="DX63" i="2"/>
  <c r="DY63" i="2"/>
  <c r="DX64" i="2"/>
  <c r="DY64" i="2"/>
  <c r="DX65" i="2"/>
  <c r="DY65" i="2"/>
  <c r="DX66" i="2"/>
  <c r="DY66" i="2"/>
  <c r="DX67" i="2"/>
  <c r="DY67" i="2"/>
  <c r="DX68" i="2"/>
  <c r="DY68" i="2"/>
  <c r="DX69" i="2"/>
  <c r="DY69" i="2"/>
  <c r="DX70" i="2"/>
  <c r="DY70" i="2"/>
  <c r="DX71" i="2"/>
  <c r="DY71" i="2"/>
  <c r="DX72" i="2"/>
  <c r="DY72" i="2"/>
  <c r="DX73" i="2"/>
  <c r="DY73" i="2"/>
  <c r="DX74" i="2"/>
  <c r="DY74" i="2"/>
  <c r="DX75" i="2"/>
  <c r="DY75" i="2"/>
  <c r="DX76" i="2"/>
  <c r="DY76" i="2"/>
  <c r="DX77" i="2"/>
  <c r="DY77" i="2"/>
  <c r="DX78" i="2"/>
  <c r="DY78" i="2"/>
  <c r="DW51" i="2"/>
  <c r="DW52" i="2"/>
  <c r="DW53" i="2"/>
  <c r="DW54" i="2"/>
  <c r="DW55" i="2"/>
  <c r="DW56" i="2"/>
  <c r="DW57" i="2"/>
  <c r="DW58" i="2"/>
  <c r="DW59" i="2"/>
  <c r="DW60" i="2"/>
  <c r="DW61" i="2"/>
  <c r="DW62" i="2"/>
  <c r="DW63" i="2"/>
  <c r="DW64" i="2"/>
  <c r="DW65" i="2"/>
  <c r="DW66" i="2"/>
  <c r="DW67" i="2"/>
  <c r="DW68" i="2"/>
  <c r="DW69" i="2"/>
  <c r="DW70" i="2"/>
  <c r="DW71" i="2"/>
  <c r="DW72" i="2"/>
  <c r="DW73" i="2"/>
  <c r="DW74" i="2"/>
  <c r="DW75" i="2"/>
  <c r="DW76" i="2"/>
  <c r="DW77" i="2"/>
  <c r="DW78" i="2"/>
  <c r="DW50" i="2"/>
  <c r="DX80" i="2"/>
  <c r="DY80" i="2"/>
  <c r="DW80" i="2"/>
  <c r="DX7" i="2"/>
  <c r="DY7" i="2"/>
  <c r="DX8" i="2"/>
  <c r="DY8" i="2"/>
  <c r="DX9" i="2"/>
  <c r="DY9" i="2"/>
  <c r="DX10" i="2"/>
  <c r="DY10" i="2"/>
  <c r="DX11" i="2"/>
  <c r="DY11" i="2"/>
  <c r="DX12" i="2"/>
  <c r="DY12" i="2"/>
  <c r="DX13" i="2"/>
  <c r="DY13" i="2"/>
  <c r="DX14" i="2"/>
  <c r="DY14" i="2"/>
  <c r="DX15" i="2"/>
  <c r="DY15" i="2"/>
  <c r="DX16" i="2"/>
  <c r="DY16" i="2"/>
  <c r="DX17" i="2"/>
  <c r="DY17" i="2"/>
  <c r="DX18" i="2"/>
  <c r="DY18" i="2"/>
  <c r="DX19" i="2"/>
  <c r="DY19" i="2"/>
  <c r="DX20" i="2"/>
  <c r="DY20" i="2"/>
  <c r="DX21" i="2"/>
  <c r="DY21" i="2"/>
  <c r="DX22" i="2"/>
  <c r="DY22" i="2"/>
  <c r="DX23" i="2"/>
  <c r="DY23" i="2"/>
  <c r="DX24" i="2"/>
  <c r="DY24" i="2"/>
  <c r="DX25" i="2"/>
  <c r="DY25" i="2"/>
  <c r="DX26" i="2"/>
  <c r="DY26" i="2"/>
  <c r="DX27" i="2"/>
  <c r="DY27" i="2"/>
  <c r="DX28" i="2"/>
  <c r="DY28" i="2"/>
  <c r="DX29" i="2"/>
  <c r="DY29" i="2"/>
  <c r="DX30" i="2"/>
  <c r="DY30" i="2"/>
  <c r="DX31" i="2"/>
  <c r="DY31" i="2"/>
  <c r="DX32" i="2"/>
  <c r="DY32" i="2"/>
  <c r="DX33" i="2"/>
  <c r="DY33" i="2"/>
  <c r="DX34" i="2"/>
  <c r="DY34" i="2"/>
  <c r="DX35" i="2"/>
  <c r="DY35" i="2"/>
  <c r="DX36" i="2"/>
  <c r="DY36" i="2"/>
  <c r="DX37" i="2"/>
  <c r="DY37" i="2"/>
  <c r="DX38" i="2"/>
  <c r="DY38" i="2"/>
  <c r="DX39" i="2"/>
  <c r="DY39" i="2"/>
  <c r="DX40" i="2"/>
  <c r="DY40" i="2"/>
  <c r="DX41" i="2"/>
  <c r="DY41" i="2"/>
  <c r="DX42" i="2"/>
  <c r="DY42" i="2"/>
  <c r="DX43" i="2"/>
  <c r="DY43" i="2"/>
  <c r="DX44" i="2"/>
  <c r="DY44" i="2"/>
  <c r="DX45" i="2"/>
  <c r="DY45" i="2"/>
  <c r="DW8" i="2"/>
  <c r="DW9" i="2"/>
  <c r="DW10" i="2"/>
  <c r="DW11" i="2"/>
  <c r="DW12" i="2"/>
  <c r="DW13" i="2"/>
  <c r="DW14" i="2"/>
  <c r="DW15" i="2"/>
  <c r="DW16" i="2"/>
  <c r="DW17" i="2"/>
  <c r="DW18" i="2"/>
  <c r="DW19" i="2"/>
  <c r="DW20" i="2"/>
  <c r="DW21" i="2"/>
  <c r="DW22" i="2"/>
  <c r="DW23" i="2"/>
  <c r="DW24" i="2"/>
  <c r="DW25" i="2"/>
  <c r="DW26" i="2"/>
  <c r="DW27" i="2"/>
  <c r="DW28" i="2"/>
  <c r="DW29" i="2"/>
  <c r="DW30" i="2"/>
  <c r="DW31" i="2"/>
  <c r="DW32" i="2"/>
  <c r="DW33" i="2"/>
  <c r="DW34" i="2"/>
  <c r="DW35" i="2"/>
  <c r="DW36" i="2"/>
  <c r="DW37" i="2"/>
  <c r="DW38" i="2"/>
  <c r="DW39" i="2"/>
  <c r="DW40" i="2"/>
  <c r="DW41" i="2"/>
  <c r="DW42" i="2"/>
  <c r="DW43" i="2"/>
  <c r="DW44" i="2"/>
  <c r="DW45" i="2"/>
  <c r="DW7" i="2"/>
  <c r="DX46" i="2"/>
  <c r="DY46" i="2"/>
  <c r="DW46" i="2"/>
  <c r="AO84" i="1"/>
  <c r="AP84" i="1"/>
  <c r="AO85" i="1"/>
  <c r="AP85" i="1"/>
  <c r="AO86" i="1"/>
  <c r="AP86" i="1"/>
  <c r="AO87" i="1"/>
  <c r="AP87" i="1"/>
  <c r="AO88" i="1"/>
  <c r="AP88" i="1"/>
  <c r="AO89" i="1"/>
  <c r="AP89" i="1"/>
  <c r="AO90" i="1"/>
  <c r="AP90" i="1"/>
  <c r="AO91" i="1"/>
  <c r="AP91" i="1"/>
  <c r="AO92" i="1"/>
  <c r="AP92" i="1"/>
  <c r="AO93" i="1"/>
  <c r="AP93" i="1"/>
  <c r="AO94" i="1"/>
  <c r="AP94" i="1"/>
  <c r="AO95" i="1"/>
  <c r="AP95" i="1"/>
  <c r="AO96" i="1"/>
  <c r="AP96" i="1"/>
  <c r="AO97" i="1"/>
  <c r="AP97" i="1"/>
  <c r="AO98" i="1"/>
  <c r="AP98" i="1"/>
  <c r="AO99" i="1"/>
  <c r="AP99" i="1"/>
  <c r="AO100" i="1"/>
  <c r="AP100" i="1"/>
  <c r="AO101" i="1"/>
  <c r="AP101" i="1"/>
  <c r="AO102" i="1"/>
  <c r="AP102" i="1"/>
  <c r="AO103" i="1"/>
  <c r="AP103" i="1"/>
  <c r="AO104" i="1"/>
  <c r="AP104" i="1"/>
  <c r="AO105" i="1"/>
  <c r="AP105" i="1"/>
  <c r="AO106" i="1"/>
  <c r="AP106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84" i="1"/>
  <c r="AO108" i="1"/>
  <c r="AP108" i="1"/>
  <c r="AN108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50" i="1"/>
  <c r="AO80" i="1"/>
  <c r="AP80" i="1"/>
  <c r="AN80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7" i="1"/>
  <c r="AO46" i="1"/>
  <c r="AP46" i="1"/>
  <c r="AN46" i="1"/>
  <c r="F215" i="1" l="1"/>
  <c r="G215" i="1"/>
  <c r="H215" i="1"/>
  <c r="I215" i="1"/>
  <c r="J215" i="1"/>
  <c r="K215" i="1"/>
  <c r="F216" i="1"/>
  <c r="G216" i="1"/>
  <c r="H216" i="1"/>
  <c r="I216" i="1"/>
  <c r="J216" i="1"/>
  <c r="K216" i="1"/>
  <c r="E216" i="1"/>
  <c r="E215" i="1"/>
  <c r="F211" i="1"/>
  <c r="G211" i="1"/>
  <c r="H211" i="1"/>
  <c r="I211" i="1"/>
  <c r="J211" i="1"/>
  <c r="K211" i="1"/>
  <c r="F212" i="1"/>
  <c r="G212" i="1"/>
  <c r="H212" i="1"/>
  <c r="I212" i="1"/>
  <c r="J212" i="1"/>
  <c r="K212" i="1"/>
  <c r="E212" i="1"/>
  <c r="E211" i="1"/>
  <c r="F207" i="1"/>
  <c r="G207" i="1"/>
  <c r="H207" i="1"/>
  <c r="I207" i="1"/>
  <c r="J207" i="1"/>
  <c r="K207" i="1"/>
  <c r="F208" i="1"/>
  <c r="G208" i="1"/>
  <c r="H208" i="1"/>
  <c r="I208" i="1"/>
  <c r="J208" i="1"/>
  <c r="K208" i="1"/>
  <c r="E208" i="1"/>
  <c r="E207" i="1"/>
  <c r="F204" i="1"/>
  <c r="G204" i="1"/>
  <c r="H204" i="1"/>
  <c r="I204" i="1"/>
  <c r="J204" i="1"/>
  <c r="K204" i="1"/>
  <c r="E204" i="1"/>
  <c r="F203" i="1"/>
  <c r="G203" i="1"/>
  <c r="H203" i="1"/>
  <c r="I203" i="1"/>
  <c r="J203" i="1"/>
  <c r="K203" i="1"/>
  <c r="E203" i="1"/>
  <c r="F107" i="2" l="1"/>
  <c r="G107" i="2" s="1"/>
  <c r="H107" i="2" s="1"/>
  <c r="I107" i="2" s="1"/>
  <c r="J107" i="2" s="1"/>
  <c r="K107" i="2" s="1"/>
  <c r="E107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E191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E109" i="2"/>
  <c r="F81" i="2"/>
  <c r="G81" i="2"/>
  <c r="H81" i="2"/>
  <c r="I81" i="2"/>
  <c r="J81" i="2"/>
  <c r="K81" i="2"/>
  <c r="L81" i="2"/>
  <c r="M81" i="2"/>
  <c r="N81" i="2"/>
  <c r="O81" i="2"/>
  <c r="P81" i="2"/>
  <c r="Q81" i="2"/>
  <c r="E81" i="2"/>
  <c r="F47" i="2"/>
  <c r="G47" i="2"/>
  <c r="H47" i="2"/>
  <c r="I47" i="2"/>
  <c r="J47" i="2"/>
  <c r="K47" i="2"/>
  <c r="L47" i="2"/>
  <c r="M47" i="2"/>
  <c r="N47" i="2"/>
  <c r="O47" i="2"/>
  <c r="P47" i="2"/>
  <c r="Q47" i="2"/>
  <c r="E47" i="2"/>
  <c r="F191" i="1"/>
  <c r="G191" i="1"/>
  <c r="H191" i="1"/>
  <c r="I191" i="1"/>
  <c r="J191" i="1"/>
  <c r="K191" i="1"/>
  <c r="L191" i="1"/>
  <c r="M191" i="1"/>
  <c r="N191" i="1"/>
  <c r="O191" i="1"/>
  <c r="P191" i="1"/>
  <c r="Q191" i="1"/>
  <c r="E191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E109" i="1"/>
  <c r="F81" i="1"/>
  <c r="G81" i="1"/>
  <c r="H81" i="1"/>
  <c r="I81" i="1"/>
  <c r="J81" i="1"/>
  <c r="K81" i="1"/>
  <c r="L81" i="1"/>
  <c r="M81" i="1"/>
  <c r="N81" i="1"/>
  <c r="O81" i="1"/>
  <c r="P81" i="1"/>
  <c r="Q81" i="1"/>
  <c r="E81" i="1"/>
  <c r="F47" i="1"/>
  <c r="G47" i="1"/>
  <c r="H47" i="1"/>
  <c r="I47" i="1"/>
  <c r="J47" i="1"/>
  <c r="K47" i="1"/>
  <c r="L47" i="1"/>
  <c r="M47" i="1"/>
  <c r="N47" i="1"/>
  <c r="O47" i="1"/>
  <c r="P47" i="1"/>
  <c r="Q47" i="1"/>
  <c r="E47" i="1"/>
  <c r="AO190" i="1" l="1"/>
  <c r="AP190" i="1"/>
  <c r="AN190" i="1"/>
  <c r="C11" i="12" l="1"/>
  <c r="E10" i="12" l="1"/>
  <c r="E11" i="12" s="1"/>
  <c r="F10" i="12"/>
  <c r="F11" i="12" s="1"/>
  <c r="G10" i="12"/>
  <c r="G11" i="12" s="1"/>
  <c r="H10" i="12"/>
  <c r="H11" i="12" s="1"/>
  <c r="I10" i="12"/>
  <c r="I11" i="12" s="1"/>
  <c r="J10" i="12"/>
  <c r="J11" i="12" s="1"/>
  <c r="K10" i="12"/>
  <c r="K11" i="12" s="1"/>
  <c r="L10" i="12"/>
  <c r="L11" i="12" s="1"/>
  <c r="M10" i="12"/>
  <c r="M11" i="12" s="1"/>
  <c r="N10" i="12"/>
  <c r="N11" i="12" s="1"/>
  <c r="O10" i="12"/>
  <c r="O11" i="12" s="1"/>
  <c r="D10" i="12"/>
  <c r="D11" i="12" s="1"/>
  <c r="E9" i="12"/>
  <c r="F9" i="12"/>
  <c r="G9" i="12"/>
  <c r="H9" i="12"/>
  <c r="I9" i="12"/>
  <c r="J9" i="12"/>
  <c r="K9" i="12"/>
  <c r="L9" i="12"/>
  <c r="M9" i="12"/>
  <c r="N9" i="12"/>
  <c r="O9" i="12"/>
  <c r="D9" i="12"/>
  <c r="E8" i="12"/>
  <c r="F8" i="12"/>
  <c r="G8" i="12"/>
  <c r="H8" i="12"/>
  <c r="I8" i="12"/>
  <c r="J8" i="12"/>
  <c r="K8" i="12"/>
  <c r="L8" i="12"/>
  <c r="M8" i="12"/>
  <c r="N8" i="12"/>
  <c r="O8" i="12"/>
  <c r="D8" i="12"/>
  <c r="CM16" i="1" l="1"/>
  <c r="CM17" i="1"/>
  <c r="CM15" i="1"/>
  <c r="CM14" i="1"/>
  <c r="CM13" i="1"/>
  <c r="C169" i="3" l="1"/>
  <c r="C177" i="3"/>
  <c r="C178" i="3"/>
  <c r="C179" i="3"/>
  <c r="C90" i="3"/>
  <c r="C91" i="3"/>
  <c r="C93" i="3"/>
  <c r="C97" i="3"/>
  <c r="C56" i="3"/>
  <c r="C57" i="3"/>
  <c r="C58" i="3"/>
  <c r="C78" i="3"/>
  <c r="DR112" i="2"/>
  <c r="DS112" i="2"/>
  <c r="DT112" i="2"/>
  <c r="DU112" i="2"/>
  <c r="DV112" i="2"/>
  <c r="DR113" i="2"/>
  <c r="DS113" i="2"/>
  <c r="DT113" i="2"/>
  <c r="DU113" i="2"/>
  <c r="DV113" i="2"/>
  <c r="DR114" i="2"/>
  <c r="DS114" i="2"/>
  <c r="DT114" i="2"/>
  <c r="DU114" i="2"/>
  <c r="DV114" i="2"/>
  <c r="DR115" i="2"/>
  <c r="DS115" i="2"/>
  <c r="DT115" i="2"/>
  <c r="DU115" i="2"/>
  <c r="DV115" i="2"/>
  <c r="DR116" i="2"/>
  <c r="DS116" i="2"/>
  <c r="DT116" i="2"/>
  <c r="DU116" i="2"/>
  <c r="DV116" i="2"/>
  <c r="DR117" i="2"/>
  <c r="DS117" i="2"/>
  <c r="DT117" i="2"/>
  <c r="DU117" i="2"/>
  <c r="DV117" i="2"/>
  <c r="DR118" i="2"/>
  <c r="DS118" i="2"/>
  <c r="DT118" i="2"/>
  <c r="DU118" i="2"/>
  <c r="DV118" i="2"/>
  <c r="DR119" i="2"/>
  <c r="DS119" i="2"/>
  <c r="DT119" i="2"/>
  <c r="DU119" i="2"/>
  <c r="DV119" i="2"/>
  <c r="DR120" i="2"/>
  <c r="DS120" i="2"/>
  <c r="DT120" i="2"/>
  <c r="DU120" i="2"/>
  <c r="DV120" i="2"/>
  <c r="DR121" i="2"/>
  <c r="DS121" i="2"/>
  <c r="DT121" i="2"/>
  <c r="DU121" i="2"/>
  <c r="DV121" i="2"/>
  <c r="DR122" i="2"/>
  <c r="DS122" i="2"/>
  <c r="DT122" i="2"/>
  <c r="DU122" i="2"/>
  <c r="DV122" i="2"/>
  <c r="DR123" i="2"/>
  <c r="DS123" i="2"/>
  <c r="DT123" i="2"/>
  <c r="DU123" i="2"/>
  <c r="DV123" i="2"/>
  <c r="DR124" i="2"/>
  <c r="DS124" i="2"/>
  <c r="DT124" i="2"/>
  <c r="DU124" i="2"/>
  <c r="DV124" i="2"/>
  <c r="DR125" i="2"/>
  <c r="DS125" i="2"/>
  <c r="DT125" i="2"/>
  <c r="DU125" i="2"/>
  <c r="DV125" i="2"/>
  <c r="DR126" i="2"/>
  <c r="DS126" i="2"/>
  <c r="DT126" i="2"/>
  <c r="DU126" i="2"/>
  <c r="DV126" i="2"/>
  <c r="DR127" i="2"/>
  <c r="DS127" i="2"/>
  <c r="DT127" i="2"/>
  <c r="DU127" i="2"/>
  <c r="DV127" i="2"/>
  <c r="DR128" i="2"/>
  <c r="DS128" i="2"/>
  <c r="DT128" i="2"/>
  <c r="DU128" i="2"/>
  <c r="DV128" i="2"/>
  <c r="DR129" i="2"/>
  <c r="DS129" i="2"/>
  <c r="DT129" i="2"/>
  <c r="DU129" i="2"/>
  <c r="DV129" i="2"/>
  <c r="DR130" i="2"/>
  <c r="DS130" i="2"/>
  <c r="DT130" i="2"/>
  <c r="DU130" i="2"/>
  <c r="DV130" i="2"/>
  <c r="DR131" i="2"/>
  <c r="DS131" i="2"/>
  <c r="DT131" i="2"/>
  <c r="DU131" i="2"/>
  <c r="DV131" i="2"/>
  <c r="DR132" i="2"/>
  <c r="DS132" i="2"/>
  <c r="DT132" i="2"/>
  <c r="DU132" i="2"/>
  <c r="DV132" i="2"/>
  <c r="DR133" i="2"/>
  <c r="DS133" i="2"/>
  <c r="DT133" i="2"/>
  <c r="DU133" i="2"/>
  <c r="DV133" i="2"/>
  <c r="DR134" i="2"/>
  <c r="DS134" i="2"/>
  <c r="DT134" i="2"/>
  <c r="DU134" i="2"/>
  <c r="DV134" i="2"/>
  <c r="DR135" i="2"/>
  <c r="DS135" i="2"/>
  <c r="DT135" i="2"/>
  <c r="DU135" i="2"/>
  <c r="DV135" i="2"/>
  <c r="DR136" i="2"/>
  <c r="DS136" i="2"/>
  <c r="DT136" i="2"/>
  <c r="DU136" i="2"/>
  <c r="DV136" i="2"/>
  <c r="DR137" i="2"/>
  <c r="DS137" i="2"/>
  <c r="DT137" i="2"/>
  <c r="DU137" i="2"/>
  <c r="DV137" i="2"/>
  <c r="DR138" i="2"/>
  <c r="DS138" i="2"/>
  <c r="DT138" i="2"/>
  <c r="DU138" i="2"/>
  <c r="DV138" i="2"/>
  <c r="DR139" i="2"/>
  <c r="DS139" i="2"/>
  <c r="DT139" i="2"/>
  <c r="DU139" i="2"/>
  <c r="DV139" i="2"/>
  <c r="DR140" i="2"/>
  <c r="DS140" i="2"/>
  <c r="DT140" i="2"/>
  <c r="DU140" i="2"/>
  <c r="DV140" i="2"/>
  <c r="DR141" i="2"/>
  <c r="DS141" i="2"/>
  <c r="DT141" i="2"/>
  <c r="DU141" i="2"/>
  <c r="DV141" i="2"/>
  <c r="DR142" i="2"/>
  <c r="DS142" i="2"/>
  <c r="DT142" i="2"/>
  <c r="DU142" i="2"/>
  <c r="DV142" i="2"/>
  <c r="DR143" i="2"/>
  <c r="DS143" i="2"/>
  <c r="DT143" i="2"/>
  <c r="DU143" i="2"/>
  <c r="DV143" i="2"/>
  <c r="DR144" i="2"/>
  <c r="DS144" i="2"/>
  <c r="DT144" i="2"/>
  <c r="DU144" i="2"/>
  <c r="DV144" i="2"/>
  <c r="DR145" i="2"/>
  <c r="DS145" i="2"/>
  <c r="DT145" i="2"/>
  <c r="DU145" i="2"/>
  <c r="DV145" i="2"/>
  <c r="DR146" i="2"/>
  <c r="DS146" i="2"/>
  <c r="DT146" i="2"/>
  <c r="DU146" i="2"/>
  <c r="DV146" i="2"/>
  <c r="DR147" i="2"/>
  <c r="DS147" i="2"/>
  <c r="DT147" i="2"/>
  <c r="DU147" i="2"/>
  <c r="DV147" i="2"/>
  <c r="DR148" i="2"/>
  <c r="DS148" i="2"/>
  <c r="DT148" i="2"/>
  <c r="DU148" i="2"/>
  <c r="DV148" i="2"/>
  <c r="DR149" i="2"/>
  <c r="DS149" i="2"/>
  <c r="DT149" i="2"/>
  <c r="DU149" i="2"/>
  <c r="DV149" i="2"/>
  <c r="DR150" i="2"/>
  <c r="DS150" i="2"/>
  <c r="DT150" i="2"/>
  <c r="DU150" i="2"/>
  <c r="DV150" i="2"/>
  <c r="DR151" i="2"/>
  <c r="DS151" i="2"/>
  <c r="DT151" i="2"/>
  <c r="DU151" i="2"/>
  <c r="DV151" i="2"/>
  <c r="DR152" i="2"/>
  <c r="DS152" i="2"/>
  <c r="DT152" i="2"/>
  <c r="DU152" i="2"/>
  <c r="DV152" i="2"/>
  <c r="DR153" i="2"/>
  <c r="DS153" i="2"/>
  <c r="DT153" i="2"/>
  <c r="DU153" i="2"/>
  <c r="DV153" i="2"/>
  <c r="DR154" i="2"/>
  <c r="DS154" i="2"/>
  <c r="DT154" i="2"/>
  <c r="DU154" i="2"/>
  <c r="DV154" i="2"/>
  <c r="DR155" i="2"/>
  <c r="DS155" i="2"/>
  <c r="DT155" i="2"/>
  <c r="DU155" i="2"/>
  <c r="DV155" i="2"/>
  <c r="DR156" i="2"/>
  <c r="DS156" i="2"/>
  <c r="DT156" i="2"/>
  <c r="DU156" i="2"/>
  <c r="DV156" i="2"/>
  <c r="DR157" i="2"/>
  <c r="DS157" i="2"/>
  <c r="DT157" i="2"/>
  <c r="DU157" i="2"/>
  <c r="DV157" i="2"/>
  <c r="DR158" i="2"/>
  <c r="DS158" i="2"/>
  <c r="DT158" i="2"/>
  <c r="DU158" i="2"/>
  <c r="DV158" i="2"/>
  <c r="DR159" i="2"/>
  <c r="DS159" i="2"/>
  <c r="DT159" i="2"/>
  <c r="DU159" i="2"/>
  <c r="DV159" i="2"/>
  <c r="DR160" i="2"/>
  <c r="DS160" i="2"/>
  <c r="DT160" i="2"/>
  <c r="DU160" i="2"/>
  <c r="DV160" i="2"/>
  <c r="DR161" i="2"/>
  <c r="DS161" i="2"/>
  <c r="DT161" i="2"/>
  <c r="DU161" i="2"/>
  <c r="DV161" i="2"/>
  <c r="DR162" i="2"/>
  <c r="DS162" i="2"/>
  <c r="DT162" i="2"/>
  <c r="DU162" i="2"/>
  <c r="DV162" i="2"/>
  <c r="DR163" i="2"/>
  <c r="DS163" i="2"/>
  <c r="DT163" i="2"/>
  <c r="DU163" i="2"/>
  <c r="DV163" i="2"/>
  <c r="DR164" i="2"/>
  <c r="DS164" i="2"/>
  <c r="DT164" i="2"/>
  <c r="DU164" i="2"/>
  <c r="DV164" i="2"/>
  <c r="DR165" i="2"/>
  <c r="DS165" i="2"/>
  <c r="DT165" i="2"/>
  <c r="DU165" i="2"/>
  <c r="DV165" i="2"/>
  <c r="DR166" i="2"/>
  <c r="DS166" i="2"/>
  <c r="DT166" i="2"/>
  <c r="DU166" i="2"/>
  <c r="DV166" i="2"/>
  <c r="DR167" i="2"/>
  <c r="DS167" i="2"/>
  <c r="DT167" i="2"/>
  <c r="DU167" i="2"/>
  <c r="DV167" i="2"/>
  <c r="DR168" i="2"/>
  <c r="DS168" i="2"/>
  <c r="DT168" i="2"/>
  <c r="DU168" i="2"/>
  <c r="DV168" i="2"/>
  <c r="DR169" i="2"/>
  <c r="DS169" i="2"/>
  <c r="DT169" i="2"/>
  <c r="DU169" i="2"/>
  <c r="DV169" i="2"/>
  <c r="DR170" i="2"/>
  <c r="DS170" i="2"/>
  <c r="DT170" i="2"/>
  <c r="DU170" i="2"/>
  <c r="DV170" i="2"/>
  <c r="DR171" i="2"/>
  <c r="DS171" i="2"/>
  <c r="DT171" i="2"/>
  <c r="DU171" i="2"/>
  <c r="DV171" i="2"/>
  <c r="DR172" i="2"/>
  <c r="DS172" i="2"/>
  <c r="DT172" i="2"/>
  <c r="DU172" i="2"/>
  <c r="DV172" i="2"/>
  <c r="DR173" i="2"/>
  <c r="DS173" i="2"/>
  <c r="DT173" i="2"/>
  <c r="DU173" i="2"/>
  <c r="DV173" i="2"/>
  <c r="DR174" i="2"/>
  <c r="DS174" i="2"/>
  <c r="DT174" i="2"/>
  <c r="DU174" i="2"/>
  <c r="DV174" i="2"/>
  <c r="DR175" i="2"/>
  <c r="DS175" i="2"/>
  <c r="DT175" i="2"/>
  <c r="DU175" i="2"/>
  <c r="DV175" i="2"/>
  <c r="DR176" i="2"/>
  <c r="DS176" i="2"/>
  <c r="DT176" i="2"/>
  <c r="DU176" i="2"/>
  <c r="DV176" i="2"/>
  <c r="DR177" i="2"/>
  <c r="DS177" i="2"/>
  <c r="DT177" i="2"/>
  <c r="DU177" i="2"/>
  <c r="DV177" i="2"/>
  <c r="DR178" i="2"/>
  <c r="DS178" i="2"/>
  <c r="DT178" i="2"/>
  <c r="DU178" i="2"/>
  <c r="DV178" i="2"/>
  <c r="DR179" i="2"/>
  <c r="DS179" i="2"/>
  <c r="DT179" i="2"/>
  <c r="DU179" i="2"/>
  <c r="DV179" i="2"/>
  <c r="DR180" i="2"/>
  <c r="DS180" i="2"/>
  <c r="DT180" i="2"/>
  <c r="DU180" i="2"/>
  <c r="DV180" i="2"/>
  <c r="DR181" i="2"/>
  <c r="DS181" i="2"/>
  <c r="DT181" i="2"/>
  <c r="DU181" i="2"/>
  <c r="DV181" i="2"/>
  <c r="DR182" i="2"/>
  <c r="DS182" i="2"/>
  <c r="DT182" i="2"/>
  <c r="DU182" i="2"/>
  <c r="DV182" i="2"/>
  <c r="DR183" i="2"/>
  <c r="DS183" i="2"/>
  <c r="DT183" i="2"/>
  <c r="DU183" i="2"/>
  <c r="DV183" i="2"/>
  <c r="DR184" i="2"/>
  <c r="DS184" i="2"/>
  <c r="DT184" i="2"/>
  <c r="DU184" i="2"/>
  <c r="DV184" i="2"/>
  <c r="DR185" i="2"/>
  <c r="DS185" i="2"/>
  <c r="DT185" i="2"/>
  <c r="DU185" i="2"/>
  <c r="DV185" i="2"/>
  <c r="DR186" i="2"/>
  <c r="DS186" i="2"/>
  <c r="DT186" i="2"/>
  <c r="DU186" i="2"/>
  <c r="DV186" i="2"/>
  <c r="DR187" i="2"/>
  <c r="DS187" i="2"/>
  <c r="DT187" i="2"/>
  <c r="DU187" i="2"/>
  <c r="DV187" i="2"/>
  <c r="DR188" i="2"/>
  <c r="DS188" i="2"/>
  <c r="DT188" i="2"/>
  <c r="DU188" i="2"/>
  <c r="DV188" i="2"/>
  <c r="DQ188" i="2"/>
  <c r="DQ184" i="2"/>
  <c r="DQ185" i="2"/>
  <c r="DQ186" i="2"/>
  <c r="DQ187" i="2"/>
  <c r="DQ183" i="2"/>
  <c r="DQ182" i="2"/>
  <c r="DQ181" i="2"/>
  <c r="DQ180" i="2"/>
  <c r="DQ179" i="2"/>
  <c r="DQ178" i="2"/>
  <c r="DQ177" i="2"/>
  <c r="DQ171" i="2"/>
  <c r="DQ172" i="2"/>
  <c r="DQ173" i="2"/>
  <c r="DQ174" i="2"/>
  <c r="DQ175" i="2"/>
  <c r="DQ176" i="2"/>
  <c r="DQ170" i="2"/>
  <c r="DQ169" i="2"/>
  <c r="DQ164" i="2"/>
  <c r="DQ165" i="2"/>
  <c r="DQ166" i="2"/>
  <c r="DQ167" i="2"/>
  <c r="DQ168" i="2"/>
  <c r="DQ163" i="2"/>
  <c r="DQ162" i="2"/>
  <c r="DQ147" i="2"/>
  <c r="DQ148" i="2"/>
  <c r="DQ149" i="2"/>
  <c r="DQ150" i="2"/>
  <c r="DQ151" i="2"/>
  <c r="DQ152" i="2"/>
  <c r="DQ153" i="2"/>
  <c r="DQ154" i="2"/>
  <c r="DQ155" i="2"/>
  <c r="DQ156" i="2"/>
  <c r="DQ157" i="2"/>
  <c r="DQ158" i="2"/>
  <c r="DQ159" i="2"/>
  <c r="DQ160" i="2"/>
  <c r="DQ161" i="2"/>
  <c r="DQ146" i="2"/>
  <c r="DQ145" i="2"/>
  <c r="DQ144" i="2"/>
  <c r="DQ143" i="2"/>
  <c r="DQ142" i="2"/>
  <c r="DQ136" i="2"/>
  <c r="DQ137" i="2"/>
  <c r="DQ138" i="2"/>
  <c r="DQ139" i="2"/>
  <c r="DQ140" i="2"/>
  <c r="DQ141" i="2"/>
  <c r="DQ135" i="2"/>
  <c r="DQ134" i="2"/>
  <c r="DQ119" i="2"/>
  <c r="DQ120" i="2"/>
  <c r="DQ121" i="2"/>
  <c r="DQ122" i="2"/>
  <c r="DQ123" i="2"/>
  <c r="DQ124" i="2"/>
  <c r="DQ125" i="2"/>
  <c r="DQ126" i="2"/>
  <c r="DQ127" i="2"/>
  <c r="DQ128" i="2"/>
  <c r="DQ129" i="2"/>
  <c r="DQ130" i="2"/>
  <c r="DQ131" i="2"/>
  <c r="DQ132" i="2"/>
  <c r="DQ133" i="2"/>
  <c r="DQ118" i="2"/>
  <c r="DQ114" i="2"/>
  <c r="DQ117" i="2"/>
  <c r="DQ116" i="2"/>
  <c r="DQ115" i="2"/>
  <c r="DQ113" i="2"/>
  <c r="DQ112" i="2"/>
  <c r="DR84" i="2"/>
  <c r="DS84" i="2"/>
  <c r="DT84" i="2"/>
  <c r="DU84" i="2"/>
  <c r="DV84" i="2"/>
  <c r="DR85" i="2"/>
  <c r="DS85" i="2"/>
  <c r="DT85" i="2"/>
  <c r="DU85" i="2"/>
  <c r="DV85" i="2"/>
  <c r="DR86" i="2"/>
  <c r="DS86" i="2"/>
  <c r="DT86" i="2"/>
  <c r="DU86" i="2"/>
  <c r="DV86" i="2"/>
  <c r="DR87" i="2"/>
  <c r="DS87" i="2"/>
  <c r="DT87" i="2"/>
  <c r="DU87" i="2"/>
  <c r="DV87" i="2"/>
  <c r="DR88" i="2"/>
  <c r="DS88" i="2"/>
  <c r="DT88" i="2"/>
  <c r="DU88" i="2"/>
  <c r="DV88" i="2"/>
  <c r="DR89" i="2"/>
  <c r="DS89" i="2"/>
  <c r="DT89" i="2"/>
  <c r="DU89" i="2"/>
  <c r="DV89" i="2"/>
  <c r="DR90" i="2"/>
  <c r="DS90" i="2"/>
  <c r="DT90" i="2"/>
  <c r="DU90" i="2"/>
  <c r="DV90" i="2"/>
  <c r="DR91" i="2"/>
  <c r="DS91" i="2"/>
  <c r="DT91" i="2"/>
  <c r="DU91" i="2"/>
  <c r="DV91" i="2"/>
  <c r="DR92" i="2"/>
  <c r="DS92" i="2"/>
  <c r="DT92" i="2"/>
  <c r="DU92" i="2"/>
  <c r="DV92" i="2"/>
  <c r="DR93" i="2"/>
  <c r="DS93" i="2"/>
  <c r="DT93" i="2"/>
  <c r="DU93" i="2"/>
  <c r="DV93" i="2"/>
  <c r="DR94" i="2"/>
  <c r="DS94" i="2"/>
  <c r="DT94" i="2"/>
  <c r="DU94" i="2"/>
  <c r="DV94" i="2"/>
  <c r="DR95" i="2"/>
  <c r="DS95" i="2"/>
  <c r="DT95" i="2"/>
  <c r="DU95" i="2"/>
  <c r="DV95" i="2"/>
  <c r="DR96" i="2"/>
  <c r="DS96" i="2"/>
  <c r="DT96" i="2"/>
  <c r="DU96" i="2"/>
  <c r="DV96" i="2"/>
  <c r="DR97" i="2"/>
  <c r="DS97" i="2"/>
  <c r="DT97" i="2"/>
  <c r="DU97" i="2"/>
  <c r="DV97" i="2"/>
  <c r="DR98" i="2"/>
  <c r="DS98" i="2"/>
  <c r="DT98" i="2"/>
  <c r="DU98" i="2"/>
  <c r="DV98" i="2"/>
  <c r="DR99" i="2"/>
  <c r="DS99" i="2"/>
  <c r="DT99" i="2"/>
  <c r="DU99" i="2"/>
  <c r="DV99" i="2"/>
  <c r="DR100" i="2"/>
  <c r="DS100" i="2"/>
  <c r="DT100" i="2"/>
  <c r="DU100" i="2"/>
  <c r="DV100" i="2"/>
  <c r="DR101" i="2"/>
  <c r="DS101" i="2"/>
  <c r="DT101" i="2"/>
  <c r="DU101" i="2"/>
  <c r="DV101" i="2"/>
  <c r="DR102" i="2"/>
  <c r="DS102" i="2"/>
  <c r="DT102" i="2"/>
  <c r="DU102" i="2"/>
  <c r="DV102" i="2"/>
  <c r="DR103" i="2"/>
  <c r="DS103" i="2"/>
  <c r="DT103" i="2"/>
  <c r="DU103" i="2"/>
  <c r="DV103" i="2"/>
  <c r="DR104" i="2"/>
  <c r="DS104" i="2"/>
  <c r="DT104" i="2"/>
  <c r="DU104" i="2"/>
  <c r="DV104" i="2"/>
  <c r="DR105" i="2"/>
  <c r="DS105" i="2"/>
  <c r="DT105" i="2"/>
  <c r="DU105" i="2"/>
  <c r="DV105" i="2"/>
  <c r="DR106" i="2"/>
  <c r="DS106" i="2"/>
  <c r="DT106" i="2"/>
  <c r="DU106" i="2"/>
  <c r="DV106" i="2"/>
  <c r="DR107" i="2"/>
  <c r="DS107" i="2"/>
  <c r="DT107" i="2"/>
  <c r="DU107" i="2"/>
  <c r="DV107" i="2"/>
  <c r="DQ107" i="2"/>
  <c r="DQ105" i="2"/>
  <c r="DQ106" i="2"/>
  <c r="DQ104" i="2"/>
  <c r="DQ103" i="2"/>
  <c r="DQ102" i="2"/>
  <c r="DQ100" i="2"/>
  <c r="DQ101" i="2"/>
  <c r="DQ99" i="2"/>
  <c r="DQ98" i="2"/>
  <c r="DQ97" i="2"/>
  <c r="DQ95" i="2"/>
  <c r="DQ96" i="2"/>
  <c r="DQ94" i="2"/>
  <c r="DQ93" i="2"/>
  <c r="DQ92" i="2"/>
  <c r="DQ91" i="2"/>
  <c r="DQ90" i="2"/>
  <c r="DQ87" i="2"/>
  <c r="DQ88" i="2"/>
  <c r="DQ89" i="2"/>
  <c r="DQ86" i="2"/>
  <c r="DQ85" i="2"/>
  <c r="DQ84" i="2"/>
  <c r="DR50" i="2"/>
  <c r="DS50" i="2"/>
  <c r="DT50" i="2"/>
  <c r="DU50" i="2"/>
  <c r="DV50" i="2"/>
  <c r="DR51" i="2"/>
  <c r="DS51" i="2"/>
  <c r="DT51" i="2"/>
  <c r="DU51" i="2"/>
  <c r="DV51" i="2"/>
  <c r="DR52" i="2"/>
  <c r="DS52" i="2"/>
  <c r="DT52" i="2"/>
  <c r="DU52" i="2"/>
  <c r="DV52" i="2"/>
  <c r="DR53" i="2"/>
  <c r="DS53" i="2"/>
  <c r="DT53" i="2"/>
  <c r="DU53" i="2"/>
  <c r="DV53" i="2"/>
  <c r="DR54" i="2"/>
  <c r="DS54" i="2"/>
  <c r="DT54" i="2"/>
  <c r="DU54" i="2"/>
  <c r="DV54" i="2"/>
  <c r="DR55" i="2"/>
  <c r="DS55" i="2"/>
  <c r="DT55" i="2"/>
  <c r="DU55" i="2"/>
  <c r="DV55" i="2"/>
  <c r="DR56" i="2"/>
  <c r="DS56" i="2"/>
  <c r="DT56" i="2"/>
  <c r="DU56" i="2"/>
  <c r="DV56" i="2"/>
  <c r="DR57" i="2"/>
  <c r="DS57" i="2"/>
  <c r="DT57" i="2"/>
  <c r="DU57" i="2"/>
  <c r="DV57" i="2"/>
  <c r="DR58" i="2"/>
  <c r="DS58" i="2"/>
  <c r="DT58" i="2"/>
  <c r="DU58" i="2"/>
  <c r="DV58" i="2"/>
  <c r="DR59" i="2"/>
  <c r="DS59" i="2"/>
  <c r="DT59" i="2"/>
  <c r="DU59" i="2"/>
  <c r="DV59" i="2"/>
  <c r="DR60" i="2"/>
  <c r="DS60" i="2"/>
  <c r="DT60" i="2"/>
  <c r="DU60" i="2"/>
  <c r="DV60" i="2"/>
  <c r="DR61" i="2"/>
  <c r="DS61" i="2"/>
  <c r="DT61" i="2"/>
  <c r="DU61" i="2"/>
  <c r="DV61" i="2"/>
  <c r="DR62" i="2"/>
  <c r="DS62" i="2"/>
  <c r="DT62" i="2"/>
  <c r="DU62" i="2"/>
  <c r="DV62" i="2"/>
  <c r="DR63" i="2"/>
  <c r="DS63" i="2"/>
  <c r="DT63" i="2"/>
  <c r="DU63" i="2"/>
  <c r="DV63" i="2"/>
  <c r="DR64" i="2"/>
  <c r="DS64" i="2"/>
  <c r="DT64" i="2"/>
  <c r="DU64" i="2"/>
  <c r="DV64" i="2"/>
  <c r="DR65" i="2"/>
  <c r="DS65" i="2"/>
  <c r="DT65" i="2"/>
  <c r="DU65" i="2"/>
  <c r="DV65" i="2"/>
  <c r="DR66" i="2"/>
  <c r="DS66" i="2"/>
  <c r="DT66" i="2"/>
  <c r="DU66" i="2"/>
  <c r="DV66" i="2"/>
  <c r="DR67" i="2"/>
  <c r="DS67" i="2"/>
  <c r="DT67" i="2"/>
  <c r="DU67" i="2"/>
  <c r="DV67" i="2"/>
  <c r="DR68" i="2"/>
  <c r="DS68" i="2"/>
  <c r="DT68" i="2"/>
  <c r="DU68" i="2"/>
  <c r="DV68" i="2"/>
  <c r="DR69" i="2"/>
  <c r="DS69" i="2"/>
  <c r="DT69" i="2"/>
  <c r="DU69" i="2"/>
  <c r="DV69" i="2"/>
  <c r="DR70" i="2"/>
  <c r="DS70" i="2"/>
  <c r="DT70" i="2"/>
  <c r="DU70" i="2"/>
  <c r="DV70" i="2"/>
  <c r="DR71" i="2"/>
  <c r="DS71" i="2"/>
  <c r="DT71" i="2"/>
  <c r="DU71" i="2"/>
  <c r="DV71" i="2"/>
  <c r="DR72" i="2"/>
  <c r="DS72" i="2"/>
  <c r="DT72" i="2"/>
  <c r="DU72" i="2"/>
  <c r="DV72" i="2"/>
  <c r="DR73" i="2"/>
  <c r="DS73" i="2"/>
  <c r="DT73" i="2"/>
  <c r="DU73" i="2"/>
  <c r="DV73" i="2"/>
  <c r="DR74" i="2"/>
  <c r="DS74" i="2"/>
  <c r="DT74" i="2"/>
  <c r="DU74" i="2"/>
  <c r="DV74" i="2"/>
  <c r="DR75" i="2"/>
  <c r="DS75" i="2"/>
  <c r="DT75" i="2"/>
  <c r="DU75" i="2"/>
  <c r="DV75" i="2"/>
  <c r="DR76" i="2"/>
  <c r="DS76" i="2"/>
  <c r="DT76" i="2"/>
  <c r="DU76" i="2"/>
  <c r="DV76" i="2"/>
  <c r="DR77" i="2"/>
  <c r="DS77" i="2"/>
  <c r="DT77" i="2"/>
  <c r="DU77" i="2"/>
  <c r="DV77" i="2"/>
  <c r="DR78" i="2"/>
  <c r="DS78" i="2"/>
  <c r="DT78" i="2"/>
  <c r="DU78" i="2"/>
  <c r="DV78" i="2"/>
  <c r="DQ78" i="2"/>
  <c r="DQ60" i="2"/>
  <c r="DQ61" i="2"/>
  <c r="DQ62" i="2"/>
  <c r="DQ63" i="2"/>
  <c r="DQ64" i="2"/>
  <c r="DQ65" i="2"/>
  <c r="DQ66" i="2"/>
  <c r="DQ67" i="2"/>
  <c r="DQ68" i="2"/>
  <c r="DQ69" i="2"/>
  <c r="DQ70" i="2"/>
  <c r="DQ71" i="2"/>
  <c r="DQ72" i="2"/>
  <c r="DQ73" i="2"/>
  <c r="DQ74" i="2"/>
  <c r="DQ75" i="2"/>
  <c r="DQ76" i="2"/>
  <c r="DQ77" i="2"/>
  <c r="DQ59" i="2"/>
  <c r="DQ58" i="2"/>
  <c r="DQ57" i="2"/>
  <c r="DQ56" i="2"/>
  <c r="DQ53" i="2"/>
  <c r="DQ54" i="2"/>
  <c r="DQ55" i="2"/>
  <c r="DQ52" i="2"/>
  <c r="DQ51" i="2"/>
  <c r="DQ50" i="2"/>
  <c r="DR7" i="2"/>
  <c r="DS7" i="2"/>
  <c r="DT7" i="2"/>
  <c r="DU7" i="2"/>
  <c r="DV7" i="2"/>
  <c r="DR8" i="2"/>
  <c r="DS8" i="2"/>
  <c r="DT8" i="2"/>
  <c r="DU8" i="2"/>
  <c r="DV8" i="2"/>
  <c r="DR9" i="2"/>
  <c r="DS9" i="2"/>
  <c r="DT9" i="2"/>
  <c r="DU9" i="2"/>
  <c r="DV9" i="2"/>
  <c r="DR10" i="2"/>
  <c r="DS10" i="2"/>
  <c r="DT10" i="2"/>
  <c r="DU10" i="2"/>
  <c r="DV10" i="2"/>
  <c r="DR11" i="2"/>
  <c r="DS11" i="2"/>
  <c r="DT11" i="2"/>
  <c r="DU11" i="2"/>
  <c r="DV11" i="2"/>
  <c r="DR12" i="2"/>
  <c r="DS12" i="2"/>
  <c r="DT12" i="2"/>
  <c r="DU12" i="2"/>
  <c r="DV12" i="2"/>
  <c r="DR13" i="2"/>
  <c r="DS13" i="2"/>
  <c r="DT13" i="2"/>
  <c r="DU13" i="2"/>
  <c r="DV13" i="2"/>
  <c r="DR14" i="2"/>
  <c r="DS14" i="2"/>
  <c r="DT14" i="2"/>
  <c r="DU14" i="2"/>
  <c r="DV14" i="2"/>
  <c r="DR15" i="2"/>
  <c r="DS15" i="2"/>
  <c r="DT15" i="2"/>
  <c r="DU15" i="2"/>
  <c r="DV15" i="2"/>
  <c r="DR16" i="2"/>
  <c r="DS16" i="2"/>
  <c r="DT16" i="2"/>
  <c r="DU16" i="2"/>
  <c r="DV16" i="2"/>
  <c r="DR17" i="2"/>
  <c r="DS17" i="2"/>
  <c r="DT17" i="2"/>
  <c r="DU17" i="2"/>
  <c r="DV17" i="2"/>
  <c r="DR18" i="2"/>
  <c r="DS18" i="2"/>
  <c r="DT18" i="2"/>
  <c r="DU18" i="2"/>
  <c r="DV18" i="2"/>
  <c r="DR19" i="2"/>
  <c r="DS19" i="2"/>
  <c r="DT19" i="2"/>
  <c r="DU19" i="2"/>
  <c r="DV19" i="2"/>
  <c r="DR20" i="2"/>
  <c r="DS20" i="2"/>
  <c r="DT20" i="2"/>
  <c r="DU20" i="2"/>
  <c r="DV20" i="2"/>
  <c r="DR21" i="2"/>
  <c r="DS21" i="2"/>
  <c r="DT21" i="2"/>
  <c r="DU21" i="2"/>
  <c r="DV21" i="2"/>
  <c r="DR22" i="2"/>
  <c r="DS22" i="2"/>
  <c r="DT22" i="2"/>
  <c r="DU22" i="2"/>
  <c r="DV22" i="2"/>
  <c r="DR23" i="2"/>
  <c r="DS23" i="2"/>
  <c r="DT23" i="2"/>
  <c r="DU23" i="2"/>
  <c r="DV23" i="2"/>
  <c r="DR24" i="2"/>
  <c r="DS24" i="2"/>
  <c r="DT24" i="2"/>
  <c r="DU24" i="2"/>
  <c r="DV24" i="2"/>
  <c r="DR25" i="2"/>
  <c r="DS25" i="2"/>
  <c r="DT25" i="2"/>
  <c r="DU25" i="2"/>
  <c r="DV25" i="2"/>
  <c r="DR26" i="2"/>
  <c r="DS26" i="2"/>
  <c r="DT26" i="2"/>
  <c r="DU26" i="2"/>
  <c r="DV26" i="2"/>
  <c r="DR27" i="2"/>
  <c r="DS27" i="2"/>
  <c r="DT27" i="2"/>
  <c r="DU27" i="2"/>
  <c r="DV27" i="2"/>
  <c r="DR28" i="2"/>
  <c r="DS28" i="2"/>
  <c r="DT28" i="2"/>
  <c r="DU28" i="2"/>
  <c r="DV28" i="2"/>
  <c r="DR29" i="2"/>
  <c r="DS29" i="2"/>
  <c r="DT29" i="2"/>
  <c r="DU29" i="2"/>
  <c r="DV29" i="2"/>
  <c r="DR30" i="2"/>
  <c r="DS30" i="2"/>
  <c r="DT30" i="2"/>
  <c r="DU30" i="2"/>
  <c r="DV30" i="2"/>
  <c r="DR31" i="2"/>
  <c r="DS31" i="2"/>
  <c r="DT31" i="2"/>
  <c r="DU31" i="2"/>
  <c r="DV31" i="2"/>
  <c r="DR32" i="2"/>
  <c r="DS32" i="2"/>
  <c r="DT32" i="2"/>
  <c r="DU32" i="2"/>
  <c r="DV32" i="2"/>
  <c r="DR33" i="2"/>
  <c r="DS33" i="2"/>
  <c r="DT33" i="2"/>
  <c r="DU33" i="2"/>
  <c r="DV33" i="2"/>
  <c r="DR34" i="2"/>
  <c r="DS34" i="2"/>
  <c r="DT34" i="2"/>
  <c r="DU34" i="2"/>
  <c r="DV34" i="2"/>
  <c r="DR35" i="2"/>
  <c r="DS35" i="2"/>
  <c r="DT35" i="2"/>
  <c r="DU35" i="2"/>
  <c r="DV35" i="2"/>
  <c r="DR36" i="2"/>
  <c r="DS36" i="2"/>
  <c r="DT36" i="2"/>
  <c r="DU36" i="2"/>
  <c r="DV36" i="2"/>
  <c r="DR37" i="2"/>
  <c r="DS37" i="2"/>
  <c r="DT37" i="2"/>
  <c r="DU37" i="2"/>
  <c r="DV37" i="2"/>
  <c r="DR38" i="2"/>
  <c r="DS38" i="2"/>
  <c r="DT38" i="2"/>
  <c r="DU38" i="2"/>
  <c r="DV38" i="2"/>
  <c r="DR39" i="2"/>
  <c r="DS39" i="2"/>
  <c r="DT39" i="2"/>
  <c r="DU39" i="2"/>
  <c r="DV39" i="2"/>
  <c r="DR40" i="2"/>
  <c r="DS40" i="2"/>
  <c r="DT40" i="2"/>
  <c r="DU40" i="2"/>
  <c r="DV40" i="2"/>
  <c r="DR41" i="2"/>
  <c r="DS41" i="2"/>
  <c r="DT41" i="2"/>
  <c r="DU41" i="2"/>
  <c r="DV41" i="2"/>
  <c r="DR42" i="2"/>
  <c r="DS42" i="2"/>
  <c r="DT42" i="2"/>
  <c r="DU42" i="2"/>
  <c r="DV42" i="2"/>
  <c r="DR43" i="2"/>
  <c r="DS43" i="2"/>
  <c r="DT43" i="2"/>
  <c r="DU43" i="2"/>
  <c r="DV43" i="2"/>
  <c r="DR44" i="2"/>
  <c r="DS44" i="2"/>
  <c r="DT44" i="2"/>
  <c r="DU44" i="2"/>
  <c r="DV44" i="2"/>
  <c r="DR45" i="2"/>
  <c r="DS45" i="2"/>
  <c r="DT45" i="2"/>
  <c r="DU45" i="2"/>
  <c r="DV45" i="2"/>
  <c r="DQ45" i="2"/>
  <c r="DQ41" i="2"/>
  <c r="DQ42" i="2"/>
  <c r="DQ43" i="2"/>
  <c r="DQ44" i="2"/>
  <c r="DQ40" i="2"/>
  <c r="DQ39" i="2"/>
  <c r="DQ33" i="2"/>
  <c r="DQ34" i="2"/>
  <c r="DQ35" i="2"/>
  <c r="DQ36" i="2"/>
  <c r="DQ37" i="2"/>
  <c r="DQ38" i="2"/>
  <c r="DQ32" i="2"/>
  <c r="DQ31" i="2"/>
  <c r="DQ30" i="2"/>
  <c r="DQ23" i="2"/>
  <c r="DQ24" i="2"/>
  <c r="DQ25" i="2"/>
  <c r="DQ26" i="2"/>
  <c r="DQ27" i="2"/>
  <c r="DQ28" i="2"/>
  <c r="DQ29" i="2"/>
  <c r="DQ22" i="2"/>
  <c r="DQ21" i="2"/>
  <c r="DQ20" i="2"/>
  <c r="DQ19" i="2"/>
  <c r="DQ18" i="2"/>
  <c r="DQ14" i="2"/>
  <c r="DQ15" i="2"/>
  <c r="DQ16" i="2"/>
  <c r="DQ17" i="2"/>
  <c r="DQ13" i="2"/>
  <c r="DQ8" i="2"/>
  <c r="DQ9" i="2"/>
  <c r="DQ10" i="2"/>
  <c r="DQ11" i="2"/>
  <c r="DQ12" i="2"/>
  <c r="DQ7" i="2"/>
  <c r="BS169" i="2"/>
  <c r="BS177" i="2"/>
  <c r="BS178" i="2"/>
  <c r="BS181" i="2"/>
  <c r="BS182" i="2"/>
  <c r="BS187" i="2"/>
  <c r="BS188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BS15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AP106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Q16" i="1"/>
  <c r="BR16" i="1"/>
  <c r="BT15" i="2" s="1"/>
  <c r="BS16" i="1"/>
  <c r="BU15" i="2" s="1"/>
  <c r="F56" i="1"/>
  <c r="G56" i="1" s="1"/>
  <c r="H56" i="1" s="1"/>
  <c r="I56" i="1" s="1"/>
  <c r="J56" i="1" s="1"/>
  <c r="K56" i="1" s="1"/>
  <c r="F57" i="1"/>
  <c r="G57" i="1" s="1"/>
  <c r="H57" i="1" s="1"/>
  <c r="I57" i="1" s="1"/>
  <c r="J57" i="1" s="1"/>
  <c r="K57" i="1" s="1"/>
  <c r="F58" i="1"/>
  <c r="G58" i="1"/>
  <c r="H58" i="1" s="1"/>
  <c r="I58" i="1" s="1"/>
  <c r="J58" i="1" s="1"/>
  <c r="K58" i="1" s="1"/>
  <c r="F78" i="1"/>
  <c r="G78" i="1"/>
  <c r="H78" i="1" s="1"/>
  <c r="I78" i="1" s="1"/>
  <c r="J78" i="1" s="1"/>
  <c r="K78" i="1"/>
  <c r="E12" i="1"/>
  <c r="E15" i="1"/>
  <c r="E16" i="1"/>
  <c r="E17" i="1"/>
  <c r="E19" i="1"/>
  <c r="E20" i="1"/>
  <c r="E22" i="1"/>
  <c r="E23" i="1"/>
  <c r="E24" i="1"/>
  <c r="E25" i="1"/>
  <c r="E26" i="1"/>
  <c r="E27" i="1"/>
  <c r="E28" i="1"/>
  <c r="E29" i="1"/>
  <c r="E32" i="1"/>
  <c r="E33" i="1"/>
  <c r="E34" i="1"/>
  <c r="E35" i="1"/>
  <c r="E36" i="1"/>
  <c r="E37" i="1"/>
  <c r="E38" i="1"/>
  <c r="E40" i="1"/>
  <c r="E41" i="1"/>
  <c r="E42" i="1"/>
  <c r="E43" i="1"/>
  <c r="E44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CP112" i="2"/>
  <c r="CQ112" i="2"/>
  <c r="CR112" i="2"/>
  <c r="CS112" i="2"/>
  <c r="CT112" i="2"/>
  <c r="CP113" i="2"/>
  <c r="CQ113" i="2"/>
  <c r="CR113" i="2"/>
  <c r="CS113" i="2"/>
  <c r="CT113" i="2"/>
  <c r="CP114" i="2"/>
  <c r="CQ114" i="2"/>
  <c r="CR114" i="2"/>
  <c r="CS114" i="2"/>
  <c r="CT114" i="2"/>
  <c r="CP115" i="2"/>
  <c r="CQ115" i="2"/>
  <c r="CR115" i="2"/>
  <c r="CS115" i="2"/>
  <c r="CT115" i="2"/>
  <c r="CP116" i="2"/>
  <c r="CQ116" i="2"/>
  <c r="CR116" i="2"/>
  <c r="CS116" i="2"/>
  <c r="CT116" i="2"/>
  <c r="CP117" i="2"/>
  <c r="CQ117" i="2"/>
  <c r="CR117" i="2"/>
  <c r="CS117" i="2"/>
  <c r="CT117" i="2"/>
  <c r="CP118" i="2"/>
  <c r="CQ118" i="2"/>
  <c r="CR118" i="2"/>
  <c r="CS118" i="2"/>
  <c r="CT118" i="2"/>
  <c r="CP119" i="2"/>
  <c r="CQ119" i="2"/>
  <c r="CR119" i="2"/>
  <c r="CS119" i="2"/>
  <c r="CT119" i="2"/>
  <c r="CP120" i="2"/>
  <c r="CQ120" i="2"/>
  <c r="CR120" i="2"/>
  <c r="CS120" i="2"/>
  <c r="CT120" i="2"/>
  <c r="CP121" i="2"/>
  <c r="CQ121" i="2"/>
  <c r="CR121" i="2"/>
  <c r="CS121" i="2"/>
  <c r="CT121" i="2"/>
  <c r="CP122" i="2"/>
  <c r="CQ122" i="2"/>
  <c r="CR122" i="2"/>
  <c r="CS122" i="2"/>
  <c r="CT122" i="2"/>
  <c r="CP123" i="2"/>
  <c r="CQ123" i="2"/>
  <c r="CR123" i="2"/>
  <c r="CS123" i="2"/>
  <c r="CT123" i="2"/>
  <c r="CP124" i="2"/>
  <c r="CQ124" i="2"/>
  <c r="CR124" i="2"/>
  <c r="CS124" i="2"/>
  <c r="CT124" i="2"/>
  <c r="CP125" i="2"/>
  <c r="CQ125" i="2"/>
  <c r="CR125" i="2"/>
  <c r="CS125" i="2"/>
  <c r="CT125" i="2"/>
  <c r="CP126" i="2"/>
  <c r="CQ126" i="2"/>
  <c r="CR126" i="2"/>
  <c r="CS126" i="2"/>
  <c r="CT126" i="2"/>
  <c r="CP127" i="2"/>
  <c r="CQ127" i="2"/>
  <c r="CR127" i="2"/>
  <c r="CS127" i="2"/>
  <c r="CT127" i="2"/>
  <c r="CP128" i="2"/>
  <c r="CQ128" i="2"/>
  <c r="CR128" i="2"/>
  <c r="CS128" i="2"/>
  <c r="CT128" i="2"/>
  <c r="CP129" i="2"/>
  <c r="CQ129" i="2"/>
  <c r="CR129" i="2"/>
  <c r="CS129" i="2"/>
  <c r="CT129" i="2"/>
  <c r="CP130" i="2"/>
  <c r="CQ130" i="2"/>
  <c r="CR130" i="2"/>
  <c r="CS130" i="2"/>
  <c r="CT130" i="2"/>
  <c r="CP131" i="2"/>
  <c r="CQ131" i="2"/>
  <c r="CR131" i="2"/>
  <c r="CS131" i="2"/>
  <c r="CT131" i="2"/>
  <c r="CP132" i="2"/>
  <c r="CQ132" i="2"/>
  <c r="CR132" i="2"/>
  <c r="CS132" i="2"/>
  <c r="CT132" i="2"/>
  <c r="CP133" i="2"/>
  <c r="CQ133" i="2"/>
  <c r="CR133" i="2"/>
  <c r="CS133" i="2"/>
  <c r="CT133" i="2"/>
  <c r="CP134" i="2"/>
  <c r="CQ134" i="2"/>
  <c r="CR134" i="2"/>
  <c r="CS134" i="2"/>
  <c r="CT134" i="2"/>
  <c r="CP135" i="2"/>
  <c r="CQ135" i="2"/>
  <c r="CR135" i="2"/>
  <c r="CS135" i="2"/>
  <c r="CT135" i="2"/>
  <c r="CP136" i="2"/>
  <c r="CQ136" i="2"/>
  <c r="CR136" i="2"/>
  <c r="CS136" i="2"/>
  <c r="CT136" i="2"/>
  <c r="CP137" i="2"/>
  <c r="CQ137" i="2"/>
  <c r="CR137" i="2"/>
  <c r="CS137" i="2"/>
  <c r="CT137" i="2"/>
  <c r="CP138" i="2"/>
  <c r="CQ138" i="2"/>
  <c r="CR138" i="2"/>
  <c r="CS138" i="2"/>
  <c r="CT138" i="2"/>
  <c r="CP139" i="2"/>
  <c r="CQ139" i="2"/>
  <c r="CR139" i="2"/>
  <c r="CS139" i="2"/>
  <c r="CT139" i="2"/>
  <c r="CP140" i="2"/>
  <c r="CQ140" i="2"/>
  <c r="CR140" i="2"/>
  <c r="CS140" i="2"/>
  <c r="CT140" i="2"/>
  <c r="CP141" i="2"/>
  <c r="CQ141" i="2"/>
  <c r="CR141" i="2"/>
  <c r="CS141" i="2"/>
  <c r="CT141" i="2"/>
  <c r="CP142" i="2"/>
  <c r="CQ142" i="2"/>
  <c r="CR142" i="2"/>
  <c r="CS142" i="2"/>
  <c r="CT142" i="2"/>
  <c r="CP143" i="2"/>
  <c r="CQ143" i="2"/>
  <c r="CR143" i="2"/>
  <c r="CS143" i="2"/>
  <c r="CT143" i="2"/>
  <c r="CP144" i="2"/>
  <c r="CQ144" i="2"/>
  <c r="CR144" i="2"/>
  <c r="CS144" i="2"/>
  <c r="CT144" i="2"/>
  <c r="CP145" i="2"/>
  <c r="CQ145" i="2"/>
  <c r="CR145" i="2"/>
  <c r="CS145" i="2"/>
  <c r="CT145" i="2"/>
  <c r="CP146" i="2"/>
  <c r="CQ146" i="2"/>
  <c r="CR146" i="2"/>
  <c r="CS146" i="2"/>
  <c r="CT146" i="2"/>
  <c r="CP147" i="2"/>
  <c r="CQ147" i="2"/>
  <c r="CR147" i="2"/>
  <c r="CS147" i="2"/>
  <c r="CT147" i="2"/>
  <c r="CP148" i="2"/>
  <c r="CQ148" i="2"/>
  <c r="CR148" i="2"/>
  <c r="CS148" i="2"/>
  <c r="CT148" i="2"/>
  <c r="CP149" i="2"/>
  <c r="CQ149" i="2"/>
  <c r="CR149" i="2"/>
  <c r="CS149" i="2"/>
  <c r="CT149" i="2"/>
  <c r="CP150" i="2"/>
  <c r="CQ150" i="2"/>
  <c r="CR150" i="2"/>
  <c r="CS150" i="2"/>
  <c r="CT150" i="2"/>
  <c r="CP151" i="2"/>
  <c r="CQ151" i="2"/>
  <c r="CR151" i="2"/>
  <c r="CS151" i="2"/>
  <c r="CT151" i="2"/>
  <c r="CP152" i="2"/>
  <c r="CQ152" i="2"/>
  <c r="CR152" i="2"/>
  <c r="CS152" i="2"/>
  <c r="CT152" i="2"/>
  <c r="CP153" i="2"/>
  <c r="CQ153" i="2"/>
  <c r="CR153" i="2"/>
  <c r="CS153" i="2"/>
  <c r="CT153" i="2"/>
  <c r="CP154" i="2"/>
  <c r="CQ154" i="2"/>
  <c r="CR154" i="2"/>
  <c r="CS154" i="2"/>
  <c r="CT154" i="2"/>
  <c r="CP155" i="2"/>
  <c r="CQ155" i="2"/>
  <c r="CR155" i="2"/>
  <c r="CS155" i="2"/>
  <c r="CT155" i="2"/>
  <c r="CP156" i="2"/>
  <c r="CQ156" i="2"/>
  <c r="CR156" i="2"/>
  <c r="CS156" i="2"/>
  <c r="CT156" i="2"/>
  <c r="CP157" i="2"/>
  <c r="CQ157" i="2"/>
  <c r="CR157" i="2"/>
  <c r="CS157" i="2"/>
  <c r="CT157" i="2"/>
  <c r="CP158" i="2"/>
  <c r="CQ158" i="2"/>
  <c r="CR158" i="2"/>
  <c r="CS158" i="2"/>
  <c r="CT158" i="2"/>
  <c r="CP159" i="2"/>
  <c r="CQ159" i="2"/>
  <c r="CR159" i="2"/>
  <c r="CS159" i="2"/>
  <c r="CT159" i="2"/>
  <c r="CP160" i="2"/>
  <c r="CQ160" i="2"/>
  <c r="CR160" i="2"/>
  <c r="CS160" i="2"/>
  <c r="CT160" i="2"/>
  <c r="CP161" i="2"/>
  <c r="CQ161" i="2"/>
  <c r="CR161" i="2"/>
  <c r="CS161" i="2"/>
  <c r="CT161" i="2"/>
  <c r="CP162" i="2"/>
  <c r="CQ162" i="2"/>
  <c r="CR162" i="2"/>
  <c r="CS162" i="2"/>
  <c r="CT162" i="2"/>
  <c r="CP163" i="2"/>
  <c r="CQ163" i="2"/>
  <c r="CR163" i="2"/>
  <c r="CS163" i="2"/>
  <c r="CT163" i="2"/>
  <c r="CP164" i="2"/>
  <c r="CQ164" i="2"/>
  <c r="CR164" i="2"/>
  <c r="CS164" i="2"/>
  <c r="CT164" i="2"/>
  <c r="CP165" i="2"/>
  <c r="CQ165" i="2"/>
  <c r="CR165" i="2"/>
  <c r="CS165" i="2"/>
  <c r="CT165" i="2"/>
  <c r="CP166" i="2"/>
  <c r="CQ166" i="2"/>
  <c r="CR166" i="2"/>
  <c r="CS166" i="2"/>
  <c r="CT166" i="2"/>
  <c r="CP167" i="2"/>
  <c r="CQ167" i="2"/>
  <c r="CR167" i="2"/>
  <c r="CS167" i="2"/>
  <c r="CT167" i="2"/>
  <c r="CP168" i="2"/>
  <c r="CQ168" i="2"/>
  <c r="CR168" i="2"/>
  <c r="CS168" i="2"/>
  <c r="CT168" i="2"/>
  <c r="CP169" i="2"/>
  <c r="CQ169" i="2"/>
  <c r="CR169" i="2"/>
  <c r="CS169" i="2"/>
  <c r="CT169" i="2"/>
  <c r="CP170" i="2"/>
  <c r="CQ170" i="2"/>
  <c r="CR170" i="2"/>
  <c r="CS170" i="2"/>
  <c r="CT170" i="2"/>
  <c r="CP171" i="2"/>
  <c r="CQ171" i="2"/>
  <c r="CR171" i="2"/>
  <c r="CS171" i="2"/>
  <c r="CT171" i="2"/>
  <c r="CP172" i="2"/>
  <c r="CQ172" i="2"/>
  <c r="CR172" i="2"/>
  <c r="CS172" i="2"/>
  <c r="CT172" i="2"/>
  <c r="CP173" i="2"/>
  <c r="CQ173" i="2"/>
  <c r="CR173" i="2"/>
  <c r="CS173" i="2"/>
  <c r="CT173" i="2"/>
  <c r="CP174" i="2"/>
  <c r="CQ174" i="2"/>
  <c r="CR174" i="2"/>
  <c r="CS174" i="2"/>
  <c r="CT174" i="2"/>
  <c r="CP175" i="2"/>
  <c r="CQ175" i="2"/>
  <c r="CR175" i="2"/>
  <c r="CS175" i="2"/>
  <c r="CT175" i="2"/>
  <c r="CP176" i="2"/>
  <c r="CQ176" i="2"/>
  <c r="CR176" i="2"/>
  <c r="CS176" i="2"/>
  <c r="CT176" i="2"/>
  <c r="CP177" i="2"/>
  <c r="CQ177" i="2"/>
  <c r="CR177" i="2"/>
  <c r="CS177" i="2"/>
  <c r="CT177" i="2"/>
  <c r="CP178" i="2"/>
  <c r="CQ178" i="2"/>
  <c r="CR178" i="2"/>
  <c r="CS178" i="2"/>
  <c r="CT178" i="2"/>
  <c r="CP179" i="2"/>
  <c r="CQ179" i="2"/>
  <c r="CR179" i="2"/>
  <c r="CS179" i="2"/>
  <c r="CT179" i="2"/>
  <c r="CP180" i="2"/>
  <c r="CQ180" i="2"/>
  <c r="CR180" i="2"/>
  <c r="CS180" i="2"/>
  <c r="CT180" i="2"/>
  <c r="CP181" i="2"/>
  <c r="CQ181" i="2"/>
  <c r="CR181" i="2"/>
  <c r="CS181" i="2"/>
  <c r="CT181" i="2"/>
  <c r="CP182" i="2"/>
  <c r="CQ182" i="2"/>
  <c r="CR182" i="2"/>
  <c r="CS182" i="2"/>
  <c r="CT182" i="2"/>
  <c r="CP183" i="2"/>
  <c r="CQ183" i="2"/>
  <c r="CR183" i="2"/>
  <c r="CS183" i="2"/>
  <c r="CT183" i="2"/>
  <c r="CP184" i="2"/>
  <c r="CQ184" i="2"/>
  <c r="CR184" i="2"/>
  <c r="CS184" i="2"/>
  <c r="CT184" i="2"/>
  <c r="CP185" i="2"/>
  <c r="CQ185" i="2"/>
  <c r="CR185" i="2"/>
  <c r="CS185" i="2"/>
  <c r="CT185" i="2"/>
  <c r="CP186" i="2"/>
  <c r="CQ186" i="2"/>
  <c r="CR186" i="2"/>
  <c r="CS186" i="2"/>
  <c r="CT186" i="2"/>
  <c r="CP187" i="2"/>
  <c r="CQ187" i="2"/>
  <c r="CR187" i="2"/>
  <c r="CS187" i="2"/>
  <c r="CT187" i="2"/>
  <c r="CP188" i="2"/>
  <c r="CQ188" i="2"/>
  <c r="CR188" i="2"/>
  <c r="CS188" i="2"/>
  <c r="CT188" i="2"/>
  <c r="CO188" i="2"/>
  <c r="CO184" i="2"/>
  <c r="CO185" i="2"/>
  <c r="CO186" i="2"/>
  <c r="CO187" i="2"/>
  <c r="CO183" i="2"/>
  <c r="CO182" i="2"/>
  <c r="CO181" i="2"/>
  <c r="CO180" i="2"/>
  <c r="CO179" i="2"/>
  <c r="CO178" i="2"/>
  <c r="CO177" i="2"/>
  <c r="CO171" i="2"/>
  <c r="CO172" i="2"/>
  <c r="CO173" i="2"/>
  <c r="CO174" i="2"/>
  <c r="CO175" i="2"/>
  <c r="CO176" i="2"/>
  <c r="CO170" i="2"/>
  <c r="CO169" i="2"/>
  <c r="CO164" i="2"/>
  <c r="CO165" i="2"/>
  <c r="CO166" i="2"/>
  <c r="CO167" i="2"/>
  <c r="CO168" i="2"/>
  <c r="CO163" i="2"/>
  <c r="CO162" i="2"/>
  <c r="CO147" i="2"/>
  <c r="CO148" i="2"/>
  <c r="CO149" i="2"/>
  <c r="CO150" i="2"/>
  <c r="CO151" i="2"/>
  <c r="CO152" i="2"/>
  <c r="CO153" i="2"/>
  <c r="CO154" i="2"/>
  <c r="CO155" i="2"/>
  <c r="CO156" i="2"/>
  <c r="CO157" i="2"/>
  <c r="CO158" i="2"/>
  <c r="CO159" i="2"/>
  <c r="CO160" i="2"/>
  <c r="CO161" i="2"/>
  <c r="CO146" i="2"/>
  <c r="CO145" i="2"/>
  <c r="CO144" i="2"/>
  <c r="CO143" i="2"/>
  <c r="CO142" i="2"/>
  <c r="CO136" i="2"/>
  <c r="CO137" i="2"/>
  <c r="CO138" i="2"/>
  <c r="CO139" i="2"/>
  <c r="CO140" i="2"/>
  <c r="CO141" i="2"/>
  <c r="CO135" i="2"/>
  <c r="CO134" i="2"/>
  <c r="CO119" i="2"/>
  <c r="CO120" i="2"/>
  <c r="CO121" i="2"/>
  <c r="CO122" i="2"/>
  <c r="CO123" i="2"/>
  <c r="CO124" i="2"/>
  <c r="CO125" i="2"/>
  <c r="CO126" i="2"/>
  <c r="CO127" i="2"/>
  <c r="CO128" i="2"/>
  <c r="CO129" i="2"/>
  <c r="CO130" i="2"/>
  <c r="CO131" i="2"/>
  <c r="CO132" i="2"/>
  <c r="CO133" i="2"/>
  <c r="CO118" i="2"/>
  <c r="CO117" i="2"/>
  <c r="CO116" i="2"/>
  <c r="CO115" i="2"/>
  <c r="CO114" i="2"/>
  <c r="CO113" i="2"/>
  <c r="CO112" i="2"/>
  <c r="BN163" i="2"/>
  <c r="BO163" i="2"/>
  <c r="BP163" i="2"/>
  <c r="BQ163" i="2"/>
  <c r="BR163" i="2"/>
  <c r="BN164" i="2"/>
  <c r="BO164" i="2"/>
  <c r="BP164" i="2"/>
  <c r="BQ164" i="2"/>
  <c r="BR164" i="2"/>
  <c r="BN165" i="2"/>
  <c r="BO165" i="2"/>
  <c r="BP165" i="2"/>
  <c r="BQ165" i="2"/>
  <c r="BR165" i="2"/>
  <c r="BN166" i="2"/>
  <c r="BO166" i="2"/>
  <c r="BP166" i="2"/>
  <c r="BQ166" i="2"/>
  <c r="BR166" i="2"/>
  <c r="BN167" i="2"/>
  <c r="BO167" i="2"/>
  <c r="BP167" i="2"/>
  <c r="BQ167" i="2"/>
  <c r="BR167" i="2"/>
  <c r="BN168" i="2"/>
  <c r="BO168" i="2"/>
  <c r="BP168" i="2"/>
  <c r="BQ168" i="2"/>
  <c r="BR168" i="2"/>
  <c r="BM164" i="2"/>
  <c r="BM165" i="2"/>
  <c r="BM166" i="2"/>
  <c r="BM167" i="2"/>
  <c r="BM168" i="2"/>
  <c r="BM163" i="2"/>
  <c r="BM162" i="2"/>
  <c r="BN170" i="2"/>
  <c r="BO170" i="2"/>
  <c r="BP170" i="2"/>
  <c r="BQ170" i="2"/>
  <c r="BR170" i="2"/>
  <c r="BN171" i="2"/>
  <c r="BO171" i="2"/>
  <c r="BP171" i="2"/>
  <c r="BQ171" i="2"/>
  <c r="BR171" i="2"/>
  <c r="BN172" i="2"/>
  <c r="BO172" i="2"/>
  <c r="BP172" i="2"/>
  <c r="BQ172" i="2"/>
  <c r="BR172" i="2"/>
  <c r="BN173" i="2"/>
  <c r="BO173" i="2"/>
  <c r="BP173" i="2"/>
  <c r="BQ173" i="2"/>
  <c r="BR173" i="2"/>
  <c r="BN174" i="2"/>
  <c r="BO174" i="2"/>
  <c r="BP174" i="2"/>
  <c r="BQ174" i="2"/>
  <c r="BR174" i="2"/>
  <c r="BN175" i="2"/>
  <c r="BO175" i="2"/>
  <c r="BP175" i="2"/>
  <c r="BQ175" i="2"/>
  <c r="BR175" i="2"/>
  <c r="BN176" i="2"/>
  <c r="BO176" i="2"/>
  <c r="BP176" i="2"/>
  <c r="BQ176" i="2"/>
  <c r="BR176" i="2"/>
  <c r="BM171" i="2"/>
  <c r="BM172" i="2"/>
  <c r="BM173" i="2"/>
  <c r="BM174" i="2"/>
  <c r="BM175" i="2"/>
  <c r="BM176" i="2"/>
  <c r="BM170" i="2"/>
  <c r="BN112" i="2"/>
  <c r="BO112" i="2"/>
  <c r="BP112" i="2"/>
  <c r="BQ112" i="2"/>
  <c r="BR112" i="2"/>
  <c r="BN113" i="2"/>
  <c r="BO113" i="2"/>
  <c r="BP113" i="2"/>
  <c r="BQ113" i="2"/>
  <c r="BR113" i="2"/>
  <c r="BN114" i="2"/>
  <c r="BO114" i="2"/>
  <c r="BP114" i="2"/>
  <c r="BQ114" i="2"/>
  <c r="BR114" i="2"/>
  <c r="BN115" i="2"/>
  <c r="BO115" i="2"/>
  <c r="BP115" i="2"/>
  <c r="BQ115" i="2"/>
  <c r="BR115" i="2"/>
  <c r="BN116" i="2"/>
  <c r="BO116" i="2"/>
  <c r="BP116" i="2"/>
  <c r="BQ116" i="2"/>
  <c r="BR116" i="2"/>
  <c r="BN117" i="2"/>
  <c r="BO117" i="2"/>
  <c r="BP117" i="2"/>
  <c r="BQ117" i="2"/>
  <c r="BR117" i="2"/>
  <c r="BN118" i="2"/>
  <c r="BO118" i="2"/>
  <c r="BP118" i="2"/>
  <c r="BQ118" i="2"/>
  <c r="BR118" i="2"/>
  <c r="BN119" i="2"/>
  <c r="BO119" i="2"/>
  <c r="BP119" i="2"/>
  <c r="BQ119" i="2"/>
  <c r="BR119" i="2"/>
  <c r="BN120" i="2"/>
  <c r="BO120" i="2"/>
  <c r="BP120" i="2"/>
  <c r="BQ120" i="2"/>
  <c r="BR120" i="2"/>
  <c r="BN121" i="2"/>
  <c r="BO121" i="2"/>
  <c r="BP121" i="2"/>
  <c r="BQ121" i="2"/>
  <c r="BR121" i="2"/>
  <c r="BN122" i="2"/>
  <c r="BO122" i="2"/>
  <c r="BP122" i="2"/>
  <c r="BQ122" i="2"/>
  <c r="BR122" i="2"/>
  <c r="BN123" i="2"/>
  <c r="BO123" i="2"/>
  <c r="BP123" i="2"/>
  <c r="BQ123" i="2"/>
  <c r="BR123" i="2"/>
  <c r="BN124" i="2"/>
  <c r="BO124" i="2"/>
  <c r="BP124" i="2"/>
  <c r="BQ124" i="2"/>
  <c r="BR124" i="2"/>
  <c r="BN125" i="2"/>
  <c r="BO125" i="2"/>
  <c r="BP125" i="2"/>
  <c r="BQ125" i="2"/>
  <c r="BR125" i="2"/>
  <c r="BN126" i="2"/>
  <c r="BO126" i="2"/>
  <c r="BP126" i="2"/>
  <c r="BQ126" i="2"/>
  <c r="BR126" i="2"/>
  <c r="BN127" i="2"/>
  <c r="BO127" i="2"/>
  <c r="BP127" i="2"/>
  <c r="BQ127" i="2"/>
  <c r="BR127" i="2"/>
  <c r="BN128" i="2"/>
  <c r="BO128" i="2"/>
  <c r="BP128" i="2"/>
  <c r="BQ128" i="2"/>
  <c r="BR128" i="2"/>
  <c r="BN129" i="2"/>
  <c r="BO129" i="2"/>
  <c r="BP129" i="2"/>
  <c r="BQ129" i="2"/>
  <c r="BR129" i="2"/>
  <c r="BN130" i="2"/>
  <c r="BO130" i="2"/>
  <c r="BP130" i="2"/>
  <c r="BQ130" i="2"/>
  <c r="BR130" i="2"/>
  <c r="BN131" i="2"/>
  <c r="BO131" i="2"/>
  <c r="BP131" i="2"/>
  <c r="BQ131" i="2"/>
  <c r="BR131" i="2"/>
  <c r="BN132" i="2"/>
  <c r="BO132" i="2"/>
  <c r="BP132" i="2"/>
  <c r="BQ132" i="2"/>
  <c r="BR132" i="2"/>
  <c r="BN133" i="2"/>
  <c r="BO133" i="2"/>
  <c r="BP133" i="2"/>
  <c r="BQ133" i="2"/>
  <c r="BR133" i="2"/>
  <c r="BN134" i="2"/>
  <c r="BO134" i="2"/>
  <c r="BP134" i="2"/>
  <c r="BQ134" i="2"/>
  <c r="BR134" i="2"/>
  <c r="BN135" i="2"/>
  <c r="BO135" i="2"/>
  <c r="BP135" i="2"/>
  <c r="BQ135" i="2"/>
  <c r="BR135" i="2"/>
  <c r="BN136" i="2"/>
  <c r="BO136" i="2"/>
  <c r="BP136" i="2"/>
  <c r="BQ136" i="2"/>
  <c r="BR136" i="2"/>
  <c r="BN137" i="2"/>
  <c r="BO137" i="2"/>
  <c r="BP137" i="2"/>
  <c r="BQ137" i="2"/>
  <c r="BR137" i="2"/>
  <c r="BN138" i="2"/>
  <c r="BO138" i="2"/>
  <c r="BP138" i="2"/>
  <c r="BQ138" i="2"/>
  <c r="BR138" i="2"/>
  <c r="BN139" i="2"/>
  <c r="BO139" i="2"/>
  <c r="BP139" i="2"/>
  <c r="BQ139" i="2"/>
  <c r="BR139" i="2"/>
  <c r="BN140" i="2"/>
  <c r="BO140" i="2"/>
  <c r="BP140" i="2"/>
  <c r="BQ140" i="2"/>
  <c r="BR140" i="2"/>
  <c r="BN141" i="2"/>
  <c r="BO141" i="2"/>
  <c r="BP141" i="2"/>
  <c r="BQ141" i="2"/>
  <c r="BR141" i="2"/>
  <c r="BN142" i="2"/>
  <c r="BO142" i="2"/>
  <c r="BP142" i="2"/>
  <c r="BQ142" i="2"/>
  <c r="BR142" i="2"/>
  <c r="BN143" i="2"/>
  <c r="BO143" i="2"/>
  <c r="BP143" i="2"/>
  <c r="BQ143" i="2"/>
  <c r="BR143" i="2"/>
  <c r="BN144" i="2"/>
  <c r="BO144" i="2"/>
  <c r="BP144" i="2"/>
  <c r="BQ144" i="2"/>
  <c r="BR144" i="2"/>
  <c r="BN145" i="2"/>
  <c r="BO145" i="2"/>
  <c r="BP145" i="2"/>
  <c r="BQ145" i="2"/>
  <c r="BR145" i="2"/>
  <c r="BN146" i="2"/>
  <c r="BO146" i="2"/>
  <c r="BP146" i="2"/>
  <c r="BQ146" i="2"/>
  <c r="BR146" i="2"/>
  <c r="BN147" i="2"/>
  <c r="BO147" i="2"/>
  <c r="BP147" i="2"/>
  <c r="BQ147" i="2"/>
  <c r="BR147" i="2"/>
  <c r="BN148" i="2"/>
  <c r="BO148" i="2"/>
  <c r="BP148" i="2"/>
  <c r="BQ148" i="2"/>
  <c r="BR148" i="2"/>
  <c r="BN149" i="2"/>
  <c r="BO149" i="2"/>
  <c r="BP149" i="2"/>
  <c r="BQ149" i="2"/>
  <c r="BR149" i="2"/>
  <c r="BN150" i="2"/>
  <c r="BO150" i="2"/>
  <c r="BP150" i="2"/>
  <c r="BQ150" i="2"/>
  <c r="BR150" i="2"/>
  <c r="BN151" i="2"/>
  <c r="BO151" i="2"/>
  <c r="BP151" i="2"/>
  <c r="BQ151" i="2"/>
  <c r="BR151" i="2"/>
  <c r="BN152" i="2"/>
  <c r="BO152" i="2"/>
  <c r="BP152" i="2"/>
  <c r="BQ152" i="2"/>
  <c r="BR152" i="2"/>
  <c r="BN153" i="2"/>
  <c r="BO153" i="2"/>
  <c r="BP153" i="2"/>
  <c r="BQ153" i="2"/>
  <c r="BR153" i="2"/>
  <c r="BN154" i="2"/>
  <c r="BO154" i="2"/>
  <c r="BP154" i="2"/>
  <c r="BQ154" i="2"/>
  <c r="BR154" i="2"/>
  <c r="BN155" i="2"/>
  <c r="BO155" i="2"/>
  <c r="BP155" i="2"/>
  <c r="BQ155" i="2"/>
  <c r="BR155" i="2"/>
  <c r="BN156" i="2"/>
  <c r="BO156" i="2"/>
  <c r="BP156" i="2"/>
  <c r="BQ156" i="2"/>
  <c r="BR156" i="2"/>
  <c r="BN157" i="2"/>
  <c r="BO157" i="2"/>
  <c r="BP157" i="2"/>
  <c r="BQ157" i="2"/>
  <c r="BR157" i="2"/>
  <c r="BN158" i="2"/>
  <c r="BO158" i="2"/>
  <c r="BP158" i="2"/>
  <c r="BQ158" i="2"/>
  <c r="BR158" i="2"/>
  <c r="BN159" i="2"/>
  <c r="BO159" i="2"/>
  <c r="BP159" i="2"/>
  <c r="BQ159" i="2"/>
  <c r="BR159" i="2"/>
  <c r="BN160" i="2"/>
  <c r="BO160" i="2"/>
  <c r="BP160" i="2"/>
  <c r="BQ160" i="2"/>
  <c r="BR160" i="2"/>
  <c r="BN161" i="2"/>
  <c r="BO161" i="2"/>
  <c r="BP161" i="2"/>
  <c r="BQ161" i="2"/>
  <c r="BR161" i="2"/>
  <c r="BN162" i="2"/>
  <c r="BO162" i="2"/>
  <c r="BP162" i="2"/>
  <c r="BQ162" i="2"/>
  <c r="BR162" i="2"/>
  <c r="BN169" i="2"/>
  <c r="BO169" i="2"/>
  <c r="BP169" i="2"/>
  <c r="BQ169" i="2"/>
  <c r="BR169" i="2"/>
  <c r="BN177" i="2"/>
  <c r="BO177" i="2"/>
  <c r="BP177" i="2"/>
  <c r="BQ177" i="2"/>
  <c r="BR177" i="2"/>
  <c r="BN178" i="2"/>
  <c r="BO178" i="2"/>
  <c r="BP178" i="2"/>
  <c r="BQ178" i="2"/>
  <c r="BR178" i="2"/>
  <c r="BN179" i="2"/>
  <c r="BO179" i="2"/>
  <c r="BP179" i="2"/>
  <c r="BQ179" i="2"/>
  <c r="BR179" i="2"/>
  <c r="BN180" i="2"/>
  <c r="BO180" i="2"/>
  <c r="BP180" i="2"/>
  <c r="BQ180" i="2"/>
  <c r="BR180" i="2"/>
  <c r="BN181" i="2"/>
  <c r="BO181" i="2"/>
  <c r="BP181" i="2"/>
  <c r="BQ181" i="2"/>
  <c r="BR181" i="2"/>
  <c r="BN182" i="2"/>
  <c r="BO182" i="2"/>
  <c r="BP182" i="2"/>
  <c r="BQ182" i="2"/>
  <c r="BR182" i="2"/>
  <c r="BN183" i="2"/>
  <c r="BO183" i="2"/>
  <c r="BP183" i="2"/>
  <c r="BQ183" i="2"/>
  <c r="BR183" i="2"/>
  <c r="BN184" i="2"/>
  <c r="BO184" i="2"/>
  <c r="BP184" i="2"/>
  <c r="BQ184" i="2"/>
  <c r="BR184" i="2"/>
  <c r="BN185" i="2"/>
  <c r="BO185" i="2"/>
  <c r="BP185" i="2"/>
  <c r="BQ185" i="2"/>
  <c r="BR185" i="2"/>
  <c r="BN186" i="2"/>
  <c r="BO186" i="2"/>
  <c r="BP186" i="2"/>
  <c r="BQ186" i="2"/>
  <c r="BR186" i="2"/>
  <c r="BN187" i="2"/>
  <c r="BO187" i="2"/>
  <c r="BP187" i="2"/>
  <c r="BQ187" i="2"/>
  <c r="BR187" i="2"/>
  <c r="BN188" i="2"/>
  <c r="BO188" i="2"/>
  <c r="BP188" i="2"/>
  <c r="BQ188" i="2"/>
  <c r="BR188" i="2"/>
  <c r="BM188" i="2"/>
  <c r="BM184" i="2"/>
  <c r="BM185" i="2"/>
  <c r="BM186" i="2"/>
  <c r="BM187" i="2"/>
  <c r="BM183" i="2"/>
  <c r="BM182" i="2"/>
  <c r="BM181" i="2"/>
  <c r="BM180" i="2"/>
  <c r="BM179" i="2"/>
  <c r="BM178" i="2"/>
  <c r="BM177" i="2"/>
  <c r="BM169" i="2"/>
  <c r="BM151" i="2"/>
  <c r="BM152" i="2"/>
  <c r="BM153" i="2"/>
  <c r="BM154" i="2"/>
  <c r="BM155" i="2"/>
  <c r="BM156" i="2"/>
  <c r="BM157" i="2"/>
  <c r="BM158" i="2"/>
  <c r="BM159" i="2"/>
  <c r="BM160" i="2"/>
  <c r="BM161" i="2"/>
  <c r="BM150" i="2"/>
  <c r="BM147" i="2"/>
  <c r="BM148" i="2"/>
  <c r="BM149" i="2"/>
  <c r="BM146" i="2"/>
  <c r="BM145" i="2"/>
  <c r="BM144" i="2"/>
  <c r="BM143" i="2"/>
  <c r="BM142" i="2"/>
  <c r="BM136" i="2"/>
  <c r="BM137" i="2"/>
  <c r="BM138" i="2"/>
  <c r="BM139" i="2"/>
  <c r="BM140" i="2"/>
  <c r="BM141" i="2"/>
  <c r="BM135" i="2"/>
  <c r="BM134" i="2"/>
  <c r="BM119" i="2"/>
  <c r="BM120" i="2"/>
  <c r="BM121" i="2"/>
  <c r="BM122" i="2"/>
  <c r="BM123" i="2"/>
  <c r="BM124" i="2"/>
  <c r="BM125" i="2"/>
  <c r="BM126" i="2"/>
  <c r="BM127" i="2"/>
  <c r="BM128" i="2"/>
  <c r="BM129" i="2"/>
  <c r="BM130" i="2"/>
  <c r="BM131" i="2"/>
  <c r="BM132" i="2"/>
  <c r="BM133" i="2"/>
  <c r="BM118" i="2"/>
  <c r="BM117" i="2"/>
  <c r="BM116" i="2"/>
  <c r="BM115" i="2"/>
  <c r="BM114" i="2"/>
  <c r="BM113" i="2"/>
  <c r="BM112" i="2"/>
  <c r="C60" i="3" l="1"/>
  <c r="BK45" i="2"/>
  <c r="AK112" i="2"/>
  <c r="AL112" i="2"/>
  <c r="AM112" i="2"/>
  <c r="AN112" i="2"/>
  <c r="AO112" i="2"/>
  <c r="AK113" i="2"/>
  <c r="AL113" i="2"/>
  <c r="AM113" i="2"/>
  <c r="AN113" i="2"/>
  <c r="AO113" i="2"/>
  <c r="AK114" i="2"/>
  <c r="AL114" i="2"/>
  <c r="AM114" i="2"/>
  <c r="AN114" i="2"/>
  <c r="AO114" i="2"/>
  <c r="AK115" i="2"/>
  <c r="AL115" i="2"/>
  <c r="AM115" i="2"/>
  <c r="AN115" i="2"/>
  <c r="AO115" i="2"/>
  <c r="AK116" i="2"/>
  <c r="AL116" i="2"/>
  <c r="AM116" i="2"/>
  <c r="AN116" i="2"/>
  <c r="AO116" i="2"/>
  <c r="AK117" i="2"/>
  <c r="AL117" i="2"/>
  <c r="AM117" i="2"/>
  <c r="AN117" i="2"/>
  <c r="AO117" i="2"/>
  <c r="AK118" i="2"/>
  <c r="AL118" i="2"/>
  <c r="AM118" i="2"/>
  <c r="AN118" i="2"/>
  <c r="AO118" i="2"/>
  <c r="AK119" i="2"/>
  <c r="AL119" i="2"/>
  <c r="AM119" i="2"/>
  <c r="AN119" i="2"/>
  <c r="AO119" i="2"/>
  <c r="AK120" i="2"/>
  <c r="AL120" i="2"/>
  <c r="AM120" i="2"/>
  <c r="AN120" i="2"/>
  <c r="AO120" i="2"/>
  <c r="AK121" i="2"/>
  <c r="AL121" i="2"/>
  <c r="AM121" i="2"/>
  <c r="AN121" i="2"/>
  <c r="AO121" i="2"/>
  <c r="AK122" i="2"/>
  <c r="AL122" i="2"/>
  <c r="AM122" i="2"/>
  <c r="AN122" i="2"/>
  <c r="AO122" i="2"/>
  <c r="AK123" i="2"/>
  <c r="AL123" i="2"/>
  <c r="AM123" i="2"/>
  <c r="AN123" i="2"/>
  <c r="AO123" i="2"/>
  <c r="AK124" i="2"/>
  <c r="AL124" i="2"/>
  <c r="AM124" i="2"/>
  <c r="AN124" i="2"/>
  <c r="AO124" i="2"/>
  <c r="AK125" i="2"/>
  <c r="AL125" i="2"/>
  <c r="AM125" i="2"/>
  <c r="AN125" i="2"/>
  <c r="AO125" i="2"/>
  <c r="AK126" i="2"/>
  <c r="AL126" i="2"/>
  <c r="AM126" i="2"/>
  <c r="AN126" i="2"/>
  <c r="AO126" i="2"/>
  <c r="AK127" i="2"/>
  <c r="AL127" i="2"/>
  <c r="AM127" i="2"/>
  <c r="AN127" i="2"/>
  <c r="AO127" i="2"/>
  <c r="AK128" i="2"/>
  <c r="AL128" i="2"/>
  <c r="AM128" i="2"/>
  <c r="AN128" i="2"/>
  <c r="AO128" i="2"/>
  <c r="AK129" i="2"/>
  <c r="AL129" i="2"/>
  <c r="AM129" i="2"/>
  <c r="AN129" i="2"/>
  <c r="AO129" i="2"/>
  <c r="AK130" i="2"/>
  <c r="AL130" i="2"/>
  <c r="AM130" i="2"/>
  <c r="AN130" i="2"/>
  <c r="AO130" i="2"/>
  <c r="AK131" i="2"/>
  <c r="AL131" i="2"/>
  <c r="AM131" i="2"/>
  <c r="AN131" i="2"/>
  <c r="AO131" i="2"/>
  <c r="AK132" i="2"/>
  <c r="AL132" i="2"/>
  <c r="AM132" i="2"/>
  <c r="AN132" i="2"/>
  <c r="AO132" i="2"/>
  <c r="AK133" i="2"/>
  <c r="AL133" i="2"/>
  <c r="AM133" i="2"/>
  <c r="AN133" i="2"/>
  <c r="AO133" i="2"/>
  <c r="AK134" i="2"/>
  <c r="AL134" i="2"/>
  <c r="AM134" i="2"/>
  <c r="AN134" i="2"/>
  <c r="AO134" i="2"/>
  <c r="AK135" i="2"/>
  <c r="AL135" i="2"/>
  <c r="AM135" i="2"/>
  <c r="AN135" i="2"/>
  <c r="AO135" i="2"/>
  <c r="AK136" i="2"/>
  <c r="AL136" i="2"/>
  <c r="AM136" i="2"/>
  <c r="AN136" i="2"/>
  <c r="AO136" i="2"/>
  <c r="AK137" i="2"/>
  <c r="AL137" i="2"/>
  <c r="AM137" i="2"/>
  <c r="AN137" i="2"/>
  <c r="AO137" i="2"/>
  <c r="AK138" i="2"/>
  <c r="AL138" i="2"/>
  <c r="AM138" i="2"/>
  <c r="AN138" i="2"/>
  <c r="AO138" i="2"/>
  <c r="AK139" i="2"/>
  <c r="AL139" i="2"/>
  <c r="AM139" i="2"/>
  <c r="AN139" i="2"/>
  <c r="AO139" i="2"/>
  <c r="AK140" i="2"/>
  <c r="AL140" i="2"/>
  <c r="AM140" i="2"/>
  <c r="AN140" i="2"/>
  <c r="AO140" i="2"/>
  <c r="AK141" i="2"/>
  <c r="AL141" i="2"/>
  <c r="AM141" i="2"/>
  <c r="AN141" i="2"/>
  <c r="AO141" i="2"/>
  <c r="AK142" i="2"/>
  <c r="AL142" i="2"/>
  <c r="AM142" i="2"/>
  <c r="AN142" i="2"/>
  <c r="AO142" i="2"/>
  <c r="AK143" i="2"/>
  <c r="AL143" i="2"/>
  <c r="AM143" i="2"/>
  <c r="AN143" i="2"/>
  <c r="AO143" i="2"/>
  <c r="AK144" i="2"/>
  <c r="AL144" i="2"/>
  <c r="AM144" i="2"/>
  <c r="AN144" i="2"/>
  <c r="AO144" i="2"/>
  <c r="AK145" i="2"/>
  <c r="AL145" i="2"/>
  <c r="AM145" i="2"/>
  <c r="AN145" i="2"/>
  <c r="AO145" i="2"/>
  <c r="AK146" i="2"/>
  <c r="AL146" i="2"/>
  <c r="AM146" i="2"/>
  <c r="AN146" i="2"/>
  <c r="AO146" i="2"/>
  <c r="AK147" i="2"/>
  <c r="AL147" i="2"/>
  <c r="AM147" i="2"/>
  <c r="AN147" i="2"/>
  <c r="AO147" i="2"/>
  <c r="AK148" i="2"/>
  <c r="AL148" i="2"/>
  <c r="AM148" i="2"/>
  <c r="AN148" i="2"/>
  <c r="AO148" i="2"/>
  <c r="AK149" i="2"/>
  <c r="AL149" i="2"/>
  <c r="AM149" i="2"/>
  <c r="AN149" i="2"/>
  <c r="AO149" i="2"/>
  <c r="AK150" i="2"/>
  <c r="AL150" i="2"/>
  <c r="AM150" i="2"/>
  <c r="AN150" i="2"/>
  <c r="AO150" i="2"/>
  <c r="AK151" i="2"/>
  <c r="AL151" i="2"/>
  <c r="AM151" i="2"/>
  <c r="AN151" i="2"/>
  <c r="AO151" i="2"/>
  <c r="AK152" i="2"/>
  <c r="AL152" i="2"/>
  <c r="AM152" i="2"/>
  <c r="AN152" i="2"/>
  <c r="AO152" i="2"/>
  <c r="AK153" i="2"/>
  <c r="AL153" i="2"/>
  <c r="AM153" i="2"/>
  <c r="AN153" i="2"/>
  <c r="AO153" i="2"/>
  <c r="AK154" i="2"/>
  <c r="AL154" i="2"/>
  <c r="AM154" i="2"/>
  <c r="AN154" i="2"/>
  <c r="AO154" i="2"/>
  <c r="AK155" i="2"/>
  <c r="AL155" i="2"/>
  <c r="AM155" i="2"/>
  <c r="AN155" i="2"/>
  <c r="AO155" i="2"/>
  <c r="AK156" i="2"/>
  <c r="AL156" i="2"/>
  <c r="AM156" i="2"/>
  <c r="AN156" i="2"/>
  <c r="AO156" i="2"/>
  <c r="AK157" i="2"/>
  <c r="AL157" i="2"/>
  <c r="AM157" i="2"/>
  <c r="AN157" i="2"/>
  <c r="AO157" i="2"/>
  <c r="AK158" i="2"/>
  <c r="AL158" i="2"/>
  <c r="AM158" i="2"/>
  <c r="AN158" i="2"/>
  <c r="AO158" i="2"/>
  <c r="AK159" i="2"/>
  <c r="AL159" i="2"/>
  <c r="AM159" i="2"/>
  <c r="AN159" i="2"/>
  <c r="AO159" i="2"/>
  <c r="AK160" i="2"/>
  <c r="AL160" i="2"/>
  <c r="AM160" i="2"/>
  <c r="AN160" i="2"/>
  <c r="AO160" i="2"/>
  <c r="AK161" i="2"/>
  <c r="AL161" i="2"/>
  <c r="AM161" i="2"/>
  <c r="AN161" i="2"/>
  <c r="AO161" i="2"/>
  <c r="AK162" i="2"/>
  <c r="AL162" i="2"/>
  <c r="AM162" i="2"/>
  <c r="AN162" i="2"/>
  <c r="AO162" i="2"/>
  <c r="AK163" i="2"/>
  <c r="AL163" i="2"/>
  <c r="AM163" i="2"/>
  <c r="AN163" i="2"/>
  <c r="AO163" i="2"/>
  <c r="AK164" i="2"/>
  <c r="AL164" i="2"/>
  <c r="AM164" i="2"/>
  <c r="AN164" i="2"/>
  <c r="AO164" i="2"/>
  <c r="AK165" i="2"/>
  <c r="AL165" i="2"/>
  <c r="AM165" i="2"/>
  <c r="AN165" i="2"/>
  <c r="AO165" i="2"/>
  <c r="AK166" i="2"/>
  <c r="AL166" i="2"/>
  <c r="AM166" i="2"/>
  <c r="AN166" i="2"/>
  <c r="AO166" i="2"/>
  <c r="AK167" i="2"/>
  <c r="AL167" i="2"/>
  <c r="AM167" i="2"/>
  <c r="AN167" i="2"/>
  <c r="AO167" i="2"/>
  <c r="AK168" i="2"/>
  <c r="AL168" i="2"/>
  <c r="AM168" i="2"/>
  <c r="AN168" i="2"/>
  <c r="AO168" i="2"/>
  <c r="AK169" i="2"/>
  <c r="AL169" i="2"/>
  <c r="AM169" i="2"/>
  <c r="AN169" i="2"/>
  <c r="AO169" i="2"/>
  <c r="AK170" i="2"/>
  <c r="AL170" i="2"/>
  <c r="AM170" i="2"/>
  <c r="AN170" i="2"/>
  <c r="AO170" i="2"/>
  <c r="AK171" i="2"/>
  <c r="AL171" i="2"/>
  <c r="AM171" i="2"/>
  <c r="AN171" i="2"/>
  <c r="AO171" i="2"/>
  <c r="AK172" i="2"/>
  <c r="AL172" i="2"/>
  <c r="AM172" i="2"/>
  <c r="AN172" i="2"/>
  <c r="AO172" i="2"/>
  <c r="AK173" i="2"/>
  <c r="AL173" i="2"/>
  <c r="AM173" i="2"/>
  <c r="AN173" i="2"/>
  <c r="AO173" i="2"/>
  <c r="AK174" i="2"/>
  <c r="AL174" i="2"/>
  <c r="AM174" i="2"/>
  <c r="AN174" i="2"/>
  <c r="AO174" i="2"/>
  <c r="AK175" i="2"/>
  <c r="AL175" i="2"/>
  <c r="AM175" i="2"/>
  <c r="AN175" i="2"/>
  <c r="AO175" i="2"/>
  <c r="AK176" i="2"/>
  <c r="AL176" i="2"/>
  <c r="AM176" i="2"/>
  <c r="AN176" i="2"/>
  <c r="AO176" i="2"/>
  <c r="AK177" i="2"/>
  <c r="AL177" i="2"/>
  <c r="AM177" i="2"/>
  <c r="AN177" i="2"/>
  <c r="AO177" i="2"/>
  <c r="AK178" i="2"/>
  <c r="AL178" i="2"/>
  <c r="AM178" i="2"/>
  <c r="AN178" i="2"/>
  <c r="AO178" i="2"/>
  <c r="AK179" i="2"/>
  <c r="AL179" i="2"/>
  <c r="AM179" i="2"/>
  <c r="AN179" i="2"/>
  <c r="AO179" i="2"/>
  <c r="AK180" i="2"/>
  <c r="AL180" i="2"/>
  <c r="AM180" i="2"/>
  <c r="AN180" i="2"/>
  <c r="AO180" i="2"/>
  <c r="AK181" i="2"/>
  <c r="AL181" i="2"/>
  <c r="AM181" i="2"/>
  <c r="AN181" i="2"/>
  <c r="AO181" i="2"/>
  <c r="AK182" i="2"/>
  <c r="AL182" i="2"/>
  <c r="AM182" i="2"/>
  <c r="AN182" i="2"/>
  <c r="AO182" i="2"/>
  <c r="AK183" i="2"/>
  <c r="AL183" i="2"/>
  <c r="AM183" i="2"/>
  <c r="AN183" i="2"/>
  <c r="AO183" i="2"/>
  <c r="AK184" i="2"/>
  <c r="AL184" i="2"/>
  <c r="AM184" i="2"/>
  <c r="AN184" i="2"/>
  <c r="AO184" i="2"/>
  <c r="AK185" i="2"/>
  <c r="AL185" i="2"/>
  <c r="AM185" i="2"/>
  <c r="AN185" i="2"/>
  <c r="AO185" i="2"/>
  <c r="AK186" i="2"/>
  <c r="AL186" i="2"/>
  <c r="AM186" i="2"/>
  <c r="AN186" i="2"/>
  <c r="AO186" i="2"/>
  <c r="AK187" i="2"/>
  <c r="AL187" i="2"/>
  <c r="AM187" i="2"/>
  <c r="AN187" i="2"/>
  <c r="AO187" i="2"/>
  <c r="AK188" i="2"/>
  <c r="AL188" i="2"/>
  <c r="AM188" i="2"/>
  <c r="AN188" i="2"/>
  <c r="AO188" i="2"/>
  <c r="AJ164" i="2"/>
  <c r="AJ165" i="2"/>
  <c r="AJ166" i="2"/>
  <c r="AJ167" i="2"/>
  <c r="AJ168" i="2"/>
  <c r="AJ163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46" i="2"/>
  <c r="AJ144" i="2"/>
  <c r="AJ188" i="2"/>
  <c r="AJ184" i="2"/>
  <c r="AJ185" i="2"/>
  <c r="AJ186" i="2"/>
  <c r="AJ187" i="2"/>
  <c r="AJ183" i="2"/>
  <c r="AJ182" i="2"/>
  <c r="F182" i="2" s="1"/>
  <c r="AJ181" i="2"/>
  <c r="AJ180" i="2"/>
  <c r="AJ179" i="2"/>
  <c r="F179" i="2" s="1"/>
  <c r="AJ178" i="2"/>
  <c r="F178" i="2" s="1"/>
  <c r="G178" i="2" s="1"/>
  <c r="H178" i="2" s="1"/>
  <c r="I178" i="2" s="1"/>
  <c r="J178" i="2" s="1"/>
  <c r="K178" i="2" s="1"/>
  <c r="AJ177" i="2"/>
  <c r="F177" i="2" s="1"/>
  <c r="G177" i="2" s="1"/>
  <c r="H177" i="2" s="1"/>
  <c r="I177" i="2" s="1"/>
  <c r="J177" i="2" s="1"/>
  <c r="K177" i="2" s="1"/>
  <c r="AJ171" i="2"/>
  <c r="AJ172" i="2"/>
  <c r="AJ173" i="2"/>
  <c r="AJ174" i="2"/>
  <c r="AJ175" i="2"/>
  <c r="AJ176" i="2"/>
  <c r="AJ170" i="2"/>
  <c r="AJ169" i="2"/>
  <c r="F169" i="2" s="1"/>
  <c r="AJ162" i="2"/>
  <c r="AJ145" i="2"/>
  <c r="AJ143" i="2"/>
  <c r="AJ142" i="2"/>
  <c r="AJ136" i="2"/>
  <c r="AJ137" i="2"/>
  <c r="AJ138" i="2"/>
  <c r="AJ139" i="2"/>
  <c r="AJ140" i="2"/>
  <c r="AJ141" i="2"/>
  <c r="AJ135" i="2"/>
  <c r="AJ134" i="2"/>
  <c r="AJ132" i="2"/>
  <c r="AJ133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18" i="2"/>
  <c r="AJ116" i="2"/>
  <c r="AJ117" i="2"/>
  <c r="AJ115" i="2"/>
  <c r="AJ114" i="2"/>
  <c r="AJ113" i="2"/>
  <c r="AJ112" i="2"/>
  <c r="CP84" i="2"/>
  <c r="CQ84" i="2"/>
  <c r="CR84" i="2"/>
  <c r="CS84" i="2"/>
  <c r="CT84" i="2"/>
  <c r="CP85" i="2"/>
  <c r="CQ85" i="2"/>
  <c r="CR85" i="2"/>
  <c r="CS85" i="2"/>
  <c r="CT85" i="2"/>
  <c r="CP86" i="2"/>
  <c r="CQ86" i="2"/>
  <c r="CR86" i="2"/>
  <c r="CS86" i="2"/>
  <c r="CT86" i="2"/>
  <c r="CP87" i="2"/>
  <c r="CQ87" i="2"/>
  <c r="CR87" i="2"/>
  <c r="CS87" i="2"/>
  <c r="CT87" i="2"/>
  <c r="CP88" i="2"/>
  <c r="CQ88" i="2"/>
  <c r="CR88" i="2"/>
  <c r="CS88" i="2"/>
  <c r="CT88" i="2"/>
  <c r="CP89" i="2"/>
  <c r="CQ89" i="2"/>
  <c r="CR89" i="2"/>
  <c r="CS89" i="2"/>
  <c r="CT89" i="2"/>
  <c r="CP90" i="2"/>
  <c r="CQ90" i="2"/>
  <c r="CR90" i="2"/>
  <c r="CS90" i="2"/>
  <c r="CT90" i="2"/>
  <c r="CP91" i="2"/>
  <c r="CQ91" i="2"/>
  <c r="CR91" i="2"/>
  <c r="CS91" i="2"/>
  <c r="CT91" i="2"/>
  <c r="CP92" i="2"/>
  <c r="CQ92" i="2"/>
  <c r="CR92" i="2"/>
  <c r="CS92" i="2"/>
  <c r="CT92" i="2"/>
  <c r="CP93" i="2"/>
  <c r="CQ93" i="2"/>
  <c r="CR93" i="2"/>
  <c r="CS93" i="2"/>
  <c r="CT93" i="2"/>
  <c r="CP94" i="2"/>
  <c r="CQ94" i="2"/>
  <c r="CR94" i="2"/>
  <c r="CS94" i="2"/>
  <c r="CT94" i="2"/>
  <c r="CP95" i="2"/>
  <c r="CQ95" i="2"/>
  <c r="CR95" i="2"/>
  <c r="CS95" i="2"/>
  <c r="CT95" i="2"/>
  <c r="CP96" i="2"/>
  <c r="CQ96" i="2"/>
  <c r="CR96" i="2"/>
  <c r="CS96" i="2"/>
  <c r="CT96" i="2"/>
  <c r="CP97" i="2"/>
  <c r="CQ97" i="2"/>
  <c r="CR97" i="2"/>
  <c r="CS97" i="2"/>
  <c r="CT97" i="2"/>
  <c r="CP98" i="2"/>
  <c r="CQ98" i="2"/>
  <c r="CR98" i="2"/>
  <c r="CS98" i="2"/>
  <c r="CT98" i="2"/>
  <c r="CP99" i="2"/>
  <c r="CQ99" i="2"/>
  <c r="CR99" i="2"/>
  <c r="CS99" i="2"/>
  <c r="CT99" i="2"/>
  <c r="CP100" i="2"/>
  <c r="CQ100" i="2"/>
  <c r="CR100" i="2"/>
  <c r="CS100" i="2"/>
  <c r="CT100" i="2"/>
  <c r="CP101" i="2"/>
  <c r="CQ101" i="2"/>
  <c r="CR101" i="2"/>
  <c r="CS101" i="2"/>
  <c r="CT101" i="2"/>
  <c r="CP102" i="2"/>
  <c r="CQ102" i="2"/>
  <c r="CR102" i="2"/>
  <c r="CS102" i="2"/>
  <c r="CT102" i="2"/>
  <c r="CP103" i="2"/>
  <c r="CQ103" i="2"/>
  <c r="CR103" i="2"/>
  <c r="CS103" i="2"/>
  <c r="CT103" i="2"/>
  <c r="CP104" i="2"/>
  <c r="CQ104" i="2"/>
  <c r="CR104" i="2"/>
  <c r="CS104" i="2"/>
  <c r="CT104" i="2"/>
  <c r="CP105" i="2"/>
  <c r="CQ105" i="2"/>
  <c r="CR105" i="2"/>
  <c r="CS105" i="2"/>
  <c r="CT105" i="2"/>
  <c r="CP106" i="2"/>
  <c r="CQ106" i="2"/>
  <c r="CR106" i="2"/>
  <c r="CS106" i="2"/>
  <c r="CT106" i="2"/>
  <c r="CP107" i="2"/>
  <c r="CQ107" i="2"/>
  <c r="CR107" i="2"/>
  <c r="CS107" i="2"/>
  <c r="CT107" i="2"/>
  <c r="CO105" i="2"/>
  <c r="CO106" i="2"/>
  <c r="CO107" i="2"/>
  <c r="CO104" i="2"/>
  <c r="CO103" i="2"/>
  <c r="CO102" i="2"/>
  <c r="CO101" i="2"/>
  <c r="CO100" i="2"/>
  <c r="CO99" i="2"/>
  <c r="CO98" i="2"/>
  <c r="CO97" i="2"/>
  <c r="CO95" i="2"/>
  <c r="CO96" i="2"/>
  <c r="CO94" i="2"/>
  <c r="CO93" i="2"/>
  <c r="CO92" i="2"/>
  <c r="CO91" i="2"/>
  <c r="CO90" i="2"/>
  <c r="CO87" i="2"/>
  <c r="CO88" i="2"/>
  <c r="CO89" i="2"/>
  <c r="CO86" i="2"/>
  <c r="CO85" i="2"/>
  <c r="CO84" i="2"/>
  <c r="BN84" i="2"/>
  <c r="BO84" i="2"/>
  <c r="BP84" i="2"/>
  <c r="BQ84" i="2"/>
  <c r="BR84" i="2"/>
  <c r="BN85" i="2"/>
  <c r="BO85" i="2"/>
  <c r="BP85" i="2"/>
  <c r="BQ85" i="2"/>
  <c r="BR85" i="2"/>
  <c r="BN86" i="2"/>
  <c r="BO86" i="2"/>
  <c r="BP86" i="2"/>
  <c r="BQ86" i="2"/>
  <c r="BR86" i="2"/>
  <c r="BN87" i="2"/>
  <c r="BO87" i="2"/>
  <c r="BP87" i="2"/>
  <c r="BQ87" i="2"/>
  <c r="BR87" i="2"/>
  <c r="BN88" i="2"/>
  <c r="BO88" i="2"/>
  <c r="BP88" i="2"/>
  <c r="BQ88" i="2"/>
  <c r="BR88" i="2"/>
  <c r="BN89" i="2"/>
  <c r="BO89" i="2"/>
  <c r="BP89" i="2"/>
  <c r="BQ89" i="2"/>
  <c r="BR89" i="2"/>
  <c r="BN90" i="2"/>
  <c r="BO90" i="2"/>
  <c r="BP90" i="2"/>
  <c r="BQ90" i="2"/>
  <c r="BR90" i="2"/>
  <c r="BN91" i="2"/>
  <c r="BO91" i="2"/>
  <c r="BP91" i="2"/>
  <c r="BQ91" i="2"/>
  <c r="BR91" i="2"/>
  <c r="BN92" i="2"/>
  <c r="BO92" i="2"/>
  <c r="BP92" i="2"/>
  <c r="BQ92" i="2"/>
  <c r="BR92" i="2"/>
  <c r="BN93" i="2"/>
  <c r="BO93" i="2"/>
  <c r="BP93" i="2"/>
  <c r="BQ93" i="2"/>
  <c r="BR93" i="2"/>
  <c r="BN94" i="2"/>
  <c r="BO94" i="2"/>
  <c r="BP94" i="2"/>
  <c r="BQ94" i="2"/>
  <c r="BR94" i="2"/>
  <c r="BN95" i="2"/>
  <c r="BO95" i="2"/>
  <c r="BP95" i="2"/>
  <c r="BQ95" i="2"/>
  <c r="BR95" i="2"/>
  <c r="BN96" i="2"/>
  <c r="BO96" i="2"/>
  <c r="BP96" i="2"/>
  <c r="BQ96" i="2"/>
  <c r="BR96" i="2"/>
  <c r="BN97" i="2"/>
  <c r="BO97" i="2"/>
  <c r="BP97" i="2"/>
  <c r="BQ97" i="2"/>
  <c r="BR97" i="2"/>
  <c r="BN98" i="2"/>
  <c r="BO98" i="2"/>
  <c r="BP98" i="2"/>
  <c r="BQ98" i="2"/>
  <c r="BR98" i="2"/>
  <c r="BN99" i="2"/>
  <c r="BO99" i="2"/>
  <c r="BP99" i="2"/>
  <c r="BQ99" i="2"/>
  <c r="BR99" i="2"/>
  <c r="BN100" i="2"/>
  <c r="BO100" i="2"/>
  <c r="BP100" i="2"/>
  <c r="BQ100" i="2"/>
  <c r="BR100" i="2"/>
  <c r="BN101" i="2"/>
  <c r="BO101" i="2"/>
  <c r="BP101" i="2"/>
  <c r="BQ101" i="2"/>
  <c r="BR101" i="2"/>
  <c r="BN102" i="2"/>
  <c r="BO102" i="2"/>
  <c r="BP102" i="2"/>
  <c r="BQ102" i="2"/>
  <c r="BR102" i="2"/>
  <c r="BN103" i="2"/>
  <c r="BO103" i="2"/>
  <c r="BP103" i="2"/>
  <c r="BQ103" i="2"/>
  <c r="BR103" i="2"/>
  <c r="BN104" i="2"/>
  <c r="BO104" i="2"/>
  <c r="BP104" i="2"/>
  <c r="BQ104" i="2"/>
  <c r="BR104" i="2"/>
  <c r="BN105" i="2"/>
  <c r="BO105" i="2"/>
  <c r="BP105" i="2"/>
  <c r="BQ105" i="2"/>
  <c r="BR105" i="2"/>
  <c r="BN106" i="2"/>
  <c r="BO106" i="2"/>
  <c r="BP106" i="2"/>
  <c r="BQ106" i="2"/>
  <c r="BR106" i="2"/>
  <c r="BN107" i="2"/>
  <c r="BO107" i="2"/>
  <c r="BP107" i="2"/>
  <c r="BQ107" i="2"/>
  <c r="BR107" i="2"/>
  <c r="BM105" i="2"/>
  <c r="BM106" i="2"/>
  <c r="BM107" i="2"/>
  <c r="BM104" i="2"/>
  <c r="BM103" i="2"/>
  <c r="BM102" i="2"/>
  <c r="BM101" i="2"/>
  <c r="BM100" i="2"/>
  <c r="BM99" i="2"/>
  <c r="BM98" i="2"/>
  <c r="BM97" i="2"/>
  <c r="BM95" i="2"/>
  <c r="BM96" i="2"/>
  <c r="BM94" i="2"/>
  <c r="BM93" i="2"/>
  <c r="BM92" i="2"/>
  <c r="BM91" i="2"/>
  <c r="BM90" i="2"/>
  <c r="BM87" i="2"/>
  <c r="BM88" i="2"/>
  <c r="BM89" i="2"/>
  <c r="BM86" i="2"/>
  <c r="BM85" i="2"/>
  <c r="BM84" i="2"/>
  <c r="AK84" i="2"/>
  <c r="AL84" i="2"/>
  <c r="AM84" i="2"/>
  <c r="AN84" i="2"/>
  <c r="AO84" i="2"/>
  <c r="AK85" i="2"/>
  <c r="AL85" i="2"/>
  <c r="AM85" i="2"/>
  <c r="AN85" i="2"/>
  <c r="AO85" i="2"/>
  <c r="AK86" i="2"/>
  <c r="AL86" i="2"/>
  <c r="AM86" i="2"/>
  <c r="AN86" i="2"/>
  <c r="AO86" i="2"/>
  <c r="AK87" i="2"/>
  <c r="AL87" i="2"/>
  <c r="AM87" i="2"/>
  <c r="AN87" i="2"/>
  <c r="AO87" i="2"/>
  <c r="AK88" i="2"/>
  <c r="AL88" i="2"/>
  <c r="AM88" i="2"/>
  <c r="AN88" i="2"/>
  <c r="AO88" i="2"/>
  <c r="AK89" i="2"/>
  <c r="AL89" i="2"/>
  <c r="AM89" i="2"/>
  <c r="AN89" i="2"/>
  <c r="AO89" i="2"/>
  <c r="AK90" i="2"/>
  <c r="AL90" i="2"/>
  <c r="AM90" i="2"/>
  <c r="AN90" i="2"/>
  <c r="AO90" i="2"/>
  <c r="AK91" i="2"/>
  <c r="AL91" i="2"/>
  <c r="AM91" i="2"/>
  <c r="AN91" i="2"/>
  <c r="AO91" i="2"/>
  <c r="AK92" i="2"/>
  <c r="AL92" i="2"/>
  <c r="AM92" i="2"/>
  <c r="AN92" i="2"/>
  <c r="AO92" i="2"/>
  <c r="AK93" i="2"/>
  <c r="AL93" i="2"/>
  <c r="AM93" i="2"/>
  <c r="AN93" i="2"/>
  <c r="AO93" i="2"/>
  <c r="AK94" i="2"/>
  <c r="AL94" i="2"/>
  <c r="AM94" i="2"/>
  <c r="AN94" i="2"/>
  <c r="AO94" i="2"/>
  <c r="AK95" i="2"/>
  <c r="AL95" i="2"/>
  <c r="AM95" i="2"/>
  <c r="AN95" i="2"/>
  <c r="AO95" i="2"/>
  <c r="AK96" i="2"/>
  <c r="AL96" i="2"/>
  <c r="AM96" i="2"/>
  <c r="AN96" i="2"/>
  <c r="AO96" i="2"/>
  <c r="AK97" i="2"/>
  <c r="AL97" i="2"/>
  <c r="AM97" i="2"/>
  <c r="AN97" i="2"/>
  <c r="AO97" i="2"/>
  <c r="AK98" i="2"/>
  <c r="AL98" i="2"/>
  <c r="AM98" i="2"/>
  <c r="AN98" i="2"/>
  <c r="AO98" i="2"/>
  <c r="AK99" i="2"/>
  <c r="AL99" i="2"/>
  <c r="AM99" i="2"/>
  <c r="AN99" i="2"/>
  <c r="AO99" i="2"/>
  <c r="AK100" i="2"/>
  <c r="AL100" i="2"/>
  <c r="AM100" i="2"/>
  <c r="AN100" i="2"/>
  <c r="AO100" i="2"/>
  <c r="AK101" i="2"/>
  <c r="AL101" i="2"/>
  <c r="AM101" i="2"/>
  <c r="AN101" i="2"/>
  <c r="AO101" i="2"/>
  <c r="AK102" i="2"/>
  <c r="AL102" i="2"/>
  <c r="AM102" i="2"/>
  <c r="AN102" i="2"/>
  <c r="AO102" i="2"/>
  <c r="AK103" i="2"/>
  <c r="AL103" i="2"/>
  <c r="AM103" i="2"/>
  <c r="AN103" i="2"/>
  <c r="AO103" i="2"/>
  <c r="AK104" i="2"/>
  <c r="AL104" i="2"/>
  <c r="AM104" i="2"/>
  <c r="AN104" i="2"/>
  <c r="AO104" i="2"/>
  <c r="AK105" i="2"/>
  <c r="AL105" i="2"/>
  <c r="AM105" i="2"/>
  <c r="AN105" i="2"/>
  <c r="AO105" i="2"/>
  <c r="AK106" i="2"/>
  <c r="AL106" i="2"/>
  <c r="AM106" i="2"/>
  <c r="AN106" i="2"/>
  <c r="AO106" i="2"/>
  <c r="AK107" i="2"/>
  <c r="AL107" i="2"/>
  <c r="AM107" i="2"/>
  <c r="AN107" i="2"/>
  <c r="AO107" i="2"/>
  <c r="AJ107" i="2"/>
  <c r="AJ105" i="2"/>
  <c r="AJ106" i="2"/>
  <c r="AJ104" i="2"/>
  <c r="AJ103" i="2"/>
  <c r="AJ102" i="2"/>
  <c r="AJ101" i="2"/>
  <c r="AJ100" i="2"/>
  <c r="AJ99" i="2"/>
  <c r="AJ98" i="2"/>
  <c r="F98" i="2" s="1"/>
  <c r="AJ97" i="2"/>
  <c r="F97" i="2" s="1"/>
  <c r="G97" i="2" s="1"/>
  <c r="H97" i="2" s="1"/>
  <c r="I97" i="2" s="1"/>
  <c r="J97" i="2" s="1"/>
  <c r="K97" i="2" s="1"/>
  <c r="AJ95" i="2"/>
  <c r="AJ96" i="2"/>
  <c r="AJ94" i="2"/>
  <c r="AJ93" i="2"/>
  <c r="F93" i="2" s="1"/>
  <c r="G93" i="2" s="1"/>
  <c r="H93" i="2" s="1"/>
  <c r="I93" i="2" s="1"/>
  <c r="J93" i="2" s="1"/>
  <c r="K93" i="2" s="1"/>
  <c r="AJ92" i="2"/>
  <c r="AJ91" i="2"/>
  <c r="F91" i="2" s="1"/>
  <c r="AJ90" i="2"/>
  <c r="F90" i="2" s="1"/>
  <c r="AJ89" i="2"/>
  <c r="AJ87" i="2"/>
  <c r="AJ88" i="2"/>
  <c r="AJ86" i="2"/>
  <c r="AJ85" i="2"/>
  <c r="AJ84" i="2"/>
  <c r="CP50" i="2"/>
  <c r="CQ50" i="2"/>
  <c r="CR50" i="2"/>
  <c r="CS50" i="2"/>
  <c r="CT50" i="2"/>
  <c r="CP51" i="2"/>
  <c r="CQ51" i="2"/>
  <c r="CR51" i="2"/>
  <c r="CS51" i="2"/>
  <c r="CT51" i="2"/>
  <c r="CP52" i="2"/>
  <c r="CQ52" i="2"/>
  <c r="CR52" i="2"/>
  <c r="CS52" i="2"/>
  <c r="CT52" i="2"/>
  <c r="CP53" i="2"/>
  <c r="CQ53" i="2"/>
  <c r="CR53" i="2"/>
  <c r="CS53" i="2"/>
  <c r="CT53" i="2"/>
  <c r="CP54" i="2"/>
  <c r="CQ54" i="2"/>
  <c r="CR54" i="2"/>
  <c r="CS54" i="2"/>
  <c r="CT54" i="2"/>
  <c r="CP55" i="2"/>
  <c r="CQ55" i="2"/>
  <c r="CR55" i="2"/>
  <c r="CS55" i="2"/>
  <c r="CT55" i="2"/>
  <c r="CP56" i="2"/>
  <c r="CQ56" i="2"/>
  <c r="CR56" i="2"/>
  <c r="CS56" i="2"/>
  <c r="CT56" i="2"/>
  <c r="CP57" i="2"/>
  <c r="CQ57" i="2"/>
  <c r="CR57" i="2"/>
  <c r="CS57" i="2"/>
  <c r="CT57" i="2"/>
  <c r="CP58" i="2"/>
  <c r="CQ58" i="2"/>
  <c r="CR58" i="2"/>
  <c r="CS58" i="2"/>
  <c r="CT58" i="2"/>
  <c r="CP59" i="2"/>
  <c r="CQ59" i="2"/>
  <c r="CR59" i="2"/>
  <c r="CS59" i="2"/>
  <c r="CT59" i="2"/>
  <c r="CP60" i="2"/>
  <c r="CQ60" i="2"/>
  <c r="CR60" i="2"/>
  <c r="CS60" i="2"/>
  <c r="CT60" i="2"/>
  <c r="CP61" i="2"/>
  <c r="CQ61" i="2"/>
  <c r="CR61" i="2"/>
  <c r="CS61" i="2"/>
  <c r="CT61" i="2"/>
  <c r="CP62" i="2"/>
  <c r="CQ62" i="2"/>
  <c r="CR62" i="2"/>
  <c r="CS62" i="2"/>
  <c r="CT62" i="2"/>
  <c r="CP63" i="2"/>
  <c r="CQ63" i="2"/>
  <c r="CR63" i="2"/>
  <c r="CS63" i="2"/>
  <c r="CT63" i="2"/>
  <c r="CP64" i="2"/>
  <c r="CQ64" i="2"/>
  <c r="CR64" i="2"/>
  <c r="CS64" i="2"/>
  <c r="CT64" i="2"/>
  <c r="CP65" i="2"/>
  <c r="CQ65" i="2"/>
  <c r="CR65" i="2"/>
  <c r="CS65" i="2"/>
  <c r="CT65" i="2"/>
  <c r="CP66" i="2"/>
  <c r="CQ66" i="2"/>
  <c r="CR66" i="2"/>
  <c r="CS66" i="2"/>
  <c r="CT66" i="2"/>
  <c r="CP67" i="2"/>
  <c r="CQ67" i="2"/>
  <c r="CR67" i="2"/>
  <c r="CS67" i="2"/>
  <c r="CT67" i="2"/>
  <c r="CP68" i="2"/>
  <c r="CQ68" i="2"/>
  <c r="CR68" i="2"/>
  <c r="CS68" i="2"/>
  <c r="CT68" i="2"/>
  <c r="CP69" i="2"/>
  <c r="CQ69" i="2"/>
  <c r="CR69" i="2"/>
  <c r="CS69" i="2"/>
  <c r="CT69" i="2"/>
  <c r="CP70" i="2"/>
  <c r="CQ70" i="2"/>
  <c r="CR70" i="2"/>
  <c r="CS70" i="2"/>
  <c r="CT70" i="2"/>
  <c r="CP71" i="2"/>
  <c r="CQ71" i="2"/>
  <c r="CR71" i="2"/>
  <c r="CS71" i="2"/>
  <c r="CT71" i="2"/>
  <c r="CP72" i="2"/>
  <c r="CQ72" i="2"/>
  <c r="CR72" i="2"/>
  <c r="CS72" i="2"/>
  <c r="CT72" i="2"/>
  <c r="CP73" i="2"/>
  <c r="CQ73" i="2"/>
  <c r="CR73" i="2"/>
  <c r="CS73" i="2"/>
  <c r="CT73" i="2"/>
  <c r="CP74" i="2"/>
  <c r="CQ74" i="2"/>
  <c r="CR74" i="2"/>
  <c r="CS74" i="2"/>
  <c r="CT74" i="2"/>
  <c r="CP75" i="2"/>
  <c r="CQ75" i="2"/>
  <c r="CR75" i="2"/>
  <c r="CS75" i="2"/>
  <c r="CT75" i="2"/>
  <c r="CP76" i="2"/>
  <c r="CQ76" i="2"/>
  <c r="CR76" i="2"/>
  <c r="CS76" i="2"/>
  <c r="CT76" i="2"/>
  <c r="CP77" i="2"/>
  <c r="CQ77" i="2"/>
  <c r="CR77" i="2"/>
  <c r="CS77" i="2"/>
  <c r="CT77" i="2"/>
  <c r="CP78" i="2"/>
  <c r="CQ78" i="2"/>
  <c r="CR78" i="2"/>
  <c r="CS78" i="2"/>
  <c r="CT78" i="2"/>
  <c r="CP79" i="2"/>
  <c r="CQ79" i="2"/>
  <c r="CR79" i="2"/>
  <c r="CS79" i="2"/>
  <c r="CT79" i="2"/>
  <c r="CO79" i="2"/>
  <c r="F79" i="2" s="1"/>
  <c r="G79" i="2" s="1"/>
  <c r="H79" i="2" s="1"/>
  <c r="I79" i="2" s="1"/>
  <c r="J79" i="2" s="1"/>
  <c r="K79" i="2" s="1"/>
  <c r="L79" i="2" s="1"/>
  <c r="M79" i="2" s="1"/>
  <c r="N79" i="2" s="1"/>
  <c r="O79" i="2" s="1"/>
  <c r="P79" i="2" s="1"/>
  <c r="Q79" i="2" s="1"/>
  <c r="R79" i="2" s="1"/>
  <c r="S79" i="2" s="1"/>
  <c r="T79" i="2" s="1"/>
  <c r="U79" i="2" s="1"/>
  <c r="V79" i="2" s="1"/>
  <c r="W79" i="2" s="1"/>
  <c r="X79" i="2" s="1"/>
  <c r="Y79" i="2" s="1"/>
  <c r="Z79" i="2" s="1"/>
  <c r="AA79" i="2" s="1"/>
  <c r="AB79" i="2" s="1"/>
  <c r="AC79" i="2" s="1"/>
  <c r="AD79" i="2" s="1"/>
  <c r="AE79" i="2" s="1"/>
  <c r="AF79" i="2" s="1"/>
  <c r="CO60" i="2"/>
  <c r="CO61" i="2"/>
  <c r="CO62" i="2"/>
  <c r="CO63" i="2"/>
  <c r="CO64" i="2"/>
  <c r="CO65" i="2"/>
  <c r="CO66" i="2"/>
  <c r="CO67" i="2"/>
  <c r="CO68" i="2"/>
  <c r="CO69" i="2"/>
  <c r="CO70" i="2"/>
  <c r="CO71" i="2"/>
  <c r="CO72" i="2"/>
  <c r="CO73" i="2"/>
  <c r="CO74" i="2"/>
  <c r="CO75" i="2"/>
  <c r="CO76" i="2"/>
  <c r="CO77" i="2"/>
  <c r="CO78" i="2"/>
  <c r="CO59" i="2"/>
  <c r="CO53" i="2"/>
  <c r="CO54" i="2"/>
  <c r="CO55" i="2"/>
  <c r="CO52" i="2"/>
  <c r="CO58" i="2"/>
  <c r="CO57" i="2"/>
  <c r="CO56" i="2"/>
  <c r="CO51" i="2"/>
  <c r="CO50" i="2"/>
  <c r="BN50" i="2"/>
  <c r="BO50" i="2"/>
  <c r="BP50" i="2"/>
  <c r="BQ50" i="2"/>
  <c r="BR50" i="2"/>
  <c r="BN51" i="2"/>
  <c r="BO51" i="2"/>
  <c r="BP51" i="2"/>
  <c r="BQ51" i="2"/>
  <c r="BR51" i="2"/>
  <c r="BN52" i="2"/>
  <c r="BO52" i="2"/>
  <c r="BP52" i="2"/>
  <c r="BQ52" i="2"/>
  <c r="BR52" i="2"/>
  <c r="BN53" i="2"/>
  <c r="BO53" i="2"/>
  <c r="BP53" i="2"/>
  <c r="BQ53" i="2"/>
  <c r="BR53" i="2"/>
  <c r="BN54" i="2"/>
  <c r="BO54" i="2"/>
  <c r="BP54" i="2"/>
  <c r="BQ54" i="2"/>
  <c r="BR54" i="2"/>
  <c r="BN55" i="2"/>
  <c r="BO55" i="2"/>
  <c r="BP55" i="2"/>
  <c r="BQ55" i="2"/>
  <c r="BR55" i="2"/>
  <c r="BN56" i="2"/>
  <c r="G56" i="2" s="1"/>
  <c r="BO56" i="2"/>
  <c r="BP56" i="2"/>
  <c r="BQ56" i="2"/>
  <c r="BR56" i="2"/>
  <c r="BN57" i="2"/>
  <c r="BO57" i="2"/>
  <c r="BP57" i="2"/>
  <c r="BQ57" i="2"/>
  <c r="BR57" i="2"/>
  <c r="BN58" i="2"/>
  <c r="BO58" i="2"/>
  <c r="BP58" i="2"/>
  <c r="BQ58" i="2"/>
  <c r="BR58" i="2"/>
  <c r="BN59" i="2"/>
  <c r="BO59" i="2"/>
  <c r="BP59" i="2"/>
  <c r="BQ59" i="2"/>
  <c r="BR59" i="2"/>
  <c r="BN60" i="2"/>
  <c r="BO60" i="2"/>
  <c r="BP60" i="2"/>
  <c r="BQ60" i="2"/>
  <c r="BR60" i="2"/>
  <c r="BN61" i="2"/>
  <c r="BO61" i="2"/>
  <c r="BP61" i="2"/>
  <c r="BQ61" i="2"/>
  <c r="BR61" i="2"/>
  <c r="BN62" i="2"/>
  <c r="BO62" i="2"/>
  <c r="BP62" i="2"/>
  <c r="BQ62" i="2"/>
  <c r="BR62" i="2"/>
  <c r="BN63" i="2"/>
  <c r="BO63" i="2"/>
  <c r="BP63" i="2"/>
  <c r="BQ63" i="2"/>
  <c r="BR63" i="2"/>
  <c r="BN64" i="2"/>
  <c r="BO64" i="2"/>
  <c r="BP64" i="2"/>
  <c r="BQ64" i="2"/>
  <c r="BR64" i="2"/>
  <c r="BN65" i="2"/>
  <c r="BO65" i="2"/>
  <c r="BP65" i="2"/>
  <c r="BQ65" i="2"/>
  <c r="BR65" i="2"/>
  <c r="BN66" i="2"/>
  <c r="BO66" i="2"/>
  <c r="BP66" i="2"/>
  <c r="BQ66" i="2"/>
  <c r="BR66" i="2"/>
  <c r="BN67" i="2"/>
  <c r="BO67" i="2"/>
  <c r="BP67" i="2"/>
  <c r="BQ67" i="2"/>
  <c r="BR67" i="2"/>
  <c r="BN68" i="2"/>
  <c r="BO68" i="2"/>
  <c r="BP68" i="2"/>
  <c r="BQ68" i="2"/>
  <c r="BR68" i="2"/>
  <c r="BN69" i="2"/>
  <c r="BO69" i="2"/>
  <c r="BP69" i="2"/>
  <c r="BQ69" i="2"/>
  <c r="BR69" i="2"/>
  <c r="BN70" i="2"/>
  <c r="BO70" i="2"/>
  <c r="BP70" i="2"/>
  <c r="BQ70" i="2"/>
  <c r="BR70" i="2"/>
  <c r="BN71" i="2"/>
  <c r="BO71" i="2"/>
  <c r="BP71" i="2"/>
  <c r="BQ71" i="2"/>
  <c r="BR71" i="2"/>
  <c r="BN72" i="2"/>
  <c r="BO72" i="2"/>
  <c r="BP72" i="2"/>
  <c r="BQ72" i="2"/>
  <c r="BR72" i="2"/>
  <c r="BN73" i="2"/>
  <c r="BO73" i="2"/>
  <c r="BP73" i="2"/>
  <c r="BQ73" i="2"/>
  <c r="BR73" i="2"/>
  <c r="BN74" i="2"/>
  <c r="BO74" i="2"/>
  <c r="BP74" i="2"/>
  <c r="BQ74" i="2"/>
  <c r="BR74" i="2"/>
  <c r="BN75" i="2"/>
  <c r="BO75" i="2"/>
  <c r="BP75" i="2"/>
  <c r="BQ75" i="2"/>
  <c r="BR75" i="2"/>
  <c r="BN76" i="2"/>
  <c r="BO76" i="2"/>
  <c r="BP76" i="2"/>
  <c r="BQ76" i="2"/>
  <c r="BR76" i="2"/>
  <c r="BN77" i="2"/>
  <c r="BO77" i="2"/>
  <c r="BP77" i="2"/>
  <c r="BQ77" i="2"/>
  <c r="BR77" i="2"/>
  <c r="BN78" i="2"/>
  <c r="BO78" i="2"/>
  <c r="BP78" i="2"/>
  <c r="BQ78" i="2"/>
  <c r="BR78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72" i="2"/>
  <c r="BM73" i="2"/>
  <c r="BM74" i="2"/>
  <c r="BM75" i="2"/>
  <c r="BM76" i="2"/>
  <c r="BM77" i="2"/>
  <c r="BM78" i="2"/>
  <c r="BM59" i="2"/>
  <c r="BM58" i="2"/>
  <c r="BM57" i="2"/>
  <c r="BM56" i="2"/>
  <c r="BM53" i="2"/>
  <c r="BM54" i="2"/>
  <c r="BM55" i="2"/>
  <c r="BM52" i="2"/>
  <c r="BM51" i="2"/>
  <c r="BM50" i="2"/>
  <c r="CP7" i="2"/>
  <c r="CQ7" i="2"/>
  <c r="CR7" i="2"/>
  <c r="CS7" i="2"/>
  <c r="CT7" i="2"/>
  <c r="CP8" i="2"/>
  <c r="CQ8" i="2"/>
  <c r="CR8" i="2"/>
  <c r="CS8" i="2"/>
  <c r="CT8" i="2"/>
  <c r="CP9" i="2"/>
  <c r="CQ9" i="2"/>
  <c r="CR9" i="2"/>
  <c r="CS9" i="2"/>
  <c r="CT9" i="2"/>
  <c r="CP10" i="2"/>
  <c r="CQ10" i="2"/>
  <c r="CR10" i="2"/>
  <c r="CS10" i="2"/>
  <c r="CT10" i="2"/>
  <c r="CP11" i="2"/>
  <c r="CQ11" i="2"/>
  <c r="CR11" i="2"/>
  <c r="CS11" i="2"/>
  <c r="CT11" i="2"/>
  <c r="CP12" i="2"/>
  <c r="CQ12" i="2"/>
  <c r="CR12" i="2"/>
  <c r="CS12" i="2"/>
  <c r="CT12" i="2"/>
  <c r="CP13" i="2"/>
  <c r="CQ13" i="2"/>
  <c r="CR13" i="2"/>
  <c r="CS13" i="2"/>
  <c r="CT13" i="2"/>
  <c r="CP14" i="2"/>
  <c r="CQ14" i="2"/>
  <c r="CR14" i="2"/>
  <c r="CS14" i="2"/>
  <c r="CT14" i="2"/>
  <c r="CP15" i="2"/>
  <c r="CQ15" i="2"/>
  <c r="CR15" i="2"/>
  <c r="CS15" i="2"/>
  <c r="CT15" i="2"/>
  <c r="CP16" i="2"/>
  <c r="CQ16" i="2"/>
  <c r="CR16" i="2"/>
  <c r="CS16" i="2"/>
  <c r="CT16" i="2"/>
  <c r="CP17" i="2"/>
  <c r="CQ17" i="2"/>
  <c r="CR17" i="2"/>
  <c r="CS17" i="2"/>
  <c r="CT17" i="2"/>
  <c r="CP18" i="2"/>
  <c r="CQ18" i="2"/>
  <c r="CR18" i="2"/>
  <c r="CS18" i="2"/>
  <c r="CT18" i="2"/>
  <c r="CP19" i="2"/>
  <c r="CQ19" i="2"/>
  <c r="CR19" i="2"/>
  <c r="CS19" i="2"/>
  <c r="CT19" i="2"/>
  <c r="CP20" i="2"/>
  <c r="CQ20" i="2"/>
  <c r="CR20" i="2"/>
  <c r="CS20" i="2"/>
  <c r="CT20" i="2"/>
  <c r="CP21" i="2"/>
  <c r="CQ21" i="2"/>
  <c r="CR21" i="2"/>
  <c r="CS21" i="2"/>
  <c r="CT21" i="2"/>
  <c r="CP22" i="2"/>
  <c r="CQ22" i="2"/>
  <c r="CR22" i="2"/>
  <c r="CS22" i="2"/>
  <c r="CT22" i="2"/>
  <c r="CP23" i="2"/>
  <c r="CQ23" i="2"/>
  <c r="CR23" i="2"/>
  <c r="CS23" i="2"/>
  <c r="CT23" i="2"/>
  <c r="CP24" i="2"/>
  <c r="CQ24" i="2"/>
  <c r="CR24" i="2"/>
  <c r="CS24" i="2"/>
  <c r="CT24" i="2"/>
  <c r="CP25" i="2"/>
  <c r="CQ25" i="2"/>
  <c r="CR25" i="2"/>
  <c r="CS25" i="2"/>
  <c r="CT25" i="2"/>
  <c r="CP26" i="2"/>
  <c r="CQ26" i="2"/>
  <c r="CR26" i="2"/>
  <c r="CS26" i="2"/>
  <c r="CT26" i="2"/>
  <c r="CP27" i="2"/>
  <c r="CQ27" i="2"/>
  <c r="CR27" i="2"/>
  <c r="CS27" i="2"/>
  <c r="CT27" i="2"/>
  <c r="CP28" i="2"/>
  <c r="CQ28" i="2"/>
  <c r="CR28" i="2"/>
  <c r="CS28" i="2"/>
  <c r="CT28" i="2"/>
  <c r="CP29" i="2"/>
  <c r="CQ29" i="2"/>
  <c r="CR29" i="2"/>
  <c r="CS29" i="2"/>
  <c r="CT29" i="2"/>
  <c r="CP30" i="2"/>
  <c r="CQ30" i="2"/>
  <c r="CR30" i="2"/>
  <c r="CS30" i="2"/>
  <c r="CT30" i="2"/>
  <c r="CP31" i="2"/>
  <c r="CQ31" i="2"/>
  <c r="CR31" i="2"/>
  <c r="CS31" i="2"/>
  <c r="CT31" i="2"/>
  <c r="CP32" i="2"/>
  <c r="CQ32" i="2"/>
  <c r="CR32" i="2"/>
  <c r="CS32" i="2"/>
  <c r="CT32" i="2"/>
  <c r="CP33" i="2"/>
  <c r="CQ33" i="2"/>
  <c r="CR33" i="2"/>
  <c r="CS33" i="2"/>
  <c r="CT33" i="2"/>
  <c r="CP34" i="2"/>
  <c r="CQ34" i="2"/>
  <c r="CR34" i="2"/>
  <c r="CS34" i="2"/>
  <c r="CT34" i="2"/>
  <c r="CP35" i="2"/>
  <c r="CQ35" i="2"/>
  <c r="CR35" i="2"/>
  <c r="CS35" i="2"/>
  <c r="CT35" i="2"/>
  <c r="CP36" i="2"/>
  <c r="CQ36" i="2"/>
  <c r="CR36" i="2"/>
  <c r="CS36" i="2"/>
  <c r="CT36" i="2"/>
  <c r="CP37" i="2"/>
  <c r="CQ37" i="2"/>
  <c r="CR37" i="2"/>
  <c r="CS37" i="2"/>
  <c r="CT37" i="2"/>
  <c r="CP38" i="2"/>
  <c r="CQ38" i="2"/>
  <c r="CR38" i="2"/>
  <c r="CS38" i="2"/>
  <c r="CT38" i="2"/>
  <c r="CP39" i="2"/>
  <c r="CQ39" i="2"/>
  <c r="CR39" i="2"/>
  <c r="CS39" i="2"/>
  <c r="CT39" i="2"/>
  <c r="CP40" i="2"/>
  <c r="CQ40" i="2"/>
  <c r="CR40" i="2"/>
  <c r="CS40" i="2"/>
  <c r="CT40" i="2"/>
  <c r="CP41" i="2"/>
  <c r="CQ41" i="2"/>
  <c r="CR41" i="2"/>
  <c r="CS41" i="2"/>
  <c r="CT41" i="2"/>
  <c r="CP42" i="2"/>
  <c r="CQ42" i="2"/>
  <c r="CR42" i="2"/>
  <c r="CS42" i="2"/>
  <c r="CT42" i="2"/>
  <c r="CP43" i="2"/>
  <c r="CQ43" i="2"/>
  <c r="CR43" i="2"/>
  <c r="CS43" i="2"/>
  <c r="CT43" i="2"/>
  <c r="CP44" i="2"/>
  <c r="CQ44" i="2"/>
  <c r="CR44" i="2"/>
  <c r="CS44" i="2"/>
  <c r="CT44" i="2"/>
  <c r="CP45" i="2"/>
  <c r="CQ45" i="2"/>
  <c r="CR45" i="2"/>
  <c r="CS45" i="2"/>
  <c r="CT45" i="2"/>
  <c r="CO45" i="2"/>
  <c r="CO41" i="2"/>
  <c r="CO42" i="2"/>
  <c r="CO43" i="2"/>
  <c r="CO44" i="2"/>
  <c r="CO40" i="2"/>
  <c r="CO39" i="2"/>
  <c r="CO33" i="2"/>
  <c r="CO34" i="2"/>
  <c r="CO35" i="2"/>
  <c r="CO36" i="2"/>
  <c r="CO37" i="2"/>
  <c r="CO38" i="2"/>
  <c r="CO32" i="2"/>
  <c r="CO31" i="2"/>
  <c r="CO30" i="2"/>
  <c r="CO23" i="2"/>
  <c r="CO24" i="2"/>
  <c r="CO25" i="2"/>
  <c r="CO26" i="2"/>
  <c r="CO27" i="2"/>
  <c r="CO28" i="2"/>
  <c r="CO29" i="2"/>
  <c r="CO22" i="2"/>
  <c r="CO21" i="2"/>
  <c r="CO20" i="2"/>
  <c r="CO19" i="2"/>
  <c r="CO18" i="2"/>
  <c r="CO14" i="2"/>
  <c r="CO15" i="2"/>
  <c r="CO16" i="2"/>
  <c r="CO17" i="2"/>
  <c r="CO13" i="2"/>
  <c r="CO8" i="2"/>
  <c r="CO9" i="2"/>
  <c r="CO10" i="2"/>
  <c r="CO11" i="2"/>
  <c r="CO12" i="2"/>
  <c r="CO7" i="2"/>
  <c r="BN7" i="2"/>
  <c r="BO7" i="2"/>
  <c r="BP7" i="2"/>
  <c r="BQ7" i="2"/>
  <c r="BR7" i="2"/>
  <c r="BN8" i="2"/>
  <c r="BO8" i="2"/>
  <c r="BP8" i="2"/>
  <c r="BQ8" i="2"/>
  <c r="BR8" i="2"/>
  <c r="BN9" i="2"/>
  <c r="BO9" i="2"/>
  <c r="BP9" i="2"/>
  <c r="BQ9" i="2"/>
  <c r="BR9" i="2"/>
  <c r="BN10" i="2"/>
  <c r="BO10" i="2"/>
  <c r="BP10" i="2"/>
  <c r="BQ10" i="2"/>
  <c r="BR10" i="2"/>
  <c r="BN11" i="2"/>
  <c r="BO11" i="2"/>
  <c r="BP11" i="2"/>
  <c r="BQ11" i="2"/>
  <c r="BR11" i="2"/>
  <c r="BN12" i="2"/>
  <c r="BO12" i="2"/>
  <c r="BP12" i="2"/>
  <c r="BQ12" i="2"/>
  <c r="BR12" i="2"/>
  <c r="BN13" i="2"/>
  <c r="BO13" i="2"/>
  <c r="BP13" i="2"/>
  <c r="BQ13" i="2"/>
  <c r="BR13" i="2"/>
  <c r="BN14" i="2"/>
  <c r="BO14" i="2"/>
  <c r="BP14" i="2"/>
  <c r="BQ14" i="2"/>
  <c r="BR14" i="2"/>
  <c r="BN15" i="2"/>
  <c r="BO15" i="2"/>
  <c r="BP15" i="2"/>
  <c r="BQ15" i="2"/>
  <c r="BR15" i="2"/>
  <c r="BN16" i="2"/>
  <c r="BO16" i="2"/>
  <c r="BP16" i="2"/>
  <c r="BQ16" i="2"/>
  <c r="BR16" i="2"/>
  <c r="BN17" i="2"/>
  <c r="BO17" i="2"/>
  <c r="BP17" i="2"/>
  <c r="BQ17" i="2"/>
  <c r="BR17" i="2"/>
  <c r="BN18" i="2"/>
  <c r="BO18" i="2"/>
  <c r="BP18" i="2"/>
  <c r="BQ18" i="2"/>
  <c r="BR18" i="2"/>
  <c r="BN19" i="2"/>
  <c r="BO19" i="2"/>
  <c r="BP19" i="2"/>
  <c r="BQ19" i="2"/>
  <c r="BR19" i="2"/>
  <c r="BN20" i="2"/>
  <c r="BO20" i="2"/>
  <c r="BP20" i="2"/>
  <c r="BQ20" i="2"/>
  <c r="BR20" i="2"/>
  <c r="BN21" i="2"/>
  <c r="BO21" i="2"/>
  <c r="BP21" i="2"/>
  <c r="BQ21" i="2"/>
  <c r="BR21" i="2"/>
  <c r="BN22" i="2"/>
  <c r="BO22" i="2"/>
  <c r="BP22" i="2"/>
  <c r="BQ22" i="2"/>
  <c r="BR22" i="2"/>
  <c r="BN23" i="2"/>
  <c r="BO23" i="2"/>
  <c r="BP23" i="2"/>
  <c r="BQ23" i="2"/>
  <c r="BR23" i="2"/>
  <c r="BN24" i="2"/>
  <c r="BO24" i="2"/>
  <c r="BP24" i="2"/>
  <c r="BQ24" i="2"/>
  <c r="BR24" i="2"/>
  <c r="BN25" i="2"/>
  <c r="BO25" i="2"/>
  <c r="BP25" i="2"/>
  <c r="BQ25" i="2"/>
  <c r="BR25" i="2"/>
  <c r="BN26" i="2"/>
  <c r="BO26" i="2"/>
  <c r="BP26" i="2"/>
  <c r="BQ26" i="2"/>
  <c r="BR26" i="2"/>
  <c r="BN27" i="2"/>
  <c r="BO27" i="2"/>
  <c r="BP27" i="2"/>
  <c r="BQ27" i="2"/>
  <c r="BR27" i="2"/>
  <c r="BN28" i="2"/>
  <c r="BO28" i="2"/>
  <c r="BP28" i="2"/>
  <c r="BQ28" i="2"/>
  <c r="BR28" i="2"/>
  <c r="BN29" i="2"/>
  <c r="BO29" i="2"/>
  <c r="BP29" i="2"/>
  <c r="BQ29" i="2"/>
  <c r="BR29" i="2"/>
  <c r="BN30" i="2"/>
  <c r="BO30" i="2"/>
  <c r="BP30" i="2"/>
  <c r="BQ30" i="2"/>
  <c r="BR30" i="2"/>
  <c r="BN31" i="2"/>
  <c r="BO31" i="2"/>
  <c r="BP31" i="2"/>
  <c r="BQ31" i="2"/>
  <c r="BR31" i="2"/>
  <c r="BN32" i="2"/>
  <c r="BO32" i="2"/>
  <c r="BP32" i="2"/>
  <c r="BQ32" i="2"/>
  <c r="BR32" i="2"/>
  <c r="BN33" i="2"/>
  <c r="BO33" i="2"/>
  <c r="BP33" i="2"/>
  <c r="BQ33" i="2"/>
  <c r="BR33" i="2"/>
  <c r="BN34" i="2"/>
  <c r="BO34" i="2"/>
  <c r="BP34" i="2"/>
  <c r="BQ34" i="2"/>
  <c r="BR34" i="2"/>
  <c r="BN35" i="2"/>
  <c r="BO35" i="2"/>
  <c r="BP35" i="2"/>
  <c r="BQ35" i="2"/>
  <c r="BR35" i="2"/>
  <c r="BN36" i="2"/>
  <c r="BO36" i="2"/>
  <c r="BP36" i="2"/>
  <c r="BQ36" i="2"/>
  <c r="BR36" i="2"/>
  <c r="BN37" i="2"/>
  <c r="BO37" i="2"/>
  <c r="BP37" i="2"/>
  <c r="BQ37" i="2"/>
  <c r="BR37" i="2"/>
  <c r="BN38" i="2"/>
  <c r="BO38" i="2"/>
  <c r="BP38" i="2"/>
  <c r="BQ38" i="2"/>
  <c r="BR38" i="2"/>
  <c r="BN39" i="2"/>
  <c r="BO39" i="2"/>
  <c r="BP39" i="2"/>
  <c r="BQ39" i="2"/>
  <c r="BR39" i="2"/>
  <c r="BN40" i="2"/>
  <c r="BO40" i="2"/>
  <c r="BP40" i="2"/>
  <c r="BQ40" i="2"/>
  <c r="BR40" i="2"/>
  <c r="BN41" i="2"/>
  <c r="BO41" i="2"/>
  <c r="BP41" i="2"/>
  <c r="BQ41" i="2"/>
  <c r="BR41" i="2"/>
  <c r="BN42" i="2"/>
  <c r="BO42" i="2"/>
  <c r="BP42" i="2"/>
  <c r="BQ42" i="2"/>
  <c r="BR42" i="2"/>
  <c r="BN43" i="2"/>
  <c r="BO43" i="2"/>
  <c r="BP43" i="2"/>
  <c r="BQ43" i="2"/>
  <c r="BR43" i="2"/>
  <c r="BN44" i="2"/>
  <c r="BO44" i="2"/>
  <c r="BP44" i="2"/>
  <c r="BQ44" i="2"/>
  <c r="BR44" i="2"/>
  <c r="BN45" i="2"/>
  <c r="BO45" i="2"/>
  <c r="BP45" i="2"/>
  <c r="BQ45" i="2"/>
  <c r="BR45" i="2"/>
  <c r="BM45" i="2"/>
  <c r="BM41" i="2"/>
  <c r="BM42" i="2"/>
  <c r="BM43" i="2"/>
  <c r="BM44" i="2"/>
  <c r="BM40" i="2"/>
  <c r="BM39" i="2"/>
  <c r="BM33" i="2"/>
  <c r="BM34" i="2"/>
  <c r="BM35" i="2"/>
  <c r="BM36" i="2"/>
  <c r="BM37" i="2"/>
  <c r="BM38" i="2"/>
  <c r="BM32" i="2"/>
  <c r="BM31" i="2"/>
  <c r="BM30" i="2"/>
  <c r="BM23" i="2"/>
  <c r="BM24" i="2"/>
  <c r="BM25" i="2"/>
  <c r="BM26" i="2"/>
  <c r="BM27" i="2"/>
  <c r="BM28" i="2"/>
  <c r="BM29" i="2"/>
  <c r="BM22" i="2"/>
  <c r="BM21" i="2"/>
  <c r="BM20" i="2"/>
  <c r="BM19" i="2"/>
  <c r="BM18" i="2"/>
  <c r="BM14" i="2"/>
  <c r="BM15" i="2"/>
  <c r="BM16" i="2"/>
  <c r="BM17" i="2"/>
  <c r="BM13" i="2"/>
  <c r="BM8" i="2"/>
  <c r="BM9" i="2"/>
  <c r="BM10" i="2"/>
  <c r="BM11" i="2"/>
  <c r="BM12" i="2"/>
  <c r="BM7" i="2"/>
  <c r="AK50" i="2"/>
  <c r="AL50" i="2"/>
  <c r="AM50" i="2"/>
  <c r="AN50" i="2"/>
  <c r="AO50" i="2"/>
  <c r="AK51" i="2"/>
  <c r="AL51" i="2"/>
  <c r="AM51" i="2"/>
  <c r="AN51" i="2"/>
  <c r="AO51" i="2"/>
  <c r="AK52" i="2"/>
  <c r="AL52" i="2"/>
  <c r="AM52" i="2"/>
  <c r="AN52" i="2"/>
  <c r="AO52" i="2"/>
  <c r="AK53" i="2"/>
  <c r="AL53" i="2"/>
  <c r="AM53" i="2"/>
  <c r="AN53" i="2"/>
  <c r="AO53" i="2"/>
  <c r="AK54" i="2"/>
  <c r="AL54" i="2"/>
  <c r="AM54" i="2"/>
  <c r="AN54" i="2"/>
  <c r="AO54" i="2"/>
  <c r="AK55" i="2"/>
  <c r="AL55" i="2"/>
  <c r="AM55" i="2"/>
  <c r="AN55" i="2"/>
  <c r="AO55" i="2"/>
  <c r="AK56" i="2"/>
  <c r="AL56" i="2"/>
  <c r="AM56" i="2"/>
  <c r="AN56" i="2"/>
  <c r="AO56" i="2"/>
  <c r="AK57" i="2"/>
  <c r="AL57" i="2"/>
  <c r="AM57" i="2"/>
  <c r="AN57" i="2"/>
  <c r="AO57" i="2"/>
  <c r="AK58" i="2"/>
  <c r="AL58" i="2"/>
  <c r="AM58" i="2"/>
  <c r="AN58" i="2"/>
  <c r="AO58" i="2"/>
  <c r="AK59" i="2"/>
  <c r="AL59" i="2"/>
  <c r="AM59" i="2"/>
  <c r="AN59" i="2"/>
  <c r="AO59" i="2"/>
  <c r="AK60" i="2"/>
  <c r="AL60" i="2"/>
  <c r="AM60" i="2"/>
  <c r="AN60" i="2"/>
  <c r="AO60" i="2"/>
  <c r="AK61" i="2"/>
  <c r="AL61" i="2"/>
  <c r="AM61" i="2"/>
  <c r="AN61" i="2"/>
  <c r="AO61" i="2"/>
  <c r="AK62" i="2"/>
  <c r="AL62" i="2"/>
  <c r="AM62" i="2"/>
  <c r="AN62" i="2"/>
  <c r="AO62" i="2"/>
  <c r="AK63" i="2"/>
  <c r="AL63" i="2"/>
  <c r="AM63" i="2"/>
  <c r="AN63" i="2"/>
  <c r="AO63" i="2"/>
  <c r="AK64" i="2"/>
  <c r="AL64" i="2"/>
  <c r="AM64" i="2"/>
  <c r="AN64" i="2"/>
  <c r="AO64" i="2"/>
  <c r="AK65" i="2"/>
  <c r="AL65" i="2"/>
  <c r="AM65" i="2"/>
  <c r="AN65" i="2"/>
  <c r="AO65" i="2"/>
  <c r="AK66" i="2"/>
  <c r="AL66" i="2"/>
  <c r="AM66" i="2"/>
  <c r="AN66" i="2"/>
  <c r="AO66" i="2"/>
  <c r="AK67" i="2"/>
  <c r="AL67" i="2"/>
  <c r="AM67" i="2"/>
  <c r="AN67" i="2"/>
  <c r="AO67" i="2"/>
  <c r="AK68" i="2"/>
  <c r="AL68" i="2"/>
  <c r="AM68" i="2"/>
  <c r="AN68" i="2"/>
  <c r="AO68" i="2"/>
  <c r="AK69" i="2"/>
  <c r="AL69" i="2"/>
  <c r="AM69" i="2"/>
  <c r="AN69" i="2"/>
  <c r="AO69" i="2"/>
  <c r="AK70" i="2"/>
  <c r="AL70" i="2"/>
  <c r="AM70" i="2"/>
  <c r="AN70" i="2"/>
  <c r="AO70" i="2"/>
  <c r="AK71" i="2"/>
  <c r="AL71" i="2"/>
  <c r="AM71" i="2"/>
  <c r="AN71" i="2"/>
  <c r="AO71" i="2"/>
  <c r="AK72" i="2"/>
  <c r="AL72" i="2"/>
  <c r="AM72" i="2"/>
  <c r="AN72" i="2"/>
  <c r="AO72" i="2"/>
  <c r="AK73" i="2"/>
  <c r="AL73" i="2"/>
  <c r="AM73" i="2"/>
  <c r="AN73" i="2"/>
  <c r="AO73" i="2"/>
  <c r="AK74" i="2"/>
  <c r="AL74" i="2"/>
  <c r="AM74" i="2"/>
  <c r="AN74" i="2"/>
  <c r="AO74" i="2"/>
  <c r="AK75" i="2"/>
  <c r="AL75" i="2"/>
  <c r="AM75" i="2"/>
  <c r="AN75" i="2"/>
  <c r="AO75" i="2"/>
  <c r="AK76" i="2"/>
  <c r="AL76" i="2"/>
  <c r="AM76" i="2"/>
  <c r="AN76" i="2"/>
  <c r="AO76" i="2"/>
  <c r="AK77" i="2"/>
  <c r="AL77" i="2"/>
  <c r="AM77" i="2"/>
  <c r="AN77" i="2"/>
  <c r="AO77" i="2"/>
  <c r="AK78" i="2"/>
  <c r="AL78" i="2"/>
  <c r="AM78" i="2"/>
  <c r="AN78" i="2"/>
  <c r="AO78" i="2"/>
  <c r="AJ78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59" i="2"/>
  <c r="AJ58" i="2"/>
  <c r="AJ57" i="2"/>
  <c r="AJ56" i="2"/>
  <c r="F56" i="2" s="1"/>
  <c r="D56" i="3" s="1"/>
  <c r="AJ53" i="2"/>
  <c r="AJ54" i="2"/>
  <c r="AJ55" i="2"/>
  <c r="AJ52" i="2"/>
  <c r="AJ51" i="2"/>
  <c r="AJ50" i="2"/>
  <c r="AK7" i="2"/>
  <c r="AL7" i="2"/>
  <c r="AM7" i="2"/>
  <c r="AN7" i="2"/>
  <c r="AO7" i="2"/>
  <c r="AK8" i="2"/>
  <c r="AL8" i="2"/>
  <c r="AM8" i="2"/>
  <c r="AN8" i="2"/>
  <c r="AO8" i="2"/>
  <c r="AK9" i="2"/>
  <c r="AL9" i="2"/>
  <c r="AM9" i="2"/>
  <c r="AN9" i="2"/>
  <c r="AO9" i="2"/>
  <c r="AK10" i="2"/>
  <c r="AL10" i="2"/>
  <c r="AM10" i="2"/>
  <c r="AN10" i="2"/>
  <c r="AO10" i="2"/>
  <c r="AK11" i="2"/>
  <c r="AL11" i="2"/>
  <c r="AM11" i="2"/>
  <c r="AN11" i="2"/>
  <c r="AO11" i="2"/>
  <c r="AK12" i="2"/>
  <c r="AL12" i="2"/>
  <c r="AM12" i="2"/>
  <c r="AN12" i="2"/>
  <c r="AO12" i="2"/>
  <c r="AK13" i="2"/>
  <c r="AL13" i="2"/>
  <c r="AM13" i="2"/>
  <c r="AN13" i="2"/>
  <c r="AO13" i="2"/>
  <c r="AK14" i="2"/>
  <c r="AL14" i="2"/>
  <c r="AM14" i="2"/>
  <c r="AN14" i="2"/>
  <c r="AO14" i="2"/>
  <c r="AK15" i="2"/>
  <c r="AL15" i="2"/>
  <c r="AM15" i="2"/>
  <c r="AN15" i="2"/>
  <c r="AO15" i="2"/>
  <c r="AK16" i="2"/>
  <c r="AL16" i="2"/>
  <c r="AM16" i="2"/>
  <c r="AN16" i="2"/>
  <c r="AO16" i="2"/>
  <c r="AK17" i="2"/>
  <c r="AL17" i="2"/>
  <c r="AM17" i="2"/>
  <c r="AN17" i="2"/>
  <c r="AO17" i="2"/>
  <c r="AK18" i="2"/>
  <c r="AL18" i="2"/>
  <c r="AM18" i="2"/>
  <c r="AN18" i="2"/>
  <c r="AO18" i="2"/>
  <c r="AK19" i="2"/>
  <c r="AL19" i="2"/>
  <c r="AM19" i="2"/>
  <c r="AN19" i="2"/>
  <c r="AO19" i="2"/>
  <c r="AK20" i="2"/>
  <c r="AL20" i="2"/>
  <c r="AM20" i="2"/>
  <c r="AN20" i="2"/>
  <c r="AO20" i="2"/>
  <c r="AK21" i="2"/>
  <c r="AL21" i="2"/>
  <c r="AM21" i="2"/>
  <c r="AN21" i="2"/>
  <c r="AO21" i="2"/>
  <c r="AK22" i="2"/>
  <c r="AL22" i="2"/>
  <c r="AM22" i="2"/>
  <c r="AN22" i="2"/>
  <c r="AO22" i="2"/>
  <c r="AK23" i="2"/>
  <c r="AL23" i="2"/>
  <c r="AM23" i="2"/>
  <c r="AN23" i="2"/>
  <c r="AO23" i="2"/>
  <c r="AK24" i="2"/>
  <c r="AL24" i="2"/>
  <c r="AM24" i="2"/>
  <c r="AN24" i="2"/>
  <c r="AO24" i="2"/>
  <c r="AK25" i="2"/>
  <c r="AL25" i="2"/>
  <c r="AM25" i="2"/>
  <c r="AN25" i="2"/>
  <c r="AO25" i="2"/>
  <c r="AK26" i="2"/>
  <c r="AL26" i="2"/>
  <c r="AM26" i="2"/>
  <c r="AN26" i="2"/>
  <c r="AO26" i="2"/>
  <c r="AK27" i="2"/>
  <c r="AL27" i="2"/>
  <c r="AM27" i="2"/>
  <c r="AN27" i="2"/>
  <c r="AO27" i="2"/>
  <c r="AK28" i="2"/>
  <c r="AL28" i="2"/>
  <c r="AM28" i="2"/>
  <c r="AN28" i="2"/>
  <c r="AO28" i="2"/>
  <c r="AK29" i="2"/>
  <c r="AL29" i="2"/>
  <c r="AM29" i="2"/>
  <c r="AN29" i="2"/>
  <c r="AO29" i="2"/>
  <c r="AK30" i="2"/>
  <c r="AL30" i="2"/>
  <c r="AM30" i="2"/>
  <c r="AN30" i="2"/>
  <c r="AO30" i="2"/>
  <c r="AK31" i="2"/>
  <c r="AL31" i="2"/>
  <c r="AM31" i="2"/>
  <c r="AN31" i="2"/>
  <c r="AO31" i="2"/>
  <c r="AK32" i="2"/>
  <c r="AL32" i="2"/>
  <c r="AM32" i="2"/>
  <c r="AN32" i="2"/>
  <c r="AO32" i="2"/>
  <c r="AK33" i="2"/>
  <c r="AL33" i="2"/>
  <c r="AM33" i="2"/>
  <c r="AN33" i="2"/>
  <c r="AO33" i="2"/>
  <c r="AK34" i="2"/>
  <c r="AL34" i="2"/>
  <c r="AM34" i="2"/>
  <c r="AN34" i="2"/>
  <c r="AO34" i="2"/>
  <c r="AK35" i="2"/>
  <c r="AL35" i="2"/>
  <c r="AM35" i="2"/>
  <c r="AN35" i="2"/>
  <c r="AO35" i="2"/>
  <c r="AK36" i="2"/>
  <c r="AL36" i="2"/>
  <c r="AM36" i="2"/>
  <c r="AN36" i="2"/>
  <c r="AO36" i="2"/>
  <c r="AK37" i="2"/>
  <c r="AL37" i="2"/>
  <c r="AM37" i="2"/>
  <c r="AN37" i="2"/>
  <c r="AO37" i="2"/>
  <c r="AK38" i="2"/>
  <c r="AL38" i="2"/>
  <c r="AM38" i="2"/>
  <c r="AN38" i="2"/>
  <c r="AO38" i="2"/>
  <c r="AK39" i="2"/>
  <c r="AL39" i="2"/>
  <c r="AM39" i="2"/>
  <c r="AN39" i="2"/>
  <c r="AO39" i="2"/>
  <c r="AK40" i="2"/>
  <c r="AL40" i="2"/>
  <c r="AM40" i="2"/>
  <c r="AN40" i="2"/>
  <c r="AO40" i="2"/>
  <c r="AK41" i="2"/>
  <c r="AL41" i="2"/>
  <c r="AM41" i="2"/>
  <c r="AN41" i="2"/>
  <c r="AO41" i="2"/>
  <c r="AK42" i="2"/>
  <c r="AL42" i="2"/>
  <c r="AM42" i="2"/>
  <c r="AN42" i="2"/>
  <c r="AO42" i="2"/>
  <c r="AK43" i="2"/>
  <c r="AL43" i="2"/>
  <c r="AM43" i="2"/>
  <c r="AN43" i="2"/>
  <c r="AO43" i="2"/>
  <c r="AK44" i="2"/>
  <c r="AL44" i="2"/>
  <c r="AM44" i="2"/>
  <c r="AN44" i="2"/>
  <c r="AO44" i="2"/>
  <c r="AK45" i="2"/>
  <c r="AL45" i="2"/>
  <c r="AM45" i="2"/>
  <c r="AN45" i="2"/>
  <c r="AO45" i="2"/>
  <c r="AJ45" i="2"/>
  <c r="AJ41" i="2"/>
  <c r="AJ42" i="2"/>
  <c r="AJ43" i="2"/>
  <c r="AJ44" i="2"/>
  <c r="AJ40" i="2"/>
  <c r="AJ39" i="2"/>
  <c r="AJ33" i="2"/>
  <c r="AJ34" i="2"/>
  <c r="AJ35" i="2"/>
  <c r="AJ36" i="2"/>
  <c r="AJ37" i="2"/>
  <c r="AJ38" i="2"/>
  <c r="AJ32" i="2"/>
  <c r="AJ31" i="2"/>
  <c r="AJ30" i="2"/>
  <c r="F30" i="2" s="1"/>
  <c r="AJ23" i="2"/>
  <c r="AJ24" i="2"/>
  <c r="AJ25" i="2"/>
  <c r="AJ26" i="2"/>
  <c r="AJ27" i="2"/>
  <c r="AJ28" i="2"/>
  <c r="AJ29" i="2"/>
  <c r="AJ22" i="2"/>
  <c r="AJ21" i="2"/>
  <c r="AJ20" i="2"/>
  <c r="AJ19" i="2"/>
  <c r="AJ18" i="2"/>
  <c r="F18" i="2" s="1"/>
  <c r="AJ14" i="2"/>
  <c r="AJ15" i="2"/>
  <c r="AJ16" i="2"/>
  <c r="AJ17" i="2"/>
  <c r="AJ13" i="2"/>
  <c r="AJ8" i="2"/>
  <c r="AJ9" i="2"/>
  <c r="AJ10" i="2"/>
  <c r="AJ11" i="2"/>
  <c r="AJ12" i="2"/>
  <c r="AJ7" i="2"/>
  <c r="CN112" i="1"/>
  <c r="CO112" i="1"/>
  <c r="CP112" i="1"/>
  <c r="CQ112" i="1"/>
  <c r="CR112" i="1"/>
  <c r="CN113" i="1"/>
  <c r="CO113" i="1"/>
  <c r="CP113" i="1"/>
  <c r="CQ113" i="1"/>
  <c r="CR113" i="1"/>
  <c r="CN114" i="1"/>
  <c r="CO114" i="1"/>
  <c r="CP114" i="1"/>
  <c r="CQ114" i="1"/>
  <c r="CR114" i="1"/>
  <c r="CN115" i="1"/>
  <c r="CO115" i="1"/>
  <c r="CP115" i="1"/>
  <c r="CQ115" i="1"/>
  <c r="CR115" i="1"/>
  <c r="CN116" i="1"/>
  <c r="CO116" i="1"/>
  <c r="CP116" i="1"/>
  <c r="CQ116" i="1"/>
  <c r="CR116" i="1"/>
  <c r="CN117" i="1"/>
  <c r="CO117" i="1"/>
  <c r="CP117" i="1"/>
  <c r="CQ117" i="1"/>
  <c r="CR117" i="1"/>
  <c r="CN118" i="1"/>
  <c r="CO118" i="1"/>
  <c r="CP118" i="1"/>
  <c r="CQ118" i="1"/>
  <c r="CR118" i="1"/>
  <c r="CN119" i="1"/>
  <c r="CO119" i="1"/>
  <c r="CP119" i="1"/>
  <c r="CQ119" i="1"/>
  <c r="CR119" i="1"/>
  <c r="CN120" i="1"/>
  <c r="CO120" i="1"/>
  <c r="CP120" i="1"/>
  <c r="CQ120" i="1"/>
  <c r="CR120" i="1"/>
  <c r="CN121" i="1"/>
  <c r="CO121" i="1"/>
  <c r="CP121" i="1"/>
  <c r="CQ121" i="1"/>
  <c r="CR121" i="1"/>
  <c r="CN122" i="1"/>
  <c r="CO122" i="1"/>
  <c r="CP122" i="1"/>
  <c r="CQ122" i="1"/>
  <c r="CR122" i="1"/>
  <c r="CN123" i="1"/>
  <c r="CO123" i="1"/>
  <c r="CP123" i="1"/>
  <c r="CQ123" i="1"/>
  <c r="CR123" i="1"/>
  <c r="CN124" i="1"/>
  <c r="CO124" i="1"/>
  <c r="CP124" i="1"/>
  <c r="CQ124" i="1"/>
  <c r="CR124" i="1"/>
  <c r="CN125" i="1"/>
  <c r="CO125" i="1"/>
  <c r="CP125" i="1"/>
  <c r="CQ125" i="1"/>
  <c r="CR125" i="1"/>
  <c r="CN126" i="1"/>
  <c r="CO126" i="1"/>
  <c r="CP126" i="1"/>
  <c r="CQ126" i="1"/>
  <c r="CR126" i="1"/>
  <c r="CN127" i="1"/>
  <c r="CO127" i="1"/>
  <c r="CP127" i="1"/>
  <c r="CQ127" i="1"/>
  <c r="CR127" i="1"/>
  <c r="CN128" i="1"/>
  <c r="CO128" i="1"/>
  <c r="CP128" i="1"/>
  <c r="CQ128" i="1"/>
  <c r="CR128" i="1"/>
  <c r="CN129" i="1"/>
  <c r="CO129" i="1"/>
  <c r="CP129" i="1"/>
  <c r="CQ129" i="1"/>
  <c r="CR129" i="1"/>
  <c r="CN130" i="1"/>
  <c r="CO130" i="1"/>
  <c r="CP130" i="1"/>
  <c r="CQ130" i="1"/>
  <c r="CR130" i="1"/>
  <c r="CN131" i="1"/>
  <c r="CO131" i="1"/>
  <c r="CP131" i="1"/>
  <c r="CQ131" i="1"/>
  <c r="CR131" i="1"/>
  <c r="CN132" i="1"/>
  <c r="CO132" i="1"/>
  <c r="CP132" i="1"/>
  <c r="CQ132" i="1"/>
  <c r="CR132" i="1"/>
  <c r="CN133" i="1"/>
  <c r="CO133" i="1"/>
  <c r="CP133" i="1"/>
  <c r="CQ133" i="1"/>
  <c r="CR133" i="1"/>
  <c r="CN134" i="1"/>
  <c r="CO134" i="1"/>
  <c r="CP134" i="1"/>
  <c r="CQ134" i="1"/>
  <c r="CR134" i="1"/>
  <c r="CN135" i="1"/>
  <c r="CO135" i="1"/>
  <c r="CP135" i="1"/>
  <c r="CQ135" i="1"/>
  <c r="CR135" i="1"/>
  <c r="CN136" i="1"/>
  <c r="CO136" i="1"/>
  <c r="CP136" i="1"/>
  <c r="CQ136" i="1"/>
  <c r="CR136" i="1"/>
  <c r="CN137" i="1"/>
  <c r="CO137" i="1"/>
  <c r="CP137" i="1"/>
  <c r="CQ137" i="1"/>
  <c r="CR137" i="1"/>
  <c r="CN138" i="1"/>
  <c r="CO138" i="1"/>
  <c r="CP138" i="1"/>
  <c r="CQ138" i="1"/>
  <c r="CR138" i="1"/>
  <c r="CN139" i="1"/>
  <c r="CO139" i="1"/>
  <c r="CP139" i="1"/>
  <c r="CQ139" i="1"/>
  <c r="CR139" i="1"/>
  <c r="CN140" i="1"/>
  <c r="CO140" i="1"/>
  <c r="CP140" i="1"/>
  <c r="CQ140" i="1"/>
  <c r="CR140" i="1"/>
  <c r="CN141" i="1"/>
  <c r="CO141" i="1"/>
  <c r="CP141" i="1"/>
  <c r="CQ141" i="1"/>
  <c r="CR141" i="1"/>
  <c r="CN142" i="1"/>
  <c r="CO142" i="1"/>
  <c r="CP142" i="1"/>
  <c r="CQ142" i="1"/>
  <c r="CR142" i="1"/>
  <c r="CN143" i="1"/>
  <c r="CO143" i="1"/>
  <c r="CP143" i="1"/>
  <c r="CQ143" i="1"/>
  <c r="CR143" i="1"/>
  <c r="CN144" i="1"/>
  <c r="CO144" i="1"/>
  <c r="CP144" i="1"/>
  <c r="CQ144" i="1"/>
  <c r="CR144" i="1"/>
  <c r="CN145" i="1"/>
  <c r="CO145" i="1"/>
  <c r="CP145" i="1"/>
  <c r="CQ145" i="1"/>
  <c r="CR145" i="1"/>
  <c r="CN146" i="1"/>
  <c r="CO146" i="1"/>
  <c r="CP146" i="1"/>
  <c r="CQ146" i="1"/>
  <c r="CR146" i="1"/>
  <c r="CN147" i="1"/>
  <c r="CO147" i="1"/>
  <c r="CP147" i="1"/>
  <c r="CQ147" i="1"/>
  <c r="CR147" i="1"/>
  <c r="CN148" i="1"/>
  <c r="CO148" i="1"/>
  <c r="CP148" i="1"/>
  <c r="CQ148" i="1"/>
  <c r="CR148" i="1"/>
  <c r="CN149" i="1"/>
  <c r="CO149" i="1"/>
  <c r="CP149" i="1"/>
  <c r="CQ149" i="1"/>
  <c r="CR149" i="1"/>
  <c r="CN150" i="1"/>
  <c r="CO150" i="1"/>
  <c r="CP150" i="1"/>
  <c r="CQ150" i="1"/>
  <c r="CR150" i="1"/>
  <c r="CN151" i="1"/>
  <c r="CO151" i="1"/>
  <c r="CP151" i="1"/>
  <c r="CQ151" i="1"/>
  <c r="CR151" i="1"/>
  <c r="CN152" i="1"/>
  <c r="CO152" i="1"/>
  <c r="CP152" i="1"/>
  <c r="CQ152" i="1"/>
  <c r="CR152" i="1"/>
  <c r="CN153" i="1"/>
  <c r="CO153" i="1"/>
  <c r="CP153" i="1"/>
  <c r="CQ153" i="1"/>
  <c r="CR153" i="1"/>
  <c r="CN154" i="1"/>
  <c r="CO154" i="1"/>
  <c r="CP154" i="1"/>
  <c r="CQ154" i="1"/>
  <c r="CR154" i="1"/>
  <c r="CN155" i="1"/>
  <c r="CO155" i="1"/>
  <c r="CP155" i="1"/>
  <c r="CQ155" i="1"/>
  <c r="CR155" i="1"/>
  <c r="CN156" i="1"/>
  <c r="CO156" i="1"/>
  <c r="CP156" i="1"/>
  <c r="CQ156" i="1"/>
  <c r="CR156" i="1"/>
  <c r="CN157" i="1"/>
  <c r="CO157" i="1"/>
  <c r="CP157" i="1"/>
  <c r="CQ157" i="1"/>
  <c r="CR157" i="1"/>
  <c r="CN158" i="1"/>
  <c r="CO158" i="1"/>
  <c r="CP158" i="1"/>
  <c r="CQ158" i="1"/>
  <c r="CR158" i="1"/>
  <c r="CN159" i="1"/>
  <c r="CO159" i="1"/>
  <c r="CP159" i="1"/>
  <c r="CQ159" i="1"/>
  <c r="CR159" i="1"/>
  <c r="CN160" i="1"/>
  <c r="CO160" i="1"/>
  <c r="CP160" i="1"/>
  <c r="CQ160" i="1"/>
  <c r="CR160" i="1"/>
  <c r="CN161" i="1"/>
  <c r="CO161" i="1"/>
  <c r="CP161" i="1"/>
  <c r="CQ161" i="1"/>
  <c r="CR161" i="1"/>
  <c r="CN162" i="1"/>
  <c r="CO162" i="1"/>
  <c r="CP162" i="1"/>
  <c r="CQ162" i="1"/>
  <c r="CR162" i="1"/>
  <c r="CN163" i="1"/>
  <c r="CO163" i="1"/>
  <c r="CP163" i="1"/>
  <c r="CQ163" i="1"/>
  <c r="CR163" i="1"/>
  <c r="CN164" i="1"/>
  <c r="CO164" i="1"/>
  <c r="CP164" i="1"/>
  <c r="CQ164" i="1"/>
  <c r="CR164" i="1"/>
  <c r="CN165" i="1"/>
  <c r="CO165" i="1"/>
  <c r="CP165" i="1"/>
  <c r="CQ165" i="1"/>
  <c r="CR165" i="1"/>
  <c r="CN166" i="1"/>
  <c r="CO166" i="1"/>
  <c r="CP166" i="1"/>
  <c r="CQ166" i="1"/>
  <c r="CR166" i="1"/>
  <c r="CN167" i="1"/>
  <c r="CO167" i="1"/>
  <c r="CP167" i="1"/>
  <c r="CQ167" i="1"/>
  <c r="CR167" i="1"/>
  <c r="CN168" i="1"/>
  <c r="CO168" i="1"/>
  <c r="CP168" i="1"/>
  <c r="CQ168" i="1"/>
  <c r="CR168" i="1"/>
  <c r="CN169" i="1"/>
  <c r="CO169" i="1"/>
  <c r="CP169" i="1"/>
  <c r="CQ169" i="1"/>
  <c r="CR169" i="1"/>
  <c r="CN170" i="1"/>
  <c r="CO170" i="1"/>
  <c r="CP170" i="1"/>
  <c r="CQ170" i="1"/>
  <c r="CR170" i="1"/>
  <c r="CN171" i="1"/>
  <c r="CO171" i="1"/>
  <c r="CP171" i="1"/>
  <c r="CQ171" i="1"/>
  <c r="CR171" i="1"/>
  <c r="CN172" i="1"/>
  <c r="CO172" i="1"/>
  <c r="CP172" i="1"/>
  <c r="CQ172" i="1"/>
  <c r="CR172" i="1"/>
  <c r="CN173" i="1"/>
  <c r="CO173" i="1"/>
  <c r="CP173" i="1"/>
  <c r="CQ173" i="1"/>
  <c r="CR173" i="1"/>
  <c r="CN174" i="1"/>
  <c r="CO174" i="1"/>
  <c r="CP174" i="1"/>
  <c r="CQ174" i="1"/>
  <c r="CR174" i="1"/>
  <c r="CN175" i="1"/>
  <c r="CO175" i="1"/>
  <c r="CP175" i="1"/>
  <c r="CQ175" i="1"/>
  <c r="CR175" i="1"/>
  <c r="CN176" i="1"/>
  <c r="CO176" i="1"/>
  <c r="CP176" i="1"/>
  <c r="CQ176" i="1"/>
  <c r="CR176" i="1"/>
  <c r="CN177" i="1"/>
  <c r="CO177" i="1"/>
  <c r="CP177" i="1"/>
  <c r="CQ177" i="1"/>
  <c r="CR177" i="1"/>
  <c r="CN178" i="1"/>
  <c r="CO178" i="1"/>
  <c r="CP178" i="1"/>
  <c r="CQ178" i="1"/>
  <c r="CR178" i="1"/>
  <c r="CN179" i="1"/>
  <c r="CO179" i="1"/>
  <c r="CP179" i="1"/>
  <c r="CQ179" i="1"/>
  <c r="CR179" i="1"/>
  <c r="CN180" i="1"/>
  <c r="CO180" i="1"/>
  <c r="CP180" i="1"/>
  <c r="CQ180" i="1"/>
  <c r="CR180" i="1"/>
  <c r="CN181" i="1"/>
  <c r="CO181" i="1"/>
  <c r="CP181" i="1"/>
  <c r="CQ181" i="1"/>
  <c r="CR181" i="1"/>
  <c r="CN182" i="1"/>
  <c r="CO182" i="1"/>
  <c r="CP182" i="1"/>
  <c r="CQ182" i="1"/>
  <c r="CR182" i="1"/>
  <c r="CN183" i="1"/>
  <c r="CO183" i="1"/>
  <c r="CP183" i="1"/>
  <c r="CQ183" i="1"/>
  <c r="CR183" i="1"/>
  <c r="CN184" i="1"/>
  <c r="CO184" i="1"/>
  <c r="CP184" i="1"/>
  <c r="CQ184" i="1"/>
  <c r="CR184" i="1"/>
  <c r="CN185" i="1"/>
  <c r="CO185" i="1"/>
  <c r="CP185" i="1"/>
  <c r="CQ185" i="1"/>
  <c r="CR185" i="1"/>
  <c r="CN186" i="1"/>
  <c r="CO186" i="1"/>
  <c r="CP186" i="1"/>
  <c r="CQ186" i="1"/>
  <c r="CR186" i="1"/>
  <c r="CM184" i="1"/>
  <c r="CM185" i="1"/>
  <c r="CM186" i="1"/>
  <c r="CM183" i="1"/>
  <c r="CM182" i="1"/>
  <c r="CM181" i="1"/>
  <c r="CM180" i="1"/>
  <c r="CM179" i="1"/>
  <c r="CM178" i="1"/>
  <c r="CM177" i="1"/>
  <c r="CM171" i="1"/>
  <c r="CM172" i="1"/>
  <c r="CM173" i="1"/>
  <c r="CM174" i="1"/>
  <c r="CM175" i="1"/>
  <c r="CM176" i="1"/>
  <c r="CM170" i="1"/>
  <c r="CM169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4" i="1"/>
  <c r="CM155" i="1"/>
  <c r="CM156" i="1"/>
  <c r="CM157" i="1"/>
  <c r="CM158" i="1"/>
  <c r="CM159" i="1"/>
  <c r="CM160" i="1"/>
  <c r="CM161" i="1"/>
  <c r="CM162" i="1"/>
  <c r="CM163" i="1"/>
  <c r="CM164" i="1"/>
  <c r="CM165" i="1"/>
  <c r="CM166" i="1"/>
  <c r="CM167" i="1"/>
  <c r="CM168" i="1"/>
  <c r="CM117" i="1"/>
  <c r="CM116" i="1"/>
  <c r="CM115" i="1"/>
  <c r="CM114" i="1"/>
  <c r="CM113" i="1"/>
  <c r="CM112" i="1"/>
  <c r="CN84" i="1"/>
  <c r="CO84" i="1"/>
  <c r="CP84" i="1"/>
  <c r="CQ84" i="1"/>
  <c r="CR84" i="1"/>
  <c r="CN85" i="1"/>
  <c r="CO85" i="1"/>
  <c r="CP85" i="1"/>
  <c r="CQ85" i="1"/>
  <c r="CR85" i="1"/>
  <c r="CN86" i="1"/>
  <c r="CO86" i="1"/>
  <c r="CP86" i="1"/>
  <c r="CQ86" i="1"/>
  <c r="CR86" i="1"/>
  <c r="CN87" i="1"/>
  <c r="CO87" i="1"/>
  <c r="CP87" i="1"/>
  <c r="CQ87" i="1"/>
  <c r="CR87" i="1"/>
  <c r="CN88" i="1"/>
  <c r="CO88" i="1"/>
  <c r="CP88" i="1"/>
  <c r="CQ88" i="1"/>
  <c r="CR88" i="1"/>
  <c r="CN89" i="1"/>
  <c r="CO89" i="1"/>
  <c r="CP89" i="1"/>
  <c r="CQ89" i="1"/>
  <c r="CR89" i="1"/>
  <c r="CN90" i="1"/>
  <c r="CO90" i="1"/>
  <c r="CP90" i="1"/>
  <c r="CQ90" i="1"/>
  <c r="CR90" i="1"/>
  <c r="CN91" i="1"/>
  <c r="CO91" i="1"/>
  <c r="CP91" i="1"/>
  <c r="CQ91" i="1"/>
  <c r="CR91" i="1"/>
  <c r="CN92" i="1"/>
  <c r="CO92" i="1"/>
  <c r="CP92" i="1"/>
  <c r="CQ92" i="1"/>
  <c r="CR92" i="1"/>
  <c r="CN93" i="1"/>
  <c r="CO93" i="1"/>
  <c r="CP93" i="1"/>
  <c r="CQ93" i="1"/>
  <c r="CR93" i="1"/>
  <c r="CN94" i="1"/>
  <c r="CO94" i="1"/>
  <c r="CP94" i="1"/>
  <c r="CQ94" i="1"/>
  <c r="CR94" i="1"/>
  <c r="CN95" i="1"/>
  <c r="CO95" i="1"/>
  <c r="CP95" i="1"/>
  <c r="CQ95" i="1"/>
  <c r="CR95" i="1"/>
  <c r="CN96" i="1"/>
  <c r="CO96" i="1"/>
  <c r="CP96" i="1"/>
  <c r="CQ96" i="1"/>
  <c r="CR96" i="1"/>
  <c r="CN97" i="1"/>
  <c r="CO97" i="1"/>
  <c r="CP97" i="1"/>
  <c r="CQ97" i="1"/>
  <c r="CR97" i="1"/>
  <c r="CN98" i="1"/>
  <c r="CO98" i="1"/>
  <c r="CP98" i="1"/>
  <c r="CQ98" i="1"/>
  <c r="CR98" i="1"/>
  <c r="CN99" i="1"/>
  <c r="CO99" i="1"/>
  <c r="CP99" i="1"/>
  <c r="CQ99" i="1"/>
  <c r="CR99" i="1"/>
  <c r="CN100" i="1"/>
  <c r="CO100" i="1"/>
  <c r="CP100" i="1"/>
  <c r="CQ100" i="1"/>
  <c r="CR100" i="1"/>
  <c r="CN101" i="1"/>
  <c r="CO101" i="1"/>
  <c r="CP101" i="1"/>
  <c r="CQ101" i="1"/>
  <c r="CR101" i="1"/>
  <c r="CN102" i="1"/>
  <c r="CO102" i="1"/>
  <c r="CP102" i="1"/>
  <c r="CQ102" i="1"/>
  <c r="CR102" i="1"/>
  <c r="CN103" i="1"/>
  <c r="CO103" i="1"/>
  <c r="CP103" i="1"/>
  <c r="CQ103" i="1"/>
  <c r="CR103" i="1"/>
  <c r="CN104" i="1"/>
  <c r="CO104" i="1"/>
  <c r="CP104" i="1"/>
  <c r="CQ104" i="1"/>
  <c r="CR104" i="1"/>
  <c r="CN105" i="1"/>
  <c r="CO105" i="1"/>
  <c r="CP105" i="1"/>
  <c r="CQ105" i="1"/>
  <c r="CR105" i="1"/>
  <c r="CN106" i="1"/>
  <c r="CO106" i="1"/>
  <c r="CP106" i="1"/>
  <c r="CQ106" i="1"/>
  <c r="CR106" i="1"/>
  <c r="CM105" i="1"/>
  <c r="CM106" i="1"/>
  <c r="CM104" i="1"/>
  <c r="CM103" i="1"/>
  <c r="CM102" i="1"/>
  <c r="CM101" i="1"/>
  <c r="CM100" i="1"/>
  <c r="CM99" i="1"/>
  <c r="CM98" i="1"/>
  <c r="CM97" i="1"/>
  <c r="CM95" i="1"/>
  <c r="CM96" i="1"/>
  <c r="CM94" i="1"/>
  <c r="CM93" i="1"/>
  <c r="CM92" i="1"/>
  <c r="CM91" i="1"/>
  <c r="CM90" i="1"/>
  <c r="CM85" i="1"/>
  <c r="CM86" i="1"/>
  <c r="CM87" i="1"/>
  <c r="CM88" i="1"/>
  <c r="CM89" i="1"/>
  <c r="CM84" i="1"/>
  <c r="CN50" i="1"/>
  <c r="CO50" i="1"/>
  <c r="CP50" i="1"/>
  <c r="CQ50" i="1"/>
  <c r="CR50" i="1"/>
  <c r="CN51" i="1"/>
  <c r="CO51" i="1"/>
  <c r="CP51" i="1"/>
  <c r="CQ51" i="1"/>
  <c r="CR51" i="1"/>
  <c r="CN52" i="1"/>
  <c r="CO52" i="1"/>
  <c r="CP52" i="1"/>
  <c r="CQ52" i="1"/>
  <c r="CR52" i="1"/>
  <c r="CN53" i="1"/>
  <c r="CO53" i="1"/>
  <c r="CP53" i="1"/>
  <c r="CQ53" i="1"/>
  <c r="CR53" i="1"/>
  <c r="CN54" i="1"/>
  <c r="CO54" i="1"/>
  <c r="CP54" i="1"/>
  <c r="CQ54" i="1"/>
  <c r="CR54" i="1"/>
  <c r="CN55" i="1"/>
  <c r="CO55" i="1"/>
  <c r="CP55" i="1"/>
  <c r="CQ55" i="1"/>
  <c r="CR55" i="1"/>
  <c r="CN56" i="1"/>
  <c r="CO56" i="1"/>
  <c r="CP56" i="1"/>
  <c r="CQ56" i="1"/>
  <c r="CR56" i="1"/>
  <c r="CN57" i="1"/>
  <c r="CO57" i="1"/>
  <c r="CP57" i="1"/>
  <c r="CQ57" i="1"/>
  <c r="CR57" i="1"/>
  <c r="CN58" i="1"/>
  <c r="CO58" i="1"/>
  <c r="CP58" i="1"/>
  <c r="CQ58" i="1"/>
  <c r="CR58" i="1"/>
  <c r="CN59" i="1"/>
  <c r="CO59" i="1"/>
  <c r="CP59" i="1"/>
  <c r="CQ59" i="1"/>
  <c r="CR59" i="1"/>
  <c r="CN60" i="1"/>
  <c r="CO60" i="1"/>
  <c r="CP60" i="1"/>
  <c r="CQ60" i="1"/>
  <c r="CR60" i="1"/>
  <c r="CN61" i="1"/>
  <c r="CO61" i="1"/>
  <c r="CP61" i="1"/>
  <c r="CQ61" i="1"/>
  <c r="CR61" i="1"/>
  <c r="CN62" i="1"/>
  <c r="CO62" i="1"/>
  <c r="CP62" i="1"/>
  <c r="CQ62" i="1"/>
  <c r="CR62" i="1"/>
  <c r="CN63" i="1"/>
  <c r="CO63" i="1"/>
  <c r="CP63" i="1"/>
  <c r="CQ63" i="1"/>
  <c r="CR63" i="1"/>
  <c r="CN64" i="1"/>
  <c r="CO64" i="1"/>
  <c r="CP64" i="1"/>
  <c r="CQ64" i="1"/>
  <c r="CR64" i="1"/>
  <c r="CN65" i="1"/>
  <c r="CO65" i="1"/>
  <c r="CP65" i="1"/>
  <c r="CQ65" i="1"/>
  <c r="CR65" i="1"/>
  <c r="CN66" i="1"/>
  <c r="CO66" i="1"/>
  <c r="CP66" i="1"/>
  <c r="CQ66" i="1"/>
  <c r="CR66" i="1"/>
  <c r="CN67" i="1"/>
  <c r="CO67" i="1"/>
  <c r="CP67" i="1"/>
  <c r="CQ67" i="1"/>
  <c r="CR67" i="1"/>
  <c r="CN68" i="1"/>
  <c r="CO68" i="1"/>
  <c r="CP68" i="1"/>
  <c r="CQ68" i="1"/>
  <c r="CR68" i="1"/>
  <c r="CN69" i="1"/>
  <c r="CO69" i="1"/>
  <c r="CP69" i="1"/>
  <c r="CQ69" i="1"/>
  <c r="CR69" i="1"/>
  <c r="CN70" i="1"/>
  <c r="CO70" i="1"/>
  <c r="CP70" i="1"/>
  <c r="CQ70" i="1"/>
  <c r="CR70" i="1"/>
  <c r="CN71" i="1"/>
  <c r="CO71" i="1"/>
  <c r="CP71" i="1"/>
  <c r="CQ71" i="1"/>
  <c r="CR71" i="1"/>
  <c r="CN72" i="1"/>
  <c r="CO72" i="1"/>
  <c r="CP72" i="1"/>
  <c r="CQ72" i="1"/>
  <c r="CR72" i="1"/>
  <c r="CN73" i="1"/>
  <c r="CO73" i="1"/>
  <c r="CP73" i="1"/>
  <c r="CQ73" i="1"/>
  <c r="CR73" i="1"/>
  <c r="CN74" i="1"/>
  <c r="CO74" i="1"/>
  <c r="CP74" i="1"/>
  <c r="CQ74" i="1"/>
  <c r="CR74" i="1"/>
  <c r="CN75" i="1"/>
  <c r="CO75" i="1"/>
  <c r="CP75" i="1"/>
  <c r="CQ75" i="1"/>
  <c r="CR75" i="1"/>
  <c r="CN76" i="1"/>
  <c r="CO76" i="1"/>
  <c r="CP76" i="1"/>
  <c r="CQ76" i="1"/>
  <c r="CR76" i="1"/>
  <c r="CN77" i="1"/>
  <c r="CO77" i="1"/>
  <c r="CP77" i="1"/>
  <c r="CQ77" i="1"/>
  <c r="CR77" i="1"/>
  <c r="CN78" i="1"/>
  <c r="CO78" i="1"/>
  <c r="CP78" i="1"/>
  <c r="CQ78" i="1"/>
  <c r="CR78" i="1"/>
  <c r="CM78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59" i="1"/>
  <c r="CM58" i="1"/>
  <c r="CM57" i="1"/>
  <c r="CM56" i="1"/>
  <c r="CM51" i="1"/>
  <c r="CM52" i="1"/>
  <c r="CM53" i="1"/>
  <c r="CM54" i="1"/>
  <c r="CM55" i="1"/>
  <c r="CM50" i="1"/>
  <c r="CN7" i="1"/>
  <c r="CO7" i="1"/>
  <c r="CP7" i="1"/>
  <c r="CQ7" i="1"/>
  <c r="CR7" i="1"/>
  <c r="CN8" i="1"/>
  <c r="CO8" i="1"/>
  <c r="CP8" i="1"/>
  <c r="CQ8" i="1"/>
  <c r="CR8" i="1"/>
  <c r="CN9" i="1"/>
  <c r="CO9" i="1"/>
  <c r="CP9" i="1"/>
  <c r="CQ9" i="1"/>
  <c r="CR9" i="1"/>
  <c r="CN10" i="1"/>
  <c r="CO10" i="1"/>
  <c r="CP10" i="1"/>
  <c r="CQ10" i="1"/>
  <c r="CR10" i="1"/>
  <c r="CN11" i="1"/>
  <c r="CO11" i="1"/>
  <c r="CP11" i="1"/>
  <c r="CQ11" i="1"/>
  <c r="CR11" i="1"/>
  <c r="CN12" i="1"/>
  <c r="CO12" i="1"/>
  <c r="CP12" i="1"/>
  <c r="CQ12" i="1"/>
  <c r="CR12" i="1"/>
  <c r="CN13" i="1"/>
  <c r="CO13" i="1"/>
  <c r="CP13" i="1"/>
  <c r="CQ13" i="1"/>
  <c r="CR13" i="1"/>
  <c r="CN14" i="1"/>
  <c r="CO14" i="1"/>
  <c r="CP14" i="1"/>
  <c r="CQ14" i="1"/>
  <c r="CR14" i="1"/>
  <c r="CN15" i="1"/>
  <c r="CO15" i="1"/>
  <c r="CP15" i="1"/>
  <c r="CQ15" i="1"/>
  <c r="CR15" i="1"/>
  <c r="CN16" i="1"/>
  <c r="CO16" i="1"/>
  <c r="CP16" i="1"/>
  <c r="CQ16" i="1"/>
  <c r="CR16" i="1"/>
  <c r="CN17" i="1"/>
  <c r="CO17" i="1"/>
  <c r="CP17" i="1"/>
  <c r="CQ17" i="1"/>
  <c r="CR17" i="1"/>
  <c r="CN18" i="1"/>
  <c r="CO18" i="1"/>
  <c r="CP18" i="1"/>
  <c r="CQ18" i="1"/>
  <c r="CR18" i="1"/>
  <c r="CN19" i="1"/>
  <c r="CO19" i="1"/>
  <c r="CP19" i="1"/>
  <c r="CQ19" i="1"/>
  <c r="CR19" i="1"/>
  <c r="CN20" i="1"/>
  <c r="CO20" i="1"/>
  <c r="CP20" i="1"/>
  <c r="CQ20" i="1"/>
  <c r="CR20" i="1"/>
  <c r="CN21" i="1"/>
  <c r="CO21" i="1"/>
  <c r="CP21" i="1"/>
  <c r="CQ21" i="1"/>
  <c r="CR21" i="1"/>
  <c r="CN22" i="1"/>
  <c r="CO22" i="1"/>
  <c r="CP22" i="1"/>
  <c r="CQ22" i="1"/>
  <c r="CR22" i="1"/>
  <c r="CN23" i="1"/>
  <c r="CO23" i="1"/>
  <c r="CP23" i="1"/>
  <c r="CQ23" i="1"/>
  <c r="CR23" i="1"/>
  <c r="CN24" i="1"/>
  <c r="CO24" i="1"/>
  <c r="CP24" i="1"/>
  <c r="CQ24" i="1"/>
  <c r="CR24" i="1"/>
  <c r="CN25" i="1"/>
  <c r="CO25" i="1"/>
  <c r="CP25" i="1"/>
  <c r="CQ25" i="1"/>
  <c r="CR25" i="1"/>
  <c r="CN26" i="1"/>
  <c r="CO26" i="1"/>
  <c r="CP26" i="1"/>
  <c r="CQ26" i="1"/>
  <c r="CR26" i="1"/>
  <c r="CN27" i="1"/>
  <c r="CO27" i="1"/>
  <c r="CP27" i="1"/>
  <c r="CQ27" i="1"/>
  <c r="CR27" i="1"/>
  <c r="CN28" i="1"/>
  <c r="CO28" i="1"/>
  <c r="CP28" i="1"/>
  <c r="CQ28" i="1"/>
  <c r="CR28" i="1"/>
  <c r="CN29" i="1"/>
  <c r="CO29" i="1"/>
  <c r="CP29" i="1"/>
  <c r="CQ29" i="1"/>
  <c r="CR29" i="1"/>
  <c r="CN30" i="1"/>
  <c r="CO30" i="1"/>
  <c r="CP30" i="1"/>
  <c r="CQ30" i="1"/>
  <c r="CR30" i="1"/>
  <c r="CN31" i="1"/>
  <c r="CO31" i="1"/>
  <c r="CP31" i="1"/>
  <c r="CQ31" i="1"/>
  <c r="CR31" i="1"/>
  <c r="CN32" i="1"/>
  <c r="CO32" i="1"/>
  <c r="CP32" i="1"/>
  <c r="CQ32" i="1"/>
  <c r="CR32" i="1"/>
  <c r="CN33" i="1"/>
  <c r="CO33" i="1"/>
  <c r="CP33" i="1"/>
  <c r="CQ33" i="1"/>
  <c r="CR33" i="1"/>
  <c r="CN34" i="1"/>
  <c r="CO34" i="1"/>
  <c r="CP34" i="1"/>
  <c r="CQ34" i="1"/>
  <c r="CR34" i="1"/>
  <c r="CN35" i="1"/>
  <c r="CO35" i="1"/>
  <c r="CP35" i="1"/>
  <c r="CQ35" i="1"/>
  <c r="CR35" i="1"/>
  <c r="CN36" i="1"/>
  <c r="CO36" i="1"/>
  <c r="CP36" i="1"/>
  <c r="CQ36" i="1"/>
  <c r="CR36" i="1"/>
  <c r="CN37" i="1"/>
  <c r="CO37" i="1"/>
  <c r="CP37" i="1"/>
  <c r="CQ37" i="1"/>
  <c r="CR37" i="1"/>
  <c r="CN38" i="1"/>
  <c r="CO38" i="1"/>
  <c r="CP38" i="1"/>
  <c r="CQ38" i="1"/>
  <c r="CR38" i="1"/>
  <c r="CN39" i="1"/>
  <c r="CO39" i="1"/>
  <c r="CP39" i="1"/>
  <c r="CQ39" i="1"/>
  <c r="CR39" i="1"/>
  <c r="CN40" i="1"/>
  <c r="CO40" i="1"/>
  <c r="CP40" i="1"/>
  <c r="CQ40" i="1"/>
  <c r="CR40" i="1"/>
  <c r="CN41" i="1"/>
  <c r="CO41" i="1"/>
  <c r="CP41" i="1"/>
  <c r="CQ41" i="1"/>
  <c r="CR41" i="1"/>
  <c r="CN42" i="1"/>
  <c r="CO42" i="1"/>
  <c r="CP42" i="1"/>
  <c r="CQ42" i="1"/>
  <c r="CR42" i="1"/>
  <c r="CN43" i="1"/>
  <c r="CO43" i="1"/>
  <c r="CP43" i="1"/>
  <c r="CQ43" i="1"/>
  <c r="CR43" i="1"/>
  <c r="CN44" i="1"/>
  <c r="CO44" i="1"/>
  <c r="CP44" i="1"/>
  <c r="CQ44" i="1"/>
  <c r="CR44" i="1"/>
  <c r="CM41" i="1"/>
  <c r="CM42" i="1"/>
  <c r="CM43" i="1"/>
  <c r="CM44" i="1"/>
  <c r="CM40" i="1"/>
  <c r="CM39" i="1"/>
  <c r="CM33" i="1"/>
  <c r="CM34" i="1"/>
  <c r="CM35" i="1"/>
  <c r="CM36" i="1"/>
  <c r="CM37" i="1"/>
  <c r="CM38" i="1"/>
  <c r="CM32" i="1"/>
  <c r="CM31" i="1"/>
  <c r="CM30" i="1"/>
  <c r="CM23" i="1"/>
  <c r="CM24" i="1"/>
  <c r="CM25" i="1"/>
  <c r="CM26" i="1"/>
  <c r="CM27" i="1"/>
  <c r="CM28" i="1"/>
  <c r="CM29" i="1"/>
  <c r="CM22" i="1"/>
  <c r="CM21" i="1"/>
  <c r="CM20" i="1"/>
  <c r="CM19" i="1"/>
  <c r="CM18" i="1"/>
  <c r="CM12" i="1"/>
  <c r="CM11" i="1"/>
  <c r="CM10" i="1"/>
  <c r="CM8" i="1"/>
  <c r="CM9" i="1"/>
  <c r="CM7" i="1"/>
  <c r="BL112" i="1"/>
  <c r="BM112" i="1"/>
  <c r="BN112" i="1"/>
  <c r="BO112" i="1"/>
  <c r="BP112" i="1"/>
  <c r="BL113" i="1"/>
  <c r="BM113" i="1"/>
  <c r="BN113" i="1"/>
  <c r="BO113" i="1"/>
  <c r="BP113" i="1"/>
  <c r="BL114" i="1"/>
  <c r="BM114" i="1"/>
  <c r="BN114" i="1"/>
  <c r="BO114" i="1"/>
  <c r="BP114" i="1"/>
  <c r="BL115" i="1"/>
  <c r="BM115" i="1"/>
  <c r="BN115" i="1"/>
  <c r="BO115" i="1"/>
  <c r="BP115" i="1"/>
  <c r="BL116" i="1"/>
  <c r="BM116" i="1"/>
  <c r="BN116" i="1"/>
  <c r="BO116" i="1"/>
  <c r="BP116" i="1"/>
  <c r="BL117" i="1"/>
  <c r="BM117" i="1"/>
  <c r="BN117" i="1"/>
  <c r="BO117" i="1"/>
  <c r="BP117" i="1"/>
  <c r="BL118" i="1"/>
  <c r="BM118" i="1"/>
  <c r="BN118" i="1"/>
  <c r="BO118" i="1"/>
  <c r="BP118" i="1"/>
  <c r="BL119" i="1"/>
  <c r="BM119" i="1"/>
  <c r="BN119" i="1"/>
  <c r="BO119" i="1"/>
  <c r="BP119" i="1"/>
  <c r="BL120" i="1"/>
  <c r="BM120" i="1"/>
  <c r="BN120" i="1"/>
  <c r="BO120" i="1"/>
  <c r="BP120" i="1"/>
  <c r="BL121" i="1"/>
  <c r="BM121" i="1"/>
  <c r="BN121" i="1"/>
  <c r="BO121" i="1"/>
  <c r="BP121" i="1"/>
  <c r="BL122" i="1"/>
  <c r="BM122" i="1"/>
  <c r="BN122" i="1"/>
  <c r="BO122" i="1"/>
  <c r="BP122" i="1"/>
  <c r="BL123" i="1"/>
  <c r="BM123" i="1"/>
  <c r="BN123" i="1"/>
  <c r="BO123" i="1"/>
  <c r="BP123" i="1"/>
  <c r="BL124" i="1"/>
  <c r="BM124" i="1"/>
  <c r="BN124" i="1"/>
  <c r="BO124" i="1"/>
  <c r="BP124" i="1"/>
  <c r="BL125" i="1"/>
  <c r="BM125" i="1"/>
  <c r="BN125" i="1"/>
  <c r="BO125" i="1"/>
  <c r="BP125" i="1"/>
  <c r="BL126" i="1"/>
  <c r="BM126" i="1"/>
  <c r="BN126" i="1"/>
  <c r="BO126" i="1"/>
  <c r="BP126" i="1"/>
  <c r="BL127" i="1"/>
  <c r="BM127" i="1"/>
  <c r="BN127" i="1"/>
  <c r="BO127" i="1"/>
  <c r="BP127" i="1"/>
  <c r="BL128" i="1"/>
  <c r="BM128" i="1"/>
  <c r="BN128" i="1"/>
  <c r="BO128" i="1"/>
  <c r="BP128" i="1"/>
  <c r="BL129" i="1"/>
  <c r="BM129" i="1"/>
  <c r="BN129" i="1"/>
  <c r="BO129" i="1"/>
  <c r="BP129" i="1"/>
  <c r="BL130" i="1"/>
  <c r="BM130" i="1"/>
  <c r="BN130" i="1"/>
  <c r="BO130" i="1"/>
  <c r="BP130" i="1"/>
  <c r="BL131" i="1"/>
  <c r="BM131" i="1"/>
  <c r="BN131" i="1"/>
  <c r="BO131" i="1"/>
  <c r="BP131" i="1"/>
  <c r="BL132" i="1"/>
  <c r="BM132" i="1"/>
  <c r="BN132" i="1"/>
  <c r="BO132" i="1"/>
  <c r="BP132" i="1"/>
  <c r="BL133" i="1"/>
  <c r="BM133" i="1"/>
  <c r="BN133" i="1"/>
  <c r="BO133" i="1"/>
  <c r="BP133" i="1"/>
  <c r="BL134" i="1"/>
  <c r="BM134" i="1"/>
  <c r="BN134" i="1"/>
  <c r="BO134" i="1"/>
  <c r="BP134" i="1"/>
  <c r="BL135" i="1"/>
  <c r="BM135" i="1"/>
  <c r="BN135" i="1"/>
  <c r="BO135" i="1"/>
  <c r="BP135" i="1"/>
  <c r="BL136" i="1"/>
  <c r="BM136" i="1"/>
  <c r="BN136" i="1"/>
  <c r="BO136" i="1"/>
  <c r="BP136" i="1"/>
  <c r="BL137" i="1"/>
  <c r="BM137" i="1"/>
  <c r="BN137" i="1"/>
  <c r="BO137" i="1"/>
  <c r="BP137" i="1"/>
  <c r="BL138" i="1"/>
  <c r="BM138" i="1"/>
  <c r="BN138" i="1"/>
  <c r="BO138" i="1"/>
  <c r="BP138" i="1"/>
  <c r="BL139" i="1"/>
  <c r="BM139" i="1"/>
  <c r="BN139" i="1"/>
  <c r="BO139" i="1"/>
  <c r="BP139" i="1"/>
  <c r="BL140" i="1"/>
  <c r="BM140" i="1"/>
  <c r="BN140" i="1"/>
  <c r="BO140" i="1"/>
  <c r="BP140" i="1"/>
  <c r="BL141" i="1"/>
  <c r="BM141" i="1"/>
  <c r="BN141" i="1"/>
  <c r="BO141" i="1"/>
  <c r="BP141" i="1"/>
  <c r="BL142" i="1"/>
  <c r="BM142" i="1"/>
  <c r="BN142" i="1"/>
  <c r="BO142" i="1"/>
  <c r="BP142" i="1"/>
  <c r="BL143" i="1"/>
  <c r="BM143" i="1"/>
  <c r="BN143" i="1"/>
  <c r="BO143" i="1"/>
  <c r="BP143" i="1"/>
  <c r="BL144" i="1"/>
  <c r="BM144" i="1"/>
  <c r="BN144" i="1"/>
  <c r="BO144" i="1"/>
  <c r="BP144" i="1"/>
  <c r="BL145" i="1"/>
  <c r="BM145" i="1"/>
  <c r="BN145" i="1"/>
  <c r="BO145" i="1"/>
  <c r="BP145" i="1"/>
  <c r="BL146" i="1"/>
  <c r="BM146" i="1"/>
  <c r="BN146" i="1"/>
  <c r="BO146" i="1"/>
  <c r="BP146" i="1"/>
  <c r="BL147" i="1"/>
  <c r="BM147" i="1"/>
  <c r="BN147" i="1"/>
  <c r="BO147" i="1"/>
  <c r="BP147" i="1"/>
  <c r="BL148" i="1"/>
  <c r="BM148" i="1"/>
  <c r="BN148" i="1"/>
  <c r="BO148" i="1"/>
  <c r="BP148" i="1"/>
  <c r="BL149" i="1"/>
  <c r="BM149" i="1"/>
  <c r="BN149" i="1"/>
  <c r="BO149" i="1"/>
  <c r="BP149" i="1"/>
  <c r="BL150" i="1"/>
  <c r="BM150" i="1"/>
  <c r="BN150" i="1"/>
  <c r="BO150" i="1"/>
  <c r="BP150" i="1"/>
  <c r="BL151" i="1"/>
  <c r="BM151" i="1"/>
  <c r="BN151" i="1"/>
  <c r="BO151" i="1"/>
  <c r="BP151" i="1"/>
  <c r="BL152" i="1"/>
  <c r="BM152" i="1"/>
  <c r="BN152" i="1"/>
  <c r="BO152" i="1"/>
  <c r="BP152" i="1"/>
  <c r="BL153" i="1"/>
  <c r="BM153" i="1"/>
  <c r="BN153" i="1"/>
  <c r="BO153" i="1"/>
  <c r="BP153" i="1"/>
  <c r="BL154" i="1"/>
  <c r="BM154" i="1"/>
  <c r="BN154" i="1"/>
  <c r="BO154" i="1"/>
  <c r="BP154" i="1"/>
  <c r="BL155" i="1"/>
  <c r="BM155" i="1"/>
  <c r="BN155" i="1"/>
  <c r="BO155" i="1"/>
  <c r="BP155" i="1"/>
  <c r="BL156" i="1"/>
  <c r="BM156" i="1"/>
  <c r="BN156" i="1"/>
  <c r="BO156" i="1"/>
  <c r="BP156" i="1"/>
  <c r="BL157" i="1"/>
  <c r="BM157" i="1"/>
  <c r="BN157" i="1"/>
  <c r="BO157" i="1"/>
  <c r="BP157" i="1"/>
  <c r="BL158" i="1"/>
  <c r="BM158" i="1"/>
  <c r="BN158" i="1"/>
  <c r="BO158" i="1"/>
  <c r="BP158" i="1"/>
  <c r="BL159" i="1"/>
  <c r="BM159" i="1"/>
  <c r="BN159" i="1"/>
  <c r="BO159" i="1"/>
  <c r="BP159" i="1"/>
  <c r="BL160" i="1"/>
  <c r="BM160" i="1"/>
  <c r="BN160" i="1"/>
  <c r="BO160" i="1"/>
  <c r="BP160" i="1"/>
  <c r="BL161" i="1"/>
  <c r="BM161" i="1"/>
  <c r="BN161" i="1"/>
  <c r="BO161" i="1"/>
  <c r="BP161" i="1"/>
  <c r="BL162" i="1"/>
  <c r="BM162" i="1"/>
  <c r="BN162" i="1"/>
  <c r="BO162" i="1"/>
  <c r="BP162" i="1"/>
  <c r="BL163" i="1"/>
  <c r="BM163" i="1"/>
  <c r="BN163" i="1"/>
  <c r="BO163" i="1"/>
  <c r="BP163" i="1"/>
  <c r="BL164" i="1"/>
  <c r="BM164" i="1"/>
  <c r="BN164" i="1"/>
  <c r="BO164" i="1"/>
  <c r="BP164" i="1"/>
  <c r="BL165" i="1"/>
  <c r="BM165" i="1"/>
  <c r="BN165" i="1"/>
  <c r="BO165" i="1"/>
  <c r="BP165" i="1"/>
  <c r="BL166" i="1"/>
  <c r="BM166" i="1"/>
  <c r="BN166" i="1"/>
  <c r="BO166" i="1"/>
  <c r="BP166" i="1"/>
  <c r="BL167" i="1"/>
  <c r="BM167" i="1"/>
  <c r="BN167" i="1"/>
  <c r="BO167" i="1"/>
  <c r="BP167" i="1"/>
  <c r="BL168" i="1"/>
  <c r="BM168" i="1"/>
  <c r="BN168" i="1"/>
  <c r="BO168" i="1"/>
  <c r="BP168" i="1"/>
  <c r="BL169" i="1"/>
  <c r="BM169" i="1"/>
  <c r="BN169" i="1"/>
  <c r="BO169" i="1"/>
  <c r="BP169" i="1"/>
  <c r="BL170" i="1"/>
  <c r="BM170" i="1"/>
  <c r="BN170" i="1"/>
  <c r="BO170" i="1"/>
  <c r="BP170" i="1"/>
  <c r="BL171" i="1"/>
  <c r="BM171" i="1"/>
  <c r="BN171" i="1"/>
  <c r="BO171" i="1"/>
  <c r="BP171" i="1"/>
  <c r="BL172" i="1"/>
  <c r="BM172" i="1"/>
  <c r="BN172" i="1"/>
  <c r="BO172" i="1"/>
  <c r="BP172" i="1"/>
  <c r="BL173" i="1"/>
  <c r="BM173" i="1"/>
  <c r="BN173" i="1"/>
  <c r="BO173" i="1"/>
  <c r="BP173" i="1"/>
  <c r="BL174" i="1"/>
  <c r="BM174" i="1"/>
  <c r="BN174" i="1"/>
  <c r="BO174" i="1"/>
  <c r="BP174" i="1"/>
  <c r="BL175" i="1"/>
  <c r="BM175" i="1"/>
  <c r="BN175" i="1"/>
  <c r="BO175" i="1"/>
  <c r="BP175" i="1"/>
  <c r="BL176" i="1"/>
  <c r="BM176" i="1"/>
  <c r="BN176" i="1"/>
  <c r="BO176" i="1"/>
  <c r="BP176" i="1"/>
  <c r="BL177" i="1"/>
  <c r="BM177" i="1"/>
  <c r="BN177" i="1"/>
  <c r="BO177" i="1"/>
  <c r="BP177" i="1"/>
  <c r="BL178" i="1"/>
  <c r="BM178" i="1"/>
  <c r="BN178" i="1"/>
  <c r="BO178" i="1"/>
  <c r="BP178" i="1"/>
  <c r="BL179" i="1"/>
  <c r="BM179" i="1"/>
  <c r="BN179" i="1"/>
  <c r="BO179" i="1"/>
  <c r="BP179" i="1"/>
  <c r="BL180" i="1"/>
  <c r="BM180" i="1"/>
  <c r="BN180" i="1"/>
  <c r="BO180" i="1"/>
  <c r="BP180" i="1"/>
  <c r="BL181" i="1"/>
  <c r="BM181" i="1"/>
  <c r="BN181" i="1"/>
  <c r="BO181" i="1"/>
  <c r="BP181" i="1"/>
  <c r="BL182" i="1"/>
  <c r="BM182" i="1"/>
  <c r="BN182" i="1"/>
  <c r="BO182" i="1"/>
  <c r="BP182" i="1"/>
  <c r="BL183" i="1"/>
  <c r="BM183" i="1"/>
  <c r="BN183" i="1"/>
  <c r="BO183" i="1"/>
  <c r="BP183" i="1"/>
  <c r="BL184" i="1"/>
  <c r="BM184" i="1"/>
  <c r="BN184" i="1"/>
  <c r="BO184" i="1"/>
  <c r="BP184" i="1"/>
  <c r="BL185" i="1"/>
  <c r="BM185" i="1"/>
  <c r="BN185" i="1"/>
  <c r="BO185" i="1"/>
  <c r="BP185" i="1"/>
  <c r="BL186" i="1"/>
  <c r="BM186" i="1"/>
  <c r="BN186" i="1"/>
  <c r="BO186" i="1"/>
  <c r="BP186" i="1"/>
  <c r="BK184" i="1"/>
  <c r="BK185" i="1"/>
  <c r="BK186" i="1"/>
  <c r="BK183" i="1"/>
  <c r="BK182" i="1"/>
  <c r="BK181" i="1"/>
  <c r="BK180" i="1"/>
  <c r="BK179" i="1"/>
  <c r="BK178" i="1"/>
  <c r="F178" i="1" s="1"/>
  <c r="D178" i="3" s="1"/>
  <c r="BK177" i="1"/>
  <c r="F177" i="1" s="1"/>
  <c r="BK171" i="1"/>
  <c r="BK172" i="1"/>
  <c r="BK173" i="1"/>
  <c r="BK174" i="1"/>
  <c r="BK175" i="1"/>
  <c r="BK176" i="1"/>
  <c r="BK170" i="1"/>
  <c r="BK169" i="1"/>
  <c r="BK152" i="1"/>
  <c r="BK153" i="1"/>
  <c r="BK154" i="1"/>
  <c r="BK155" i="1"/>
  <c r="BK156" i="1"/>
  <c r="BK157" i="1"/>
  <c r="BK158" i="1"/>
  <c r="BK159" i="1"/>
  <c r="BK160" i="1"/>
  <c r="BK161" i="1"/>
  <c r="BK162" i="1"/>
  <c r="BK163" i="1"/>
  <c r="BK164" i="1"/>
  <c r="BK165" i="1"/>
  <c r="BK166" i="1"/>
  <c r="BK167" i="1"/>
  <c r="BK168" i="1"/>
  <c r="BK140" i="1"/>
  <c r="BK141" i="1"/>
  <c r="BK142" i="1"/>
  <c r="BK143" i="1"/>
  <c r="BK144" i="1"/>
  <c r="BK145" i="1"/>
  <c r="BK146" i="1"/>
  <c r="BK147" i="1"/>
  <c r="BK148" i="1"/>
  <c r="BK149" i="1"/>
  <c r="BK150" i="1"/>
  <c r="BK151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17" i="1"/>
  <c r="BK116" i="1"/>
  <c r="BK115" i="1"/>
  <c r="BK114" i="1"/>
  <c r="BK113" i="1"/>
  <c r="BK112" i="1"/>
  <c r="BL84" i="1"/>
  <c r="BM84" i="1"/>
  <c r="BN84" i="1"/>
  <c r="BO84" i="1"/>
  <c r="BP84" i="1"/>
  <c r="BL85" i="1"/>
  <c r="BM85" i="1"/>
  <c r="BN85" i="1"/>
  <c r="BO85" i="1"/>
  <c r="BP85" i="1"/>
  <c r="BL86" i="1"/>
  <c r="BM86" i="1"/>
  <c r="BN86" i="1"/>
  <c r="BO86" i="1"/>
  <c r="BP86" i="1"/>
  <c r="BL87" i="1"/>
  <c r="BM87" i="1"/>
  <c r="BN87" i="1"/>
  <c r="BO87" i="1"/>
  <c r="BP87" i="1"/>
  <c r="BL88" i="1"/>
  <c r="BM88" i="1"/>
  <c r="BN88" i="1"/>
  <c r="BO88" i="1"/>
  <c r="BP88" i="1"/>
  <c r="BL89" i="1"/>
  <c r="BM89" i="1"/>
  <c r="BN89" i="1"/>
  <c r="BO89" i="1"/>
  <c r="BP89" i="1"/>
  <c r="BL90" i="1"/>
  <c r="BM90" i="1"/>
  <c r="BN90" i="1"/>
  <c r="BO90" i="1"/>
  <c r="BP90" i="1"/>
  <c r="BL91" i="1"/>
  <c r="BM91" i="1"/>
  <c r="BN91" i="1"/>
  <c r="BO91" i="1"/>
  <c r="BP91" i="1"/>
  <c r="BL92" i="1"/>
  <c r="BM92" i="1"/>
  <c r="BN92" i="1"/>
  <c r="BO92" i="1"/>
  <c r="BP92" i="1"/>
  <c r="BL93" i="1"/>
  <c r="BM93" i="1"/>
  <c r="BN93" i="1"/>
  <c r="BO93" i="1"/>
  <c r="BP93" i="1"/>
  <c r="BL94" i="1"/>
  <c r="BM94" i="1"/>
  <c r="BN94" i="1"/>
  <c r="BO94" i="1"/>
  <c r="BP94" i="1"/>
  <c r="BL95" i="1"/>
  <c r="BM95" i="1"/>
  <c r="BN95" i="1"/>
  <c r="BO95" i="1"/>
  <c r="BP95" i="1"/>
  <c r="BL96" i="1"/>
  <c r="BM96" i="1"/>
  <c r="BN96" i="1"/>
  <c r="BO96" i="1"/>
  <c r="BP96" i="1"/>
  <c r="BL97" i="1"/>
  <c r="BM97" i="1"/>
  <c r="BN97" i="1"/>
  <c r="BO97" i="1"/>
  <c r="BP97" i="1"/>
  <c r="BL98" i="1"/>
  <c r="BM98" i="1"/>
  <c r="BN98" i="1"/>
  <c r="BO98" i="1"/>
  <c r="BP98" i="1"/>
  <c r="BL99" i="1"/>
  <c r="BM99" i="1"/>
  <c r="BN99" i="1"/>
  <c r="BO99" i="1"/>
  <c r="BP99" i="1"/>
  <c r="BL100" i="1"/>
  <c r="BM100" i="1"/>
  <c r="BN100" i="1"/>
  <c r="BO100" i="1"/>
  <c r="BP100" i="1"/>
  <c r="BL101" i="1"/>
  <c r="BM101" i="1"/>
  <c r="BN101" i="1"/>
  <c r="BO101" i="1"/>
  <c r="BP101" i="1"/>
  <c r="BL102" i="1"/>
  <c r="BM102" i="1"/>
  <c r="BN102" i="1"/>
  <c r="BO102" i="1"/>
  <c r="BP102" i="1"/>
  <c r="BL103" i="1"/>
  <c r="BM103" i="1"/>
  <c r="BN103" i="1"/>
  <c r="BO103" i="1"/>
  <c r="BP103" i="1"/>
  <c r="BL104" i="1"/>
  <c r="BM104" i="1"/>
  <c r="BN104" i="1"/>
  <c r="BO104" i="1"/>
  <c r="BP104" i="1"/>
  <c r="BL105" i="1"/>
  <c r="BM105" i="1"/>
  <c r="BN105" i="1"/>
  <c r="BO105" i="1"/>
  <c r="BP105" i="1"/>
  <c r="BL106" i="1"/>
  <c r="BM106" i="1"/>
  <c r="BN106" i="1"/>
  <c r="BO106" i="1"/>
  <c r="BP106" i="1"/>
  <c r="BK105" i="1"/>
  <c r="BK106" i="1"/>
  <c r="BK104" i="1"/>
  <c r="BK103" i="1"/>
  <c r="BK102" i="1"/>
  <c r="BK101" i="1"/>
  <c r="BK100" i="1"/>
  <c r="BK99" i="1"/>
  <c r="BK98" i="1"/>
  <c r="BK97" i="1"/>
  <c r="BK95" i="1"/>
  <c r="BK96" i="1"/>
  <c r="BK94" i="1"/>
  <c r="BK93" i="1"/>
  <c r="BK92" i="1"/>
  <c r="BK91" i="1"/>
  <c r="BK90" i="1"/>
  <c r="BK85" i="1"/>
  <c r="BK86" i="1"/>
  <c r="BK87" i="1"/>
  <c r="BK88" i="1"/>
  <c r="BK89" i="1"/>
  <c r="BK84" i="1"/>
  <c r="BL50" i="1"/>
  <c r="BM50" i="1"/>
  <c r="BN50" i="1"/>
  <c r="BO50" i="1"/>
  <c r="BP50" i="1"/>
  <c r="BL51" i="1"/>
  <c r="BM51" i="1"/>
  <c r="BN51" i="1"/>
  <c r="BO51" i="1"/>
  <c r="BP51" i="1"/>
  <c r="BL52" i="1"/>
  <c r="BM52" i="1"/>
  <c r="BN52" i="1"/>
  <c r="BO52" i="1"/>
  <c r="BP52" i="1"/>
  <c r="BL53" i="1"/>
  <c r="BM53" i="1"/>
  <c r="BN53" i="1"/>
  <c r="BO53" i="1"/>
  <c r="BP53" i="1"/>
  <c r="BL54" i="1"/>
  <c r="BM54" i="1"/>
  <c r="BN54" i="1"/>
  <c r="BO54" i="1"/>
  <c r="BP54" i="1"/>
  <c r="BL55" i="1"/>
  <c r="BM55" i="1"/>
  <c r="BN55" i="1"/>
  <c r="BO55" i="1"/>
  <c r="BP55" i="1"/>
  <c r="BL56" i="1"/>
  <c r="BM56" i="1"/>
  <c r="BN56" i="1"/>
  <c r="BO56" i="1"/>
  <c r="BP56" i="1"/>
  <c r="BL57" i="1"/>
  <c r="BM57" i="1"/>
  <c r="BN57" i="1"/>
  <c r="BO57" i="1"/>
  <c r="BP57" i="1"/>
  <c r="BL58" i="1"/>
  <c r="BM58" i="1"/>
  <c r="BN58" i="1"/>
  <c r="BO58" i="1"/>
  <c r="BP58" i="1"/>
  <c r="BL59" i="1"/>
  <c r="BM59" i="1"/>
  <c r="BN59" i="1"/>
  <c r="BO59" i="1"/>
  <c r="BP59" i="1"/>
  <c r="BL60" i="1"/>
  <c r="BM60" i="1"/>
  <c r="BN60" i="1"/>
  <c r="BO60" i="1"/>
  <c r="BP60" i="1"/>
  <c r="BL61" i="1"/>
  <c r="BM61" i="1"/>
  <c r="BN61" i="1"/>
  <c r="BO61" i="1"/>
  <c r="BP61" i="1"/>
  <c r="BL62" i="1"/>
  <c r="BM62" i="1"/>
  <c r="BN62" i="1"/>
  <c r="BO62" i="1"/>
  <c r="BP62" i="1"/>
  <c r="BL63" i="1"/>
  <c r="BM63" i="1"/>
  <c r="BN63" i="1"/>
  <c r="BO63" i="1"/>
  <c r="BP63" i="1"/>
  <c r="BL64" i="1"/>
  <c r="BM64" i="1"/>
  <c r="BN64" i="1"/>
  <c r="BO64" i="1"/>
  <c r="BP64" i="1"/>
  <c r="BL65" i="1"/>
  <c r="BM65" i="1"/>
  <c r="BN65" i="1"/>
  <c r="BO65" i="1"/>
  <c r="BP65" i="1"/>
  <c r="BL66" i="1"/>
  <c r="BM66" i="1"/>
  <c r="BN66" i="1"/>
  <c r="BO66" i="1"/>
  <c r="BP66" i="1"/>
  <c r="BL67" i="1"/>
  <c r="BM67" i="1"/>
  <c r="BN67" i="1"/>
  <c r="BO67" i="1"/>
  <c r="BP67" i="1"/>
  <c r="BL68" i="1"/>
  <c r="BM68" i="1"/>
  <c r="BN68" i="1"/>
  <c r="BO68" i="1"/>
  <c r="BP68" i="1"/>
  <c r="BL69" i="1"/>
  <c r="BM69" i="1"/>
  <c r="BN69" i="1"/>
  <c r="BO69" i="1"/>
  <c r="BP69" i="1"/>
  <c r="BL70" i="1"/>
  <c r="BM70" i="1"/>
  <c r="BN70" i="1"/>
  <c r="BO70" i="1"/>
  <c r="BP70" i="1"/>
  <c r="BL71" i="1"/>
  <c r="BM71" i="1"/>
  <c r="BN71" i="1"/>
  <c r="BO71" i="1"/>
  <c r="BP71" i="1"/>
  <c r="BL72" i="1"/>
  <c r="BM72" i="1"/>
  <c r="BN72" i="1"/>
  <c r="BO72" i="1"/>
  <c r="BP72" i="1"/>
  <c r="BL73" i="1"/>
  <c r="BM73" i="1"/>
  <c r="BN73" i="1"/>
  <c r="BO73" i="1"/>
  <c r="BP73" i="1"/>
  <c r="BL74" i="1"/>
  <c r="BM74" i="1"/>
  <c r="BN74" i="1"/>
  <c r="BO74" i="1"/>
  <c r="BP74" i="1"/>
  <c r="BL75" i="1"/>
  <c r="BM75" i="1"/>
  <c r="BN75" i="1"/>
  <c r="BO75" i="1"/>
  <c r="BP75" i="1"/>
  <c r="BL76" i="1"/>
  <c r="BM76" i="1"/>
  <c r="BN76" i="1"/>
  <c r="BO76" i="1"/>
  <c r="BP76" i="1"/>
  <c r="BL77" i="1"/>
  <c r="BM77" i="1"/>
  <c r="BN77" i="1"/>
  <c r="BO77" i="1"/>
  <c r="BP77" i="1"/>
  <c r="BL78" i="1"/>
  <c r="BM78" i="1"/>
  <c r="BN78" i="1"/>
  <c r="BO78" i="1"/>
  <c r="BP78" i="1"/>
  <c r="BK78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59" i="1"/>
  <c r="BK58" i="1"/>
  <c r="BK57" i="1"/>
  <c r="BK56" i="1"/>
  <c r="BK51" i="1"/>
  <c r="BK52" i="1"/>
  <c r="BK53" i="1"/>
  <c r="BK54" i="1"/>
  <c r="BK55" i="1"/>
  <c r="BK50" i="1"/>
  <c r="BL19" i="1"/>
  <c r="BM19" i="1"/>
  <c r="BN19" i="1"/>
  <c r="BO19" i="1"/>
  <c r="BP19" i="1"/>
  <c r="BL20" i="1"/>
  <c r="BM20" i="1"/>
  <c r="BN20" i="1"/>
  <c r="BO20" i="1"/>
  <c r="BP20" i="1"/>
  <c r="BK20" i="1"/>
  <c r="BK19" i="1"/>
  <c r="BL7" i="1"/>
  <c r="BM7" i="1"/>
  <c r="BN7" i="1"/>
  <c r="BO7" i="1"/>
  <c r="BP7" i="1"/>
  <c r="BL8" i="1"/>
  <c r="BM8" i="1"/>
  <c r="BN8" i="1"/>
  <c r="BO8" i="1"/>
  <c r="BP8" i="1"/>
  <c r="BL9" i="1"/>
  <c r="BM9" i="1"/>
  <c r="BN9" i="1"/>
  <c r="BO9" i="1"/>
  <c r="BP9" i="1"/>
  <c r="BL10" i="1"/>
  <c r="BM10" i="1"/>
  <c r="BN10" i="1"/>
  <c r="BO10" i="1"/>
  <c r="BP10" i="1"/>
  <c r="BL11" i="1"/>
  <c r="BM11" i="1"/>
  <c r="BN11" i="1"/>
  <c r="BO11" i="1"/>
  <c r="BP11" i="1"/>
  <c r="BL12" i="1"/>
  <c r="BM12" i="1"/>
  <c r="BN12" i="1"/>
  <c r="BO12" i="1"/>
  <c r="BP12" i="1"/>
  <c r="BL13" i="1"/>
  <c r="BM13" i="1"/>
  <c r="BN13" i="1"/>
  <c r="BO13" i="1"/>
  <c r="BP13" i="1"/>
  <c r="BL14" i="1"/>
  <c r="BM14" i="1"/>
  <c r="BN14" i="1"/>
  <c r="BO14" i="1"/>
  <c r="BP14" i="1"/>
  <c r="BL15" i="1"/>
  <c r="BM15" i="1"/>
  <c r="BN15" i="1"/>
  <c r="BO15" i="1"/>
  <c r="BP15" i="1"/>
  <c r="BL16" i="1"/>
  <c r="BM16" i="1"/>
  <c r="BN16" i="1"/>
  <c r="BO16" i="1"/>
  <c r="BP16" i="1"/>
  <c r="BL17" i="1"/>
  <c r="BM17" i="1"/>
  <c r="BN17" i="1"/>
  <c r="BO17" i="1"/>
  <c r="BP17" i="1"/>
  <c r="BL18" i="1"/>
  <c r="BM18" i="1"/>
  <c r="BN18" i="1"/>
  <c r="BO18" i="1"/>
  <c r="BP18" i="1"/>
  <c r="BL21" i="1"/>
  <c r="BM21" i="1"/>
  <c r="BN21" i="1"/>
  <c r="BO21" i="1"/>
  <c r="BP21" i="1"/>
  <c r="BL22" i="1"/>
  <c r="BM22" i="1"/>
  <c r="BN22" i="1"/>
  <c r="BO22" i="1"/>
  <c r="BP22" i="1"/>
  <c r="BL23" i="1"/>
  <c r="BM23" i="1"/>
  <c r="BN23" i="1"/>
  <c r="BO23" i="1"/>
  <c r="BP23" i="1"/>
  <c r="BL24" i="1"/>
  <c r="BM24" i="1"/>
  <c r="BN24" i="1"/>
  <c r="BO24" i="1"/>
  <c r="BP24" i="1"/>
  <c r="BL25" i="1"/>
  <c r="BM25" i="1"/>
  <c r="BN25" i="1"/>
  <c r="BO25" i="1"/>
  <c r="BP25" i="1"/>
  <c r="BL26" i="1"/>
  <c r="BM26" i="1"/>
  <c r="BN26" i="1"/>
  <c r="BO26" i="1"/>
  <c r="BP26" i="1"/>
  <c r="BL27" i="1"/>
  <c r="BM27" i="1"/>
  <c r="BN27" i="1"/>
  <c r="BO27" i="1"/>
  <c r="BP27" i="1"/>
  <c r="BL28" i="1"/>
  <c r="BM28" i="1"/>
  <c r="BN28" i="1"/>
  <c r="BO28" i="1"/>
  <c r="BP28" i="1"/>
  <c r="BL29" i="1"/>
  <c r="BM29" i="1"/>
  <c r="BN29" i="1"/>
  <c r="BO29" i="1"/>
  <c r="BP29" i="1"/>
  <c r="BL30" i="1"/>
  <c r="BM30" i="1"/>
  <c r="BN30" i="1"/>
  <c r="BO30" i="1"/>
  <c r="BP30" i="1"/>
  <c r="BL31" i="1"/>
  <c r="BM31" i="1"/>
  <c r="BN31" i="1"/>
  <c r="BO31" i="1"/>
  <c r="BP31" i="1"/>
  <c r="BL32" i="1"/>
  <c r="BM32" i="1"/>
  <c r="BN32" i="1"/>
  <c r="BO32" i="1"/>
  <c r="BP32" i="1"/>
  <c r="BL33" i="1"/>
  <c r="BM33" i="1"/>
  <c r="BN33" i="1"/>
  <c r="BO33" i="1"/>
  <c r="BP33" i="1"/>
  <c r="BL34" i="1"/>
  <c r="BM34" i="1"/>
  <c r="BN34" i="1"/>
  <c r="BO34" i="1"/>
  <c r="BP34" i="1"/>
  <c r="BL35" i="1"/>
  <c r="BM35" i="1"/>
  <c r="BN35" i="1"/>
  <c r="BO35" i="1"/>
  <c r="BP35" i="1"/>
  <c r="BL36" i="1"/>
  <c r="BM36" i="1"/>
  <c r="BN36" i="1"/>
  <c r="BO36" i="1"/>
  <c r="BP36" i="1"/>
  <c r="BL37" i="1"/>
  <c r="BM37" i="1"/>
  <c r="BN37" i="1"/>
  <c r="BO37" i="1"/>
  <c r="BP37" i="1"/>
  <c r="BL38" i="1"/>
  <c r="BM38" i="1"/>
  <c r="BN38" i="1"/>
  <c r="BO38" i="1"/>
  <c r="BP38" i="1"/>
  <c r="BL39" i="1"/>
  <c r="BM39" i="1"/>
  <c r="BN39" i="1"/>
  <c r="BO39" i="1"/>
  <c r="BP39" i="1"/>
  <c r="BL40" i="1"/>
  <c r="BM40" i="1"/>
  <c r="BN40" i="1"/>
  <c r="BO40" i="1"/>
  <c r="BP40" i="1"/>
  <c r="BL41" i="1"/>
  <c r="BM41" i="1"/>
  <c r="BN41" i="1"/>
  <c r="BO41" i="1"/>
  <c r="BP41" i="1"/>
  <c r="BL42" i="1"/>
  <c r="BM42" i="1"/>
  <c r="BN42" i="1"/>
  <c r="BO42" i="1"/>
  <c r="BP42" i="1"/>
  <c r="BL43" i="1"/>
  <c r="BM43" i="1"/>
  <c r="BN43" i="1"/>
  <c r="BO43" i="1"/>
  <c r="BP43" i="1"/>
  <c r="BL44" i="1"/>
  <c r="BM44" i="1"/>
  <c r="BN44" i="1"/>
  <c r="BO44" i="1"/>
  <c r="BP44" i="1"/>
  <c r="BK41" i="1"/>
  <c r="BK42" i="1"/>
  <c r="BK43" i="1"/>
  <c r="BK44" i="1"/>
  <c r="BK40" i="1"/>
  <c r="BK39" i="1"/>
  <c r="BK33" i="1"/>
  <c r="BK34" i="1"/>
  <c r="BK35" i="1"/>
  <c r="BK36" i="1"/>
  <c r="BK37" i="1"/>
  <c r="BK38" i="1"/>
  <c r="BK32" i="1"/>
  <c r="BK29" i="1"/>
  <c r="BK31" i="1"/>
  <c r="F31" i="1" s="1"/>
  <c r="BK30" i="1"/>
  <c r="F30" i="1" s="1"/>
  <c r="BK23" i="1"/>
  <c r="BK24" i="1"/>
  <c r="BK25" i="1"/>
  <c r="BK26" i="1"/>
  <c r="BK27" i="1"/>
  <c r="BK28" i="1"/>
  <c r="BK22" i="1"/>
  <c r="BK21" i="1"/>
  <c r="BK18" i="1"/>
  <c r="BK17" i="1"/>
  <c r="BK16" i="1"/>
  <c r="BK15" i="1"/>
  <c r="BK14" i="1"/>
  <c r="F14" i="1" s="1"/>
  <c r="BK13" i="1"/>
  <c r="F13" i="1" s="1"/>
  <c r="BK12" i="1"/>
  <c r="BK11" i="1"/>
  <c r="BK10" i="1"/>
  <c r="F10" i="1" s="1"/>
  <c r="BK8" i="1"/>
  <c r="BK9" i="1"/>
  <c r="BK7" i="1"/>
  <c r="AI112" i="1"/>
  <c r="AJ112" i="1"/>
  <c r="AK112" i="1"/>
  <c r="AL112" i="1"/>
  <c r="AM112" i="1"/>
  <c r="AI113" i="1"/>
  <c r="AJ113" i="1"/>
  <c r="AK113" i="1"/>
  <c r="AL113" i="1"/>
  <c r="AM113" i="1"/>
  <c r="AI114" i="1"/>
  <c r="AJ114" i="1"/>
  <c r="AK114" i="1"/>
  <c r="AL114" i="1"/>
  <c r="AM114" i="1"/>
  <c r="AI115" i="1"/>
  <c r="AJ115" i="1"/>
  <c r="AK115" i="1"/>
  <c r="AL115" i="1"/>
  <c r="AM115" i="1"/>
  <c r="AI116" i="1"/>
  <c r="AJ116" i="1"/>
  <c r="AK116" i="1"/>
  <c r="AL116" i="1"/>
  <c r="AM116" i="1"/>
  <c r="AI117" i="1"/>
  <c r="AJ117" i="1"/>
  <c r="AK117" i="1"/>
  <c r="AL117" i="1"/>
  <c r="AM117" i="1"/>
  <c r="AI118" i="1"/>
  <c r="AJ118" i="1"/>
  <c r="AK118" i="1"/>
  <c r="AL118" i="1"/>
  <c r="AM118" i="1"/>
  <c r="AI119" i="1"/>
  <c r="AJ119" i="1"/>
  <c r="AK119" i="1"/>
  <c r="AL119" i="1"/>
  <c r="AM119" i="1"/>
  <c r="AI120" i="1"/>
  <c r="AJ120" i="1"/>
  <c r="AK120" i="1"/>
  <c r="AL120" i="1"/>
  <c r="AM120" i="1"/>
  <c r="AI121" i="1"/>
  <c r="AJ121" i="1"/>
  <c r="AK121" i="1"/>
  <c r="AL121" i="1"/>
  <c r="AM121" i="1"/>
  <c r="AI122" i="1"/>
  <c r="AJ122" i="1"/>
  <c r="AK122" i="1"/>
  <c r="AL122" i="1"/>
  <c r="AM122" i="1"/>
  <c r="AI123" i="1"/>
  <c r="AJ123" i="1"/>
  <c r="AK123" i="1"/>
  <c r="AL123" i="1"/>
  <c r="AM123" i="1"/>
  <c r="AI124" i="1"/>
  <c r="AJ124" i="1"/>
  <c r="AK124" i="1"/>
  <c r="AL124" i="1"/>
  <c r="AM124" i="1"/>
  <c r="AI125" i="1"/>
  <c r="AJ125" i="1"/>
  <c r="AK125" i="1"/>
  <c r="AL125" i="1"/>
  <c r="AM125" i="1"/>
  <c r="AI126" i="1"/>
  <c r="AJ126" i="1"/>
  <c r="AK126" i="1"/>
  <c r="AL126" i="1"/>
  <c r="AM126" i="1"/>
  <c r="AI127" i="1"/>
  <c r="AJ127" i="1"/>
  <c r="AK127" i="1"/>
  <c r="AL127" i="1"/>
  <c r="AM127" i="1"/>
  <c r="AI128" i="1"/>
  <c r="AJ128" i="1"/>
  <c r="AK128" i="1"/>
  <c r="AL128" i="1"/>
  <c r="AM128" i="1"/>
  <c r="AI129" i="1"/>
  <c r="AJ129" i="1"/>
  <c r="AK129" i="1"/>
  <c r="AL129" i="1"/>
  <c r="AM129" i="1"/>
  <c r="AI130" i="1"/>
  <c r="AJ130" i="1"/>
  <c r="AK130" i="1"/>
  <c r="AL130" i="1"/>
  <c r="AM130" i="1"/>
  <c r="AI131" i="1"/>
  <c r="AJ131" i="1"/>
  <c r="AK131" i="1"/>
  <c r="AL131" i="1"/>
  <c r="AM131" i="1"/>
  <c r="AI132" i="1"/>
  <c r="AJ132" i="1"/>
  <c r="AK132" i="1"/>
  <c r="AL132" i="1"/>
  <c r="AM132" i="1"/>
  <c r="AI133" i="1"/>
  <c r="AJ133" i="1"/>
  <c r="AK133" i="1"/>
  <c r="AL133" i="1"/>
  <c r="AM133" i="1"/>
  <c r="AI134" i="1"/>
  <c r="AJ134" i="1"/>
  <c r="AK134" i="1"/>
  <c r="AL134" i="1"/>
  <c r="AM134" i="1"/>
  <c r="AI135" i="1"/>
  <c r="AJ135" i="1"/>
  <c r="AK135" i="1"/>
  <c r="AL135" i="1"/>
  <c r="AM135" i="1"/>
  <c r="AI136" i="1"/>
  <c r="AJ136" i="1"/>
  <c r="AK136" i="1"/>
  <c r="AL136" i="1"/>
  <c r="AM136" i="1"/>
  <c r="AI137" i="1"/>
  <c r="AJ137" i="1"/>
  <c r="AK137" i="1"/>
  <c r="AL137" i="1"/>
  <c r="AM137" i="1"/>
  <c r="AI138" i="1"/>
  <c r="AJ138" i="1"/>
  <c r="AK138" i="1"/>
  <c r="AL138" i="1"/>
  <c r="AM138" i="1"/>
  <c r="AI139" i="1"/>
  <c r="AJ139" i="1"/>
  <c r="AK139" i="1"/>
  <c r="AL139" i="1"/>
  <c r="AM139" i="1"/>
  <c r="AI140" i="1"/>
  <c r="AJ140" i="1"/>
  <c r="AK140" i="1"/>
  <c r="AL140" i="1"/>
  <c r="AM140" i="1"/>
  <c r="AI141" i="1"/>
  <c r="AJ141" i="1"/>
  <c r="AK141" i="1"/>
  <c r="AL141" i="1"/>
  <c r="AM141" i="1"/>
  <c r="AI142" i="1"/>
  <c r="AJ142" i="1"/>
  <c r="AK142" i="1"/>
  <c r="AL142" i="1"/>
  <c r="AM142" i="1"/>
  <c r="AI143" i="1"/>
  <c r="AJ143" i="1"/>
  <c r="AK143" i="1"/>
  <c r="AL143" i="1"/>
  <c r="AM143" i="1"/>
  <c r="AI144" i="1"/>
  <c r="AJ144" i="1"/>
  <c r="AK144" i="1"/>
  <c r="AL144" i="1"/>
  <c r="AM144" i="1"/>
  <c r="AI145" i="1"/>
  <c r="AJ145" i="1"/>
  <c r="AK145" i="1"/>
  <c r="AL145" i="1"/>
  <c r="AM145" i="1"/>
  <c r="AI146" i="1"/>
  <c r="AJ146" i="1"/>
  <c r="AK146" i="1"/>
  <c r="AL146" i="1"/>
  <c r="AM146" i="1"/>
  <c r="AI147" i="1"/>
  <c r="AJ147" i="1"/>
  <c r="AK147" i="1"/>
  <c r="AL147" i="1"/>
  <c r="AM147" i="1"/>
  <c r="AI148" i="1"/>
  <c r="AJ148" i="1"/>
  <c r="AK148" i="1"/>
  <c r="AL148" i="1"/>
  <c r="AM148" i="1"/>
  <c r="AI149" i="1"/>
  <c r="AJ149" i="1"/>
  <c r="AK149" i="1"/>
  <c r="AL149" i="1"/>
  <c r="AM149" i="1"/>
  <c r="AI150" i="1"/>
  <c r="AJ150" i="1"/>
  <c r="AK150" i="1"/>
  <c r="AL150" i="1"/>
  <c r="AM150" i="1"/>
  <c r="AI151" i="1"/>
  <c r="AJ151" i="1"/>
  <c r="AK151" i="1"/>
  <c r="AL151" i="1"/>
  <c r="AM151" i="1"/>
  <c r="AI152" i="1"/>
  <c r="AJ152" i="1"/>
  <c r="AK152" i="1"/>
  <c r="AL152" i="1"/>
  <c r="AM152" i="1"/>
  <c r="AI153" i="1"/>
  <c r="AJ153" i="1"/>
  <c r="AK153" i="1"/>
  <c r="AL153" i="1"/>
  <c r="AM153" i="1"/>
  <c r="AI154" i="1"/>
  <c r="AJ154" i="1"/>
  <c r="AK154" i="1"/>
  <c r="AL154" i="1"/>
  <c r="AM154" i="1"/>
  <c r="AI155" i="1"/>
  <c r="AJ155" i="1"/>
  <c r="AK155" i="1"/>
  <c r="AL155" i="1"/>
  <c r="AM155" i="1"/>
  <c r="AI156" i="1"/>
  <c r="AJ156" i="1"/>
  <c r="AK156" i="1"/>
  <c r="AL156" i="1"/>
  <c r="AM156" i="1"/>
  <c r="AI157" i="1"/>
  <c r="AJ157" i="1"/>
  <c r="AK157" i="1"/>
  <c r="AL157" i="1"/>
  <c r="AM157" i="1"/>
  <c r="AI158" i="1"/>
  <c r="AJ158" i="1"/>
  <c r="AK158" i="1"/>
  <c r="AL158" i="1"/>
  <c r="AM158" i="1"/>
  <c r="AI159" i="1"/>
  <c r="AJ159" i="1"/>
  <c r="AK159" i="1"/>
  <c r="AL159" i="1"/>
  <c r="AM159" i="1"/>
  <c r="AI160" i="1"/>
  <c r="AJ160" i="1"/>
  <c r="AK160" i="1"/>
  <c r="AL160" i="1"/>
  <c r="AM160" i="1"/>
  <c r="AI161" i="1"/>
  <c r="AJ161" i="1"/>
  <c r="AK161" i="1"/>
  <c r="AL161" i="1"/>
  <c r="AM161" i="1"/>
  <c r="AI162" i="1"/>
  <c r="AJ162" i="1"/>
  <c r="AK162" i="1"/>
  <c r="AL162" i="1"/>
  <c r="AM162" i="1"/>
  <c r="AI163" i="1"/>
  <c r="AJ163" i="1"/>
  <c r="AK163" i="1"/>
  <c r="AL163" i="1"/>
  <c r="AM163" i="1"/>
  <c r="AI164" i="1"/>
  <c r="AJ164" i="1"/>
  <c r="AK164" i="1"/>
  <c r="AL164" i="1"/>
  <c r="AM164" i="1"/>
  <c r="AI165" i="1"/>
  <c r="AJ165" i="1"/>
  <c r="AK165" i="1"/>
  <c r="AL165" i="1"/>
  <c r="AM165" i="1"/>
  <c r="AI166" i="1"/>
  <c r="AJ166" i="1"/>
  <c r="AK166" i="1"/>
  <c r="AL166" i="1"/>
  <c r="AM166" i="1"/>
  <c r="AI167" i="1"/>
  <c r="AJ167" i="1"/>
  <c r="AK167" i="1"/>
  <c r="AL167" i="1"/>
  <c r="AM167" i="1"/>
  <c r="AI168" i="1"/>
  <c r="AJ168" i="1"/>
  <c r="AK168" i="1"/>
  <c r="AL168" i="1"/>
  <c r="AM168" i="1"/>
  <c r="AI169" i="1"/>
  <c r="AJ169" i="1"/>
  <c r="AK169" i="1"/>
  <c r="AL169" i="1"/>
  <c r="AM169" i="1"/>
  <c r="AI170" i="1"/>
  <c r="AJ170" i="1"/>
  <c r="AK170" i="1"/>
  <c r="AL170" i="1"/>
  <c r="AM170" i="1"/>
  <c r="AI171" i="1"/>
  <c r="AJ171" i="1"/>
  <c r="AK171" i="1"/>
  <c r="AL171" i="1"/>
  <c r="AM171" i="1"/>
  <c r="AI172" i="1"/>
  <c r="AJ172" i="1"/>
  <c r="AK172" i="1"/>
  <c r="AL172" i="1"/>
  <c r="AM172" i="1"/>
  <c r="AI173" i="1"/>
  <c r="AJ173" i="1"/>
  <c r="AK173" i="1"/>
  <c r="AL173" i="1"/>
  <c r="AM173" i="1"/>
  <c r="AI174" i="1"/>
  <c r="AJ174" i="1"/>
  <c r="AK174" i="1"/>
  <c r="AL174" i="1"/>
  <c r="AM174" i="1"/>
  <c r="AI175" i="1"/>
  <c r="AJ175" i="1"/>
  <c r="AK175" i="1"/>
  <c r="AL175" i="1"/>
  <c r="AM175" i="1"/>
  <c r="AI176" i="1"/>
  <c r="AJ176" i="1"/>
  <c r="AK176" i="1"/>
  <c r="AL176" i="1"/>
  <c r="AM176" i="1"/>
  <c r="AI177" i="1"/>
  <c r="AJ177" i="1"/>
  <c r="AK177" i="1"/>
  <c r="AL177" i="1"/>
  <c r="AM177" i="1"/>
  <c r="AI178" i="1"/>
  <c r="AJ178" i="1"/>
  <c r="AK178" i="1"/>
  <c r="AL178" i="1"/>
  <c r="AM178" i="1"/>
  <c r="AI179" i="1"/>
  <c r="AJ179" i="1"/>
  <c r="AK179" i="1"/>
  <c r="AL179" i="1"/>
  <c r="AM179" i="1"/>
  <c r="AI180" i="1"/>
  <c r="AJ180" i="1"/>
  <c r="AK180" i="1"/>
  <c r="AL180" i="1"/>
  <c r="AM180" i="1"/>
  <c r="AI181" i="1"/>
  <c r="AJ181" i="1"/>
  <c r="AK181" i="1"/>
  <c r="AL181" i="1"/>
  <c r="AM181" i="1"/>
  <c r="AI182" i="1"/>
  <c r="AJ182" i="1"/>
  <c r="AK182" i="1"/>
  <c r="AL182" i="1"/>
  <c r="AM182" i="1"/>
  <c r="AI183" i="1"/>
  <c r="AJ183" i="1"/>
  <c r="AK183" i="1"/>
  <c r="AL183" i="1"/>
  <c r="AM183" i="1"/>
  <c r="AI184" i="1"/>
  <c r="AJ184" i="1"/>
  <c r="AK184" i="1"/>
  <c r="AL184" i="1"/>
  <c r="AM184" i="1"/>
  <c r="AI185" i="1"/>
  <c r="AJ185" i="1"/>
  <c r="AK185" i="1"/>
  <c r="AL185" i="1"/>
  <c r="AM185" i="1"/>
  <c r="AI186" i="1"/>
  <c r="AJ186" i="1"/>
  <c r="AK186" i="1"/>
  <c r="AL186" i="1"/>
  <c r="AM186" i="1"/>
  <c r="AH184" i="1"/>
  <c r="AH185" i="1"/>
  <c r="AH186" i="1"/>
  <c r="AH183" i="1"/>
  <c r="AH182" i="1"/>
  <c r="AH181" i="1"/>
  <c r="AH180" i="1"/>
  <c r="AH179" i="1"/>
  <c r="AH178" i="1"/>
  <c r="AH177" i="1"/>
  <c r="AH171" i="1"/>
  <c r="AH172" i="1"/>
  <c r="AH173" i="1"/>
  <c r="AH174" i="1"/>
  <c r="AH175" i="1"/>
  <c r="AH176" i="1"/>
  <c r="AH170" i="1"/>
  <c r="AH16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49" i="1"/>
  <c r="AH145" i="1"/>
  <c r="AH146" i="1"/>
  <c r="AH147" i="1"/>
  <c r="AH148" i="1"/>
  <c r="AH144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17" i="1"/>
  <c r="AH116" i="1"/>
  <c r="AH115" i="1"/>
  <c r="AH114" i="1"/>
  <c r="AH113" i="1"/>
  <c r="AH112" i="1"/>
  <c r="AI84" i="1"/>
  <c r="AJ84" i="1"/>
  <c r="AK84" i="1"/>
  <c r="AL84" i="1"/>
  <c r="AM84" i="1"/>
  <c r="AI85" i="1"/>
  <c r="AJ85" i="1"/>
  <c r="AK85" i="1"/>
  <c r="AL85" i="1"/>
  <c r="AM85" i="1"/>
  <c r="AI86" i="1"/>
  <c r="AJ86" i="1"/>
  <c r="AK86" i="1"/>
  <c r="AL86" i="1"/>
  <c r="AM86" i="1"/>
  <c r="AI87" i="1"/>
  <c r="AJ87" i="1"/>
  <c r="AK87" i="1"/>
  <c r="AL87" i="1"/>
  <c r="AM87" i="1"/>
  <c r="AI88" i="1"/>
  <c r="AJ88" i="1"/>
  <c r="AK88" i="1"/>
  <c r="AL88" i="1"/>
  <c r="AM88" i="1"/>
  <c r="AI89" i="1"/>
  <c r="AJ89" i="1"/>
  <c r="AK89" i="1"/>
  <c r="AL89" i="1"/>
  <c r="AM89" i="1"/>
  <c r="AI90" i="1"/>
  <c r="AJ90" i="1"/>
  <c r="AK90" i="1"/>
  <c r="AL90" i="1"/>
  <c r="AM90" i="1"/>
  <c r="AI91" i="1"/>
  <c r="AJ91" i="1"/>
  <c r="AK91" i="1"/>
  <c r="AL91" i="1"/>
  <c r="AM91" i="1"/>
  <c r="AI92" i="1"/>
  <c r="AJ92" i="1"/>
  <c r="AK92" i="1"/>
  <c r="AL92" i="1"/>
  <c r="AM92" i="1"/>
  <c r="AI93" i="1"/>
  <c r="AJ93" i="1"/>
  <c r="AK93" i="1"/>
  <c r="AL93" i="1"/>
  <c r="AM93" i="1"/>
  <c r="AI94" i="1"/>
  <c r="AJ94" i="1"/>
  <c r="AK94" i="1"/>
  <c r="AL94" i="1"/>
  <c r="AM94" i="1"/>
  <c r="AI95" i="1"/>
  <c r="AJ95" i="1"/>
  <c r="AK95" i="1"/>
  <c r="AL95" i="1"/>
  <c r="AM95" i="1"/>
  <c r="AI96" i="1"/>
  <c r="AJ96" i="1"/>
  <c r="AK96" i="1"/>
  <c r="AL96" i="1"/>
  <c r="AM96" i="1"/>
  <c r="AI97" i="1"/>
  <c r="AJ97" i="1"/>
  <c r="AK97" i="1"/>
  <c r="AL97" i="1"/>
  <c r="AM97" i="1"/>
  <c r="AI98" i="1"/>
  <c r="AJ98" i="1"/>
  <c r="AK98" i="1"/>
  <c r="AL98" i="1"/>
  <c r="AM98" i="1"/>
  <c r="AI99" i="1"/>
  <c r="AJ99" i="1"/>
  <c r="AK99" i="1"/>
  <c r="AL99" i="1"/>
  <c r="AM99" i="1"/>
  <c r="AI100" i="1"/>
  <c r="AJ100" i="1"/>
  <c r="AK100" i="1"/>
  <c r="AL100" i="1"/>
  <c r="AM100" i="1"/>
  <c r="AI101" i="1"/>
  <c r="AJ101" i="1"/>
  <c r="AK101" i="1"/>
  <c r="AL101" i="1"/>
  <c r="AM101" i="1"/>
  <c r="AI102" i="1"/>
  <c r="AJ102" i="1"/>
  <c r="AK102" i="1"/>
  <c r="AL102" i="1"/>
  <c r="AM102" i="1"/>
  <c r="AI103" i="1"/>
  <c r="AJ103" i="1"/>
  <c r="AK103" i="1"/>
  <c r="AL103" i="1"/>
  <c r="AM103" i="1"/>
  <c r="AI104" i="1"/>
  <c r="AJ104" i="1"/>
  <c r="AK104" i="1"/>
  <c r="AL104" i="1"/>
  <c r="AM104" i="1"/>
  <c r="AI105" i="1"/>
  <c r="AJ105" i="1"/>
  <c r="AK105" i="1"/>
  <c r="AL105" i="1"/>
  <c r="AM105" i="1"/>
  <c r="AI106" i="1"/>
  <c r="AJ106" i="1"/>
  <c r="AK106" i="1"/>
  <c r="AL106" i="1"/>
  <c r="AM106" i="1"/>
  <c r="AH105" i="1"/>
  <c r="AH106" i="1"/>
  <c r="AH104" i="1"/>
  <c r="AH103" i="1"/>
  <c r="AH102" i="1"/>
  <c r="AH101" i="1"/>
  <c r="AH100" i="1"/>
  <c r="AH99" i="1"/>
  <c r="AH98" i="1"/>
  <c r="AH97" i="1"/>
  <c r="AH95" i="1"/>
  <c r="AH96" i="1"/>
  <c r="AH94" i="1"/>
  <c r="AH92" i="1"/>
  <c r="AH93" i="1"/>
  <c r="AH91" i="1"/>
  <c r="AH90" i="1"/>
  <c r="AH85" i="1"/>
  <c r="AH86" i="1"/>
  <c r="AH87" i="1"/>
  <c r="AH88" i="1"/>
  <c r="AH89" i="1"/>
  <c r="AH84" i="1"/>
  <c r="AI50" i="1"/>
  <c r="AJ50" i="1"/>
  <c r="AK50" i="1"/>
  <c r="AL50" i="1"/>
  <c r="AM50" i="1"/>
  <c r="AI51" i="1"/>
  <c r="AJ51" i="1"/>
  <c r="AK51" i="1"/>
  <c r="AL51" i="1"/>
  <c r="AM51" i="1"/>
  <c r="AI52" i="1"/>
  <c r="AJ52" i="1"/>
  <c r="AK52" i="1"/>
  <c r="AL52" i="1"/>
  <c r="AM52" i="1"/>
  <c r="AI53" i="1"/>
  <c r="AJ53" i="1"/>
  <c r="AK53" i="1"/>
  <c r="AL53" i="1"/>
  <c r="AM53" i="1"/>
  <c r="AI54" i="1"/>
  <c r="AJ54" i="1"/>
  <c r="AK54" i="1"/>
  <c r="AL54" i="1"/>
  <c r="AM54" i="1"/>
  <c r="AI55" i="1"/>
  <c r="AJ55" i="1"/>
  <c r="AK55" i="1"/>
  <c r="AL55" i="1"/>
  <c r="AM55" i="1"/>
  <c r="AI59" i="1"/>
  <c r="AJ59" i="1"/>
  <c r="AK59" i="1"/>
  <c r="AL59" i="1"/>
  <c r="AM59" i="1"/>
  <c r="AI60" i="1"/>
  <c r="AJ60" i="1"/>
  <c r="AK60" i="1"/>
  <c r="AL60" i="1"/>
  <c r="AM60" i="1"/>
  <c r="AI61" i="1"/>
  <c r="AJ61" i="1"/>
  <c r="AK61" i="1"/>
  <c r="AL61" i="1"/>
  <c r="AM61" i="1"/>
  <c r="AI62" i="1"/>
  <c r="AJ62" i="1"/>
  <c r="AK62" i="1"/>
  <c r="AL62" i="1"/>
  <c r="AM62" i="1"/>
  <c r="AI63" i="1"/>
  <c r="AJ63" i="1"/>
  <c r="AK63" i="1"/>
  <c r="AL63" i="1"/>
  <c r="AM63" i="1"/>
  <c r="AI64" i="1"/>
  <c r="AJ64" i="1"/>
  <c r="AK64" i="1"/>
  <c r="AL64" i="1"/>
  <c r="AM64" i="1"/>
  <c r="AI65" i="1"/>
  <c r="AJ65" i="1"/>
  <c r="AK65" i="1"/>
  <c r="AL65" i="1"/>
  <c r="AM65" i="1"/>
  <c r="AI66" i="1"/>
  <c r="AJ66" i="1"/>
  <c r="AK66" i="1"/>
  <c r="AL66" i="1"/>
  <c r="AM66" i="1"/>
  <c r="AI67" i="1"/>
  <c r="AJ67" i="1"/>
  <c r="AK67" i="1"/>
  <c r="AL67" i="1"/>
  <c r="AM67" i="1"/>
  <c r="AI68" i="1"/>
  <c r="AJ68" i="1"/>
  <c r="AK68" i="1"/>
  <c r="AL68" i="1"/>
  <c r="AM68" i="1"/>
  <c r="AI69" i="1"/>
  <c r="AJ69" i="1"/>
  <c r="AK69" i="1"/>
  <c r="AL69" i="1"/>
  <c r="AM69" i="1"/>
  <c r="AI70" i="1"/>
  <c r="AJ70" i="1"/>
  <c r="AK70" i="1"/>
  <c r="AL70" i="1"/>
  <c r="AM70" i="1"/>
  <c r="AI71" i="1"/>
  <c r="AJ71" i="1"/>
  <c r="AK71" i="1"/>
  <c r="AL71" i="1"/>
  <c r="AM71" i="1"/>
  <c r="AI72" i="1"/>
  <c r="AJ72" i="1"/>
  <c r="AK72" i="1"/>
  <c r="AL72" i="1"/>
  <c r="AM72" i="1"/>
  <c r="AI73" i="1"/>
  <c r="AJ73" i="1"/>
  <c r="AK73" i="1"/>
  <c r="AL73" i="1"/>
  <c r="AM73" i="1"/>
  <c r="AI74" i="1"/>
  <c r="AJ74" i="1"/>
  <c r="AK74" i="1"/>
  <c r="AL74" i="1"/>
  <c r="AM74" i="1"/>
  <c r="AI75" i="1"/>
  <c r="AJ75" i="1"/>
  <c r="AK75" i="1"/>
  <c r="AL75" i="1"/>
  <c r="AM75" i="1"/>
  <c r="AI76" i="1"/>
  <c r="AJ76" i="1"/>
  <c r="AK76" i="1"/>
  <c r="AL76" i="1"/>
  <c r="AM76" i="1"/>
  <c r="AI77" i="1"/>
  <c r="AJ77" i="1"/>
  <c r="AK77" i="1"/>
  <c r="AL77" i="1"/>
  <c r="AM77" i="1"/>
  <c r="AI78" i="1"/>
  <c r="AJ78" i="1"/>
  <c r="AK78" i="1"/>
  <c r="AL78" i="1"/>
  <c r="AM78" i="1"/>
  <c r="AH78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59" i="1"/>
  <c r="AH51" i="1"/>
  <c r="AH52" i="1"/>
  <c r="AH53" i="1"/>
  <c r="AH54" i="1"/>
  <c r="AH55" i="1"/>
  <c r="AH50" i="1"/>
  <c r="AM39" i="1"/>
  <c r="AL39" i="1"/>
  <c r="AK39" i="1"/>
  <c r="AJ39" i="1"/>
  <c r="AI39" i="1"/>
  <c r="AH39" i="1"/>
  <c r="AM21" i="1"/>
  <c r="AL21" i="1"/>
  <c r="AK21" i="1"/>
  <c r="AJ21" i="1"/>
  <c r="AI21" i="1"/>
  <c r="AH21" i="1"/>
  <c r="AI18" i="1"/>
  <c r="AJ18" i="1"/>
  <c r="AK18" i="1"/>
  <c r="AL18" i="1"/>
  <c r="AM18" i="1"/>
  <c r="AH18" i="1"/>
  <c r="AI7" i="1"/>
  <c r="AJ7" i="1"/>
  <c r="AK7" i="1"/>
  <c r="AL7" i="1"/>
  <c r="AM7" i="1"/>
  <c r="AI8" i="1"/>
  <c r="AJ8" i="1"/>
  <c r="AK8" i="1"/>
  <c r="AL8" i="1"/>
  <c r="AM8" i="1"/>
  <c r="AI9" i="1"/>
  <c r="AJ9" i="1"/>
  <c r="AK9" i="1"/>
  <c r="AL9" i="1"/>
  <c r="AM9" i="1"/>
  <c r="AI12" i="1"/>
  <c r="AJ12" i="1"/>
  <c r="AK12" i="1"/>
  <c r="AL12" i="1"/>
  <c r="AM12" i="1"/>
  <c r="AI15" i="1"/>
  <c r="AJ15" i="1"/>
  <c r="AK15" i="1"/>
  <c r="AL15" i="1"/>
  <c r="AM15" i="1"/>
  <c r="AI16" i="1"/>
  <c r="AJ16" i="1"/>
  <c r="AK16" i="1"/>
  <c r="AL16" i="1"/>
  <c r="AM16" i="1"/>
  <c r="AI17" i="1"/>
  <c r="AJ17" i="1"/>
  <c r="AK17" i="1"/>
  <c r="AL17" i="1"/>
  <c r="AM17" i="1"/>
  <c r="AI19" i="1"/>
  <c r="AJ19" i="1"/>
  <c r="AK19" i="1"/>
  <c r="AL19" i="1"/>
  <c r="AM19" i="1"/>
  <c r="AI20" i="1"/>
  <c r="AJ20" i="1"/>
  <c r="AK20" i="1"/>
  <c r="AL20" i="1"/>
  <c r="AM20" i="1"/>
  <c r="AI22" i="1"/>
  <c r="AJ22" i="1"/>
  <c r="AK22" i="1"/>
  <c r="AL22" i="1"/>
  <c r="AM22" i="1"/>
  <c r="AI23" i="1"/>
  <c r="AJ23" i="1"/>
  <c r="AK23" i="1"/>
  <c r="AL23" i="1"/>
  <c r="AM23" i="1"/>
  <c r="AI24" i="1"/>
  <c r="AJ24" i="1"/>
  <c r="AK24" i="1"/>
  <c r="AL24" i="1"/>
  <c r="AM24" i="1"/>
  <c r="AI25" i="1"/>
  <c r="AJ25" i="1"/>
  <c r="AK25" i="1"/>
  <c r="AL25" i="1"/>
  <c r="AM25" i="1"/>
  <c r="AI26" i="1"/>
  <c r="AJ26" i="1"/>
  <c r="AK26" i="1"/>
  <c r="AL26" i="1"/>
  <c r="AM26" i="1"/>
  <c r="AI27" i="1"/>
  <c r="AJ27" i="1"/>
  <c r="AK27" i="1"/>
  <c r="AL27" i="1"/>
  <c r="AM27" i="1"/>
  <c r="AI28" i="1"/>
  <c r="AJ28" i="1"/>
  <c r="AK28" i="1"/>
  <c r="AL28" i="1"/>
  <c r="AM28" i="1"/>
  <c r="AI29" i="1"/>
  <c r="AJ29" i="1"/>
  <c r="AK29" i="1"/>
  <c r="AL29" i="1"/>
  <c r="AM29" i="1"/>
  <c r="AI32" i="1"/>
  <c r="AJ32" i="1"/>
  <c r="AK32" i="1"/>
  <c r="AL32" i="1"/>
  <c r="AM32" i="1"/>
  <c r="AI33" i="1"/>
  <c r="AJ33" i="1"/>
  <c r="AK33" i="1"/>
  <c r="AL33" i="1"/>
  <c r="AM33" i="1"/>
  <c r="AI34" i="1"/>
  <c r="AJ34" i="1"/>
  <c r="AK34" i="1"/>
  <c r="AL34" i="1"/>
  <c r="AM34" i="1"/>
  <c r="AI35" i="1"/>
  <c r="AJ35" i="1"/>
  <c r="AK35" i="1"/>
  <c r="AL35" i="1"/>
  <c r="AM35" i="1"/>
  <c r="AI36" i="1"/>
  <c r="AJ36" i="1"/>
  <c r="AK36" i="1"/>
  <c r="AL36" i="1"/>
  <c r="AM36" i="1"/>
  <c r="AI37" i="1"/>
  <c r="AJ37" i="1"/>
  <c r="AK37" i="1"/>
  <c r="AL37" i="1"/>
  <c r="AM37" i="1"/>
  <c r="AI38" i="1"/>
  <c r="AJ38" i="1"/>
  <c r="AK38" i="1"/>
  <c r="AL38" i="1"/>
  <c r="AM38" i="1"/>
  <c r="AI40" i="1"/>
  <c r="AJ40" i="1"/>
  <c r="AK40" i="1"/>
  <c r="AL40" i="1"/>
  <c r="AM40" i="1"/>
  <c r="AI41" i="1"/>
  <c r="AJ41" i="1"/>
  <c r="AK41" i="1"/>
  <c r="AL41" i="1"/>
  <c r="AM41" i="1"/>
  <c r="AI42" i="1"/>
  <c r="AJ42" i="1"/>
  <c r="AK42" i="1"/>
  <c r="AL42" i="1"/>
  <c r="AM42" i="1"/>
  <c r="AI43" i="1"/>
  <c r="AJ43" i="1"/>
  <c r="AK43" i="1"/>
  <c r="AL43" i="1"/>
  <c r="AM43" i="1"/>
  <c r="AI44" i="1"/>
  <c r="AJ44" i="1"/>
  <c r="AK44" i="1"/>
  <c r="AL44" i="1"/>
  <c r="AM44" i="1"/>
  <c r="AH41" i="1"/>
  <c r="AH42" i="1"/>
  <c r="AH43" i="1"/>
  <c r="F43" i="1" s="1"/>
  <c r="AH44" i="1"/>
  <c r="AH40" i="1"/>
  <c r="AH33" i="1"/>
  <c r="AH34" i="1"/>
  <c r="AH35" i="1"/>
  <c r="AH36" i="1"/>
  <c r="AH37" i="1"/>
  <c r="AH38" i="1"/>
  <c r="F38" i="1" s="1"/>
  <c r="AH32" i="1"/>
  <c r="AH29" i="1"/>
  <c r="AH23" i="1"/>
  <c r="F23" i="1" s="1"/>
  <c r="AH24" i="1"/>
  <c r="F24" i="1" s="1"/>
  <c r="AH25" i="1"/>
  <c r="F25" i="1" s="1"/>
  <c r="AH26" i="1"/>
  <c r="AH27" i="1"/>
  <c r="AH28" i="1"/>
  <c r="F28" i="1" s="1"/>
  <c r="AH22" i="1"/>
  <c r="F22" i="1" s="1"/>
  <c r="AH20" i="1"/>
  <c r="AH19" i="1"/>
  <c r="AH16" i="1"/>
  <c r="AH17" i="1"/>
  <c r="AH15" i="1"/>
  <c r="F15" i="1" s="1"/>
  <c r="AH12" i="1"/>
  <c r="AH8" i="1"/>
  <c r="AH9" i="1"/>
  <c r="AH7" i="1"/>
  <c r="E184" i="2"/>
  <c r="E185" i="2"/>
  <c r="E186" i="2"/>
  <c r="E187" i="2"/>
  <c r="E183" i="2"/>
  <c r="E181" i="2"/>
  <c r="E180" i="2"/>
  <c r="E171" i="2"/>
  <c r="E172" i="2"/>
  <c r="F172" i="2" s="1"/>
  <c r="E173" i="2"/>
  <c r="E174" i="2"/>
  <c r="F174" i="2" s="1"/>
  <c r="E175" i="2"/>
  <c r="E176" i="2"/>
  <c r="F176" i="2" s="1"/>
  <c r="E170" i="2"/>
  <c r="E164" i="2"/>
  <c r="E165" i="2"/>
  <c r="E166" i="2"/>
  <c r="E167" i="2"/>
  <c r="E168" i="2"/>
  <c r="E163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46" i="2"/>
  <c r="E144" i="2"/>
  <c r="E136" i="2"/>
  <c r="E137" i="2"/>
  <c r="E138" i="2"/>
  <c r="E139" i="2"/>
  <c r="E140" i="2"/>
  <c r="E141" i="2"/>
  <c r="E135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18" i="2"/>
  <c r="E113" i="2"/>
  <c r="E112" i="2"/>
  <c r="E105" i="2"/>
  <c r="E106" i="2"/>
  <c r="E104" i="2"/>
  <c r="E101" i="2"/>
  <c r="E99" i="2"/>
  <c r="E95" i="2"/>
  <c r="F95" i="2" s="1"/>
  <c r="G95" i="2" s="1"/>
  <c r="E96" i="2"/>
  <c r="F96" i="2" s="1"/>
  <c r="G96" i="2" s="1"/>
  <c r="H96" i="2" s="1"/>
  <c r="E94" i="2"/>
  <c r="F94" i="2" s="1"/>
  <c r="G94" i="2" s="1"/>
  <c r="H94" i="2" s="1"/>
  <c r="I94" i="2" s="1"/>
  <c r="J94" i="2" s="1"/>
  <c r="K94" i="2" s="1"/>
  <c r="E92" i="2"/>
  <c r="F92" i="2" s="1"/>
  <c r="E87" i="2"/>
  <c r="E88" i="2"/>
  <c r="E89" i="2"/>
  <c r="E86" i="2"/>
  <c r="E60" i="2"/>
  <c r="E61" i="2"/>
  <c r="E62" i="2"/>
  <c r="C62" i="3" s="1"/>
  <c r="E63" i="2"/>
  <c r="E64" i="2"/>
  <c r="C64" i="3" s="1"/>
  <c r="E65" i="2"/>
  <c r="E66" i="2"/>
  <c r="C66" i="3" s="1"/>
  <c r="E67" i="2"/>
  <c r="E68" i="2"/>
  <c r="C68" i="3" s="1"/>
  <c r="E69" i="2"/>
  <c r="E70" i="2"/>
  <c r="F70" i="2" s="1"/>
  <c r="G70" i="2" s="1"/>
  <c r="H70" i="2" s="1"/>
  <c r="I70" i="2" s="1"/>
  <c r="J70" i="2" s="1"/>
  <c r="K70" i="2" s="1"/>
  <c r="E71" i="2"/>
  <c r="C71" i="3" s="1"/>
  <c r="E72" i="2"/>
  <c r="E73" i="2"/>
  <c r="E74" i="2"/>
  <c r="C74" i="3" s="1"/>
  <c r="E75" i="2"/>
  <c r="C75" i="3" s="1"/>
  <c r="E76" i="2"/>
  <c r="C76" i="3" s="1"/>
  <c r="E77" i="2"/>
  <c r="E59" i="2"/>
  <c r="C59" i="3" s="1"/>
  <c r="E53" i="2"/>
  <c r="E54" i="2"/>
  <c r="E55" i="2"/>
  <c r="E52" i="2"/>
  <c r="E41" i="2"/>
  <c r="E42" i="2"/>
  <c r="E43" i="2"/>
  <c r="E44" i="2"/>
  <c r="E40" i="2"/>
  <c r="E33" i="2"/>
  <c r="E34" i="2"/>
  <c r="E35" i="2"/>
  <c r="E36" i="2"/>
  <c r="E37" i="2"/>
  <c r="E38" i="2"/>
  <c r="E32" i="2"/>
  <c r="E23" i="2"/>
  <c r="E24" i="2"/>
  <c r="E25" i="2"/>
  <c r="E26" i="2"/>
  <c r="E27" i="2"/>
  <c r="E28" i="2"/>
  <c r="E29" i="2"/>
  <c r="E22" i="2"/>
  <c r="E20" i="2"/>
  <c r="E19" i="2"/>
  <c r="E14" i="2"/>
  <c r="E15" i="2"/>
  <c r="E16" i="2"/>
  <c r="E17" i="2"/>
  <c r="E13" i="2"/>
  <c r="E8" i="2"/>
  <c r="E9" i="2"/>
  <c r="E10" i="2"/>
  <c r="C10" i="3" s="1"/>
  <c r="E11" i="2"/>
  <c r="C11" i="3" s="1"/>
  <c r="E12" i="2"/>
  <c r="E7" i="2"/>
  <c r="E184" i="1"/>
  <c r="E185" i="1"/>
  <c r="E186" i="1"/>
  <c r="E183" i="1"/>
  <c r="E181" i="1"/>
  <c r="E180" i="1"/>
  <c r="C180" i="3" s="1"/>
  <c r="E171" i="1"/>
  <c r="E172" i="1"/>
  <c r="E173" i="1"/>
  <c r="E174" i="1"/>
  <c r="E175" i="1"/>
  <c r="E176" i="1"/>
  <c r="E170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17" i="1"/>
  <c r="E113" i="1"/>
  <c r="E112" i="1"/>
  <c r="E105" i="1"/>
  <c r="E106" i="1"/>
  <c r="E104" i="1"/>
  <c r="E101" i="1"/>
  <c r="E99" i="1"/>
  <c r="E95" i="1"/>
  <c r="E96" i="1"/>
  <c r="E94" i="1"/>
  <c r="E92" i="1"/>
  <c r="E85" i="1"/>
  <c r="E86" i="1"/>
  <c r="E87" i="1"/>
  <c r="E88" i="1"/>
  <c r="E89" i="1"/>
  <c r="E84" i="1"/>
  <c r="E51" i="1"/>
  <c r="E52" i="1"/>
  <c r="E53" i="1"/>
  <c r="E54" i="1"/>
  <c r="E55" i="1"/>
  <c r="E50" i="1"/>
  <c r="E8" i="1"/>
  <c r="E9" i="1"/>
  <c r="E7" i="1"/>
  <c r="F70" i="1" l="1"/>
  <c r="F72" i="1"/>
  <c r="F20" i="1"/>
  <c r="F76" i="1"/>
  <c r="F64" i="1"/>
  <c r="F60" i="1"/>
  <c r="F11" i="1"/>
  <c r="G91" i="2"/>
  <c r="H91" i="2" s="1"/>
  <c r="F74" i="1"/>
  <c r="F66" i="1"/>
  <c r="F32" i="1"/>
  <c r="F75" i="1"/>
  <c r="F67" i="1"/>
  <c r="F63" i="1"/>
  <c r="F14" i="2"/>
  <c r="F25" i="2"/>
  <c r="F43" i="2"/>
  <c r="F73" i="2"/>
  <c r="G73" i="2" s="1"/>
  <c r="H73" i="2" s="1"/>
  <c r="I73" i="2" s="1"/>
  <c r="J73" i="2" s="1"/>
  <c r="K73" i="2" s="1"/>
  <c r="F61" i="2"/>
  <c r="G61" i="2" s="1"/>
  <c r="H61" i="2" s="1"/>
  <c r="I61" i="2" s="1"/>
  <c r="J61" i="2" s="1"/>
  <c r="K61" i="2" s="1"/>
  <c r="G176" i="2"/>
  <c r="H176" i="2" s="1"/>
  <c r="I176" i="2" s="1"/>
  <c r="J176" i="2" s="1"/>
  <c r="K176" i="2" s="1"/>
  <c r="G98" i="2"/>
  <c r="H98" i="2" s="1"/>
  <c r="I98" i="2" s="1"/>
  <c r="J98" i="2" s="1"/>
  <c r="K98" i="2" s="1"/>
  <c r="F74" i="2"/>
  <c r="C70" i="3"/>
  <c r="F15" i="2"/>
  <c r="G15" i="2" s="1"/>
  <c r="F26" i="2"/>
  <c r="F32" i="2"/>
  <c r="F35" i="2"/>
  <c r="F34" i="2"/>
  <c r="F77" i="2"/>
  <c r="G77" i="2" s="1"/>
  <c r="H77" i="2" s="1"/>
  <c r="I77" i="2" s="1"/>
  <c r="J77" i="2" s="1"/>
  <c r="K77" i="2" s="1"/>
  <c r="F65" i="2"/>
  <c r="G65" i="2" s="1"/>
  <c r="H65" i="2" s="1"/>
  <c r="I65" i="2" s="1"/>
  <c r="J65" i="2" s="1"/>
  <c r="K65" i="2" s="1"/>
  <c r="I96" i="2"/>
  <c r="J96" i="2" s="1"/>
  <c r="K96" i="2" s="1"/>
  <c r="G172" i="2"/>
  <c r="H172" i="2" s="1"/>
  <c r="I172" i="2" s="1"/>
  <c r="J172" i="2" s="1"/>
  <c r="K172" i="2" s="1"/>
  <c r="G90" i="2"/>
  <c r="H90" i="2" s="1"/>
  <c r="I90" i="2" s="1"/>
  <c r="J90" i="2" s="1"/>
  <c r="K90" i="2" s="1"/>
  <c r="F28" i="2"/>
  <c r="F24" i="2"/>
  <c r="F37" i="2"/>
  <c r="F33" i="2"/>
  <c r="F175" i="2"/>
  <c r="G175" i="2" s="1"/>
  <c r="H175" i="2" s="1"/>
  <c r="I175" i="2" s="1"/>
  <c r="F171" i="2"/>
  <c r="G171" i="2" s="1"/>
  <c r="H171" i="2" s="1"/>
  <c r="I171" i="2" s="1"/>
  <c r="J171" i="2" s="1"/>
  <c r="K171" i="2" s="1"/>
  <c r="F57" i="2"/>
  <c r="F71" i="2"/>
  <c r="G71" i="2" s="1"/>
  <c r="H71" i="2" s="1"/>
  <c r="I71" i="2" s="1"/>
  <c r="J71" i="2" s="1"/>
  <c r="K71" i="2" s="1"/>
  <c r="I91" i="2"/>
  <c r="J91" i="2" s="1"/>
  <c r="K91" i="2" s="1"/>
  <c r="F22" i="2"/>
  <c r="F69" i="2"/>
  <c r="G69" i="2" s="1"/>
  <c r="H69" i="2" s="1"/>
  <c r="I69" i="2" s="1"/>
  <c r="J69" i="2" s="1"/>
  <c r="K69" i="2" s="1"/>
  <c r="F40" i="2"/>
  <c r="F41" i="2"/>
  <c r="F67" i="2"/>
  <c r="G67" i="2" s="1"/>
  <c r="H67" i="2" s="1"/>
  <c r="I67" i="2" s="1"/>
  <c r="J67" i="2" s="1"/>
  <c r="K67" i="2" s="1"/>
  <c r="F180" i="2"/>
  <c r="G180" i="2" s="1"/>
  <c r="H180" i="2" s="1"/>
  <c r="I180" i="2" s="1"/>
  <c r="J180" i="2" s="1"/>
  <c r="K180" i="2" s="1"/>
  <c r="F21" i="2"/>
  <c r="F44" i="2"/>
  <c r="F58" i="2"/>
  <c r="F78" i="2"/>
  <c r="G179" i="2"/>
  <c r="H179" i="2" s="1"/>
  <c r="I179" i="2" s="1"/>
  <c r="J179" i="2" s="1"/>
  <c r="K179" i="2" s="1"/>
  <c r="G15" i="1"/>
  <c r="G20" i="1"/>
  <c r="G76" i="1"/>
  <c r="G64" i="1"/>
  <c r="G60" i="1"/>
  <c r="G25" i="1"/>
  <c r="G32" i="1"/>
  <c r="G75" i="1"/>
  <c r="G67" i="1"/>
  <c r="G63" i="1"/>
  <c r="G28" i="1"/>
  <c r="G24" i="1"/>
  <c r="G43" i="1"/>
  <c r="D74" i="3"/>
  <c r="G74" i="1"/>
  <c r="D70" i="3"/>
  <c r="G70" i="1"/>
  <c r="G66" i="1"/>
  <c r="G23" i="1"/>
  <c r="G72" i="1"/>
  <c r="G44" i="2"/>
  <c r="F13" i="2"/>
  <c r="F29" i="2"/>
  <c r="F19" i="1"/>
  <c r="F91" i="1"/>
  <c r="F169" i="1"/>
  <c r="G10" i="1"/>
  <c r="F27" i="1"/>
  <c r="F33" i="1"/>
  <c r="G14" i="1"/>
  <c r="G182" i="2"/>
  <c r="H182" i="2" s="1"/>
  <c r="I182" i="2" s="1"/>
  <c r="J182" i="2" s="1"/>
  <c r="K182" i="2" s="1"/>
  <c r="G38" i="1"/>
  <c r="C73" i="3"/>
  <c r="G22" i="1"/>
  <c r="G11" i="1"/>
  <c r="G30" i="1"/>
  <c r="G18" i="2"/>
  <c r="G30" i="2"/>
  <c r="G78" i="2"/>
  <c r="D78" i="3"/>
  <c r="F75" i="2"/>
  <c r="F62" i="2"/>
  <c r="G62" i="2" s="1"/>
  <c r="H62" i="2" s="1"/>
  <c r="I62" i="2" s="1"/>
  <c r="J62" i="2" s="1"/>
  <c r="K62" i="2" s="1"/>
  <c r="F11" i="2"/>
  <c r="G11" i="2" s="1"/>
  <c r="H11" i="2" s="1"/>
  <c r="I11" i="2" s="1"/>
  <c r="J11" i="2" s="1"/>
  <c r="K11" i="2" s="1"/>
  <c r="H56" i="2"/>
  <c r="E56" i="3"/>
  <c r="C61" i="3"/>
  <c r="C77" i="3"/>
  <c r="F37" i="1"/>
  <c r="C95" i="3"/>
  <c r="F95" i="1"/>
  <c r="F19" i="2"/>
  <c r="F42" i="2"/>
  <c r="F72" i="2"/>
  <c r="G72" i="2" s="1"/>
  <c r="H72" i="2" s="1"/>
  <c r="I72" i="2" s="1"/>
  <c r="J72" i="2" s="1"/>
  <c r="K72" i="2" s="1"/>
  <c r="F64" i="2"/>
  <c r="G64" i="2" s="1"/>
  <c r="H64" i="2" s="1"/>
  <c r="I64" i="2" s="1"/>
  <c r="J64" i="2" s="1"/>
  <c r="K64" i="2" s="1"/>
  <c r="F60" i="2"/>
  <c r="G60" i="2" s="1"/>
  <c r="H60" i="2" s="1"/>
  <c r="I60" i="2" s="1"/>
  <c r="J60" i="2" s="1"/>
  <c r="K60" i="2" s="1"/>
  <c r="J175" i="2"/>
  <c r="K175" i="2" s="1"/>
  <c r="F29" i="1"/>
  <c r="F93" i="1"/>
  <c r="F182" i="1"/>
  <c r="G182" i="1" s="1"/>
  <c r="H182" i="1" s="1"/>
  <c r="I182" i="1" s="1"/>
  <c r="J182" i="1" s="1"/>
  <c r="K182" i="1" s="1"/>
  <c r="C92" i="3"/>
  <c r="F92" i="1"/>
  <c r="C176" i="3"/>
  <c r="F176" i="1"/>
  <c r="C172" i="3"/>
  <c r="F172" i="1"/>
  <c r="F16" i="2"/>
  <c r="G16" i="2" s="1"/>
  <c r="H16" i="2" s="1"/>
  <c r="I16" i="2" s="1"/>
  <c r="J16" i="2" s="1"/>
  <c r="K16" i="2" s="1"/>
  <c r="F20" i="2"/>
  <c r="F27" i="2"/>
  <c r="F23" i="2"/>
  <c r="F63" i="2"/>
  <c r="G63" i="2" s="1"/>
  <c r="H63" i="2" s="1"/>
  <c r="I63" i="2" s="1"/>
  <c r="J63" i="2" s="1"/>
  <c r="K63" i="2" s="1"/>
  <c r="G92" i="2"/>
  <c r="H92" i="2" s="1"/>
  <c r="I92" i="2" s="1"/>
  <c r="J92" i="2" s="1"/>
  <c r="K92" i="2" s="1"/>
  <c r="G174" i="2"/>
  <c r="H174" i="2" s="1"/>
  <c r="I174" i="2" s="1"/>
  <c r="J174" i="2" s="1"/>
  <c r="K174" i="2" s="1"/>
  <c r="F35" i="1"/>
  <c r="F97" i="1"/>
  <c r="G31" i="1"/>
  <c r="D177" i="3"/>
  <c r="G177" i="1"/>
  <c r="F31" i="2"/>
  <c r="F39" i="2"/>
  <c r="AG79" i="2"/>
  <c r="F36" i="2"/>
  <c r="F66" i="2"/>
  <c r="G66" i="2" s="1"/>
  <c r="H66" i="2" s="1"/>
  <c r="I66" i="2" s="1"/>
  <c r="J66" i="2" s="1"/>
  <c r="K66" i="2" s="1"/>
  <c r="F17" i="2"/>
  <c r="F61" i="1"/>
  <c r="C65" i="3"/>
  <c r="F71" i="1"/>
  <c r="C67" i="3"/>
  <c r="F69" i="1"/>
  <c r="C63" i="3"/>
  <c r="C96" i="3"/>
  <c r="F96" i="1"/>
  <c r="C174" i="3"/>
  <c r="F174" i="1"/>
  <c r="F38" i="2"/>
  <c r="F12" i="1"/>
  <c r="F42" i="1"/>
  <c r="H95" i="2"/>
  <c r="I95" i="2" s="1"/>
  <c r="J95" i="2" s="1"/>
  <c r="K95" i="2" s="1"/>
  <c r="G74" i="2"/>
  <c r="H74" i="2" s="1"/>
  <c r="I74" i="2" s="1"/>
  <c r="J74" i="2" s="1"/>
  <c r="K74" i="2" s="1"/>
  <c r="F73" i="1"/>
  <c r="C170" i="3"/>
  <c r="F170" i="1"/>
  <c r="C173" i="3"/>
  <c r="F173" i="1"/>
  <c r="F181" i="1"/>
  <c r="C181" i="3"/>
  <c r="G24" i="2"/>
  <c r="F76" i="2"/>
  <c r="G76" i="2" s="1"/>
  <c r="H76" i="2" s="1"/>
  <c r="I76" i="2" s="1"/>
  <c r="J76" i="2" s="1"/>
  <c r="K76" i="2" s="1"/>
  <c r="F68" i="2"/>
  <c r="G68" i="2" s="1"/>
  <c r="H68" i="2" s="1"/>
  <c r="I68" i="2" s="1"/>
  <c r="J68" i="2" s="1"/>
  <c r="K68" i="2" s="1"/>
  <c r="F40" i="1"/>
  <c r="F21" i="1"/>
  <c r="C94" i="3"/>
  <c r="F94" i="1"/>
  <c r="C175" i="3"/>
  <c r="F175" i="1"/>
  <c r="C171" i="3"/>
  <c r="F171" i="1"/>
  <c r="F12" i="2"/>
  <c r="G12" i="2" s="1"/>
  <c r="H12" i="2" s="1"/>
  <c r="I12" i="2" s="1"/>
  <c r="J12" i="2" s="1"/>
  <c r="K12" i="2" s="1"/>
  <c r="H15" i="2"/>
  <c r="I15" i="2" s="1"/>
  <c r="J15" i="2" s="1"/>
  <c r="K15" i="2" s="1"/>
  <c r="G22" i="2"/>
  <c r="G26" i="2"/>
  <c r="G32" i="2"/>
  <c r="F59" i="2"/>
  <c r="G59" i="2" s="1"/>
  <c r="H59" i="2" s="1"/>
  <c r="I59" i="2" s="1"/>
  <c r="J59" i="2" s="1"/>
  <c r="K59" i="2" s="1"/>
  <c r="F170" i="2"/>
  <c r="G170" i="2" s="1"/>
  <c r="H170" i="2" s="1"/>
  <c r="I170" i="2" s="1"/>
  <c r="J170" i="2" s="1"/>
  <c r="K170" i="2" s="1"/>
  <c r="F173" i="2"/>
  <c r="G173" i="2" s="1"/>
  <c r="H173" i="2" s="1"/>
  <c r="I173" i="2" s="1"/>
  <c r="J173" i="2" s="1"/>
  <c r="K173" i="2" s="1"/>
  <c r="F181" i="2"/>
  <c r="G181" i="2" s="1"/>
  <c r="H181" i="2" s="1"/>
  <c r="I181" i="2" s="1"/>
  <c r="J181" i="2" s="1"/>
  <c r="K181" i="2" s="1"/>
  <c r="F18" i="1"/>
  <c r="F39" i="1"/>
  <c r="F62" i="1"/>
  <c r="F90" i="1"/>
  <c r="F98" i="1"/>
  <c r="G98" i="1" s="1"/>
  <c r="H98" i="1" s="1"/>
  <c r="I98" i="1" s="1"/>
  <c r="J98" i="1" s="1"/>
  <c r="K98" i="1" s="1"/>
  <c r="G13" i="1"/>
  <c r="G169" i="2"/>
  <c r="H169" i="2" s="1"/>
  <c r="I169" i="2" s="1"/>
  <c r="J169" i="2" s="1"/>
  <c r="K169" i="2" s="1"/>
  <c r="G178" i="1"/>
  <c r="F10" i="2"/>
  <c r="F77" i="1"/>
  <c r="F34" i="1"/>
  <c r="C72" i="3"/>
  <c r="F65" i="1"/>
  <c r="C12" i="3"/>
  <c r="C69" i="3"/>
  <c r="F44" i="1"/>
  <c r="F17" i="1"/>
  <c r="F68" i="1"/>
  <c r="F41" i="1"/>
  <c r="F16" i="1"/>
  <c r="F36" i="1"/>
  <c r="F59" i="1"/>
  <c r="F26" i="1"/>
  <c r="AH181" i="2"/>
  <c r="AI181" i="2"/>
  <c r="AH182" i="2"/>
  <c r="AI182" i="2"/>
  <c r="AH183" i="2"/>
  <c r="AI183" i="2"/>
  <c r="AH184" i="2"/>
  <c r="AI184" i="2"/>
  <c r="AH185" i="2"/>
  <c r="AI185" i="2"/>
  <c r="AH186" i="2"/>
  <c r="AI186" i="2"/>
  <c r="AI180" i="2"/>
  <c r="AH180" i="2"/>
  <c r="AH118" i="2"/>
  <c r="AI118" i="2"/>
  <c r="AH119" i="2"/>
  <c r="AI119" i="2"/>
  <c r="AH120" i="2"/>
  <c r="AI120" i="2"/>
  <c r="AH121" i="2"/>
  <c r="AI121" i="2"/>
  <c r="AH122" i="2"/>
  <c r="AI122" i="2"/>
  <c r="AH123" i="2"/>
  <c r="AI123" i="2"/>
  <c r="AH124" i="2"/>
  <c r="AI124" i="2"/>
  <c r="AH125" i="2"/>
  <c r="AI125" i="2"/>
  <c r="AH126" i="2"/>
  <c r="AI126" i="2"/>
  <c r="AH127" i="2"/>
  <c r="AI127" i="2"/>
  <c r="AH128" i="2"/>
  <c r="AI128" i="2"/>
  <c r="AH129" i="2"/>
  <c r="AI129" i="2"/>
  <c r="AH130" i="2"/>
  <c r="AI130" i="2"/>
  <c r="AH131" i="2"/>
  <c r="AI131" i="2"/>
  <c r="AH132" i="2"/>
  <c r="AI132" i="2"/>
  <c r="AH133" i="2"/>
  <c r="AI133" i="2"/>
  <c r="AH134" i="2"/>
  <c r="AI134" i="2"/>
  <c r="AH135" i="2"/>
  <c r="AI135" i="2"/>
  <c r="AH136" i="2"/>
  <c r="AI136" i="2"/>
  <c r="AH137" i="2"/>
  <c r="AI137" i="2"/>
  <c r="AH138" i="2"/>
  <c r="AI138" i="2"/>
  <c r="AH139" i="2"/>
  <c r="AI139" i="2"/>
  <c r="AH140" i="2"/>
  <c r="AI140" i="2"/>
  <c r="AH141" i="2"/>
  <c r="AI141" i="2"/>
  <c r="AH142" i="2"/>
  <c r="AI142" i="2"/>
  <c r="AH143" i="2"/>
  <c r="AI143" i="2"/>
  <c r="AH144" i="2"/>
  <c r="AI144" i="2"/>
  <c r="AH145" i="2"/>
  <c r="AI145" i="2"/>
  <c r="AH146" i="2"/>
  <c r="AI146" i="2"/>
  <c r="AH147" i="2"/>
  <c r="AI147" i="2"/>
  <c r="AH148" i="2"/>
  <c r="AI148" i="2"/>
  <c r="AH149" i="2"/>
  <c r="AI149" i="2"/>
  <c r="AH150" i="2"/>
  <c r="AI150" i="2"/>
  <c r="AH151" i="2"/>
  <c r="AI151" i="2"/>
  <c r="AH152" i="2"/>
  <c r="AI152" i="2"/>
  <c r="AH153" i="2"/>
  <c r="AI153" i="2"/>
  <c r="AH154" i="2"/>
  <c r="AI154" i="2"/>
  <c r="AH155" i="2"/>
  <c r="AI155" i="2"/>
  <c r="AH156" i="2"/>
  <c r="AI156" i="2"/>
  <c r="AH157" i="2"/>
  <c r="AI157" i="2"/>
  <c r="AH158" i="2"/>
  <c r="AI158" i="2"/>
  <c r="AH159" i="2"/>
  <c r="AI159" i="2"/>
  <c r="AH160" i="2"/>
  <c r="AI160" i="2"/>
  <c r="AH161" i="2"/>
  <c r="AI161" i="2"/>
  <c r="AH162" i="2"/>
  <c r="AI162" i="2"/>
  <c r="AH163" i="2"/>
  <c r="AI163" i="2"/>
  <c r="AH164" i="2"/>
  <c r="AI164" i="2"/>
  <c r="AH165" i="2"/>
  <c r="AI165" i="2"/>
  <c r="AH166" i="2"/>
  <c r="AI166" i="2"/>
  <c r="AH167" i="2"/>
  <c r="AI167" i="2"/>
  <c r="AH168" i="2"/>
  <c r="AI168" i="2"/>
  <c r="AH169" i="2"/>
  <c r="AI169" i="2"/>
  <c r="AH170" i="2"/>
  <c r="AI170" i="2"/>
  <c r="AH171" i="2"/>
  <c r="AI171" i="2"/>
  <c r="AH172" i="2"/>
  <c r="AI172" i="2"/>
  <c r="AH173" i="2"/>
  <c r="AI173" i="2"/>
  <c r="AH174" i="2"/>
  <c r="AI174" i="2"/>
  <c r="AH175" i="2"/>
  <c r="AI175" i="2"/>
  <c r="AH176" i="2"/>
  <c r="AI176" i="2"/>
  <c r="AH177" i="2"/>
  <c r="AI177" i="2"/>
  <c r="AH178" i="2"/>
  <c r="AI178" i="2"/>
  <c r="AI117" i="2"/>
  <c r="AH117" i="2"/>
  <c r="AH113" i="2"/>
  <c r="AI113" i="2"/>
  <c r="AI112" i="2"/>
  <c r="AH112" i="2"/>
  <c r="AH85" i="2"/>
  <c r="AI85" i="2"/>
  <c r="AH86" i="2"/>
  <c r="AI86" i="2"/>
  <c r="AH87" i="2"/>
  <c r="AI87" i="2"/>
  <c r="AH88" i="2"/>
  <c r="AI88" i="2"/>
  <c r="AH89" i="2"/>
  <c r="AI89" i="2"/>
  <c r="AH90" i="2"/>
  <c r="AI90" i="2"/>
  <c r="AH91" i="2"/>
  <c r="AI91" i="2"/>
  <c r="AH92" i="2"/>
  <c r="AI92" i="2"/>
  <c r="AH93" i="2"/>
  <c r="AI93" i="2"/>
  <c r="AH94" i="2"/>
  <c r="AI94" i="2"/>
  <c r="AH95" i="2"/>
  <c r="AI95" i="2"/>
  <c r="AH96" i="2"/>
  <c r="AI96" i="2"/>
  <c r="AH97" i="2"/>
  <c r="AI97" i="2"/>
  <c r="AH98" i="2"/>
  <c r="AI98" i="2"/>
  <c r="AH99" i="2"/>
  <c r="AI99" i="2"/>
  <c r="AH100" i="2"/>
  <c r="AI100" i="2"/>
  <c r="AH101" i="2"/>
  <c r="AI101" i="2"/>
  <c r="AH102" i="2"/>
  <c r="AI102" i="2"/>
  <c r="AH103" i="2"/>
  <c r="AI103" i="2"/>
  <c r="AH104" i="2"/>
  <c r="AI104" i="2"/>
  <c r="AH105" i="2"/>
  <c r="AI105" i="2"/>
  <c r="AH106" i="2"/>
  <c r="AI106" i="2"/>
  <c r="AI84" i="2"/>
  <c r="AH84" i="2"/>
  <c r="AH57" i="2"/>
  <c r="AI57" i="2"/>
  <c r="AH58" i="2"/>
  <c r="AI58" i="2"/>
  <c r="AH59" i="2"/>
  <c r="AI59" i="2"/>
  <c r="AH60" i="2"/>
  <c r="AI60" i="2"/>
  <c r="AH61" i="2"/>
  <c r="AI61" i="2"/>
  <c r="AH62" i="2"/>
  <c r="AI62" i="2"/>
  <c r="AH63" i="2"/>
  <c r="AI63" i="2"/>
  <c r="AH64" i="2"/>
  <c r="AI64" i="2"/>
  <c r="AH65" i="2"/>
  <c r="AI65" i="2"/>
  <c r="AH66" i="2"/>
  <c r="AI66" i="2"/>
  <c r="AH67" i="2"/>
  <c r="AI67" i="2"/>
  <c r="AH68" i="2"/>
  <c r="AI68" i="2"/>
  <c r="AH69" i="2"/>
  <c r="AI69" i="2"/>
  <c r="AH70" i="2"/>
  <c r="AI70" i="2"/>
  <c r="AH71" i="2"/>
  <c r="AI71" i="2"/>
  <c r="AH72" i="2"/>
  <c r="AI72" i="2"/>
  <c r="AH73" i="2"/>
  <c r="AI73" i="2"/>
  <c r="AH74" i="2"/>
  <c r="AI74" i="2"/>
  <c r="AH75" i="2"/>
  <c r="AI75" i="2"/>
  <c r="AH76" i="2"/>
  <c r="AI76" i="2"/>
  <c r="AH77" i="2"/>
  <c r="AI77" i="2"/>
  <c r="AH78" i="2"/>
  <c r="AI78" i="2"/>
  <c r="AH51" i="2"/>
  <c r="AI51" i="2"/>
  <c r="AH52" i="2"/>
  <c r="AI52" i="2"/>
  <c r="AH53" i="2"/>
  <c r="AI53" i="2"/>
  <c r="AH54" i="2"/>
  <c r="AI54" i="2"/>
  <c r="AH55" i="2"/>
  <c r="AI55" i="2"/>
  <c r="AH56" i="2"/>
  <c r="AI56" i="2"/>
  <c r="AI50" i="2"/>
  <c r="AH50" i="2"/>
  <c r="AH26" i="2"/>
  <c r="AI26" i="2"/>
  <c r="AH27" i="2"/>
  <c r="AI27" i="2"/>
  <c r="AH28" i="2"/>
  <c r="AI28" i="2"/>
  <c r="AH29" i="2"/>
  <c r="AI29" i="2"/>
  <c r="AH30" i="2"/>
  <c r="AI30" i="2"/>
  <c r="AH31" i="2"/>
  <c r="AI31" i="2"/>
  <c r="AH32" i="2"/>
  <c r="AI32" i="2"/>
  <c r="AH33" i="2"/>
  <c r="AI33" i="2"/>
  <c r="AH34" i="2"/>
  <c r="AI34" i="2"/>
  <c r="AH35" i="2"/>
  <c r="AI35" i="2"/>
  <c r="AH36" i="2"/>
  <c r="AI36" i="2"/>
  <c r="AH37" i="2"/>
  <c r="AI37" i="2"/>
  <c r="AH38" i="2"/>
  <c r="AI38" i="2"/>
  <c r="AH39" i="2"/>
  <c r="AI39" i="2"/>
  <c r="AH40" i="2"/>
  <c r="AI40" i="2"/>
  <c r="AH41" i="2"/>
  <c r="AI41" i="2"/>
  <c r="AH42" i="2"/>
  <c r="AI42" i="2"/>
  <c r="AH43" i="2"/>
  <c r="AI43" i="2"/>
  <c r="AH44" i="2"/>
  <c r="AI44" i="2"/>
  <c r="AI25" i="2"/>
  <c r="AH25" i="2"/>
  <c r="AH8" i="2"/>
  <c r="AI8" i="2"/>
  <c r="AH9" i="2"/>
  <c r="AI9" i="2"/>
  <c r="AH10" i="2"/>
  <c r="AI10" i="2"/>
  <c r="AH11" i="2"/>
  <c r="AI11" i="2"/>
  <c r="AH12" i="2"/>
  <c r="AI12" i="2"/>
  <c r="AH13" i="2"/>
  <c r="AI13" i="2"/>
  <c r="AH14" i="2"/>
  <c r="AI14" i="2"/>
  <c r="AH15" i="2"/>
  <c r="AI15" i="2"/>
  <c r="AH16" i="2"/>
  <c r="AI16" i="2"/>
  <c r="AH17" i="2"/>
  <c r="AI17" i="2"/>
  <c r="AH18" i="2"/>
  <c r="AI18" i="2"/>
  <c r="AH19" i="2"/>
  <c r="AI19" i="2"/>
  <c r="AH20" i="2"/>
  <c r="AI20" i="2"/>
  <c r="AH21" i="2"/>
  <c r="AI21" i="2"/>
  <c r="AH22" i="2"/>
  <c r="AI22" i="2"/>
  <c r="AH23" i="2"/>
  <c r="AI23" i="2"/>
  <c r="AH24" i="2"/>
  <c r="AI24" i="2"/>
  <c r="AH7" i="2"/>
  <c r="AI7" i="2"/>
  <c r="H26" i="2" l="1"/>
  <c r="G37" i="2"/>
  <c r="H22" i="2"/>
  <c r="G38" i="2"/>
  <c r="G31" i="2"/>
  <c r="G20" i="2"/>
  <c r="G28" i="2"/>
  <c r="G29" i="2"/>
  <c r="D67" i="3"/>
  <c r="G35" i="2"/>
  <c r="G25" i="2"/>
  <c r="G17" i="2"/>
  <c r="G27" i="2"/>
  <c r="H18" i="2"/>
  <c r="H24" i="2"/>
  <c r="G36" i="2"/>
  <c r="G40" i="2"/>
  <c r="G19" i="2"/>
  <c r="D11" i="3"/>
  <c r="G13" i="2"/>
  <c r="G21" i="2"/>
  <c r="G41" i="2"/>
  <c r="G57" i="2"/>
  <c r="D57" i="3"/>
  <c r="G33" i="2"/>
  <c r="G39" i="2"/>
  <c r="G42" i="2"/>
  <c r="G58" i="2"/>
  <c r="D58" i="3"/>
  <c r="H32" i="2"/>
  <c r="H30" i="2"/>
  <c r="D66" i="3"/>
  <c r="G34" i="2"/>
  <c r="G43" i="2"/>
  <c r="G14" i="2"/>
  <c r="G10" i="2"/>
  <c r="H10" i="2" s="1"/>
  <c r="I10" i="2" s="1"/>
  <c r="J10" i="2" s="1"/>
  <c r="K10" i="2" s="1"/>
  <c r="D10" i="3"/>
  <c r="G26" i="1"/>
  <c r="G41" i="1"/>
  <c r="G44" i="1"/>
  <c r="H178" i="1"/>
  <c r="E178" i="3"/>
  <c r="D62" i="3"/>
  <c r="G62" i="1"/>
  <c r="G23" i="2"/>
  <c r="H44" i="2"/>
  <c r="H24" i="1"/>
  <c r="G16" i="1"/>
  <c r="G94" i="1"/>
  <c r="D94" i="3"/>
  <c r="D59" i="3"/>
  <c r="G59" i="1"/>
  <c r="D68" i="3"/>
  <c r="G68" i="1"/>
  <c r="G65" i="1"/>
  <c r="D65" i="3"/>
  <c r="G34" i="1"/>
  <c r="H13" i="1"/>
  <c r="G90" i="1"/>
  <c r="D90" i="3"/>
  <c r="G39" i="1"/>
  <c r="G18" i="1"/>
  <c r="G21" i="1"/>
  <c r="G40" i="1"/>
  <c r="G42" i="1"/>
  <c r="D12" i="3"/>
  <c r="G12" i="1"/>
  <c r="G174" i="1"/>
  <c r="D174" i="3"/>
  <c r="G71" i="1"/>
  <c r="D71" i="3"/>
  <c r="G61" i="1"/>
  <c r="D61" i="3"/>
  <c r="G29" i="1"/>
  <c r="G75" i="2"/>
  <c r="H75" i="2" s="1"/>
  <c r="I75" i="2" s="1"/>
  <c r="J75" i="2" s="1"/>
  <c r="K75" i="2" s="1"/>
  <c r="D75" i="3"/>
  <c r="H11" i="1"/>
  <c r="E11" i="3"/>
  <c r="G27" i="1"/>
  <c r="H74" i="1"/>
  <c r="E74" i="3"/>
  <c r="H28" i="1"/>
  <c r="D64" i="3"/>
  <c r="D171" i="3"/>
  <c r="G171" i="1"/>
  <c r="G73" i="1"/>
  <c r="D73" i="3"/>
  <c r="G36" i="1"/>
  <c r="G17" i="1"/>
  <c r="G77" i="1"/>
  <c r="D77" i="3"/>
  <c r="E63" i="3"/>
  <c r="H63" i="1"/>
  <c r="G170" i="1"/>
  <c r="D170" i="3"/>
  <c r="G69" i="1"/>
  <c r="D69" i="3"/>
  <c r="G35" i="1"/>
  <c r="G172" i="1"/>
  <c r="D172" i="3"/>
  <c r="D92" i="3"/>
  <c r="G92" i="1"/>
  <c r="G95" i="1"/>
  <c r="D95" i="3"/>
  <c r="I56" i="2"/>
  <c r="F56" i="3"/>
  <c r="H30" i="1"/>
  <c r="H22" i="1"/>
  <c r="H38" i="1"/>
  <c r="G33" i="1"/>
  <c r="G169" i="1"/>
  <c r="D169" i="3"/>
  <c r="H23" i="1"/>
  <c r="D63" i="3"/>
  <c r="H32" i="1"/>
  <c r="D60" i="3"/>
  <c r="H76" i="1"/>
  <c r="E76" i="3"/>
  <c r="D175" i="3"/>
  <c r="G175" i="1"/>
  <c r="G181" i="1"/>
  <c r="D181" i="3"/>
  <c r="D96" i="3"/>
  <c r="G96" i="1"/>
  <c r="H31" i="1"/>
  <c r="H78" i="2"/>
  <c r="E78" i="3"/>
  <c r="H10" i="1"/>
  <c r="E10" i="3"/>
  <c r="G91" i="1"/>
  <c r="D91" i="3"/>
  <c r="D72" i="3"/>
  <c r="H70" i="1"/>
  <c r="E70" i="3"/>
  <c r="H43" i="1"/>
  <c r="H25" i="1"/>
  <c r="H60" i="1"/>
  <c r="E60" i="3"/>
  <c r="D76" i="3"/>
  <c r="H15" i="1"/>
  <c r="D173" i="3"/>
  <c r="G173" i="1"/>
  <c r="H177" i="1"/>
  <c r="E177" i="3"/>
  <c r="G97" i="1"/>
  <c r="D97" i="3"/>
  <c r="G176" i="1"/>
  <c r="D176" i="3"/>
  <c r="D93" i="3"/>
  <c r="G93" i="1"/>
  <c r="G37" i="1"/>
  <c r="H14" i="1"/>
  <c r="G19" i="1"/>
  <c r="H72" i="1"/>
  <c r="E72" i="3"/>
  <c r="H66" i="1"/>
  <c r="E66" i="3"/>
  <c r="H67" i="1"/>
  <c r="E67" i="3"/>
  <c r="E75" i="3"/>
  <c r="H75" i="1"/>
  <c r="E64" i="3"/>
  <c r="H64" i="1"/>
  <c r="H20" i="1"/>
  <c r="AP188" i="2"/>
  <c r="BL195" i="2"/>
  <c r="CN195" i="2"/>
  <c r="DP195" i="2"/>
  <c r="BL196" i="2"/>
  <c r="CN196" i="2"/>
  <c r="DP196" i="2"/>
  <c r="BL197" i="2"/>
  <c r="CN197" i="2"/>
  <c r="DP197" i="2"/>
  <c r="BL198" i="2"/>
  <c r="CN198" i="2"/>
  <c r="DP198" i="2"/>
  <c r="AG198" i="1"/>
  <c r="BI198" i="1"/>
  <c r="BJ198" i="1"/>
  <c r="CL198" i="1"/>
  <c r="AG197" i="1"/>
  <c r="BI197" i="1"/>
  <c r="BJ197" i="1"/>
  <c r="CL197" i="1"/>
  <c r="AG196" i="1"/>
  <c r="BI196" i="1"/>
  <c r="BJ196" i="1"/>
  <c r="CL196" i="1"/>
  <c r="AG195" i="1"/>
  <c r="BI195" i="1"/>
  <c r="BJ195" i="1"/>
  <c r="BJ199" i="1" s="1"/>
  <c r="CL195" i="1"/>
  <c r="CL199" i="1" s="1"/>
  <c r="H34" i="2" l="1"/>
  <c r="H19" i="2"/>
  <c r="H37" i="2"/>
  <c r="H23" i="2"/>
  <c r="I32" i="2"/>
  <c r="H42" i="2"/>
  <c r="H33" i="2"/>
  <c r="H41" i="2"/>
  <c r="H13" i="2"/>
  <c r="H40" i="2"/>
  <c r="I24" i="2"/>
  <c r="H27" i="2"/>
  <c r="H25" i="2"/>
  <c r="H20" i="2"/>
  <c r="H38" i="2"/>
  <c r="H43" i="2"/>
  <c r="H29" i="2"/>
  <c r="H14" i="2"/>
  <c r="BL199" i="2"/>
  <c r="I30" i="2"/>
  <c r="H58" i="2"/>
  <c r="E58" i="3"/>
  <c r="H39" i="2"/>
  <c r="E57" i="3"/>
  <c r="H57" i="2"/>
  <c r="H21" i="2"/>
  <c r="H36" i="2"/>
  <c r="I18" i="2"/>
  <c r="H17" i="2"/>
  <c r="H35" i="2"/>
  <c r="H28" i="2"/>
  <c r="H31" i="2"/>
  <c r="I22" i="2"/>
  <c r="I26" i="2"/>
  <c r="F177" i="3"/>
  <c r="I177" i="1"/>
  <c r="H33" i="1"/>
  <c r="H27" i="1"/>
  <c r="I11" i="1"/>
  <c r="F11" i="3"/>
  <c r="H174" i="1"/>
  <c r="E174" i="3"/>
  <c r="E90" i="3"/>
  <c r="H90" i="1"/>
  <c r="E68" i="3"/>
  <c r="H68" i="1"/>
  <c r="H62" i="1"/>
  <c r="E62" i="3"/>
  <c r="H44" i="1"/>
  <c r="H26" i="1"/>
  <c r="F64" i="3"/>
  <c r="I64" i="1"/>
  <c r="I67" i="1"/>
  <c r="F67" i="3"/>
  <c r="I66" i="1"/>
  <c r="F66" i="3"/>
  <c r="H19" i="1"/>
  <c r="H37" i="1"/>
  <c r="I15" i="1"/>
  <c r="I25" i="1"/>
  <c r="H91" i="1"/>
  <c r="E91" i="3"/>
  <c r="I78" i="2"/>
  <c r="F78" i="3"/>
  <c r="E181" i="3"/>
  <c r="H181" i="1"/>
  <c r="I32" i="1"/>
  <c r="I22" i="1"/>
  <c r="J56" i="2"/>
  <c r="G56" i="3"/>
  <c r="H92" i="1"/>
  <c r="E92" i="3"/>
  <c r="H69" i="1"/>
  <c r="E69" i="3"/>
  <c r="H17" i="1"/>
  <c r="H171" i="1"/>
  <c r="E171" i="3"/>
  <c r="I74" i="1"/>
  <c r="F74" i="3"/>
  <c r="H42" i="1"/>
  <c r="H21" i="1"/>
  <c r="I13" i="1"/>
  <c r="E94" i="3"/>
  <c r="H94" i="1"/>
  <c r="I43" i="1"/>
  <c r="H170" i="1"/>
  <c r="E170" i="3"/>
  <c r="I75" i="1"/>
  <c r="F75" i="3"/>
  <c r="E97" i="3"/>
  <c r="H97" i="1"/>
  <c r="H173" i="1"/>
  <c r="E173" i="3"/>
  <c r="I70" i="1"/>
  <c r="F70" i="3"/>
  <c r="I31" i="1"/>
  <c r="H175" i="1"/>
  <c r="E175" i="3"/>
  <c r="I76" i="1"/>
  <c r="F76" i="3"/>
  <c r="E169" i="3"/>
  <c r="H169" i="1"/>
  <c r="I38" i="1"/>
  <c r="H35" i="1"/>
  <c r="I63" i="1"/>
  <c r="F63" i="3"/>
  <c r="H36" i="1"/>
  <c r="E71" i="3"/>
  <c r="H71" i="1"/>
  <c r="H12" i="1"/>
  <c r="E12" i="3"/>
  <c r="H40" i="1"/>
  <c r="H39" i="1"/>
  <c r="H65" i="1"/>
  <c r="E65" i="3"/>
  <c r="E59" i="3"/>
  <c r="H59" i="1"/>
  <c r="H16" i="1"/>
  <c r="I24" i="1"/>
  <c r="E93" i="3"/>
  <c r="H93" i="1"/>
  <c r="I60" i="1"/>
  <c r="F60" i="3"/>
  <c r="I23" i="1"/>
  <c r="E172" i="3"/>
  <c r="H172" i="1"/>
  <c r="I20" i="1"/>
  <c r="F72" i="3"/>
  <c r="I72" i="1"/>
  <c r="I14" i="1"/>
  <c r="H176" i="1"/>
  <c r="E176" i="3"/>
  <c r="I10" i="1"/>
  <c r="F10" i="3"/>
  <c r="H96" i="1"/>
  <c r="E96" i="3"/>
  <c r="I30" i="1"/>
  <c r="H95" i="1"/>
  <c r="E95" i="3"/>
  <c r="H77" i="1"/>
  <c r="E77" i="3"/>
  <c r="H73" i="1"/>
  <c r="E73" i="3"/>
  <c r="I28" i="1"/>
  <c r="H29" i="1"/>
  <c r="H61" i="1"/>
  <c r="E61" i="3"/>
  <c r="H18" i="1"/>
  <c r="H34" i="1"/>
  <c r="I44" i="2"/>
  <c r="I178" i="1"/>
  <c r="F178" i="3"/>
  <c r="H41" i="1"/>
  <c r="BI199" i="1"/>
  <c r="AG199" i="1"/>
  <c r="DP199" i="2"/>
  <c r="CN199" i="2"/>
  <c r="J22" i="2" l="1"/>
  <c r="I36" i="2"/>
  <c r="I35" i="2"/>
  <c r="I14" i="2"/>
  <c r="I43" i="2"/>
  <c r="I20" i="2"/>
  <c r="I27" i="2"/>
  <c r="I40" i="2"/>
  <c r="I41" i="2"/>
  <c r="I42" i="2"/>
  <c r="I23" i="2"/>
  <c r="I19" i="2"/>
  <c r="I28" i="2"/>
  <c r="F58" i="3"/>
  <c r="I58" i="2"/>
  <c r="J26" i="2"/>
  <c r="I31" i="2"/>
  <c r="J18" i="2"/>
  <c r="I21" i="2"/>
  <c r="I39" i="2"/>
  <c r="J30" i="2"/>
  <c r="I37" i="2"/>
  <c r="I17" i="2"/>
  <c r="I57" i="2"/>
  <c r="F57" i="3"/>
  <c r="I29" i="2"/>
  <c r="I38" i="2"/>
  <c r="I25" i="2"/>
  <c r="J24" i="2"/>
  <c r="I13" i="2"/>
  <c r="I33" i="2"/>
  <c r="J32" i="2"/>
  <c r="I34" i="2"/>
  <c r="J178" i="1"/>
  <c r="G178" i="3"/>
  <c r="I65" i="1"/>
  <c r="F65" i="3"/>
  <c r="I175" i="1"/>
  <c r="F175" i="3"/>
  <c r="I37" i="1"/>
  <c r="I18" i="1"/>
  <c r="I77" i="1"/>
  <c r="F77" i="3"/>
  <c r="J60" i="1"/>
  <c r="G60" i="3"/>
  <c r="I59" i="1"/>
  <c r="F59" i="3"/>
  <c r="I12" i="1"/>
  <c r="F12" i="3"/>
  <c r="I35" i="1"/>
  <c r="F173" i="3"/>
  <c r="I173" i="1"/>
  <c r="I170" i="1"/>
  <c r="F170" i="3"/>
  <c r="J13" i="1"/>
  <c r="I69" i="1"/>
  <c r="F69" i="3"/>
  <c r="K56" i="2"/>
  <c r="H56" i="3"/>
  <c r="J32" i="1"/>
  <c r="I91" i="1"/>
  <c r="F91" i="3"/>
  <c r="J15" i="1"/>
  <c r="I44" i="1"/>
  <c r="I68" i="1"/>
  <c r="F68" i="3"/>
  <c r="I27" i="1"/>
  <c r="I41" i="1"/>
  <c r="J28" i="1"/>
  <c r="J72" i="1"/>
  <c r="G72" i="3"/>
  <c r="I16" i="1"/>
  <c r="J66" i="1"/>
  <c r="G66" i="3"/>
  <c r="I62" i="1"/>
  <c r="F62" i="3"/>
  <c r="I174" i="1"/>
  <c r="F174" i="3"/>
  <c r="I34" i="1"/>
  <c r="I29" i="1"/>
  <c r="I73" i="1"/>
  <c r="F73" i="3"/>
  <c r="J30" i="1"/>
  <c r="I96" i="1"/>
  <c r="F96" i="3"/>
  <c r="J14" i="1"/>
  <c r="I172" i="1"/>
  <c r="F172" i="3"/>
  <c r="J23" i="1"/>
  <c r="J24" i="1"/>
  <c r="I40" i="1"/>
  <c r="I71" i="1"/>
  <c r="F71" i="3"/>
  <c r="J63" i="1"/>
  <c r="G63" i="3"/>
  <c r="I169" i="1"/>
  <c r="F169" i="3"/>
  <c r="G76" i="3"/>
  <c r="J76" i="1"/>
  <c r="J70" i="1"/>
  <c r="G70" i="3"/>
  <c r="I94" i="1"/>
  <c r="F94" i="3"/>
  <c r="J74" i="1"/>
  <c r="G74" i="3"/>
  <c r="I17" i="1"/>
  <c r="J78" i="2"/>
  <c r="G78" i="3"/>
  <c r="I19" i="1"/>
  <c r="J67" i="1"/>
  <c r="G67" i="3"/>
  <c r="I26" i="1"/>
  <c r="J177" i="1"/>
  <c r="G177" i="3"/>
  <c r="J10" i="1"/>
  <c r="G10" i="3"/>
  <c r="J20" i="1"/>
  <c r="I36" i="1"/>
  <c r="J43" i="1"/>
  <c r="I171" i="1"/>
  <c r="F171" i="3"/>
  <c r="I90" i="1"/>
  <c r="F90" i="3"/>
  <c r="I33" i="1"/>
  <c r="J44" i="2"/>
  <c r="I61" i="1"/>
  <c r="F61" i="3"/>
  <c r="I95" i="1"/>
  <c r="F95" i="3"/>
  <c r="I176" i="1"/>
  <c r="F176" i="3"/>
  <c r="I93" i="1"/>
  <c r="F93" i="3"/>
  <c r="I39" i="1"/>
  <c r="J38" i="1"/>
  <c r="J31" i="1"/>
  <c r="I97" i="1"/>
  <c r="F97" i="3"/>
  <c r="J75" i="1"/>
  <c r="G75" i="3"/>
  <c r="I21" i="1"/>
  <c r="I42" i="1"/>
  <c r="F92" i="3"/>
  <c r="I92" i="1"/>
  <c r="J22" i="1"/>
  <c r="I181" i="1"/>
  <c r="F181" i="3"/>
  <c r="J25" i="1"/>
  <c r="J64" i="1"/>
  <c r="G64" i="3"/>
  <c r="J11" i="1"/>
  <c r="G11" i="3"/>
  <c r="DW198" i="2"/>
  <c r="DW197" i="2"/>
  <c r="DW195" i="2"/>
  <c r="AN198" i="1"/>
  <c r="AN197" i="1"/>
  <c r="AN196" i="1"/>
  <c r="AN195" i="1"/>
  <c r="K32" i="2" l="1"/>
  <c r="J13" i="2"/>
  <c r="J25" i="2"/>
  <c r="J29" i="2"/>
  <c r="J17" i="2"/>
  <c r="K30" i="2"/>
  <c r="J21" i="2"/>
  <c r="J31" i="2"/>
  <c r="J19" i="2"/>
  <c r="J42" i="2"/>
  <c r="J40" i="2"/>
  <c r="J20" i="2"/>
  <c r="J14" i="2"/>
  <c r="J36" i="2"/>
  <c r="G58" i="3"/>
  <c r="J58" i="2"/>
  <c r="J34" i="2"/>
  <c r="J33" i="2"/>
  <c r="K24" i="2"/>
  <c r="J38" i="2"/>
  <c r="J57" i="2"/>
  <c r="G57" i="3"/>
  <c r="J37" i="2"/>
  <c r="J39" i="2"/>
  <c r="K18" i="2"/>
  <c r="K26" i="2"/>
  <c r="J28" i="2"/>
  <c r="J23" i="2"/>
  <c r="J41" i="2"/>
  <c r="J27" i="2"/>
  <c r="J43" i="2"/>
  <c r="J35" i="2"/>
  <c r="K22" i="2"/>
  <c r="J39" i="1"/>
  <c r="K177" i="1"/>
  <c r="H177" i="3"/>
  <c r="H70" i="3"/>
  <c r="K70" i="1"/>
  <c r="J62" i="1"/>
  <c r="G62" i="3"/>
  <c r="J59" i="1"/>
  <c r="G59" i="3"/>
  <c r="K64" i="1"/>
  <c r="I64" i="3" s="1"/>
  <c r="H64" i="3"/>
  <c r="K22" i="1"/>
  <c r="J42" i="1"/>
  <c r="K75" i="1"/>
  <c r="H75" i="3"/>
  <c r="K31" i="1"/>
  <c r="J95" i="1"/>
  <c r="G95" i="3"/>
  <c r="G61" i="3"/>
  <c r="J61" i="1"/>
  <c r="K43" i="1"/>
  <c r="K10" i="1"/>
  <c r="H10" i="3"/>
  <c r="J19" i="1"/>
  <c r="K76" i="1"/>
  <c r="H76" i="3"/>
  <c r="J71" i="1"/>
  <c r="G71" i="3"/>
  <c r="K24" i="1"/>
  <c r="J172" i="1"/>
  <c r="G172" i="3"/>
  <c r="J96" i="1"/>
  <c r="G96" i="3"/>
  <c r="J73" i="1"/>
  <c r="G73" i="3"/>
  <c r="J34" i="1"/>
  <c r="J174" i="1"/>
  <c r="G174" i="3"/>
  <c r="J91" i="1"/>
  <c r="G91" i="3"/>
  <c r="I56" i="3"/>
  <c r="AP56" i="2" s="1"/>
  <c r="J170" i="1"/>
  <c r="G170" i="3"/>
  <c r="J12" i="1"/>
  <c r="G12" i="3"/>
  <c r="J37" i="1"/>
  <c r="J65" i="1"/>
  <c r="G65" i="3"/>
  <c r="K25" i="1"/>
  <c r="J36" i="1"/>
  <c r="K74" i="1"/>
  <c r="H74" i="3"/>
  <c r="J44" i="1"/>
  <c r="G69" i="3"/>
  <c r="J69" i="1"/>
  <c r="K11" i="1"/>
  <c r="H11" i="3"/>
  <c r="J181" i="1"/>
  <c r="G181" i="3"/>
  <c r="J92" i="1"/>
  <c r="G92" i="3"/>
  <c r="J33" i="1"/>
  <c r="K20" i="1"/>
  <c r="J26" i="1"/>
  <c r="K67" i="1"/>
  <c r="H67" i="3"/>
  <c r="J17" i="1"/>
  <c r="J94" i="1"/>
  <c r="G94" i="3"/>
  <c r="K63" i="1"/>
  <c r="I63" i="3" s="1"/>
  <c r="H63" i="3"/>
  <c r="J16" i="1"/>
  <c r="J41" i="1"/>
  <c r="J68" i="1"/>
  <c r="G68" i="3"/>
  <c r="K15" i="1"/>
  <c r="J173" i="1"/>
  <c r="G173" i="3"/>
  <c r="K60" i="1"/>
  <c r="H60" i="3"/>
  <c r="J18" i="1"/>
  <c r="J90" i="1"/>
  <c r="G90" i="3"/>
  <c r="K78" i="2"/>
  <c r="H78" i="3"/>
  <c r="J169" i="1"/>
  <c r="G169" i="3"/>
  <c r="K72" i="1"/>
  <c r="H72" i="3"/>
  <c r="J27" i="1"/>
  <c r="J35" i="1"/>
  <c r="G77" i="3"/>
  <c r="J77" i="1"/>
  <c r="J21" i="1"/>
  <c r="J97" i="1"/>
  <c r="G97" i="3"/>
  <c r="K38" i="1"/>
  <c r="J93" i="1"/>
  <c r="G93" i="3"/>
  <c r="J176" i="1"/>
  <c r="G176" i="3"/>
  <c r="K44" i="2"/>
  <c r="J171" i="1"/>
  <c r="G171" i="3"/>
  <c r="J40" i="1"/>
  <c r="K23" i="1"/>
  <c r="K14" i="1"/>
  <c r="K30" i="1"/>
  <c r="J29" i="1"/>
  <c r="K66" i="1"/>
  <c r="H66" i="3"/>
  <c r="K28" i="1"/>
  <c r="K32" i="1"/>
  <c r="K13" i="1"/>
  <c r="J175" i="1"/>
  <c r="G175" i="3"/>
  <c r="K178" i="1"/>
  <c r="H178" i="3"/>
  <c r="AN199" i="1"/>
  <c r="E12" i="4"/>
  <c r="F12" i="4"/>
  <c r="G12" i="4"/>
  <c r="H12" i="4"/>
  <c r="I12" i="4"/>
  <c r="J12" i="4"/>
  <c r="K12" i="4"/>
  <c r="L12" i="4"/>
  <c r="M12" i="4"/>
  <c r="N12" i="4"/>
  <c r="O12" i="4"/>
  <c r="D12" i="4"/>
  <c r="E19" i="4"/>
  <c r="F19" i="4"/>
  <c r="G19" i="4"/>
  <c r="H19" i="4"/>
  <c r="I19" i="4"/>
  <c r="J19" i="4"/>
  <c r="K19" i="4"/>
  <c r="L19" i="4"/>
  <c r="M19" i="4"/>
  <c r="N19" i="4"/>
  <c r="O19" i="4"/>
  <c r="D19" i="4"/>
  <c r="E10" i="4"/>
  <c r="F10" i="4"/>
  <c r="G10" i="4"/>
  <c r="H10" i="4"/>
  <c r="I10" i="4"/>
  <c r="J10" i="4"/>
  <c r="K10" i="4"/>
  <c r="L10" i="4"/>
  <c r="M10" i="4"/>
  <c r="N10" i="4"/>
  <c r="O10" i="4"/>
  <c r="D10" i="4"/>
  <c r="E8" i="4"/>
  <c r="F8" i="4"/>
  <c r="G8" i="4"/>
  <c r="H8" i="4"/>
  <c r="I8" i="4"/>
  <c r="J8" i="4"/>
  <c r="K8" i="4"/>
  <c r="L8" i="4"/>
  <c r="M8" i="4"/>
  <c r="N8" i="4"/>
  <c r="O8" i="4"/>
  <c r="D8" i="4"/>
  <c r="E6" i="4"/>
  <c r="F6" i="4"/>
  <c r="G6" i="4"/>
  <c r="H6" i="4"/>
  <c r="I6" i="4"/>
  <c r="J6" i="4"/>
  <c r="K6" i="4"/>
  <c r="L6" i="4"/>
  <c r="M6" i="4"/>
  <c r="N6" i="4"/>
  <c r="O6" i="4"/>
  <c r="D6" i="4"/>
  <c r="DZ9" i="2" l="1"/>
  <c r="DZ13" i="2"/>
  <c r="DZ17" i="2"/>
  <c r="DZ21" i="2"/>
  <c r="DZ25" i="2"/>
  <c r="DZ29" i="2"/>
  <c r="DZ33" i="2"/>
  <c r="DZ37" i="2"/>
  <c r="DZ41" i="2"/>
  <c r="DZ45" i="2"/>
  <c r="DZ10" i="2"/>
  <c r="DZ14" i="2"/>
  <c r="DZ18" i="2"/>
  <c r="DZ22" i="2"/>
  <c r="DZ26" i="2"/>
  <c r="DZ30" i="2"/>
  <c r="DZ34" i="2"/>
  <c r="DZ38" i="2"/>
  <c r="DZ42" i="2"/>
  <c r="DZ7" i="2"/>
  <c r="DZ11" i="2"/>
  <c r="DZ15" i="2"/>
  <c r="DZ19" i="2"/>
  <c r="DZ23" i="2"/>
  <c r="DZ27" i="2"/>
  <c r="DZ31" i="2"/>
  <c r="DZ35" i="2"/>
  <c r="DZ39" i="2"/>
  <c r="DZ43" i="2"/>
  <c r="DZ16" i="2"/>
  <c r="DZ32" i="2"/>
  <c r="DZ44" i="2"/>
  <c r="DZ20" i="2"/>
  <c r="DZ36" i="2"/>
  <c r="DZ12" i="2"/>
  <c r="DZ8" i="2"/>
  <c r="DZ24" i="2"/>
  <c r="DZ40" i="2"/>
  <c r="DZ28" i="2"/>
  <c r="ED87" i="2"/>
  <c r="ED91" i="2"/>
  <c r="ED95" i="2"/>
  <c r="ED99" i="2"/>
  <c r="ED84" i="2"/>
  <c r="ED88" i="2"/>
  <c r="ED92" i="2"/>
  <c r="ED96" i="2"/>
  <c r="ED100" i="2"/>
  <c r="ED85" i="2"/>
  <c r="ED89" i="2"/>
  <c r="ED94" i="2"/>
  <c r="ED102" i="2"/>
  <c r="ED106" i="2"/>
  <c r="ED97" i="2"/>
  <c r="ED103" i="2"/>
  <c r="ED86" i="2"/>
  <c r="ED98" i="2"/>
  <c r="ED104" i="2"/>
  <c r="ED90" i="2"/>
  <c r="ED93" i="2"/>
  <c r="AU85" i="1"/>
  <c r="AU89" i="1"/>
  <c r="AU93" i="1"/>
  <c r="AU97" i="1"/>
  <c r="AU101" i="1"/>
  <c r="ED101" i="2"/>
  <c r="ED105" i="2"/>
  <c r="AU86" i="1"/>
  <c r="AU90" i="1"/>
  <c r="AU94" i="1"/>
  <c r="AU98" i="1"/>
  <c r="AU87" i="1"/>
  <c r="AU91" i="1"/>
  <c r="AU95" i="1"/>
  <c r="AU99" i="1"/>
  <c r="AU96" i="1"/>
  <c r="AU103" i="1"/>
  <c r="AU102" i="1"/>
  <c r="AU84" i="1"/>
  <c r="AU100" i="1"/>
  <c r="AU104" i="1"/>
  <c r="AU106" i="1"/>
  <c r="AU88" i="1"/>
  <c r="AU105" i="1"/>
  <c r="AU92" i="1"/>
  <c r="DZ114" i="2"/>
  <c r="DZ118" i="2"/>
  <c r="DZ122" i="2"/>
  <c r="DZ126" i="2"/>
  <c r="DZ130" i="2"/>
  <c r="DZ134" i="2"/>
  <c r="DZ138" i="2"/>
  <c r="DZ142" i="2"/>
  <c r="DZ146" i="2"/>
  <c r="DZ150" i="2"/>
  <c r="DZ154" i="2"/>
  <c r="DZ115" i="2"/>
  <c r="DZ119" i="2"/>
  <c r="DZ123" i="2"/>
  <c r="DZ127" i="2"/>
  <c r="DZ131" i="2"/>
  <c r="DZ120" i="2"/>
  <c r="DZ128" i="2"/>
  <c r="DZ135" i="2"/>
  <c r="DZ140" i="2"/>
  <c r="DZ145" i="2"/>
  <c r="DZ151" i="2"/>
  <c r="DZ156" i="2"/>
  <c r="DZ160" i="2"/>
  <c r="DZ164" i="2"/>
  <c r="DZ168" i="2"/>
  <c r="DZ172" i="2"/>
  <c r="DZ176" i="2"/>
  <c r="DZ180" i="2"/>
  <c r="DZ184" i="2"/>
  <c r="DZ188" i="2"/>
  <c r="DZ113" i="2"/>
  <c r="DZ121" i="2"/>
  <c r="DZ129" i="2"/>
  <c r="DZ136" i="2"/>
  <c r="DZ141" i="2"/>
  <c r="DZ147" i="2"/>
  <c r="DZ152" i="2"/>
  <c r="DZ157" i="2"/>
  <c r="DZ161" i="2"/>
  <c r="DZ165" i="2"/>
  <c r="DZ169" i="2"/>
  <c r="DZ173" i="2"/>
  <c r="DZ177" i="2"/>
  <c r="DZ181" i="2"/>
  <c r="DZ185" i="2"/>
  <c r="DZ112" i="2"/>
  <c r="DZ116" i="2"/>
  <c r="DZ124" i="2"/>
  <c r="DZ132" i="2"/>
  <c r="DZ137" i="2"/>
  <c r="DZ143" i="2"/>
  <c r="DZ148" i="2"/>
  <c r="DZ153" i="2"/>
  <c r="DZ158" i="2"/>
  <c r="DZ162" i="2"/>
  <c r="DZ166" i="2"/>
  <c r="DZ170" i="2"/>
  <c r="DZ174" i="2"/>
  <c r="DZ178" i="2"/>
  <c r="DZ182" i="2"/>
  <c r="DZ186" i="2"/>
  <c r="DZ133" i="2"/>
  <c r="DZ155" i="2"/>
  <c r="DZ171" i="2"/>
  <c r="DZ187" i="2"/>
  <c r="DZ139" i="2"/>
  <c r="DZ159" i="2"/>
  <c r="DZ175" i="2"/>
  <c r="DZ117" i="2"/>
  <c r="DZ144" i="2"/>
  <c r="DZ163" i="2"/>
  <c r="DZ179" i="2"/>
  <c r="DZ167" i="2"/>
  <c r="DZ183" i="2"/>
  <c r="DZ125" i="2"/>
  <c r="DZ149" i="2"/>
  <c r="EH115" i="2"/>
  <c r="EH119" i="2"/>
  <c r="EH123" i="2"/>
  <c r="EH127" i="2"/>
  <c r="EH131" i="2"/>
  <c r="EH112" i="2"/>
  <c r="EH116" i="2"/>
  <c r="EH120" i="2"/>
  <c r="EH124" i="2"/>
  <c r="EH128" i="2"/>
  <c r="EH113" i="2"/>
  <c r="EH117" i="2"/>
  <c r="EH121" i="2"/>
  <c r="EH125" i="2"/>
  <c r="EH129" i="2"/>
  <c r="EH114" i="2"/>
  <c r="EH130" i="2"/>
  <c r="EH134" i="2"/>
  <c r="EH138" i="2"/>
  <c r="EH142" i="2"/>
  <c r="EH146" i="2"/>
  <c r="EH118" i="2"/>
  <c r="EH135" i="2"/>
  <c r="EH139" i="2"/>
  <c r="EH143" i="2"/>
  <c r="EH122" i="2"/>
  <c r="EH132" i="2"/>
  <c r="EH136" i="2"/>
  <c r="EH140" i="2"/>
  <c r="EH144" i="2"/>
  <c r="EH147" i="2"/>
  <c r="EH151" i="2"/>
  <c r="EH155" i="2"/>
  <c r="EH159" i="2"/>
  <c r="EH126" i="2"/>
  <c r="EH133" i="2"/>
  <c r="EH148" i="2"/>
  <c r="EH152" i="2"/>
  <c r="EH156" i="2"/>
  <c r="EH160" i="2"/>
  <c r="EH137" i="2"/>
  <c r="EH153" i="2"/>
  <c r="EH161" i="2"/>
  <c r="EH163" i="2"/>
  <c r="EH167" i="2"/>
  <c r="EH171" i="2"/>
  <c r="EH175" i="2"/>
  <c r="EH179" i="2"/>
  <c r="EH183" i="2"/>
  <c r="EH187" i="2"/>
  <c r="EH141" i="2"/>
  <c r="EH154" i="2"/>
  <c r="EH164" i="2"/>
  <c r="EH168" i="2"/>
  <c r="EH172" i="2"/>
  <c r="EH176" i="2"/>
  <c r="EH180" i="2"/>
  <c r="EH184" i="2"/>
  <c r="EH188" i="2"/>
  <c r="EH149" i="2"/>
  <c r="EH165" i="2"/>
  <c r="EH173" i="2"/>
  <c r="EH181" i="2"/>
  <c r="EH150" i="2"/>
  <c r="EH166" i="2"/>
  <c r="EH174" i="2"/>
  <c r="EH182" i="2"/>
  <c r="EH157" i="2"/>
  <c r="EH169" i="2"/>
  <c r="EH177" i="2"/>
  <c r="EH185" i="2"/>
  <c r="EH158" i="2"/>
  <c r="EH186" i="2"/>
  <c r="EH162" i="2"/>
  <c r="EH170" i="2"/>
  <c r="EH178" i="2"/>
  <c r="EH145" i="2"/>
  <c r="ED115" i="2"/>
  <c r="ED119" i="2"/>
  <c r="ED123" i="2"/>
  <c r="ED127" i="2"/>
  <c r="ED131" i="2"/>
  <c r="ED112" i="2"/>
  <c r="ED116" i="2"/>
  <c r="ED120" i="2"/>
  <c r="ED124" i="2"/>
  <c r="ED128" i="2"/>
  <c r="ED113" i="2"/>
  <c r="ED117" i="2"/>
  <c r="ED121" i="2"/>
  <c r="ED125" i="2"/>
  <c r="ED129" i="2"/>
  <c r="ED118" i="2"/>
  <c r="ED134" i="2"/>
  <c r="ED138" i="2"/>
  <c r="ED142" i="2"/>
  <c r="ED146" i="2"/>
  <c r="ED122" i="2"/>
  <c r="ED135" i="2"/>
  <c r="ED139" i="2"/>
  <c r="ED143" i="2"/>
  <c r="ED126" i="2"/>
  <c r="ED132" i="2"/>
  <c r="ED136" i="2"/>
  <c r="ED140" i="2"/>
  <c r="ED144" i="2"/>
  <c r="ED114" i="2"/>
  <c r="ED133" i="2"/>
  <c r="ED147" i="2"/>
  <c r="ED151" i="2"/>
  <c r="ED155" i="2"/>
  <c r="ED159" i="2"/>
  <c r="ED130" i="2"/>
  <c r="ED137" i="2"/>
  <c r="ED145" i="2"/>
  <c r="ED148" i="2"/>
  <c r="ED152" i="2"/>
  <c r="ED156" i="2"/>
  <c r="ED160" i="2"/>
  <c r="ED141" i="2"/>
  <c r="ED149" i="2"/>
  <c r="ED157" i="2"/>
  <c r="ED163" i="2"/>
  <c r="ED167" i="2"/>
  <c r="ED171" i="2"/>
  <c r="ED175" i="2"/>
  <c r="ED179" i="2"/>
  <c r="ED183" i="2"/>
  <c r="ED187" i="2"/>
  <c r="ED150" i="2"/>
  <c r="ED158" i="2"/>
  <c r="ED164" i="2"/>
  <c r="ED168" i="2"/>
  <c r="ED172" i="2"/>
  <c r="ED176" i="2"/>
  <c r="ED180" i="2"/>
  <c r="ED184" i="2"/>
  <c r="ED188" i="2"/>
  <c r="ED153" i="2"/>
  <c r="ED169" i="2"/>
  <c r="ED177" i="2"/>
  <c r="ED185" i="2"/>
  <c r="ED154" i="2"/>
  <c r="ED162" i="2"/>
  <c r="ED170" i="2"/>
  <c r="ED178" i="2"/>
  <c r="ED186" i="2"/>
  <c r="ED161" i="2"/>
  <c r="ED165" i="2"/>
  <c r="ED173" i="2"/>
  <c r="ED181" i="2"/>
  <c r="ED166" i="2"/>
  <c r="ED174" i="2"/>
  <c r="ED182" i="2"/>
  <c r="EG9" i="2"/>
  <c r="EG13" i="2"/>
  <c r="EG17" i="2"/>
  <c r="EG21" i="2"/>
  <c r="EG25" i="2"/>
  <c r="EG29" i="2"/>
  <c r="EG33" i="2"/>
  <c r="EG37" i="2"/>
  <c r="EG41" i="2"/>
  <c r="EG45" i="2"/>
  <c r="EG10" i="2"/>
  <c r="EG14" i="2"/>
  <c r="EG18" i="2"/>
  <c r="EG22" i="2"/>
  <c r="EG26" i="2"/>
  <c r="EG30" i="2"/>
  <c r="EG34" i="2"/>
  <c r="EG38" i="2"/>
  <c r="EG42" i="2"/>
  <c r="EG7" i="2"/>
  <c r="EG11" i="2"/>
  <c r="EG15" i="2"/>
  <c r="EG19" i="2"/>
  <c r="EG23" i="2"/>
  <c r="EG27" i="2"/>
  <c r="EG31" i="2"/>
  <c r="EG35" i="2"/>
  <c r="EG39" i="2"/>
  <c r="EG43" i="2"/>
  <c r="EG16" i="2"/>
  <c r="EG32" i="2"/>
  <c r="EG20" i="2"/>
  <c r="EG36" i="2"/>
  <c r="EG8" i="2"/>
  <c r="EG24" i="2"/>
  <c r="EG40" i="2"/>
  <c r="EG12" i="2"/>
  <c r="EG28" i="2"/>
  <c r="EG44" i="2"/>
  <c r="EK51" i="2"/>
  <c r="EK55" i="2"/>
  <c r="EK59" i="2"/>
  <c r="EK63" i="2"/>
  <c r="EK67" i="2"/>
  <c r="EK52" i="2"/>
  <c r="EK56" i="2"/>
  <c r="EK60" i="2"/>
  <c r="EK64" i="2"/>
  <c r="EK53" i="2"/>
  <c r="EK57" i="2"/>
  <c r="EK61" i="2"/>
  <c r="EK65" i="2"/>
  <c r="EK69" i="2"/>
  <c r="EK62" i="2"/>
  <c r="EK74" i="2"/>
  <c r="EK78" i="2"/>
  <c r="EK50" i="2"/>
  <c r="EK66" i="2"/>
  <c r="EK71" i="2"/>
  <c r="EK75" i="2"/>
  <c r="EK54" i="2"/>
  <c r="EK68" i="2"/>
  <c r="EK72" i="2"/>
  <c r="EK76" i="2"/>
  <c r="EK58" i="2"/>
  <c r="EK77" i="2"/>
  <c r="EK70" i="2"/>
  <c r="EK73" i="2"/>
  <c r="EC51" i="2"/>
  <c r="EC55" i="2"/>
  <c r="EC59" i="2"/>
  <c r="EC63" i="2"/>
  <c r="EC67" i="2"/>
  <c r="EC52" i="2"/>
  <c r="EC56" i="2"/>
  <c r="EC60" i="2"/>
  <c r="EC64" i="2"/>
  <c r="EC68" i="2"/>
  <c r="EC53" i="2"/>
  <c r="EC57" i="2"/>
  <c r="EC61" i="2"/>
  <c r="EC65" i="2"/>
  <c r="EC69" i="2"/>
  <c r="EC54" i="2"/>
  <c r="EC74" i="2"/>
  <c r="EC78" i="2"/>
  <c r="EC58" i="2"/>
  <c r="EC71" i="2"/>
  <c r="EC75" i="2"/>
  <c r="EC62" i="2"/>
  <c r="EC72" i="2"/>
  <c r="EC76" i="2"/>
  <c r="EC73" i="2"/>
  <c r="EC66" i="2"/>
  <c r="EC70" i="2"/>
  <c r="EC77" i="2"/>
  <c r="EC50" i="2"/>
  <c r="EC84" i="2"/>
  <c r="EC88" i="2"/>
  <c r="EC92" i="2"/>
  <c r="EC96" i="2"/>
  <c r="EC100" i="2"/>
  <c r="EC85" i="2"/>
  <c r="EC89" i="2"/>
  <c r="EC93" i="2"/>
  <c r="EC97" i="2"/>
  <c r="EC101" i="2"/>
  <c r="EC86" i="2"/>
  <c r="EC90" i="2"/>
  <c r="EC95" i="2"/>
  <c r="EC103" i="2"/>
  <c r="EC98" i="2"/>
  <c r="EC104" i="2"/>
  <c r="EC87" i="2"/>
  <c r="EC99" i="2"/>
  <c r="EC105" i="2"/>
  <c r="EC102" i="2"/>
  <c r="AT86" i="1"/>
  <c r="AT90" i="1"/>
  <c r="AT94" i="1"/>
  <c r="AT98" i="1"/>
  <c r="EC91" i="2"/>
  <c r="EC106" i="2"/>
  <c r="AT87" i="1"/>
  <c r="AT91" i="1"/>
  <c r="AT95" i="1"/>
  <c r="AT99" i="1"/>
  <c r="EC94" i="2"/>
  <c r="AT84" i="1"/>
  <c r="AT88" i="1"/>
  <c r="AT92" i="1"/>
  <c r="AT96" i="1"/>
  <c r="AT100" i="1"/>
  <c r="AT97" i="1"/>
  <c r="AT104" i="1"/>
  <c r="AT93" i="1"/>
  <c r="AT85" i="1"/>
  <c r="AT101" i="1"/>
  <c r="AT105" i="1"/>
  <c r="AT89" i="1"/>
  <c r="AT102" i="1"/>
  <c r="AT106" i="1"/>
  <c r="AT103" i="1"/>
  <c r="EK112" i="2"/>
  <c r="EK116" i="2"/>
  <c r="EK120" i="2"/>
  <c r="EK124" i="2"/>
  <c r="EK128" i="2"/>
  <c r="EK113" i="2"/>
  <c r="EK117" i="2"/>
  <c r="EK121" i="2"/>
  <c r="EK125" i="2"/>
  <c r="EK129" i="2"/>
  <c r="EK114" i="2"/>
  <c r="EK118" i="2"/>
  <c r="EK122" i="2"/>
  <c r="EK126" i="2"/>
  <c r="EK130" i="2"/>
  <c r="EK127" i="2"/>
  <c r="EK135" i="2"/>
  <c r="EK139" i="2"/>
  <c r="EK143" i="2"/>
  <c r="EK115" i="2"/>
  <c r="EK131" i="2"/>
  <c r="EK132" i="2"/>
  <c r="EK136" i="2"/>
  <c r="EK140" i="2"/>
  <c r="EK144" i="2"/>
  <c r="EK119" i="2"/>
  <c r="EK133" i="2"/>
  <c r="EK137" i="2"/>
  <c r="EK141" i="2"/>
  <c r="EK145" i="2"/>
  <c r="EK142" i="2"/>
  <c r="EK148" i="2"/>
  <c r="EK152" i="2"/>
  <c r="EK156" i="2"/>
  <c r="EK160" i="2"/>
  <c r="EK146" i="2"/>
  <c r="EK149" i="2"/>
  <c r="EK153" i="2"/>
  <c r="EK157" i="2"/>
  <c r="EK123" i="2"/>
  <c r="EK150" i="2"/>
  <c r="EK158" i="2"/>
  <c r="EK164" i="2"/>
  <c r="EK168" i="2"/>
  <c r="EK172" i="2"/>
  <c r="EK176" i="2"/>
  <c r="EK180" i="2"/>
  <c r="EK184" i="2"/>
  <c r="EK188" i="2"/>
  <c r="EK151" i="2"/>
  <c r="EK159" i="2"/>
  <c r="EK165" i="2"/>
  <c r="EK169" i="2"/>
  <c r="EK173" i="2"/>
  <c r="EK177" i="2"/>
  <c r="EK181" i="2"/>
  <c r="EK185" i="2"/>
  <c r="EK161" i="2"/>
  <c r="EK162" i="2"/>
  <c r="EK170" i="2"/>
  <c r="EK178" i="2"/>
  <c r="EK186" i="2"/>
  <c r="EK147" i="2"/>
  <c r="EK163" i="2"/>
  <c r="EK171" i="2"/>
  <c r="EK179" i="2"/>
  <c r="EK187" i="2"/>
  <c r="EK134" i="2"/>
  <c r="EK154" i="2"/>
  <c r="EK166" i="2"/>
  <c r="EK174" i="2"/>
  <c r="EK182" i="2"/>
  <c r="EK167" i="2"/>
  <c r="EK138" i="2"/>
  <c r="EK155" i="2"/>
  <c r="EK175" i="2"/>
  <c r="EK183" i="2"/>
  <c r="EG112" i="2"/>
  <c r="EG116" i="2"/>
  <c r="EG120" i="2"/>
  <c r="EG124" i="2"/>
  <c r="EG128" i="2"/>
  <c r="EG113" i="2"/>
  <c r="EG117" i="2"/>
  <c r="EG121" i="2"/>
  <c r="EG125" i="2"/>
  <c r="EG129" i="2"/>
  <c r="EG114" i="2"/>
  <c r="EG118" i="2"/>
  <c r="EG122" i="2"/>
  <c r="EG126" i="2"/>
  <c r="EG130" i="2"/>
  <c r="EG115" i="2"/>
  <c r="EG131" i="2"/>
  <c r="EG135" i="2"/>
  <c r="EG139" i="2"/>
  <c r="EG143" i="2"/>
  <c r="EG119" i="2"/>
  <c r="EG132" i="2"/>
  <c r="EG136" i="2"/>
  <c r="EG140" i="2"/>
  <c r="EG144" i="2"/>
  <c r="EG123" i="2"/>
  <c r="EG133" i="2"/>
  <c r="EG137" i="2"/>
  <c r="EG141" i="2"/>
  <c r="EG145" i="2"/>
  <c r="EG148" i="2"/>
  <c r="EG152" i="2"/>
  <c r="EG156" i="2"/>
  <c r="EG160" i="2"/>
  <c r="EG134" i="2"/>
  <c r="EG149" i="2"/>
  <c r="EG153" i="2"/>
  <c r="EG157" i="2"/>
  <c r="EG161" i="2"/>
  <c r="EG154" i="2"/>
  <c r="EG164" i="2"/>
  <c r="EG168" i="2"/>
  <c r="EG172" i="2"/>
  <c r="EG176" i="2"/>
  <c r="EG180" i="2"/>
  <c r="EG184" i="2"/>
  <c r="EG188" i="2"/>
  <c r="EG147" i="2"/>
  <c r="EG155" i="2"/>
  <c r="EG165" i="2"/>
  <c r="EG169" i="2"/>
  <c r="EG173" i="2"/>
  <c r="EG177" i="2"/>
  <c r="EG181" i="2"/>
  <c r="EG185" i="2"/>
  <c r="EG150" i="2"/>
  <c r="EG166" i="2"/>
  <c r="EG174" i="2"/>
  <c r="EG182" i="2"/>
  <c r="EG146" i="2"/>
  <c r="EG151" i="2"/>
  <c r="EG167" i="2"/>
  <c r="EG175" i="2"/>
  <c r="EG183" i="2"/>
  <c r="EG127" i="2"/>
  <c r="EG138" i="2"/>
  <c r="EG158" i="2"/>
  <c r="EG162" i="2"/>
  <c r="EG170" i="2"/>
  <c r="EG178" i="2"/>
  <c r="EG186" i="2"/>
  <c r="EG171" i="2"/>
  <c r="EG159" i="2"/>
  <c r="EG179" i="2"/>
  <c r="EG142" i="2"/>
  <c r="EG187" i="2"/>
  <c r="EG163" i="2"/>
  <c r="EJ10" i="2"/>
  <c r="EJ14" i="2"/>
  <c r="EJ18" i="2"/>
  <c r="EJ22" i="2"/>
  <c r="EJ26" i="2"/>
  <c r="EJ30" i="2"/>
  <c r="EJ34" i="2"/>
  <c r="EJ38" i="2"/>
  <c r="EJ42" i="2"/>
  <c r="EJ7" i="2"/>
  <c r="EJ11" i="2"/>
  <c r="EJ15" i="2"/>
  <c r="EJ19" i="2"/>
  <c r="EJ23" i="2"/>
  <c r="EJ27" i="2"/>
  <c r="EJ31" i="2"/>
  <c r="EJ35" i="2"/>
  <c r="EJ39" i="2"/>
  <c r="EJ43" i="2"/>
  <c r="EJ8" i="2"/>
  <c r="EJ12" i="2"/>
  <c r="EJ16" i="2"/>
  <c r="EJ20" i="2"/>
  <c r="EJ24" i="2"/>
  <c r="EJ28" i="2"/>
  <c r="EJ32" i="2"/>
  <c r="EJ36" i="2"/>
  <c r="EJ40" i="2"/>
  <c r="EJ44" i="2"/>
  <c r="EJ13" i="2"/>
  <c r="EJ29" i="2"/>
  <c r="EJ45" i="2"/>
  <c r="EJ17" i="2"/>
  <c r="EJ33" i="2"/>
  <c r="EJ21" i="2"/>
  <c r="EJ37" i="2"/>
  <c r="EJ9" i="2"/>
  <c r="EJ25" i="2"/>
  <c r="EJ41" i="2"/>
  <c r="EF10" i="2"/>
  <c r="EF14" i="2"/>
  <c r="EF18" i="2"/>
  <c r="EF22" i="2"/>
  <c r="EF26" i="2"/>
  <c r="EF30" i="2"/>
  <c r="EF34" i="2"/>
  <c r="EF38" i="2"/>
  <c r="EF42" i="2"/>
  <c r="EF7" i="2"/>
  <c r="EF11" i="2"/>
  <c r="EF15" i="2"/>
  <c r="EF19" i="2"/>
  <c r="EF23" i="2"/>
  <c r="EF27" i="2"/>
  <c r="EF31" i="2"/>
  <c r="EF35" i="2"/>
  <c r="EF39" i="2"/>
  <c r="EF43" i="2"/>
  <c r="EF8" i="2"/>
  <c r="EF12" i="2"/>
  <c r="EF16" i="2"/>
  <c r="EF20" i="2"/>
  <c r="EF24" i="2"/>
  <c r="EF28" i="2"/>
  <c r="EF32" i="2"/>
  <c r="EF36" i="2"/>
  <c r="EF40" i="2"/>
  <c r="EF44" i="2"/>
  <c r="EF17" i="2"/>
  <c r="EF33" i="2"/>
  <c r="EF13" i="2"/>
  <c r="EF29" i="2"/>
  <c r="EF45" i="2"/>
  <c r="EF21" i="2"/>
  <c r="EF37" i="2"/>
  <c r="EF9" i="2"/>
  <c r="EF25" i="2"/>
  <c r="EF41" i="2"/>
  <c r="EB10" i="2"/>
  <c r="EB14" i="2"/>
  <c r="EB18" i="2"/>
  <c r="EB22" i="2"/>
  <c r="EB26" i="2"/>
  <c r="EB30" i="2"/>
  <c r="EB34" i="2"/>
  <c r="EB38" i="2"/>
  <c r="EB42" i="2"/>
  <c r="EB7" i="2"/>
  <c r="EB11" i="2"/>
  <c r="EB15" i="2"/>
  <c r="EB19" i="2"/>
  <c r="EB23" i="2"/>
  <c r="EB27" i="2"/>
  <c r="EB31" i="2"/>
  <c r="EB35" i="2"/>
  <c r="EB39" i="2"/>
  <c r="EB43" i="2"/>
  <c r="EB8" i="2"/>
  <c r="EB12" i="2"/>
  <c r="EB16" i="2"/>
  <c r="EB20" i="2"/>
  <c r="EB24" i="2"/>
  <c r="EB28" i="2"/>
  <c r="EB32" i="2"/>
  <c r="EB36" i="2"/>
  <c r="EB40" i="2"/>
  <c r="EB44" i="2"/>
  <c r="EB21" i="2"/>
  <c r="EB37" i="2"/>
  <c r="EB9" i="2"/>
  <c r="EB25" i="2"/>
  <c r="EB41" i="2"/>
  <c r="EB13" i="2"/>
  <c r="EB29" i="2"/>
  <c r="EB45" i="2"/>
  <c r="EB17" i="2"/>
  <c r="EB33" i="2"/>
  <c r="EJ52" i="2"/>
  <c r="EJ56" i="2"/>
  <c r="EJ60" i="2"/>
  <c r="EJ64" i="2"/>
  <c r="EJ68" i="2"/>
  <c r="EJ53" i="2"/>
  <c r="EJ57" i="2"/>
  <c r="EJ61" i="2"/>
  <c r="EJ65" i="2"/>
  <c r="EJ50" i="2"/>
  <c r="EJ54" i="2"/>
  <c r="EJ58" i="2"/>
  <c r="EJ62" i="2"/>
  <c r="EJ66" i="2"/>
  <c r="EJ70" i="2"/>
  <c r="EJ63" i="2"/>
  <c r="EJ71" i="2"/>
  <c r="EJ75" i="2"/>
  <c r="EJ51" i="2"/>
  <c r="EJ67" i="2"/>
  <c r="EJ72" i="2"/>
  <c r="EJ76" i="2"/>
  <c r="EJ55" i="2"/>
  <c r="EJ69" i="2"/>
  <c r="EJ73" i="2"/>
  <c r="EJ77" i="2"/>
  <c r="EJ59" i="2"/>
  <c r="EJ74" i="2"/>
  <c r="EJ78" i="2"/>
  <c r="EF52" i="2"/>
  <c r="EF56" i="2"/>
  <c r="EF60" i="2"/>
  <c r="EF64" i="2"/>
  <c r="EF68" i="2"/>
  <c r="EF53" i="2"/>
  <c r="EF57" i="2"/>
  <c r="EF61" i="2"/>
  <c r="EF65" i="2"/>
  <c r="EF50" i="2"/>
  <c r="EF54" i="2"/>
  <c r="EF58" i="2"/>
  <c r="EF62" i="2"/>
  <c r="EF66" i="2"/>
  <c r="EF70" i="2"/>
  <c r="EF51" i="2"/>
  <c r="EF67" i="2"/>
  <c r="EF69" i="2"/>
  <c r="EF71" i="2"/>
  <c r="EF75" i="2"/>
  <c r="EF55" i="2"/>
  <c r="EF72" i="2"/>
  <c r="EF76" i="2"/>
  <c r="EF59" i="2"/>
  <c r="EF73" i="2"/>
  <c r="EF77" i="2"/>
  <c r="EF63" i="2"/>
  <c r="EF74" i="2"/>
  <c r="EF78" i="2"/>
  <c r="EB52" i="2"/>
  <c r="EB56" i="2"/>
  <c r="EB60" i="2"/>
  <c r="EB64" i="2"/>
  <c r="EB68" i="2"/>
  <c r="EB53" i="2"/>
  <c r="EB57" i="2"/>
  <c r="EB61" i="2"/>
  <c r="EB65" i="2"/>
  <c r="EB50" i="2"/>
  <c r="EB54" i="2"/>
  <c r="EB58" i="2"/>
  <c r="EB62" i="2"/>
  <c r="EB66" i="2"/>
  <c r="EB70" i="2"/>
  <c r="EB55" i="2"/>
  <c r="EB71" i="2"/>
  <c r="EB75" i="2"/>
  <c r="EB59" i="2"/>
  <c r="EB72" i="2"/>
  <c r="EB76" i="2"/>
  <c r="EB63" i="2"/>
  <c r="EB69" i="2"/>
  <c r="EB73" i="2"/>
  <c r="EB77" i="2"/>
  <c r="EB67" i="2"/>
  <c r="EB74" i="2"/>
  <c r="EB78" i="2"/>
  <c r="EB51" i="2"/>
  <c r="EJ85" i="2"/>
  <c r="EJ89" i="2"/>
  <c r="EJ93" i="2"/>
  <c r="EJ97" i="2"/>
  <c r="EJ101" i="2"/>
  <c r="EJ86" i="2"/>
  <c r="EJ90" i="2"/>
  <c r="EJ94" i="2"/>
  <c r="EJ98" i="2"/>
  <c r="EJ87" i="2"/>
  <c r="EJ91" i="2"/>
  <c r="EJ88" i="2"/>
  <c r="EJ96" i="2"/>
  <c r="EJ104" i="2"/>
  <c r="EJ99" i="2"/>
  <c r="EJ105" i="2"/>
  <c r="EJ92" i="2"/>
  <c r="EJ100" i="2"/>
  <c r="EJ102" i="2"/>
  <c r="EJ106" i="2"/>
  <c r="BA87" i="1"/>
  <c r="BA91" i="1"/>
  <c r="BA95" i="1"/>
  <c r="BA99" i="1"/>
  <c r="EJ95" i="2"/>
  <c r="BA84" i="1"/>
  <c r="BA88" i="1"/>
  <c r="BA92" i="1"/>
  <c r="BA96" i="1"/>
  <c r="BA100" i="1"/>
  <c r="EJ84" i="2"/>
  <c r="EJ103" i="2"/>
  <c r="BA85" i="1"/>
  <c r="BA89" i="1"/>
  <c r="BA93" i="1"/>
  <c r="BA97" i="1"/>
  <c r="BA90" i="1"/>
  <c r="BA101" i="1"/>
  <c r="BA105" i="1"/>
  <c r="BA94" i="1"/>
  <c r="BA102" i="1"/>
  <c r="BA106" i="1"/>
  <c r="BA98" i="1"/>
  <c r="BA103" i="1"/>
  <c r="BA86" i="1"/>
  <c r="BA104" i="1"/>
  <c r="EF85" i="2"/>
  <c r="EF89" i="2"/>
  <c r="EF93" i="2"/>
  <c r="EF97" i="2"/>
  <c r="EF101" i="2"/>
  <c r="EF86" i="2"/>
  <c r="EF90" i="2"/>
  <c r="EF94" i="2"/>
  <c r="EF98" i="2"/>
  <c r="EF87" i="2"/>
  <c r="EF91" i="2"/>
  <c r="EF92" i="2"/>
  <c r="EF100" i="2"/>
  <c r="EF104" i="2"/>
  <c r="EF95" i="2"/>
  <c r="EF105" i="2"/>
  <c r="EF84" i="2"/>
  <c r="EF96" i="2"/>
  <c r="EF102" i="2"/>
  <c r="EF106" i="2"/>
  <c r="AW87" i="1"/>
  <c r="AW91" i="1"/>
  <c r="AW95" i="1"/>
  <c r="AW99" i="1"/>
  <c r="EF99" i="2"/>
  <c r="EF103" i="2"/>
  <c r="AW84" i="1"/>
  <c r="AW88" i="1"/>
  <c r="AW92" i="1"/>
  <c r="AW96" i="1"/>
  <c r="AW100" i="1"/>
  <c r="EF88" i="2"/>
  <c r="AW85" i="1"/>
  <c r="AW89" i="1"/>
  <c r="AW93" i="1"/>
  <c r="AW97" i="1"/>
  <c r="AW101" i="1"/>
  <c r="AW94" i="1"/>
  <c r="AW105" i="1"/>
  <c r="AW90" i="1"/>
  <c r="AW104" i="1"/>
  <c r="AW98" i="1"/>
  <c r="AW102" i="1"/>
  <c r="AW106" i="1"/>
  <c r="AW86" i="1"/>
  <c r="AW103" i="1"/>
  <c r="EB85" i="2"/>
  <c r="EB89" i="2"/>
  <c r="EB93" i="2"/>
  <c r="EB97" i="2"/>
  <c r="EB101" i="2"/>
  <c r="EB86" i="2"/>
  <c r="EB90" i="2"/>
  <c r="EB94" i="2"/>
  <c r="EB98" i="2"/>
  <c r="EB87" i="2"/>
  <c r="EB91" i="2"/>
  <c r="EB96" i="2"/>
  <c r="EB104" i="2"/>
  <c r="EB84" i="2"/>
  <c r="EB99" i="2"/>
  <c r="EB105" i="2"/>
  <c r="EB88" i="2"/>
  <c r="EB100" i="2"/>
  <c r="EB102" i="2"/>
  <c r="EB106" i="2"/>
  <c r="EB95" i="2"/>
  <c r="EB103" i="2"/>
  <c r="AS87" i="1"/>
  <c r="AS91" i="1"/>
  <c r="AS95" i="1"/>
  <c r="AS99" i="1"/>
  <c r="AS84" i="1"/>
  <c r="AS88" i="1"/>
  <c r="AS92" i="1"/>
  <c r="AS96" i="1"/>
  <c r="AS100" i="1"/>
  <c r="EB92" i="2"/>
  <c r="AS85" i="1"/>
  <c r="AS89" i="1"/>
  <c r="AS93" i="1"/>
  <c r="AS97" i="1"/>
  <c r="AS101" i="1"/>
  <c r="AS98" i="1"/>
  <c r="AS105" i="1"/>
  <c r="AS86" i="1"/>
  <c r="AS102" i="1"/>
  <c r="AS106" i="1"/>
  <c r="AS94" i="1"/>
  <c r="AS104" i="1"/>
  <c r="AS90" i="1"/>
  <c r="AS103" i="1"/>
  <c r="EJ113" i="2"/>
  <c r="EJ117" i="2"/>
  <c r="EJ121" i="2"/>
  <c r="EJ125" i="2"/>
  <c r="EJ129" i="2"/>
  <c r="EJ114" i="2"/>
  <c r="EJ118" i="2"/>
  <c r="EJ122" i="2"/>
  <c r="EJ126" i="2"/>
  <c r="EJ130" i="2"/>
  <c r="EJ115" i="2"/>
  <c r="EJ119" i="2"/>
  <c r="EJ123" i="2"/>
  <c r="EJ127" i="2"/>
  <c r="EJ131" i="2"/>
  <c r="EJ112" i="2"/>
  <c r="EJ128" i="2"/>
  <c r="EJ132" i="2"/>
  <c r="EJ136" i="2"/>
  <c r="EJ140" i="2"/>
  <c r="EJ144" i="2"/>
  <c r="EJ116" i="2"/>
  <c r="EJ133" i="2"/>
  <c r="EJ137" i="2"/>
  <c r="EJ141" i="2"/>
  <c r="EJ120" i="2"/>
  <c r="EJ134" i="2"/>
  <c r="EJ138" i="2"/>
  <c r="EJ142" i="2"/>
  <c r="EJ146" i="2"/>
  <c r="EJ143" i="2"/>
  <c r="EJ145" i="2"/>
  <c r="EJ149" i="2"/>
  <c r="EJ153" i="2"/>
  <c r="EJ157" i="2"/>
  <c r="EJ161" i="2"/>
  <c r="EJ150" i="2"/>
  <c r="EJ154" i="2"/>
  <c r="EJ158" i="2"/>
  <c r="EJ135" i="2"/>
  <c r="EJ151" i="2"/>
  <c r="EJ159" i="2"/>
  <c r="EJ165" i="2"/>
  <c r="EJ169" i="2"/>
  <c r="EJ173" i="2"/>
  <c r="EJ177" i="2"/>
  <c r="EJ181" i="2"/>
  <c r="EJ185" i="2"/>
  <c r="EJ124" i="2"/>
  <c r="EJ139" i="2"/>
  <c r="EJ152" i="2"/>
  <c r="EJ160" i="2"/>
  <c r="EJ162" i="2"/>
  <c r="EJ166" i="2"/>
  <c r="EJ170" i="2"/>
  <c r="EJ174" i="2"/>
  <c r="EJ178" i="2"/>
  <c r="EJ182" i="2"/>
  <c r="EJ186" i="2"/>
  <c r="EJ147" i="2"/>
  <c r="EJ163" i="2"/>
  <c r="EJ171" i="2"/>
  <c r="EJ179" i="2"/>
  <c r="EJ187" i="2"/>
  <c r="EJ148" i="2"/>
  <c r="EJ164" i="2"/>
  <c r="EJ172" i="2"/>
  <c r="EJ180" i="2"/>
  <c r="EJ188" i="2"/>
  <c r="EJ155" i="2"/>
  <c r="EJ167" i="2"/>
  <c r="EJ175" i="2"/>
  <c r="EJ183" i="2"/>
  <c r="EJ184" i="2"/>
  <c r="EJ156" i="2"/>
  <c r="EJ168" i="2"/>
  <c r="EJ176" i="2"/>
  <c r="EF113" i="2"/>
  <c r="EF117" i="2"/>
  <c r="EF121" i="2"/>
  <c r="EF125" i="2"/>
  <c r="EF129" i="2"/>
  <c r="EF114" i="2"/>
  <c r="EF118" i="2"/>
  <c r="EF122" i="2"/>
  <c r="EF126" i="2"/>
  <c r="EF130" i="2"/>
  <c r="EF115" i="2"/>
  <c r="EF119" i="2"/>
  <c r="EF123" i="2"/>
  <c r="EF127" i="2"/>
  <c r="EF131" i="2"/>
  <c r="EF116" i="2"/>
  <c r="EF132" i="2"/>
  <c r="EF136" i="2"/>
  <c r="EF140" i="2"/>
  <c r="EF144" i="2"/>
  <c r="EF120" i="2"/>
  <c r="EF133" i="2"/>
  <c r="EF137" i="2"/>
  <c r="EF141" i="2"/>
  <c r="EF124" i="2"/>
  <c r="EF134" i="2"/>
  <c r="EF138" i="2"/>
  <c r="EF142" i="2"/>
  <c r="EF146" i="2"/>
  <c r="EF149" i="2"/>
  <c r="EF153" i="2"/>
  <c r="EF157" i="2"/>
  <c r="EF161" i="2"/>
  <c r="EF135" i="2"/>
  <c r="EF150" i="2"/>
  <c r="EF154" i="2"/>
  <c r="EF158" i="2"/>
  <c r="EF139" i="2"/>
  <c r="EF147" i="2"/>
  <c r="EF155" i="2"/>
  <c r="EF165" i="2"/>
  <c r="EF169" i="2"/>
  <c r="EF173" i="2"/>
  <c r="EF177" i="2"/>
  <c r="EF181" i="2"/>
  <c r="EF185" i="2"/>
  <c r="EF143" i="2"/>
  <c r="EF148" i="2"/>
  <c r="EF156" i="2"/>
  <c r="EF162" i="2"/>
  <c r="EF166" i="2"/>
  <c r="EF170" i="2"/>
  <c r="EF174" i="2"/>
  <c r="EF178" i="2"/>
  <c r="EF182" i="2"/>
  <c r="EF186" i="2"/>
  <c r="EF151" i="2"/>
  <c r="EF167" i="2"/>
  <c r="EF175" i="2"/>
  <c r="EF183" i="2"/>
  <c r="EF152" i="2"/>
  <c r="EF168" i="2"/>
  <c r="EF176" i="2"/>
  <c r="EF184" i="2"/>
  <c r="EF112" i="2"/>
  <c r="EF145" i="2"/>
  <c r="EF159" i="2"/>
  <c r="EF163" i="2"/>
  <c r="EF171" i="2"/>
  <c r="EF179" i="2"/>
  <c r="EF187" i="2"/>
  <c r="EF188" i="2"/>
  <c r="EF164" i="2"/>
  <c r="EF160" i="2"/>
  <c r="EF172" i="2"/>
  <c r="EF180" i="2"/>
  <c r="EF128" i="2"/>
  <c r="EB113" i="2"/>
  <c r="EB117" i="2"/>
  <c r="EB121" i="2"/>
  <c r="EB125" i="2"/>
  <c r="EB129" i="2"/>
  <c r="EB114" i="2"/>
  <c r="EB118" i="2"/>
  <c r="EB122" i="2"/>
  <c r="EB126" i="2"/>
  <c r="EB130" i="2"/>
  <c r="EB115" i="2"/>
  <c r="EB119" i="2"/>
  <c r="EB123" i="2"/>
  <c r="EB127" i="2"/>
  <c r="EB131" i="2"/>
  <c r="EB120" i="2"/>
  <c r="EB132" i="2"/>
  <c r="EB136" i="2"/>
  <c r="EB140" i="2"/>
  <c r="EB144" i="2"/>
  <c r="EB124" i="2"/>
  <c r="EB133" i="2"/>
  <c r="EB137" i="2"/>
  <c r="EB141" i="2"/>
  <c r="EB112" i="2"/>
  <c r="EB128" i="2"/>
  <c r="EB134" i="2"/>
  <c r="EB138" i="2"/>
  <c r="EB142" i="2"/>
  <c r="EB146" i="2"/>
  <c r="EB135" i="2"/>
  <c r="EB145" i="2"/>
  <c r="EB149" i="2"/>
  <c r="EB153" i="2"/>
  <c r="EB157" i="2"/>
  <c r="EB161" i="2"/>
  <c r="EB139" i="2"/>
  <c r="EB150" i="2"/>
  <c r="EB154" i="2"/>
  <c r="EB158" i="2"/>
  <c r="EB116" i="2"/>
  <c r="EB143" i="2"/>
  <c r="EB151" i="2"/>
  <c r="EB159" i="2"/>
  <c r="EB165" i="2"/>
  <c r="EB169" i="2"/>
  <c r="EB173" i="2"/>
  <c r="EB177" i="2"/>
  <c r="EB181" i="2"/>
  <c r="EB185" i="2"/>
  <c r="EB152" i="2"/>
  <c r="EB160" i="2"/>
  <c r="EB162" i="2"/>
  <c r="EB166" i="2"/>
  <c r="EB170" i="2"/>
  <c r="EB174" i="2"/>
  <c r="EB178" i="2"/>
  <c r="EB182" i="2"/>
  <c r="EB186" i="2"/>
  <c r="EB155" i="2"/>
  <c r="EB163" i="2"/>
  <c r="EB171" i="2"/>
  <c r="EB179" i="2"/>
  <c r="EB187" i="2"/>
  <c r="EB156" i="2"/>
  <c r="EB164" i="2"/>
  <c r="EB172" i="2"/>
  <c r="EB180" i="2"/>
  <c r="EB188" i="2"/>
  <c r="EB147" i="2"/>
  <c r="EB167" i="2"/>
  <c r="EB175" i="2"/>
  <c r="EB183" i="2"/>
  <c r="EB148" i="2"/>
  <c r="EB168" i="2"/>
  <c r="EB176" i="2"/>
  <c r="EB184" i="2"/>
  <c r="EH8" i="2"/>
  <c r="EH12" i="2"/>
  <c r="EH16" i="2"/>
  <c r="EH20" i="2"/>
  <c r="EH24" i="2"/>
  <c r="EH28" i="2"/>
  <c r="EH32" i="2"/>
  <c r="EH36" i="2"/>
  <c r="EH40" i="2"/>
  <c r="EH44" i="2"/>
  <c r="EH9" i="2"/>
  <c r="EH13" i="2"/>
  <c r="EH17" i="2"/>
  <c r="EH21" i="2"/>
  <c r="EH25" i="2"/>
  <c r="EH29" i="2"/>
  <c r="EH33" i="2"/>
  <c r="EH37" i="2"/>
  <c r="EH41" i="2"/>
  <c r="EH45" i="2"/>
  <c r="EH10" i="2"/>
  <c r="EH14" i="2"/>
  <c r="EH18" i="2"/>
  <c r="EH22" i="2"/>
  <c r="EH26" i="2"/>
  <c r="EH30" i="2"/>
  <c r="EH34" i="2"/>
  <c r="EH38" i="2"/>
  <c r="EH42" i="2"/>
  <c r="EH15" i="2"/>
  <c r="EH31" i="2"/>
  <c r="EH19" i="2"/>
  <c r="EH35" i="2"/>
  <c r="EH11" i="2"/>
  <c r="EH27" i="2"/>
  <c r="EH43" i="2"/>
  <c r="EH7" i="2"/>
  <c r="EH23" i="2"/>
  <c r="EH39" i="2"/>
  <c r="ED8" i="2"/>
  <c r="ED12" i="2"/>
  <c r="ED16" i="2"/>
  <c r="ED20" i="2"/>
  <c r="ED24" i="2"/>
  <c r="ED28" i="2"/>
  <c r="ED32" i="2"/>
  <c r="ED36" i="2"/>
  <c r="ED40" i="2"/>
  <c r="ED44" i="2"/>
  <c r="ED9" i="2"/>
  <c r="ED13" i="2"/>
  <c r="ED17" i="2"/>
  <c r="ED21" i="2"/>
  <c r="ED25" i="2"/>
  <c r="ED29" i="2"/>
  <c r="ED33" i="2"/>
  <c r="ED37" i="2"/>
  <c r="ED41" i="2"/>
  <c r="ED45" i="2"/>
  <c r="ED10" i="2"/>
  <c r="ED14" i="2"/>
  <c r="ED18" i="2"/>
  <c r="ED22" i="2"/>
  <c r="ED26" i="2"/>
  <c r="ED30" i="2"/>
  <c r="ED34" i="2"/>
  <c r="ED38" i="2"/>
  <c r="ED42" i="2"/>
  <c r="ED19" i="2"/>
  <c r="ED35" i="2"/>
  <c r="ED7" i="2"/>
  <c r="ED23" i="2"/>
  <c r="ED39" i="2"/>
  <c r="ED31" i="2"/>
  <c r="ED11" i="2"/>
  <c r="ED27" i="2"/>
  <c r="ED43" i="2"/>
  <c r="ED15" i="2"/>
  <c r="DZ52" i="2"/>
  <c r="DZ56" i="2"/>
  <c r="DZ60" i="2"/>
  <c r="DZ64" i="2"/>
  <c r="DZ68" i="2"/>
  <c r="DZ72" i="2"/>
  <c r="DZ76" i="2"/>
  <c r="DZ53" i="2"/>
  <c r="DZ57" i="2"/>
  <c r="DZ61" i="2"/>
  <c r="DZ65" i="2"/>
  <c r="DZ69" i="2"/>
  <c r="DZ73" i="2"/>
  <c r="DZ77" i="2"/>
  <c r="DZ54" i="2"/>
  <c r="DZ58" i="2"/>
  <c r="DZ62" i="2"/>
  <c r="DZ66" i="2"/>
  <c r="DZ70" i="2"/>
  <c r="DZ74" i="2"/>
  <c r="DZ78" i="2"/>
  <c r="DZ63" i="2"/>
  <c r="DZ50" i="2"/>
  <c r="DZ59" i="2"/>
  <c r="DZ51" i="2"/>
  <c r="DZ67" i="2"/>
  <c r="DZ55" i="2"/>
  <c r="DZ71" i="2"/>
  <c r="DZ75" i="2"/>
  <c r="EH50" i="2"/>
  <c r="EH54" i="2"/>
  <c r="EH58" i="2"/>
  <c r="EH62" i="2"/>
  <c r="EH66" i="2"/>
  <c r="EH70" i="2"/>
  <c r="EH51" i="2"/>
  <c r="EH55" i="2"/>
  <c r="EH59" i="2"/>
  <c r="EH63" i="2"/>
  <c r="EH67" i="2"/>
  <c r="EH52" i="2"/>
  <c r="EH56" i="2"/>
  <c r="EH60" i="2"/>
  <c r="EH64" i="2"/>
  <c r="EH68" i="2"/>
  <c r="EH65" i="2"/>
  <c r="EH73" i="2"/>
  <c r="EH77" i="2"/>
  <c r="EH53" i="2"/>
  <c r="EH69" i="2"/>
  <c r="EH74" i="2"/>
  <c r="EH78" i="2"/>
  <c r="EH57" i="2"/>
  <c r="EH71" i="2"/>
  <c r="EH75" i="2"/>
  <c r="EH72" i="2"/>
  <c r="EH61" i="2"/>
  <c r="EH76" i="2"/>
  <c r="ED50" i="2"/>
  <c r="ED54" i="2"/>
  <c r="ED58" i="2"/>
  <c r="ED62" i="2"/>
  <c r="ED66" i="2"/>
  <c r="ED70" i="2"/>
  <c r="ED51" i="2"/>
  <c r="ED55" i="2"/>
  <c r="ED59" i="2"/>
  <c r="ED63" i="2"/>
  <c r="ED67" i="2"/>
  <c r="ED52" i="2"/>
  <c r="ED56" i="2"/>
  <c r="ED60" i="2"/>
  <c r="ED64" i="2"/>
  <c r="ED68" i="2"/>
  <c r="ED53" i="2"/>
  <c r="ED73" i="2"/>
  <c r="ED77" i="2"/>
  <c r="ED57" i="2"/>
  <c r="ED74" i="2"/>
  <c r="ED78" i="2"/>
  <c r="ED61" i="2"/>
  <c r="ED71" i="2"/>
  <c r="ED75" i="2"/>
  <c r="ED72" i="2"/>
  <c r="ED76" i="2"/>
  <c r="ED65" i="2"/>
  <c r="ED69" i="2"/>
  <c r="DZ87" i="2"/>
  <c r="DZ91" i="2"/>
  <c r="DZ95" i="2"/>
  <c r="DZ99" i="2"/>
  <c r="DZ103" i="2"/>
  <c r="DZ84" i="2"/>
  <c r="DZ88" i="2"/>
  <c r="DZ92" i="2"/>
  <c r="DZ96" i="2"/>
  <c r="DZ100" i="2"/>
  <c r="DZ104" i="2"/>
  <c r="DZ85" i="2"/>
  <c r="DZ89" i="2"/>
  <c r="DZ93" i="2"/>
  <c r="DZ97" i="2"/>
  <c r="DZ101" i="2"/>
  <c r="DZ105" i="2"/>
  <c r="DZ98" i="2"/>
  <c r="DZ86" i="2"/>
  <c r="DZ102" i="2"/>
  <c r="DZ90" i="2"/>
  <c r="DZ106" i="2"/>
  <c r="AQ88" i="1"/>
  <c r="AQ92" i="1"/>
  <c r="AQ96" i="1"/>
  <c r="AQ100" i="1"/>
  <c r="AQ104" i="1"/>
  <c r="AQ91" i="1"/>
  <c r="AQ103" i="1"/>
  <c r="DZ94" i="2"/>
  <c r="AQ85" i="1"/>
  <c r="AQ89" i="1"/>
  <c r="AQ93" i="1"/>
  <c r="AQ97" i="1"/>
  <c r="AQ101" i="1"/>
  <c r="AQ105" i="1"/>
  <c r="AQ95" i="1"/>
  <c r="AQ84" i="1"/>
  <c r="AQ86" i="1"/>
  <c r="AQ90" i="1"/>
  <c r="AQ94" i="1"/>
  <c r="AQ98" i="1"/>
  <c r="AQ102" i="1"/>
  <c r="AQ106" i="1"/>
  <c r="AQ87" i="1"/>
  <c r="AQ99" i="1"/>
  <c r="EH87" i="2"/>
  <c r="EH91" i="2"/>
  <c r="EH95" i="2"/>
  <c r="EH99" i="2"/>
  <c r="EH84" i="2"/>
  <c r="EH88" i="2"/>
  <c r="EH92" i="2"/>
  <c r="EH96" i="2"/>
  <c r="EH100" i="2"/>
  <c r="EH85" i="2"/>
  <c r="EH89" i="2"/>
  <c r="EH90" i="2"/>
  <c r="EH98" i="2"/>
  <c r="EH102" i="2"/>
  <c r="EH106" i="2"/>
  <c r="EH93" i="2"/>
  <c r="EH101" i="2"/>
  <c r="EH103" i="2"/>
  <c r="EH94" i="2"/>
  <c r="EH104" i="2"/>
  <c r="EH86" i="2"/>
  <c r="AY85" i="1"/>
  <c r="AY89" i="1"/>
  <c r="AY93" i="1"/>
  <c r="AY97" i="1"/>
  <c r="AY101" i="1"/>
  <c r="EH97" i="2"/>
  <c r="AY86" i="1"/>
  <c r="AY90" i="1"/>
  <c r="AY94" i="1"/>
  <c r="AY98" i="1"/>
  <c r="EH105" i="2"/>
  <c r="AY87" i="1"/>
  <c r="AY91" i="1"/>
  <c r="AY95" i="1"/>
  <c r="AY99" i="1"/>
  <c r="AY92" i="1"/>
  <c r="AY103" i="1"/>
  <c r="AY96" i="1"/>
  <c r="AY104" i="1"/>
  <c r="AY88" i="1"/>
  <c r="AY84" i="1"/>
  <c r="AY100" i="1"/>
  <c r="AY105" i="1"/>
  <c r="AY102" i="1"/>
  <c r="AY106" i="1"/>
  <c r="EK9" i="2"/>
  <c r="EK13" i="2"/>
  <c r="EK17" i="2"/>
  <c r="EK21" i="2"/>
  <c r="EK25" i="2"/>
  <c r="EK29" i="2"/>
  <c r="EK33" i="2"/>
  <c r="EK37" i="2"/>
  <c r="EK41" i="2"/>
  <c r="EK45" i="2"/>
  <c r="EK10" i="2"/>
  <c r="EK14" i="2"/>
  <c r="EK18" i="2"/>
  <c r="EK22" i="2"/>
  <c r="EK26" i="2"/>
  <c r="EK30" i="2"/>
  <c r="EK34" i="2"/>
  <c r="EK38" i="2"/>
  <c r="EK42" i="2"/>
  <c r="EK7" i="2"/>
  <c r="EK11" i="2"/>
  <c r="EK15" i="2"/>
  <c r="EK19" i="2"/>
  <c r="EK23" i="2"/>
  <c r="EK27" i="2"/>
  <c r="EK31" i="2"/>
  <c r="EK35" i="2"/>
  <c r="EK39" i="2"/>
  <c r="EK43" i="2"/>
  <c r="EK12" i="2"/>
  <c r="EK28" i="2"/>
  <c r="EK44" i="2"/>
  <c r="EK16" i="2"/>
  <c r="EK32" i="2"/>
  <c r="EK8" i="2"/>
  <c r="EK24" i="2"/>
  <c r="EK40" i="2"/>
  <c r="EK20" i="2"/>
  <c r="EK36" i="2"/>
  <c r="EC9" i="2"/>
  <c r="EC13" i="2"/>
  <c r="EC17" i="2"/>
  <c r="EC21" i="2"/>
  <c r="EC25" i="2"/>
  <c r="EC29" i="2"/>
  <c r="EC33" i="2"/>
  <c r="EC37" i="2"/>
  <c r="EC41" i="2"/>
  <c r="EC45" i="2"/>
  <c r="EC10" i="2"/>
  <c r="EC14" i="2"/>
  <c r="EC18" i="2"/>
  <c r="EC22" i="2"/>
  <c r="EC26" i="2"/>
  <c r="EC30" i="2"/>
  <c r="EC34" i="2"/>
  <c r="EC38" i="2"/>
  <c r="EC42" i="2"/>
  <c r="EC7" i="2"/>
  <c r="EC11" i="2"/>
  <c r="EC15" i="2"/>
  <c r="EC19" i="2"/>
  <c r="EC23" i="2"/>
  <c r="EC27" i="2"/>
  <c r="EC31" i="2"/>
  <c r="EC35" i="2"/>
  <c r="EC39" i="2"/>
  <c r="EC43" i="2"/>
  <c r="EC20" i="2"/>
  <c r="EC36" i="2"/>
  <c r="EC16" i="2"/>
  <c r="EC32" i="2"/>
  <c r="EC8" i="2"/>
  <c r="EC24" i="2"/>
  <c r="EC40" i="2"/>
  <c r="EC12" i="2"/>
  <c r="EC28" i="2"/>
  <c r="EC44" i="2"/>
  <c r="EG51" i="2"/>
  <c r="EG55" i="2"/>
  <c r="EG59" i="2"/>
  <c r="EG63" i="2"/>
  <c r="EG67" i="2"/>
  <c r="EG52" i="2"/>
  <c r="EG56" i="2"/>
  <c r="EG60" i="2"/>
  <c r="EG64" i="2"/>
  <c r="EG68" i="2"/>
  <c r="EG53" i="2"/>
  <c r="EG57" i="2"/>
  <c r="EG61" i="2"/>
  <c r="EG65" i="2"/>
  <c r="EG69" i="2"/>
  <c r="EG50" i="2"/>
  <c r="EG66" i="2"/>
  <c r="EG74" i="2"/>
  <c r="EG78" i="2"/>
  <c r="EG54" i="2"/>
  <c r="EG70" i="2"/>
  <c r="EG71" i="2"/>
  <c r="EG75" i="2"/>
  <c r="EG58" i="2"/>
  <c r="EG72" i="2"/>
  <c r="EG76" i="2"/>
  <c r="EG73" i="2"/>
  <c r="EG77" i="2"/>
  <c r="EG62" i="2"/>
  <c r="EK84" i="2"/>
  <c r="EK88" i="2"/>
  <c r="EK92" i="2"/>
  <c r="EK96" i="2"/>
  <c r="EK100" i="2"/>
  <c r="EK85" i="2"/>
  <c r="EK89" i="2"/>
  <c r="EK93" i="2"/>
  <c r="EK97" i="2"/>
  <c r="EK101" i="2"/>
  <c r="EK86" i="2"/>
  <c r="EK90" i="2"/>
  <c r="EK87" i="2"/>
  <c r="EK95" i="2"/>
  <c r="EK103" i="2"/>
  <c r="EK91" i="2"/>
  <c r="EK98" i="2"/>
  <c r="EK104" i="2"/>
  <c r="EK99" i="2"/>
  <c r="EK105" i="2"/>
  <c r="BB86" i="1"/>
  <c r="BB90" i="1"/>
  <c r="BB94" i="1"/>
  <c r="BB98" i="1"/>
  <c r="BB87" i="1"/>
  <c r="BB91" i="1"/>
  <c r="BB95" i="1"/>
  <c r="BB99" i="1"/>
  <c r="EK102" i="2"/>
  <c r="BB84" i="1"/>
  <c r="BB88" i="1"/>
  <c r="BB92" i="1"/>
  <c r="BB96" i="1"/>
  <c r="BB100" i="1"/>
  <c r="EK106" i="2"/>
  <c r="BB89" i="1"/>
  <c r="BB104" i="1"/>
  <c r="EK94" i="2"/>
  <c r="BB85" i="1"/>
  <c r="BB103" i="1"/>
  <c r="BB93" i="1"/>
  <c r="BB101" i="1"/>
  <c r="BB105" i="1"/>
  <c r="BB97" i="1"/>
  <c r="BB102" i="1"/>
  <c r="BB106" i="1"/>
  <c r="EG84" i="2"/>
  <c r="EG88" i="2"/>
  <c r="EG92" i="2"/>
  <c r="EG96" i="2"/>
  <c r="EG100" i="2"/>
  <c r="EG85" i="2"/>
  <c r="EG89" i="2"/>
  <c r="EG93" i="2"/>
  <c r="EG97" i="2"/>
  <c r="EG101" i="2"/>
  <c r="EG86" i="2"/>
  <c r="EG90" i="2"/>
  <c r="EG91" i="2"/>
  <c r="EG99" i="2"/>
  <c r="EG103" i="2"/>
  <c r="EG94" i="2"/>
  <c r="EG104" i="2"/>
  <c r="EG95" i="2"/>
  <c r="EG105" i="2"/>
  <c r="AX86" i="1"/>
  <c r="AX90" i="1"/>
  <c r="AX94" i="1"/>
  <c r="AX98" i="1"/>
  <c r="EG87" i="2"/>
  <c r="EG102" i="2"/>
  <c r="AX87" i="1"/>
  <c r="AX91" i="1"/>
  <c r="AX95" i="1"/>
  <c r="AX99" i="1"/>
  <c r="EG106" i="2"/>
  <c r="AX84" i="1"/>
  <c r="AX88" i="1"/>
  <c r="AX92" i="1"/>
  <c r="AX96" i="1"/>
  <c r="AX100" i="1"/>
  <c r="AX93" i="1"/>
  <c r="AX104" i="1"/>
  <c r="EG98" i="2"/>
  <c r="AX97" i="1"/>
  <c r="AX105" i="1"/>
  <c r="AX103" i="1"/>
  <c r="AX85" i="1"/>
  <c r="AX101" i="1"/>
  <c r="AX102" i="1"/>
  <c r="AX106" i="1"/>
  <c r="AX89" i="1"/>
  <c r="EC112" i="2"/>
  <c r="EC116" i="2"/>
  <c r="EC120" i="2"/>
  <c r="EC124" i="2"/>
  <c r="EC128" i="2"/>
  <c r="EC113" i="2"/>
  <c r="EC117" i="2"/>
  <c r="EC121" i="2"/>
  <c r="EC125" i="2"/>
  <c r="EC129" i="2"/>
  <c r="EC114" i="2"/>
  <c r="EC118" i="2"/>
  <c r="EC122" i="2"/>
  <c r="EC126" i="2"/>
  <c r="EC130" i="2"/>
  <c r="EC119" i="2"/>
  <c r="EC135" i="2"/>
  <c r="EC139" i="2"/>
  <c r="EC143" i="2"/>
  <c r="EC123" i="2"/>
  <c r="EC132" i="2"/>
  <c r="EC136" i="2"/>
  <c r="EC140" i="2"/>
  <c r="EC144" i="2"/>
  <c r="EC127" i="2"/>
  <c r="EC133" i="2"/>
  <c r="EC137" i="2"/>
  <c r="EC141" i="2"/>
  <c r="EC145" i="2"/>
  <c r="EC134" i="2"/>
  <c r="EC148" i="2"/>
  <c r="EC152" i="2"/>
  <c r="EC156" i="2"/>
  <c r="EC160" i="2"/>
  <c r="EC115" i="2"/>
  <c r="EC138" i="2"/>
  <c r="EC146" i="2"/>
  <c r="EC149" i="2"/>
  <c r="EC153" i="2"/>
  <c r="EC157" i="2"/>
  <c r="EC161" i="2"/>
  <c r="EC131" i="2"/>
  <c r="EC150" i="2"/>
  <c r="EC158" i="2"/>
  <c r="EC164" i="2"/>
  <c r="EC168" i="2"/>
  <c r="EC172" i="2"/>
  <c r="EC176" i="2"/>
  <c r="EC180" i="2"/>
  <c r="EC184" i="2"/>
  <c r="EC188" i="2"/>
  <c r="EC151" i="2"/>
  <c r="EC159" i="2"/>
  <c r="EC165" i="2"/>
  <c r="EC169" i="2"/>
  <c r="EC173" i="2"/>
  <c r="EC177" i="2"/>
  <c r="EC181" i="2"/>
  <c r="EC185" i="2"/>
  <c r="EC154" i="2"/>
  <c r="EC162" i="2"/>
  <c r="EC170" i="2"/>
  <c r="EC178" i="2"/>
  <c r="EC186" i="2"/>
  <c r="EC155" i="2"/>
  <c r="EC163" i="2"/>
  <c r="EC171" i="2"/>
  <c r="EC179" i="2"/>
  <c r="EC187" i="2"/>
  <c r="EC142" i="2"/>
  <c r="EC166" i="2"/>
  <c r="EC174" i="2"/>
  <c r="EC182" i="2"/>
  <c r="EC147" i="2"/>
  <c r="EC175" i="2"/>
  <c r="EC183" i="2"/>
  <c r="EC167" i="2"/>
  <c r="EI7" i="2"/>
  <c r="EI11" i="2"/>
  <c r="EI15" i="2"/>
  <c r="EI19" i="2"/>
  <c r="EI23" i="2"/>
  <c r="EI27" i="2"/>
  <c r="EI31" i="2"/>
  <c r="EI35" i="2"/>
  <c r="EI39" i="2"/>
  <c r="EI43" i="2"/>
  <c r="EI8" i="2"/>
  <c r="EI12" i="2"/>
  <c r="EI16" i="2"/>
  <c r="EI20" i="2"/>
  <c r="EI24" i="2"/>
  <c r="EI28" i="2"/>
  <c r="EI32" i="2"/>
  <c r="EI36" i="2"/>
  <c r="EI40" i="2"/>
  <c r="EI44" i="2"/>
  <c r="EI9" i="2"/>
  <c r="EI13" i="2"/>
  <c r="EI17" i="2"/>
  <c r="EI21" i="2"/>
  <c r="EI25" i="2"/>
  <c r="EI29" i="2"/>
  <c r="EI33" i="2"/>
  <c r="EI37" i="2"/>
  <c r="EI41" i="2"/>
  <c r="EI45" i="2"/>
  <c r="EI14" i="2"/>
  <c r="EI30" i="2"/>
  <c r="EI10" i="2"/>
  <c r="EI26" i="2"/>
  <c r="EI42" i="2"/>
  <c r="EI18" i="2"/>
  <c r="EI34" i="2"/>
  <c r="EI22" i="2"/>
  <c r="EI38" i="2"/>
  <c r="EE7" i="2"/>
  <c r="EE11" i="2"/>
  <c r="EE15" i="2"/>
  <c r="EE19" i="2"/>
  <c r="EE23" i="2"/>
  <c r="EE27" i="2"/>
  <c r="EE31" i="2"/>
  <c r="EE35" i="2"/>
  <c r="EE39" i="2"/>
  <c r="EE43" i="2"/>
  <c r="EE8" i="2"/>
  <c r="EE12" i="2"/>
  <c r="EE16" i="2"/>
  <c r="EE20" i="2"/>
  <c r="EE24" i="2"/>
  <c r="EE28" i="2"/>
  <c r="EE32" i="2"/>
  <c r="EE36" i="2"/>
  <c r="EE40" i="2"/>
  <c r="EE44" i="2"/>
  <c r="EE9" i="2"/>
  <c r="EE13" i="2"/>
  <c r="EE17" i="2"/>
  <c r="EE21" i="2"/>
  <c r="EE25" i="2"/>
  <c r="EE29" i="2"/>
  <c r="EE33" i="2"/>
  <c r="EE37" i="2"/>
  <c r="EE41" i="2"/>
  <c r="EE45" i="2"/>
  <c r="EE18" i="2"/>
  <c r="EE34" i="2"/>
  <c r="EE22" i="2"/>
  <c r="EE38" i="2"/>
  <c r="EE14" i="2"/>
  <c r="EE10" i="2"/>
  <c r="EE26" i="2"/>
  <c r="EE42" i="2"/>
  <c r="EE30" i="2"/>
  <c r="EA7" i="2"/>
  <c r="EA11" i="2"/>
  <c r="EA15" i="2"/>
  <c r="EA19" i="2"/>
  <c r="EA23" i="2"/>
  <c r="EA27" i="2"/>
  <c r="EA31" i="2"/>
  <c r="EA35" i="2"/>
  <c r="EA39" i="2"/>
  <c r="EA43" i="2"/>
  <c r="EA8" i="2"/>
  <c r="EA12" i="2"/>
  <c r="EA16" i="2"/>
  <c r="EA20" i="2"/>
  <c r="EA24" i="2"/>
  <c r="EA28" i="2"/>
  <c r="EA32" i="2"/>
  <c r="EA36" i="2"/>
  <c r="EA40" i="2"/>
  <c r="EA44" i="2"/>
  <c r="EA9" i="2"/>
  <c r="EA13" i="2"/>
  <c r="EA17" i="2"/>
  <c r="EA21" i="2"/>
  <c r="EA25" i="2"/>
  <c r="EA29" i="2"/>
  <c r="EA33" i="2"/>
  <c r="EA37" i="2"/>
  <c r="EA41" i="2"/>
  <c r="EA45" i="2"/>
  <c r="EA22" i="2"/>
  <c r="EA38" i="2"/>
  <c r="EA34" i="2"/>
  <c r="EA10" i="2"/>
  <c r="EA26" i="2"/>
  <c r="EA42" i="2"/>
  <c r="EA18" i="2"/>
  <c r="EA14" i="2"/>
  <c r="EA30" i="2"/>
  <c r="EI53" i="2"/>
  <c r="EI57" i="2"/>
  <c r="EI61" i="2"/>
  <c r="EI65" i="2"/>
  <c r="EI69" i="2"/>
  <c r="EI50" i="2"/>
  <c r="EI54" i="2"/>
  <c r="EI58" i="2"/>
  <c r="EI62" i="2"/>
  <c r="EI66" i="2"/>
  <c r="EI51" i="2"/>
  <c r="EI55" i="2"/>
  <c r="EI59" i="2"/>
  <c r="EI63" i="2"/>
  <c r="EI67" i="2"/>
  <c r="EI64" i="2"/>
  <c r="EI72" i="2"/>
  <c r="EI76" i="2"/>
  <c r="EI52" i="2"/>
  <c r="EI68" i="2"/>
  <c r="EI73" i="2"/>
  <c r="EI77" i="2"/>
  <c r="EI56" i="2"/>
  <c r="EI70" i="2"/>
  <c r="EI74" i="2"/>
  <c r="EI78" i="2"/>
  <c r="EI60" i="2"/>
  <c r="EI71" i="2"/>
  <c r="EI75" i="2"/>
  <c r="EE53" i="2"/>
  <c r="EE57" i="2"/>
  <c r="EE61" i="2"/>
  <c r="EE65" i="2"/>
  <c r="EE69" i="2"/>
  <c r="EE50" i="2"/>
  <c r="EE54" i="2"/>
  <c r="EE58" i="2"/>
  <c r="EE62" i="2"/>
  <c r="EE66" i="2"/>
  <c r="EE51" i="2"/>
  <c r="EE55" i="2"/>
  <c r="EE59" i="2"/>
  <c r="EE63" i="2"/>
  <c r="EE67" i="2"/>
  <c r="EE52" i="2"/>
  <c r="EE68" i="2"/>
  <c r="EE70" i="2"/>
  <c r="EE72" i="2"/>
  <c r="EE76" i="2"/>
  <c r="EE56" i="2"/>
  <c r="EE73" i="2"/>
  <c r="EE77" i="2"/>
  <c r="EE60" i="2"/>
  <c r="EE74" i="2"/>
  <c r="EE78" i="2"/>
  <c r="EE71" i="2"/>
  <c r="EE64" i="2"/>
  <c r="EE75" i="2"/>
  <c r="EA53" i="2"/>
  <c r="EA57" i="2"/>
  <c r="EA61" i="2"/>
  <c r="EA65" i="2"/>
  <c r="EA69" i="2"/>
  <c r="EA50" i="2"/>
  <c r="EA54" i="2"/>
  <c r="EA58" i="2"/>
  <c r="EA62" i="2"/>
  <c r="EA66" i="2"/>
  <c r="EA51" i="2"/>
  <c r="EA55" i="2"/>
  <c r="EA59" i="2"/>
  <c r="EA63" i="2"/>
  <c r="EA67" i="2"/>
  <c r="EA56" i="2"/>
  <c r="EA72" i="2"/>
  <c r="EA76" i="2"/>
  <c r="EA60" i="2"/>
  <c r="EA73" i="2"/>
  <c r="EA77" i="2"/>
  <c r="EA64" i="2"/>
  <c r="EA70" i="2"/>
  <c r="EA74" i="2"/>
  <c r="EA78" i="2"/>
  <c r="EA52" i="2"/>
  <c r="EA75" i="2"/>
  <c r="EA71" i="2"/>
  <c r="EA68" i="2"/>
  <c r="EI86" i="2"/>
  <c r="EI90" i="2"/>
  <c r="EI94" i="2"/>
  <c r="EI98" i="2"/>
  <c r="EI87" i="2"/>
  <c r="EI91" i="2"/>
  <c r="EI95" i="2"/>
  <c r="EI99" i="2"/>
  <c r="EI84" i="2"/>
  <c r="EI88" i="2"/>
  <c r="EI89" i="2"/>
  <c r="EI97" i="2"/>
  <c r="EI105" i="2"/>
  <c r="EI92" i="2"/>
  <c r="EI100" i="2"/>
  <c r="EI102" i="2"/>
  <c r="EI106" i="2"/>
  <c r="EI93" i="2"/>
  <c r="EI101" i="2"/>
  <c r="EI103" i="2"/>
  <c r="AZ84" i="1"/>
  <c r="AZ88" i="1"/>
  <c r="AZ92" i="1"/>
  <c r="AZ96" i="1"/>
  <c r="AZ100" i="1"/>
  <c r="AZ85" i="1"/>
  <c r="AZ89" i="1"/>
  <c r="AZ93" i="1"/>
  <c r="AZ97" i="1"/>
  <c r="EI104" i="2"/>
  <c r="AZ86" i="1"/>
  <c r="AZ90" i="1"/>
  <c r="AZ94" i="1"/>
  <c r="AZ98" i="1"/>
  <c r="EI85" i="2"/>
  <c r="EI96" i="2"/>
  <c r="AZ91" i="1"/>
  <c r="AZ102" i="1"/>
  <c r="AZ106" i="1"/>
  <c r="AZ87" i="1"/>
  <c r="AZ95" i="1"/>
  <c r="AZ103" i="1"/>
  <c r="AZ105" i="1"/>
  <c r="AZ99" i="1"/>
  <c r="AZ104" i="1"/>
  <c r="AZ101" i="1"/>
  <c r="EE86" i="2"/>
  <c r="EE90" i="2"/>
  <c r="EE94" i="2"/>
  <c r="EE98" i="2"/>
  <c r="EE87" i="2"/>
  <c r="EE91" i="2"/>
  <c r="EE95" i="2"/>
  <c r="EE99" i="2"/>
  <c r="EE84" i="2"/>
  <c r="EE88" i="2"/>
  <c r="EE92" i="2"/>
  <c r="EE93" i="2"/>
  <c r="EE101" i="2"/>
  <c r="EE105" i="2"/>
  <c r="EE96" i="2"/>
  <c r="EE102" i="2"/>
  <c r="EE106" i="2"/>
  <c r="EE85" i="2"/>
  <c r="EE97" i="2"/>
  <c r="EE103" i="2"/>
  <c r="AV84" i="1"/>
  <c r="AV88" i="1"/>
  <c r="AV92" i="1"/>
  <c r="AV96" i="1"/>
  <c r="AV100" i="1"/>
  <c r="EE104" i="2"/>
  <c r="AV85" i="1"/>
  <c r="AV89" i="1"/>
  <c r="AV93" i="1"/>
  <c r="AV97" i="1"/>
  <c r="AV101" i="1"/>
  <c r="AV86" i="1"/>
  <c r="AV90" i="1"/>
  <c r="AV94" i="1"/>
  <c r="AV98" i="1"/>
  <c r="AV95" i="1"/>
  <c r="AV102" i="1"/>
  <c r="AV106" i="1"/>
  <c r="EE89" i="2"/>
  <c r="AV99" i="1"/>
  <c r="AV103" i="1"/>
  <c r="AV91" i="1"/>
  <c r="EE100" i="2"/>
  <c r="AV87" i="1"/>
  <c r="AV104" i="1"/>
  <c r="AV105" i="1"/>
  <c r="EA86" i="2"/>
  <c r="EA90" i="2"/>
  <c r="EA94" i="2"/>
  <c r="EA98" i="2"/>
  <c r="EA87" i="2"/>
  <c r="EA91" i="2"/>
  <c r="EA95" i="2"/>
  <c r="EA99" i="2"/>
  <c r="EA84" i="2"/>
  <c r="EA88" i="2"/>
  <c r="EA92" i="2"/>
  <c r="EA97" i="2"/>
  <c r="EA105" i="2"/>
  <c r="EA85" i="2"/>
  <c r="EA100" i="2"/>
  <c r="EA102" i="2"/>
  <c r="EA106" i="2"/>
  <c r="EA89" i="2"/>
  <c r="EA93" i="2"/>
  <c r="EA101" i="2"/>
  <c r="EA103" i="2"/>
  <c r="EA104" i="2"/>
  <c r="AR84" i="1"/>
  <c r="AR88" i="1"/>
  <c r="AR92" i="1"/>
  <c r="AR96" i="1"/>
  <c r="AR100" i="1"/>
  <c r="AR85" i="1"/>
  <c r="AR89" i="1"/>
  <c r="AR93" i="1"/>
  <c r="AR97" i="1"/>
  <c r="AR101" i="1"/>
  <c r="EA96" i="2"/>
  <c r="AR86" i="1"/>
  <c r="AR90" i="1"/>
  <c r="AR94" i="1"/>
  <c r="AR98" i="1"/>
  <c r="AR99" i="1"/>
  <c r="AR102" i="1"/>
  <c r="AR106" i="1"/>
  <c r="AR105" i="1"/>
  <c r="AR87" i="1"/>
  <c r="AR103" i="1"/>
  <c r="AR91" i="1"/>
  <c r="AR104" i="1"/>
  <c r="AR95" i="1"/>
  <c r="EI114" i="2"/>
  <c r="EI118" i="2"/>
  <c r="EI122" i="2"/>
  <c r="EI126" i="2"/>
  <c r="EI130" i="2"/>
  <c r="EI115" i="2"/>
  <c r="EI119" i="2"/>
  <c r="EI123" i="2"/>
  <c r="EI127" i="2"/>
  <c r="EI131" i="2"/>
  <c r="EI112" i="2"/>
  <c r="EI116" i="2"/>
  <c r="EI120" i="2"/>
  <c r="EI124" i="2"/>
  <c r="EI128" i="2"/>
  <c r="EI113" i="2"/>
  <c r="EI129" i="2"/>
  <c r="EI133" i="2"/>
  <c r="EI137" i="2"/>
  <c r="EI141" i="2"/>
  <c r="EI145" i="2"/>
  <c r="EI117" i="2"/>
  <c r="EI134" i="2"/>
  <c r="EI138" i="2"/>
  <c r="EI142" i="2"/>
  <c r="EI121" i="2"/>
  <c r="EI135" i="2"/>
  <c r="EI139" i="2"/>
  <c r="EI143" i="2"/>
  <c r="EI125" i="2"/>
  <c r="EI144" i="2"/>
  <c r="EI146" i="2"/>
  <c r="EI150" i="2"/>
  <c r="EI154" i="2"/>
  <c r="EI158" i="2"/>
  <c r="EI132" i="2"/>
  <c r="EI147" i="2"/>
  <c r="EI151" i="2"/>
  <c r="EI155" i="2"/>
  <c r="EI159" i="2"/>
  <c r="EI152" i="2"/>
  <c r="EI160" i="2"/>
  <c r="EI162" i="2"/>
  <c r="EI166" i="2"/>
  <c r="EI170" i="2"/>
  <c r="EI174" i="2"/>
  <c r="EI178" i="2"/>
  <c r="EI182" i="2"/>
  <c r="EI186" i="2"/>
  <c r="EI153" i="2"/>
  <c r="EI161" i="2"/>
  <c r="EI163" i="2"/>
  <c r="EI167" i="2"/>
  <c r="EI171" i="2"/>
  <c r="EI175" i="2"/>
  <c r="EI179" i="2"/>
  <c r="EI183" i="2"/>
  <c r="EI187" i="2"/>
  <c r="EI136" i="2"/>
  <c r="EI148" i="2"/>
  <c r="EI164" i="2"/>
  <c r="EI172" i="2"/>
  <c r="EI180" i="2"/>
  <c r="EI188" i="2"/>
  <c r="EI140" i="2"/>
  <c r="EI149" i="2"/>
  <c r="EI165" i="2"/>
  <c r="EI173" i="2"/>
  <c r="EI181" i="2"/>
  <c r="EI156" i="2"/>
  <c r="EI168" i="2"/>
  <c r="EI176" i="2"/>
  <c r="EI184" i="2"/>
  <c r="EI169" i="2"/>
  <c r="EI177" i="2"/>
  <c r="EI185" i="2"/>
  <c r="EI157" i="2"/>
  <c r="EE114" i="2"/>
  <c r="EE118" i="2"/>
  <c r="EE122" i="2"/>
  <c r="EE126" i="2"/>
  <c r="EE130" i="2"/>
  <c r="EE115" i="2"/>
  <c r="EE119" i="2"/>
  <c r="EE123" i="2"/>
  <c r="EE127" i="2"/>
  <c r="EE131" i="2"/>
  <c r="EE112" i="2"/>
  <c r="EE116" i="2"/>
  <c r="EE120" i="2"/>
  <c r="EE124" i="2"/>
  <c r="EE128" i="2"/>
  <c r="EE117" i="2"/>
  <c r="EE133" i="2"/>
  <c r="EE137" i="2"/>
  <c r="EE141" i="2"/>
  <c r="EE145" i="2"/>
  <c r="EE121" i="2"/>
  <c r="EE134" i="2"/>
  <c r="EE138" i="2"/>
  <c r="EE142" i="2"/>
  <c r="EE125" i="2"/>
  <c r="EE135" i="2"/>
  <c r="EE139" i="2"/>
  <c r="EE143" i="2"/>
  <c r="EE129" i="2"/>
  <c r="EE132" i="2"/>
  <c r="EE150" i="2"/>
  <c r="EE154" i="2"/>
  <c r="EE158" i="2"/>
  <c r="EE136" i="2"/>
  <c r="EE147" i="2"/>
  <c r="EE151" i="2"/>
  <c r="EE155" i="2"/>
  <c r="EE159" i="2"/>
  <c r="EE148" i="2"/>
  <c r="EE156" i="2"/>
  <c r="EE162" i="2"/>
  <c r="EE166" i="2"/>
  <c r="EE170" i="2"/>
  <c r="EE174" i="2"/>
  <c r="EE178" i="2"/>
  <c r="EE182" i="2"/>
  <c r="EE186" i="2"/>
  <c r="EE149" i="2"/>
  <c r="EE157" i="2"/>
  <c r="EE163" i="2"/>
  <c r="EE167" i="2"/>
  <c r="EE171" i="2"/>
  <c r="EE175" i="2"/>
  <c r="EE179" i="2"/>
  <c r="EE183" i="2"/>
  <c r="EE187" i="2"/>
  <c r="EE140" i="2"/>
  <c r="EE146" i="2"/>
  <c r="EE152" i="2"/>
  <c r="EE168" i="2"/>
  <c r="EE176" i="2"/>
  <c r="EE184" i="2"/>
  <c r="EE144" i="2"/>
  <c r="EE153" i="2"/>
  <c r="EE169" i="2"/>
  <c r="EE177" i="2"/>
  <c r="EE185" i="2"/>
  <c r="EE160" i="2"/>
  <c r="EE164" i="2"/>
  <c r="EE172" i="2"/>
  <c r="EE180" i="2"/>
  <c r="EE188" i="2"/>
  <c r="EE173" i="2"/>
  <c r="EE181" i="2"/>
  <c r="EE113" i="2"/>
  <c r="EE165" i="2"/>
  <c r="EE161" i="2"/>
  <c r="EA114" i="2"/>
  <c r="EA118" i="2"/>
  <c r="EA122" i="2"/>
  <c r="EA126" i="2"/>
  <c r="EA130" i="2"/>
  <c r="EA115" i="2"/>
  <c r="EA119" i="2"/>
  <c r="EA123" i="2"/>
  <c r="EA127" i="2"/>
  <c r="EA131" i="2"/>
  <c r="EA112" i="2"/>
  <c r="EA116" i="2"/>
  <c r="EA120" i="2"/>
  <c r="EA124" i="2"/>
  <c r="EA128" i="2"/>
  <c r="EA121" i="2"/>
  <c r="EA133" i="2"/>
  <c r="EA137" i="2"/>
  <c r="EA141" i="2"/>
  <c r="EA145" i="2"/>
  <c r="EA125" i="2"/>
  <c r="EA134" i="2"/>
  <c r="EA138" i="2"/>
  <c r="EA142" i="2"/>
  <c r="EA113" i="2"/>
  <c r="EA129" i="2"/>
  <c r="EA135" i="2"/>
  <c r="EA139" i="2"/>
  <c r="EA143" i="2"/>
  <c r="EA136" i="2"/>
  <c r="EA146" i="2"/>
  <c r="EA150" i="2"/>
  <c r="EA154" i="2"/>
  <c r="EA158" i="2"/>
  <c r="EA140" i="2"/>
  <c r="EA147" i="2"/>
  <c r="EA151" i="2"/>
  <c r="EA155" i="2"/>
  <c r="EA159" i="2"/>
  <c r="EA152" i="2"/>
  <c r="EA160" i="2"/>
  <c r="EA162" i="2"/>
  <c r="EA166" i="2"/>
  <c r="EA170" i="2"/>
  <c r="EA174" i="2"/>
  <c r="EA178" i="2"/>
  <c r="EA182" i="2"/>
  <c r="EA186" i="2"/>
  <c r="EA117" i="2"/>
  <c r="EA132" i="2"/>
  <c r="EA153" i="2"/>
  <c r="EA161" i="2"/>
  <c r="EA163" i="2"/>
  <c r="EA167" i="2"/>
  <c r="EA171" i="2"/>
  <c r="EA175" i="2"/>
  <c r="EA179" i="2"/>
  <c r="EA183" i="2"/>
  <c r="EA187" i="2"/>
  <c r="EA144" i="2"/>
  <c r="EA156" i="2"/>
  <c r="EA164" i="2"/>
  <c r="EA172" i="2"/>
  <c r="EA180" i="2"/>
  <c r="EA188" i="2"/>
  <c r="EA157" i="2"/>
  <c r="EA165" i="2"/>
  <c r="EA173" i="2"/>
  <c r="EA181" i="2"/>
  <c r="EA148" i="2"/>
  <c r="EA168" i="2"/>
  <c r="EA176" i="2"/>
  <c r="EA184" i="2"/>
  <c r="EA177" i="2"/>
  <c r="EA185" i="2"/>
  <c r="EA149" i="2"/>
  <c r="EA169" i="2"/>
  <c r="N14" i="4"/>
  <c r="J14" i="4"/>
  <c r="F14" i="4"/>
  <c r="R12" i="4" s="1"/>
  <c r="M14" i="4"/>
  <c r="I14" i="4"/>
  <c r="U12" i="4" s="1"/>
  <c r="E14" i="4"/>
  <c r="Q12" i="4" s="1"/>
  <c r="D14" i="4"/>
  <c r="P12" i="4" s="1"/>
  <c r="L14" i="4"/>
  <c r="H14" i="4"/>
  <c r="T12" i="4" s="1"/>
  <c r="O14" i="4"/>
  <c r="K14" i="4"/>
  <c r="G14" i="4"/>
  <c r="S12" i="4" s="1"/>
  <c r="K35" i="2"/>
  <c r="K23" i="2"/>
  <c r="K39" i="2"/>
  <c r="K20" i="2"/>
  <c r="K13" i="2"/>
  <c r="K58" i="2"/>
  <c r="I58" i="3" s="1"/>
  <c r="H58" i="3"/>
  <c r="K27" i="2"/>
  <c r="H57" i="3"/>
  <c r="K57" i="2"/>
  <c r="I57" i="3" s="1"/>
  <c r="AP57" i="2" s="1"/>
  <c r="K34" i="2"/>
  <c r="K36" i="2"/>
  <c r="K42" i="2"/>
  <c r="K31" i="2"/>
  <c r="K29" i="2"/>
  <c r="K43" i="2"/>
  <c r="K41" i="2"/>
  <c r="K28" i="2"/>
  <c r="K37" i="2"/>
  <c r="AP37" i="2" s="1"/>
  <c r="K38" i="2"/>
  <c r="K33" i="2"/>
  <c r="K14" i="2"/>
  <c r="K40" i="2"/>
  <c r="K19" i="2"/>
  <c r="K21" i="2"/>
  <c r="K17" i="2"/>
  <c r="K25" i="2"/>
  <c r="AP44" i="2"/>
  <c r="K176" i="1"/>
  <c r="H176" i="3"/>
  <c r="I72" i="3"/>
  <c r="I60" i="3"/>
  <c r="AP60" i="2" s="1"/>
  <c r="K173" i="1"/>
  <c r="H173" i="3"/>
  <c r="K41" i="1"/>
  <c r="I67" i="3"/>
  <c r="K33" i="1"/>
  <c r="H181" i="3"/>
  <c r="K181" i="1"/>
  <c r="K69" i="1"/>
  <c r="H69" i="3"/>
  <c r="K44" i="1"/>
  <c r="K37" i="1"/>
  <c r="K170" i="1"/>
  <c r="H170" i="3"/>
  <c r="K73" i="1"/>
  <c r="H73" i="3"/>
  <c r="I76" i="3"/>
  <c r="I10" i="3"/>
  <c r="K42" i="1"/>
  <c r="H62" i="3"/>
  <c r="K62" i="1"/>
  <c r="I178" i="3"/>
  <c r="K29" i="1"/>
  <c r="K40" i="1"/>
  <c r="I78" i="3"/>
  <c r="AP78" i="2" s="1"/>
  <c r="K36" i="1"/>
  <c r="K91" i="1"/>
  <c r="H91" i="3"/>
  <c r="K172" i="1"/>
  <c r="H172" i="3"/>
  <c r="K71" i="1"/>
  <c r="H71" i="3"/>
  <c r="K19" i="1"/>
  <c r="K39" i="1"/>
  <c r="I66" i="3"/>
  <c r="AP66" i="2" s="1"/>
  <c r="K171" i="1"/>
  <c r="H171" i="3"/>
  <c r="K93" i="1"/>
  <c r="H93" i="3"/>
  <c r="K97" i="1"/>
  <c r="H97" i="3"/>
  <c r="K27" i="1"/>
  <c r="K18" i="1"/>
  <c r="K68" i="1"/>
  <c r="H68" i="3"/>
  <c r="K16" i="1"/>
  <c r="K17" i="1"/>
  <c r="K92" i="1"/>
  <c r="I92" i="3" s="1"/>
  <c r="H92" i="3"/>
  <c r="K65" i="1"/>
  <c r="I65" i="3" s="1"/>
  <c r="H65" i="3"/>
  <c r="K12" i="1"/>
  <c r="H12" i="3"/>
  <c r="K34" i="1"/>
  <c r="K96" i="1"/>
  <c r="I96" i="3" s="1"/>
  <c r="H96" i="3"/>
  <c r="K95" i="1"/>
  <c r="I95" i="3" s="1"/>
  <c r="H95" i="3"/>
  <c r="I75" i="3"/>
  <c r="K59" i="1"/>
  <c r="H59" i="3"/>
  <c r="I70" i="3"/>
  <c r="I177" i="3"/>
  <c r="AP177" i="2" s="1"/>
  <c r="K175" i="1"/>
  <c r="H175" i="3"/>
  <c r="K21" i="1"/>
  <c r="K77" i="1"/>
  <c r="H77" i="3"/>
  <c r="K35" i="1"/>
  <c r="K169" i="1"/>
  <c r="H169" i="3"/>
  <c r="K90" i="1"/>
  <c r="H90" i="3"/>
  <c r="K94" i="1"/>
  <c r="I94" i="3" s="1"/>
  <c r="H94" i="3"/>
  <c r="K26" i="1"/>
  <c r="I11" i="3"/>
  <c r="I74" i="3"/>
  <c r="K174" i="1"/>
  <c r="H174" i="3"/>
  <c r="K61" i="1"/>
  <c r="H61" i="3"/>
  <c r="F45" i="2"/>
  <c r="G45" i="2" s="1"/>
  <c r="H45" i="2" s="1"/>
  <c r="I45" i="2" s="1"/>
  <c r="J45" i="2" s="1"/>
  <c r="K45" i="2" s="1"/>
  <c r="EL115" i="2" l="1"/>
  <c r="EL119" i="2"/>
  <c r="EL123" i="2"/>
  <c r="EL127" i="2"/>
  <c r="EL131" i="2"/>
  <c r="EL112" i="2"/>
  <c r="EL116" i="2"/>
  <c r="EL120" i="2"/>
  <c r="EL124" i="2"/>
  <c r="EL128" i="2"/>
  <c r="EL113" i="2"/>
  <c r="EL117" i="2"/>
  <c r="EL121" i="2"/>
  <c r="EL125" i="2"/>
  <c r="EL129" i="2"/>
  <c r="EL126" i="2"/>
  <c r="EL134" i="2"/>
  <c r="EL138" i="2"/>
  <c r="EL142" i="2"/>
  <c r="EL146" i="2"/>
  <c r="EL114" i="2"/>
  <c r="EL130" i="2"/>
  <c r="EL135" i="2"/>
  <c r="EL139" i="2"/>
  <c r="EL143" i="2"/>
  <c r="EL118" i="2"/>
  <c r="EL132" i="2"/>
  <c r="EL136" i="2"/>
  <c r="EL140" i="2"/>
  <c r="EL144" i="2"/>
  <c r="EL141" i="2"/>
  <c r="EL147" i="2"/>
  <c r="EL151" i="2"/>
  <c r="EL155" i="2"/>
  <c r="EL159" i="2"/>
  <c r="EL122" i="2"/>
  <c r="EL145" i="2"/>
  <c r="EL148" i="2"/>
  <c r="EL152" i="2"/>
  <c r="EL156" i="2"/>
  <c r="EL160" i="2"/>
  <c r="EL133" i="2"/>
  <c r="EL149" i="2"/>
  <c r="EL157" i="2"/>
  <c r="EL163" i="2"/>
  <c r="EL167" i="2"/>
  <c r="EL171" i="2"/>
  <c r="EL175" i="2"/>
  <c r="EL179" i="2"/>
  <c r="EL183" i="2"/>
  <c r="EL187" i="2"/>
  <c r="EL137" i="2"/>
  <c r="EL150" i="2"/>
  <c r="EL158" i="2"/>
  <c r="EL164" i="2"/>
  <c r="EL168" i="2"/>
  <c r="EL172" i="2"/>
  <c r="EL176" i="2"/>
  <c r="EL180" i="2"/>
  <c r="EL184" i="2"/>
  <c r="EL188" i="2"/>
  <c r="EL169" i="2"/>
  <c r="EL177" i="2"/>
  <c r="EL185" i="2"/>
  <c r="EL161" i="2"/>
  <c r="EL162" i="2"/>
  <c r="EL170" i="2"/>
  <c r="EL178" i="2"/>
  <c r="EL186" i="2"/>
  <c r="EL153" i="2"/>
  <c r="EL165" i="2"/>
  <c r="EL173" i="2"/>
  <c r="EL181" i="2"/>
  <c r="EL154" i="2"/>
  <c r="EL182" i="2"/>
  <c r="EL166" i="2"/>
  <c r="EL174" i="2"/>
  <c r="EM114" i="2"/>
  <c r="EM118" i="2"/>
  <c r="EM122" i="2"/>
  <c r="EM126" i="2"/>
  <c r="EM130" i="2"/>
  <c r="EM115" i="2"/>
  <c r="EM119" i="2"/>
  <c r="EM123" i="2"/>
  <c r="EM127" i="2"/>
  <c r="EM131" i="2"/>
  <c r="EM112" i="2"/>
  <c r="EM116" i="2"/>
  <c r="EM120" i="2"/>
  <c r="EM124" i="2"/>
  <c r="EM128" i="2"/>
  <c r="EM125" i="2"/>
  <c r="EM133" i="2"/>
  <c r="EM137" i="2"/>
  <c r="EM141" i="2"/>
  <c r="EM145" i="2"/>
  <c r="EM113" i="2"/>
  <c r="EM129" i="2"/>
  <c r="EM134" i="2"/>
  <c r="EM138" i="2"/>
  <c r="EM142" i="2"/>
  <c r="EM117" i="2"/>
  <c r="EM135" i="2"/>
  <c r="EM139" i="2"/>
  <c r="EM143" i="2"/>
  <c r="EM121" i="2"/>
  <c r="EM140" i="2"/>
  <c r="EM150" i="2"/>
  <c r="EM154" i="2"/>
  <c r="EM158" i="2"/>
  <c r="EM144" i="2"/>
  <c r="EM147" i="2"/>
  <c r="EM151" i="2"/>
  <c r="EM155" i="2"/>
  <c r="EM159" i="2"/>
  <c r="EM146" i="2"/>
  <c r="EM148" i="2"/>
  <c r="EM156" i="2"/>
  <c r="EM161" i="2"/>
  <c r="EM162" i="2"/>
  <c r="EM166" i="2"/>
  <c r="EM170" i="2"/>
  <c r="EM174" i="2"/>
  <c r="EM178" i="2"/>
  <c r="EM182" i="2"/>
  <c r="EM186" i="2"/>
  <c r="EM149" i="2"/>
  <c r="EM157" i="2"/>
  <c r="EM163" i="2"/>
  <c r="EM167" i="2"/>
  <c r="EM171" i="2"/>
  <c r="EM175" i="2"/>
  <c r="EM179" i="2"/>
  <c r="EM183" i="2"/>
  <c r="EM187" i="2"/>
  <c r="EM132" i="2"/>
  <c r="EM160" i="2"/>
  <c r="EM168" i="2"/>
  <c r="EM176" i="2"/>
  <c r="EM184" i="2"/>
  <c r="EM136" i="2"/>
  <c r="EM169" i="2"/>
  <c r="EM177" i="2"/>
  <c r="EM185" i="2"/>
  <c r="EM152" i="2"/>
  <c r="EM164" i="2"/>
  <c r="EM172" i="2"/>
  <c r="EM180" i="2"/>
  <c r="EM188" i="2"/>
  <c r="EM165" i="2"/>
  <c r="EM173" i="2"/>
  <c r="EM181" i="2"/>
  <c r="EM153" i="2"/>
  <c r="EO112" i="2"/>
  <c r="EO116" i="2"/>
  <c r="EO120" i="2"/>
  <c r="EO124" i="2"/>
  <c r="EO128" i="2"/>
  <c r="EO113" i="2"/>
  <c r="EO117" i="2"/>
  <c r="EO121" i="2"/>
  <c r="EO125" i="2"/>
  <c r="EO129" i="2"/>
  <c r="EO114" i="2"/>
  <c r="EO118" i="2"/>
  <c r="EO122" i="2"/>
  <c r="EO126" i="2"/>
  <c r="EO130" i="2"/>
  <c r="EO123" i="2"/>
  <c r="EO135" i="2"/>
  <c r="EO139" i="2"/>
  <c r="EO143" i="2"/>
  <c r="EO127" i="2"/>
  <c r="EO132" i="2"/>
  <c r="EO136" i="2"/>
  <c r="EO140" i="2"/>
  <c r="EO115" i="2"/>
  <c r="EO131" i="2"/>
  <c r="EO133" i="2"/>
  <c r="EO137" i="2"/>
  <c r="EO141" i="2"/>
  <c r="EO145" i="2"/>
  <c r="EO138" i="2"/>
  <c r="EO148" i="2"/>
  <c r="EO152" i="2"/>
  <c r="EO156" i="2"/>
  <c r="EO160" i="2"/>
  <c r="EO142" i="2"/>
  <c r="EO149" i="2"/>
  <c r="EO153" i="2"/>
  <c r="EO157" i="2"/>
  <c r="EO144" i="2"/>
  <c r="EO154" i="2"/>
  <c r="EO164" i="2"/>
  <c r="EO168" i="2"/>
  <c r="EO172" i="2"/>
  <c r="EO176" i="2"/>
  <c r="EO180" i="2"/>
  <c r="EO184" i="2"/>
  <c r="EO188" i="2"/>
  <c r="EO146" i="2"/>
  <c r="EO147" i="2"/>
  <c r="EO155" i="2"/>
  <c r="EO161" i="2"/>
  <c r="EO165" i="2"/>
  <c r="EO169" i="2"/>
  <c r="EO173" i="2"/>
  <c r="EO177" i="2"/>
  <c r="EO181" i="2"/>
  <c r="EO185" i="2"/>
  <c r="EO119" i="2"/>
  <c r="EO158" i="2"/>
  <c r="EO166" i="2"/>
  <c r="EO174" i="2"/>
  <c r="EO182" i="2"/>
  <c r="EO159" i="2"/>
  <c r="EO167" i="2"/>
  <c r="EO175" i="2"/>
  <c r="EO183" i="2"/>
  <c r="EO150" i="2"/>
  <c r="EO162" i="2"/>
  <c r="EO170" i="2"/>
  <c r="EO178" i="2"/>
  <c r="EO186" i="2"/>
  <c r="EO134" i="2"/>
  <c r="EO163" i="2"/>
  <c r="EO151" i="2"/>
  <c r="EO171" i="2"/>
  <c r="EO179" i="2"/>
  <c r="EO187" i="2"/>
  <c r="EN113" i="2"/>
  <c r="EN117" i="2"/>
  <c r="EN121" i="2"/>
  <c r="EN125" i="2"/>
  <c r="EN129" i="2"/>
  <c r="EN114" i="2"/>
  <c r="EN118" i="2"/>
  <c r="EN122" i="2"/>
  <c r="EN126" i="2"/>
  <c r="EN130" i="2"/>
  <c r="EN115" i="2"/>
  <c r="EN119" i="2"/>
  <c r="EN123" i="2"/>
  <c r="EN127" i="2"/>
  <c r="EN131" i="2"/>
  <c r="EN124" i="2"/>
  <c r="EN132" i="2"/>
  <c r="EN136" i="2"/>
  <c r="EN140" i="2"/>
  <c r="EN144" i="2"/>
  <c r="EN112" i="2"/>
  <c r="EN128" i="2"/>
  <c r="EN133" i="2"/>
  <c r="EN137" i="2"/>
  <c r="EN141" i="2"/>
  <c r="EN116" i="2"/>
  <c r="EN134" i="2"/>
  <c r="EN138" i="2"/>
  <c r="EN142" i="2"/>
  <c r="EN146" i="2"/>
  <c r="EN139" i="2"/>
  <c r="EN149" i="2"/>
  <c r="EN153" i="2"/>
  <c r="EN157" i="2"/>
  <c r="EN161" i="2"/>
  <c r="EN143" i="2"/>
  <c r="EN150" i="2"/>
  <c r="EN154" i="2"/>
  <c r="EN158" i="2"/>
  <c r="EN145" i="2"/>
  <c r="EN147" i="2"/>
  <c r="EN155" i="2"/>
  <c r="EN165" i="2"/>
  <c r="EN169" i="2"/>
  <c r="EN173" i="2"/>
  <c r="EN177" i="2"/>
  <c r="EN181" i="2"/>
  <c r="EN185" i="2"/>
  <c r="EN135" i="2"/>
  <c r="EN148" i="2"/>
  <c r="EN156" i="2"/>
  <c r="EN162" i="2"/>
  <c r="EN166" i="2"/>
  <c r="EN170" i="2"/>
  <c r="EN174" i="2"/>
  <c r="EN178" i="2"/>
  <c r="EN182" i="2"/>
  <c r="EN186" i="2"/>
  <c r="EN159" i="2"/>
  <c r="EN167" i="2"/>
  <c r="EN175" i="2"/>
  <c r="EN183" i="2"/>
  <c r="EN120" i="2"/>
  <c r="EN160" i="2"/>
  <c r="EN168" i="2"/>
  <c r="EN176" i="2"/>
  <c r="EN184" i="2"/>
  <c r="EN151" i="2"/>
  <c r="EN163" i="2"/>
  <c r="EN171" i="2"/>
  <c r="EN179" i="2"/>
  <c r="EN187" i="2"/>
  <c r="EN180" i="2"/>
  <c r="EN188" i="2"/>
  <c r="EN152" i="2"/>
  <c r="EN164" i="2"/>
  <c r="EN172" i="2"/>
  <c r="EP115" i="2"/>
  <c r="EP119" i="2"/>
  <c r="EP123" i="2"/>
  <c r="EP127" i="2"/>
  <c r="EP131" i="2"/>
  <c r="EP112" i="2"/>
  <c r="EP116" i="2"/>
  <c r="EP120" i="2"/>
  <c r="EP124" i="2"/>
  <c r="EP128" i="2"/>
  <c r="EP113" i="2"/>
  <c r="EP117" i="2"/>
  <c r="EP121" i="2"/>
  <c r="EP125" i="2"/>
  <c r="EP129" i="2"/>
  <c r="EP122" i="2"/>
  <c r="EP134" i="2"/>
  <c r="EP138" i="2"/>
  <c r="EP142" i="2"/>
  <c r="EP146" i="2"/>
  <c r="EP126" i="2"/>
  <c r="EP135" i="2"/>
  <c r="EP139" i="2"/>
  <c r="EP143" i="2"/>
  <c r="EP114" i="2"/>
  <c r="EP130" i="2"/>
  <c r="EP132" i="2"/>
  <c r="EP136" i="2"/>
  <c r="EP140" i="2"/>
  <c r="EP144" i="2"/>
  <c r="EP137" i="2"/>
  <c r="EP147" i="2"/>
  <c r="EP151" i="2"/>
  <c r="EP155" i="2"/>
  <c r="EP159" i="2"/>
  <c r="EP118" i="2"/>
  <c r="EP141" i="2"/>
  <c r="EP148" i="2"/>
  <c r="EP152" i="2"/>
  <c r="EP156" i="2"/>
  <c r="EP160" i="2"/>
  <c r="EP153" i="2"/>
  <c r="EP163" i="2"/>
  <c r="EP167" i="2"/>
  <c r="EP171" i="2"/>
  <c r="EP175" i="2"/>
  <c r="EP179" i="2"/>
  <c r="EP183" i="2"/>
  <c r="EP187" i="2"/>
  <c r="EP133" i="2"/>
  <c r="EP145" i="2"/>
  <c r="EP154" i="2"/>
  <c r="EP164" i="2"/>
  <c r="EP168" i="2"/>
  <c r="EP172" i="2"/>
  <c r="EP176" i="2"/>
  <c r="EP180" i="2"/>
  <c r="EP184" i="2"/>
  <c r="EP188" i="2"/>
  <c r="EP157" i="2"/>
  <c r="EP165" i="2"/>
  <c r="EP173" i="2"/>
  <c r="EP181" i="2"/>
  <c r="EP158" i="2"/>
  <c r="EP166" i="2"/>
  <c r="EP174" i="2"/>
  <c r="EP182" i="2"/>
  <c r="EP149" i="2"/>
  <c r="EP161" i="2"/>
  <c r="EP169" i="2"/>
  <c r="EP177" i="2"/>
  <c r="EP185" i="2"/>
  <c r="EP150" i="2"/>
  <c r="EP178" i="2"/>
  <c r="EP186" i="2"/>
  <c r="EP162" i="2"/>
  <c r="EP170" i="2"/>
  <c r="EQ114" i="2"/>
  <c r="EQ118" i="2"/>
  <c r="EQ122" i="2"/>
  <c r="EQ126" i="2"/>
  <c r="EQ130" i="2"/>
  <c r="EQ115" i="2"/>
  <c r="EQ119" i="2"/>
  <c r="EQ123" i="2"/>
  <c r="EQ127" i="2"/>
  <c r="EQ131" i="2"/>
  <c r="EQ112" i="2"/>
  <c r="EQ116" i="2"/>
  <c r="EQ120" i="2"/>
  <c r="EQ124" i="2"/>
  <c r="EQ128" i="2"/>
  <c r="EQ121" i="2"/>
  <c r="EQ133" i="2"/>
  <c r="EQ137" i="2"/>
  <c r="EQ141" i="2"/>
  <c r="EQ145" i="2"/>
  <c r="EQ125" i="2"/>
  <c r="EQ134" i="2"/>
  <c r="EQ138" i="2"/>
  <c r="EQ142" i="2"/>
  <c r="EQ113" i="2"/>
  <c r="EQ129" i="2"/>
  <c r="EQ135" i="2"/>
  <c r="EQ139" i="2"/>
  <c r="EQ143" i="2"/>
  <c r="EQ117" i="2"/>
  <c r="EQ136" i="2"/>
  <c r="EQ146" i="2"/>
  <c r="EQ150" i="2"/>
  <c r="EQ154" i="2"/>
  <c r="EQ158" i="2"/>
  <c r="EQ140" i="2"/>
  <c r="EQ147" i="2"/>
  <c r="EQ151" i="2"/>
  <c r="EQ155" i="2"/>
  <c r="EQ159" i="2"/>
  <c r="EQ152" i="2"/>
  <c r="EQ160" i="2"/>
  <c r="EQ162" i="2"/>
  <c r="EQ166" i="2"/>
  <c r="EQ170" i="2"/>
  <c r="EQ174" i="2"/>
  <c r="EQ178" i="2"/>
  <c r="EQ182" i="2"/>
  <c r="EQ186" i="2"/>
  <c r="EQ144" i="2"/>
  <c r="EQ153" i="2"/>
  <c r="EQ163" i="2"/>
  <c r="EQ167" i="2"/>
  <c r="EQ171" i="2"/>
  <c r="EQ175" i="2"/>
  <c r="EQ179" i="2"/>
  <c r="EQ183" i="2"/>
  <c r="EQ187" i="2"/>
  <c r="EQ156" i="2"/>
  <c r="EQ164" i="2"/>
  <c r="EQ172" i="2"/>
  <c r="EQ180" i="2"/>
  <c r="EQ188" i="2"/>
  <c r="EQ132" i="2"/>
  <c r="EQ157" i="2"/>
  <c r="EQ165" i="2"/>
  <c r="EQ173" i="2"/>
  <c r="EQ181" i="2"/>
  <c r="EQ148" i="2"/>
  <c r="EQ168" i="2"/>
  <c r="EQ176" i="2"/>
  <c r="EQ184" i="2"/>
  <c r="EQ161" i="2"/>
  <c r="EQ169" i="2"/>
  <c r="EQ177" i="2"/>
  <c r="EQ149" i="2"/>
  <c r="EQ185" i="2"/>
  <c r="I93" i="3"/>
  <c r="AP93" i="2" s="1"/>
  <c r="L93" i="2" s="1"/>
  <c r="I59" i="3"/>
  <c r="AP59" i="2" s="1"/>
  <c r="AP16" i="2"/>
  <c r="AP38" i="2"/>
  <c r="I71" i="3"/>
  <c r="I91" i="3"/>
  <c r="AP91" i="2" s="1"/>
  <c r="L91" i="2" s="1"/>
  <c r="AP36" i="2"/>
  <c r="I69" i="3"/>
  <c r="I176" i="3"/>
  <c r="I169" i="3"/>
  <c r="AP169" i="2" s="1"/>
  <c r="I171" i="3"/>
  <c r="I73" i="3"/>
  <c r="I90" i="3"/>
  <c r="AP90" i="2" s="1"/>
  <c r="L90" i="2" s="1"/>
  <c r="I12" i="3"/>
  <c r="I68" i="3"/>
  <c r="I97" i="3"/>
  <c r="AP97" i="2" s="1"/>
  <c r="L97" i="2" s="1"/>
  <c r="I62" i="3"/>
  <c r="AP62" i="2" s="1"/>
  <c r="AP41" i="2"/>
  <c r="I170" i="3"/>
  <c r="I181" i="3"/>
  <c r="I77" i="3"/>
  <c r="AP77" i="2" s="1"/>
  <c r="I173" i="3"/>
  <c r="I61" i="3"/>
  <c r="AP61" i="2" s="1"/>
  <c r="I174" i="3"/>
  <c r="I175" i="3"/>
  <c r="L16" i="1"/>
  <c r="I172" i="3"/>
  <c r="F188" i="2"/>
  <c r="L215" i="1"/>
  <c r="L216" i="1"/>
  <c r="L207" i="1"/>
  <c r="L203" i="1"/>
  <c r="L211" i="1"/>
  <c r="L212" i="1"/>
  <c r="L208" i="1"/>
  <c r="L204" i="1"/>
  <c r="M16" i="1" l="1"/>
  <c r="N16" i="1" s="1"/>
  <c r="G188" i="2"/>
  <c r="H188" i="2" l="1"/>
  <c r="BJ112" i="1"/>
  <c r="BJ104" i="1"/>
  <c r="BJ102" i="1"/>
  <c r="BJ96" i="1"/>
  <c r="BJ84" i="1"/>
  <c r="BJ105" i="1"/>
  <c r="BJ103" i="1"/>
  <c r="BJ101" i="1"/>
  <c r="BJ99" i="1"/>
  <c r="BJ95" i="1"/>
  <c r="BJ92" i="1"/>
  <c r="BJ88" i="1"/>
  <c r="BJ86" i="1"/>
  <c r="BJ186" i="1"/>
  <c r="BJ184" i="1"/>
  <c r="BJ180" i="1"/>
  <c r="BJ176" i="1"/>
  <c r="BJ174" i="1"/>
  <c r="BJ172" i="1"/>
  <c r="BJ170" i="1"/>
  <c r="BJ167" i="1"/>
  <c r="BJ165" i="1"/>
  <c r="BJ163" i="1"/>
  <c r="BJ161" i="1"/>
  <c r="BJ159" i="1"/>
  <c r="BJ157" i="1"/>
  <c r="BJ155" i="1"/>
  <c r="BJ153" i="1"/>
  <c r="BJ151" i="1"/>
  <c r="BJ149" i="1"/>
  <c r="BJ147" i="1"/>
  <c r="BJ145" i="1"/>
  <c r="BJ143" i="1"/>
  <c r="BJ141" i="1"/>
  <c r="BJ139" i="1"/>
  <c r="BJ137" i="1"/>
  <c r="BJ135" i="1"/>
  <c r="BJ133" i="1"/>
  <c r="BJ131" i="1"/>
  <c r="BJ129" i="1"/>
  <c r="BJ127" i="1"/>
  <c r="BJ125" i="1"/>
  <c r="BJ123" i="1"/>
  <c r="BJ121" i="1"/>
  <c r="BJ119" i="1"/>
  <c r="BJ117" i="1"/>
  <c r="BJ115" i="1"/>
  <c r="BJ113" i="1"/>
  <c r="BJ106" i="1"/>
  <c r="BJ100" i="1"/>
  <c r="BJ94" i="1"/>
  <c r="BJ89" i="1"/>
  <c r="BJ87" i="1"/>
  <c r="BJ85" i="1"/>
  <c r="BJ185" i="1"/>
  <c r="BJ183" i="1"/>
  <c r="BJ179" i="1"/>
  <c r="BJ175" i="1"/>
  <c r="BJ173" i="1"/>
  <c r="BJ171" i="1"/>
  <c r="BJ168" i="1"/>
  <c r="BJ166" i="1"/>
  <c r="BJ164" i="1"/>
  <c r="BJ162" i="1"/>
  <c r="BJ160" i="1"/>
  <c r="BJ158" i="1"/>
  <c r="BJ156" i="1"/>
  <c r="BJ154" i="1"/>
  <c r="BJ152" i="1"/>
  <c r="BJ150" i="1"/>
  <c r="BJ148" i="1"/>
  <c r="BJ146" i="1"/>
  <c r="BJ144" i="1"/>
  <c r="BJ142" i="1"/>
  <c r="BJ140" i="1"/>
  <c r="BJ138" i="1"/>
  <c r="BJ136" i="1"/>
  <c r="BJ134" i="1"/>
  <c r="BJ132" i="1"/>
  <c r="BJ130" i="1"/>
  <c r="BJ128" i="1"/>
  <c r="BJ126" i="1"/>
  <c r="BJ124" i="1"/>
  <c r="BJ122" i="1"/>
  <c r="BJ120" i="1"/>
  <c r="BJ118" i="1"/>
  <c r="BJ116" i="1"/>
  <c r="BJ114" i="1"/>
  <c r="AJ194" i="2" l="1"/>
  <c r="AJ193" i="2"/>
  <c r="I188" i="2"/>
  <c r="J188" i="2" l="1"/>
  <c r="K188" i="2" l="1"/>
  <c r="AP187" i="2" s="1"/>
  <c r="M4" i="2" l="1"/>
  <c r="CS190" i="1" l="1"/>
  <c r="CS198" i="1" s="1"/>
  <c r="P19" i="4" l="1"/>
  <c r="Q6" i="4" l="1"/>
  <c r="R6" i="4"/>
  <c r="Q8" i="4"/>
  <c r="R8" i="4"/>
  <c r="P10" i="4"/>
  <c r="Q10" i="4"/>
  <c r="R10" i="4"/>
  <c r="EN52" i="2" l="1"/>
  <c r="EN56" i="2"/>
  <c r="EN60" i="2"/>
  <c r="EN64" i="2"/>
  <c r="EN68" i="2"/>
  <c r="EN53" i="2"/>
  <c r="EN57" i="2"/>
  <c r="EN61" i="2"/>
  <c r="EN65" i="2"/>
  <c r="EN50" i="2"/>
  <c r="EN54" i="2"/>
  <c r="EN58" i="2"/>
  <c r="EN62" i="2"/>
  <c r="EN66" i="2"/>
  <c r="EN70" i="2"/>
  <c r="EN59" i="2"/>
  <c r="EN69" i="2"/>
  <c r="EN71" i="2"/>
  <c r="EN75" i="2"/>
  <c r="EN63" i="2"/>
  <c r="EN72" i="2"/>
  <c r="EN76" i="2"/>
  <c r="EN51" i="2"/>
  <c r="EN67" i="2"/>
  <c r="EN73" i="2"/>
  <c r="EN77" i="2"/>
  <c r="EN55" i="2"/>
  <c r="EN78" i="2"/>
  <c r="EN74" i="2"/>
  <c r="EN85" i="2"/>
  <c r="EN89" i="2"/>
  <c r="EN93" i="2"/>
  <c r="EN97" i="2"/>
  <c r="EN86" i="2"/>
  <c r="EN90" i="2"/>
  <c r="EN94" i="2"/>
  <c r="EN98" i="2"/>
  <c r="EN87" i="2"/>
  <c r="EN91" i="2"/>
  <c r="EN84" i="2"/>
  <c r="EN92" i="2"/>
  <c r="EN100" i="2"/>
  <c r="EN104" i="2"/>
  <c r="EN88" i="2"/>
  <c r="EN95" i="2"/>
  <c r="EN101" i="2"/>
  <c r="EN105" i="2"/>
  <c r="EN96" i="2"/>
  <c r="EN102" i="2"/>
  <c r="EN106" i="2"/>
  <c r="BE87" i="1"/>
  <c r="BE91" i="1"/>
  <c r="BE95" i="1"/>
  <c r="BE99" i="1"/>
  <c r="BE84" i="1"/>
  <c r="BE88" i="1"/>
  <c r="BE92" i="1"/>
  <c r="BE96" i="1"/>
  <c r="BE100" i="1"/>
  <c r="EN99" i="2"/>
  <c r="BE85" i="1"/>
  <c r="BE89" i="1"/>
  <c r="BE93" i="1"/>
  <c r="BE97" i="1"/>
  <c r="BE86" i="1"/>
  <c r="BE101" i="1"/>
  <c r="BE105" i="1"/>
  <c r="EN103" i="2"/>
  <c r="BE90" i="1"/>
  <c r="BE102" i="1"/>
  <c r="BE106" i="1"/>
  <c r="BE104" i="1"/>
  <c r="BE94" i="1"/>
  <c r="BE103" i="1"/>
  <c r="BE98" i="1"/>
  <c r="EM53" i="2"/>
  <c r="EM57" i="2"/>
  <c r="EM61" i="2"/>
  <c r="EM65" i="2"/>
  <c r="EM69" i="2"/>
  <c r="EM50" i="2"/>
  <c r="EM54" i="2"/>
  <c r="EM58" i="2"/>
  <c r="EM62" i="2"/>
  <c r="EM66" i="2"/>
  <c r="EM51" i="2"/>
  <c r="EM55" i="2"/>
  <c r="EM59" i="2"/>
  <c r="EM63" i="2"/>
  <c r="EM67" i="2"/>
  <c r="EM60" i="2"/>
  <c r="EM70" i="2"/>
  <c r="EM72" i="2"/>
  <c r="EM76" i="2"/>
  <c r="EM64" i="2"/>
  <c r="EM73" i="2"/>
  <c r="EM77" i="2"/>
  <c r="EM52" i="2"/>
  <c r="EM74" i="2"/>
  <c r="EM78" i="2"/>
  <c r="EM75" i="2"/>
  <c r="EM56" i="2"/>
  <c r="EM68" i="2"/>
  <c r="EM71" i="2"/>
  <c r="EM86" i="2"/>
  <c r="EM90" i="2"/>
  <c r="EM94" i="2"/>
  <c r="EM98" i="2"/>
  <c r="EM87" i="2"/>
  <c r="EM91" i="2"/>
  <c r="EM95" i="2"/>
  <c r="EM99" i="2"/>
  <c r="EM84" i="2"/>
  <c r="EM88" i="2"/>
  <c r="EM85" i="2"/>
  <c r="EM93" i="2"/>
  <c r="EM101" i="2"/>
  <c r="EM105" i="2"/>
  <c r="EM89" i="2"/>
  <c r="EM96" i="2"/>
  <c r="EM102" i="2"/>
  <c r="EM106" i="2"/>
  <c r="EM97" i="2"/>
  <c r="EM103" i="2"/>
  <c r="EM100" i="2"/>
  <c r="BD84" i="1"/>
  <c r="BD88" i="1"/>
  <c r="BD92" i="1"/>
  <c r="BD96" i="1"/>
  <c r="BD100" i="1"/>
  <c r="BD85" i="1"/>
  <c r="BD89" i="1"/>
  <c r="BD93" i="1"/>
  <c r="BD97" i="1"/>
  <c r="BD86" i="1"/>
  <c r="BD90" i="1"/>
  <c r="BD94" i="1"/>
  <c r="BD98" i="1"/>
  <c r="BD87" i="1"/>
  <c r="BD102" i="1"/>
  <c r="BD106" i="1"/>
  <c r="BD105" i="1"/>
  <c r="BD91" i="1"/>
  <c r="BD103" i="1"/>
  <c r="BD99" i="1"/>
  <c r="BD101" i="1"/>
  <c r="EM92" i="2"/>
  <c r="EM104" i="2"/>
  <c r="BD95" i="1"/>
  <c r="BD104" i="1"/>
  <c r="EN10" i="2"/>
  <c r="EN14" i="2"/>
  <c r="EN18" i="2"/>
  <c r="EN22" i="2"/>
  <c r="EN26" i="2"/>
  <c r="EN30" i="2"/>
  <c r="EN34" i="2"/>
  <c r="EN38" i="2"/>
  <c r="EN42" i="2"/>
  <c r="EN7" i="2"/>
  <c r="EN11" i="2"/>
  <c r="EN15" i="2"/>
  <c r="EN19" i="2"/>
  <c r="EN23" i="2"/>
  <c r="EN27" i="2"/>
  <c r="EN31" i="2"/>
  <c r="EN35" i="2"/>
  <c r="EN39" i="2"/>
  <c r="EN43" i="2"/>
  <c r="EN8" i="2"/>
  <c r="EN12" i="2"/>
  <c r="EN16" i="2"/>
  <c r="EN20" i="2"/>
  <c r="EN24" i="2"/>
  <c r="EN28" i="2"/>
  <c r="EN32" i="2"/>
  <c r="EN36" i="2"/>
  <c r="EN40" i="2"/>
  <c r="EN44" i="2"/>
  <c r="EN9" i="2"/>
  <c r="EN25" i="2"/>
  <c r="EN41" i="2"/>
  <c r="EN13" i="2"/>
  <c r="EN29" i="2"/>
  <c r="EN45" i="2"/>
  <c r="EN21" i="2"/>
  <c r="EN37" i="2"/>
  <c r="EN17" i="2"/>
  <c r="EN33" i="2"/>
  <c r="EL87" i="2"/>
  <c r="EL91" i="2"/>
  <c r="EL95" i="2"/>
  <c r="EL99" i="2"/>
  <c r="EL84" i="2"/>
  <c r="EL88" i="2"/>
  <c r="EL92" i="2"/>
  <c r="EL96" i="2"/>
  <c r="EL100" i="2"/>
  <c r="EL85" i="2"/>
  <c r="EL89" i="2"/>
  <c r="EL86" i="2"/>
  <c r="EL94" i="2"/>
  <c r="EL102" i="2"/>
  <c r="EL106" i="2"/>
  <c r="EL90" i="2"/>
  <c r="EL97" i="2"/>
  <c r="EL103" i="2"/>
  <c r="EL98" i="2"/>
  <c r="EL104" i="2"/>
  <c r="BC85" i="1"/>
  <c r="BC89" i="1"/>
  <c r="BC93" i="1"/>
  <c r="BC97" i="1"/>
  <c r="EL93" i="2"/>
  <c r="BC86" i="1"/>
  <c r="BC90" i="1"/>
  <c r="BC94" i="1"/>
  <c r="BC98" i="1"/>
  <c r="EL101" i="2"/>
  <c r="BC87" i="1"/>
  <c r="BC91" i="1"/>
  <c r="BC95" i="1"/>
  <c r="BC99" i="1"/>
  <c r="BC88" i="1"/>
  <c r="BC103" i="1"/>
  <c r="EL105" i="2"/>
  <c r="BC100" i="1"/>
  <c r="BC106" i="1"/>
  <c r="BC92" i="1"/>
  <c r="BC104" i="1"/>
  <c r="BC102" i="1"/>
  <c r="BC96" i="1"/>
  <c r="BC101" i="1"/>
  <c r="BC105" i="1"/>
  <c r="BC84" i="1"/>
  <c r="EM7" i="2"/>
  <c r="EM11" i="2"/>
  <c r="EM15" i="2"/>
  <c r="EM19" i="2"/>
  <c r="EM23" i="2"/>
  <c r="EM27" i="2"/>
  <c r="EM31" i="2"/>
  <c r="EM35" i="2"/>
  <c r="EM39" i="2"/>
  <c r="EM43" i="2"/>
  <c r="EM8" i="2"/>
  <c r="EM12" i="2"/>
  <c r="EM16" i="2"/>
  <c r="EM20" i="2"/>
  <c r="EM24" i="2"/>
  <c r="EM28" i="2"/>
  <c r="EM32" i="2"/>
  <c r="EM36" i="2"/>
  <c r="EM40" i="2"/>
  <c r="EM44" i="2"/>
  <c r="EM9" i="2"/>
  <c r="EM13" i="2"/>
  <c r="EM17" i="2"/>
  <c r="EM21" i="2"/>
  <c r="EM25" i="2"/>
  <c r="EM29" i="2"/>
  <c r="EM33" i="2"/>
  <c r="EM37" i="2"/>
  <c r="EM41" i="2"/>
  <c r="EM45" i="2"/>
  <c r="EM10" i="2"/>
  <c r="EM26" i="2"/>
  <c r="EM42" i="2"/>
  <c r="EM14" i="2"/>
  <c r="EM30" i="2"/>
  <c r="EM18" i="2"/>
  <c r="EM34" i="2"/>
  <c r="EM22" i="2"/>
  <c r="EM38" i="2"/>
  <c r="P8" i="4"/>
  <c r="P6" i="4"/>
  <c r="CS4" i="1"/>
  <c r="AN4" i="1"/>
  <c r="BQ4" i="1"/>
  <c r="EL8" i="2" l="1"/>
  <c r="EL12" i="2"/>
  <c r="EL16" i="2"/>
  <c r="EL20" i="2"/>
  <c r="EL24" i="2"/>
  <c r="EL28" i="2"/>
  <c r="EL32" i="2"/>
  <c r="EL36" i="2"/>
  <c r="EL40" i="2"/>
  <c r="EL44" i="2"/>
  <c r="EL9" i="2"/>
  <c r="EL13" i="2"/>
  <c r="EL17" i="2"/>
  <c r="EL21" i="2"/>
  <c r="EL25" i="2"/>
  <c r="EL29" i="2"/>
  <c r="EL33" i="2"/>
  <c r="EL37" i="2"/>
  <c r="EL41" i="2"/>
  <c r="EL45" i="2"/>
  <c r="EL10" i="2"/>
  <c r="EL14" i="2"/>
  <c r="EL18" i="2"/>
  <c r="EL22" i="2"/>
  <c r="EL26" i="2"/>
  <c r="EL30" i="2"/>
  <c r="EL34" i="2"/>
  <c r="EL38" i="2"/>
  <c r="EL42" i="2"/>
  <c r="EL11" i="2"/>
  <c r="EL27" i="2"/>
  <c r="EL43" i="2"/>
  <c r="EL7" i="2"/>
  <c r="EL23" i="2"/>
  <c r="EL39" i="2"/>
  <c r="EL15" i="2"/>
  <c r="EL31" i="2"/>
  <c r="EL19" i="2"/>
  <c r="EL35" i="2"/>
  <c r="EL50" i="2"/>
  <c r="EL54" i="2"/>
  <c r="EL58" i="2"/>
  <c r="EL62" i="2"/>
  <c r="EL66" i="2"/>
  <c r="EL70" i="2"/>
  <c r="EL51" i="2"/>
  <c r="EL55" i="2"/>
  <c r="EL59" i="2"/>
  <c r="EL63" i="2"/>
  <c r="EL67" i="2"/>
  <c r="EL52" i="2"/>
  <c r="EL56" i="2"/>
  <c r="EL60" i="2"/>
  <c r="EL64" i="2"/>
  <c r="EL68" i="2"/>
  <c r="EL61" i="2"/>
  <c r="EL73" i="2"/>
  <c r="EL77" i="2"/>
  <c r="EL65" i="2"/>
  <c r="EL74" i="2"/>
  <c r="EL78" i="2"/>
  <c r="EL53" i="2"/>
  <c r="EL71" i="2"/>
  <c r="EL75" i="2"/>
  <c r="EL69" i="2"/>
  <c r="EL57" i="2"/>
  <c r="EL72" i="2"/>
  <c r="EL76" i="2"/>
  <c r="F156" i="1"/>
  <c r="AM4" i="1"/>
  <c r="T10" i="4" l="1"/>
  <c r="U10" i="4"/>
  <c r="S10" i="4"/>
  <c r="T8" i="4"/>
  <c r="U8" i="4"/>
  <c r="T6" i="4"/>
  <c r="U6" i="4"/>
  <c r="EP50" i="2" l="1"/>
  <c r="EP54" i="2"/>
  <c r="EP58" i="2"/>
  <c r="EP62" i="2"/>
  <c r="EP66" i="2"/>
  <c r="EP70" i="2"/>
  <c r="EP51" i="2"/>
  <c r="EP55" i="2"/>
  <c r="EP59" i="2"/>
  <c r="EP63" i="2"/>
  <c r="EP67" i="2"/>
  <c r="EP52" i="2"/>
  <c r="EP56" i="2"/>
  <c r="EP60" i="2"/>
  <c r="EP64" i="2"/>
  <c r="EP68" i="2"/>
  <c r="EP57" i="2"/>
  <c r="EP73" i="2"/>
  <c r="EP77" i="2"/>
  <c r="EP61" i="2"/>
  <c r="EP69" i="2"/>
  <c r="EP74" i="2"/>
  <c r="EP78" i="2"/>
  <c r="EP65" i="2"/>
  <c r="EP71" i="2"/>
  <c r="EP75" i="2"/>
  <c r="EP76" i="2"/>
  <c r="EP72" i="2"/>
  <c r="EP53" i="2"/>
  <c r="EO84" i="2"/>
  <c r="EO88" i="2"/>
  <c r="EO92" i="2"/>
  <c r="EO96" i="2"/>
  <c r="EO100" i="2"/>
  <c r="EO85" i="2"/>
  <c r="EO89" i="2"/>
  <c r="EO93" i="2"/>
  <c r="EO97" i="2"/>
  <c r="EO86" i="2"/>
  <c r="EO90" i="2"/>
  <c r="EO99" i="2"/>
  <c r="EO103" i="2"/>
  <c r="EO87" i="2"/>
  <c r="EO94" i="2"/>
  <c r="EO104" i="2"/>
  <c r="EO91" i="2"/>
  <c r="EO95" i="2"/>
  <c r="EO101" i="2"/>
  <c r="EO105" i="2"/>
  <c r="EO98" i="2"/>
  <c r="EO106" i="2"/>
  <c r="BF86" i="1"/>
  <c r="BF90" i="1"/>
  <c r="BF94" i="1"/>
  <c r="BF98" i="1"/>
  <c r="BF87" i="1"/>
  <c r="BF91" i="1"/>
  <c r="BF95" i="1"/>
  <c r="BF99" i="1"/>
  <c r="BF84" i="1"/>
  <c r="BF88" i="1"/>
  <c r="BF92" i="1"/>
  <c r="BF96" i="1"/>
  <c r="BF100" i="1"/>
  <c r="EO102" i="2"/>
  <c r="BF85" i="1"/>
  <c r="BF104" i="1"/>
  <c r="BF97" i="1"/>
  <c r="BF89" i="1"/>
  <c r="BF101" i="1"/>
  <c r="BF105" i="1"/>
  <c r="BF93" i="1"/>
  <c r="BF102" i="1"/>
  <c r="BF106" i="1"/>
  <c r="BF103" i="1"/>
  <c r="EQ86" i="2"/>
  <c r="EQ90" i="2"/>
  <c r="EQ94" i="2"/>
  <c r="EQ98" i="2"/>
  <c r="EQ87" i="2"/>
  <c r="EQ91" i="2"/>
  <c r="EQ95" i="2"/>
  <c r="EQ99" i="2"/>
  <c r="EQ84" i="2"/>
  <c r="EQ88" i="2"/>
  <c r="EQ97" i="2"/>
  <c r="EQ101" i="2"/>
  <c r="EQ105" i="2"/>
  <c r="EQ85" i="2"/>
  <c r="EQ92" i="2"/>
  <c r="EQ100" i="2"/>
  <c r="EQ102" i="2"/>
  <c r="EQ106" i="2"/>
  <c r="EQ89" i="2"/>
  <c r="EQ93" i="2"/>
  <c r="EQ103" i="2"/>
  <c r="EQ96" i="2"/>
  <c r="EQ104" i="2"/>
  <c r="BH84" i="1"/>
  <c r="BH88" i="1"/>
  <c r="BH92" i="1"/>
  <c r="BH96" i="1"/>
  <c r="BH100" i="1"/>
  <c r="BH85" i="1"/>
  <c r="BH89" i="1"/>
  <c r="BH93" i="1"/>
  <c r="BH97" i="1"/>
  <c r="BH86" i="1"/>
  <c r="BH90" i="1"/>
  <c r="BH94" i="1"/>
  <c r="BH98" i="1"/>
  <c r="BH99" i="1"/>
  <c r="BH102" i="1"/>
  <c r="BH106" i="1"/>
  <c r="BH95" i="1"/>
  <c r="BH87" i="1"/>
  <c r="BH103" i="1"/>
  <c r="BH91" i="1"/>
  <c r="BH104" i="1"/>
  <c r="BH101" i="1"/>
  <c r="BH105" i="1"/>
  <c r="EQ7" i="2"/>
  <c r="EQ11" i="2"/>
  <c r="EQ15" i="2"/>
  <c r="EQ19" i="2"/>
  <c r="EQ23" i="2"/>
  <c r="EQ27" i="2"/>
  <c r="EQ31" i="2"/>
  <c r="EQ35" i="2"/>
  <c r="EQ39" i="2"/>
  <c r="EQ43" i="2"/>
  <c r="EQ8" i="2"/>
  <c r="EQ12" i="2"/>
  <c r="EQ16" i="2"/>
  <c r="EQ20" i="2"/>
  <c r="EQ24" i="2"/>
  <c r="EQ28" i="2"/>
  <c r="EQ32" i="2"/>
  <c r="EQ36" i="2"/>
  <c r="EQ40" i="2"/>
  <c r="EQ44" i="2"/>
  <c r="EQ9" i="2"/>
  <c r="EQ13" i="2"/>
  <c r="EQ17" i="2"/>
  <c r="EQ21" i="2"/>
  <c r="EQ25" i="2"/>
  <c r="EQ29" i="2"/>
  <c r="EQ33" i="2"/>
  <c r="EQ37" i="2"/>
  <c r="EQ41" i="2"/>
  <c r="EQ45" i="2"/>
  <c r="EQ22" i="2"/>
  <c r="EQ38" i="2"/>
  <c r="EQ18" i="2"/>
  <c r="EQ10" i="2"/>
  <c r="EQ26" i="2"/>
  <c r="EQ42" i="2"/>
  <c r="EQ34" i="2"/>
  <c r="EQ14" i="2"/>
  <c r="EQ30" i="2"/>
  <c r="EP8" i="2"/>
  <c r="EP12" i="2"/>
  <c r="EP16" i="2"/>
  <c r="EP20" i="2"/>
  <c r="EP24" i="2"/>
  <c r="EP28" i="2"/>
  <c r="EP32" i="2"/>
  <c r="EP36" i="2"/>
  <c r="EP40" i="2"/>
  <c r="EP44" i="2"/>
  <c r="EP9" i="2"/>
  <c r="EP13" i="2"/>
  <c r="EP17" i="2"/>
  <c r="EP21" i="2"/>
  <c r="EP25" i="2"/>
  <c r="EP29" i="2"/>
  <c r="EP33" i="2"/>
  <c r="EP37" i="2"/>
  <c r="EP41" i="2"/>
  <c r="EP45" i="2"/>
  <c r="EP10" i="2"/>
  <c r="EP14" i="2"/>
  <c r="EP18" i="2"/>
  <c r="EP22" i="2"/>
  <c r="EP26" i="2"/>
  <c r="EP30" i="2"/>
  <c r="EP34" i="2"/>
  <c r="EP38" i="2"/>
  <c r="EP42" i="2"/>
  <c r="EP7" i="2"/>
  <c r="EP23" i="2"/>
  <c r="EP39" i="2"/>
  <c r="EP11" i="2"/>
  <c r="EP27" i="2"/>
  <c r="EP43" i="2"/>
  <c r="EP15" i="2"/>
  <c r="EP31" i="2"/>
  <c r="EP19" i="2"/>
  <c r="EP35" i="2"/>
  <c r="EQ53" i="2"/>
  <c r="EQ57" i="2"/>
  <c r="EQ61" i="2"/>
  <c r="EQ65" i="2"/>
  <c r="EQ69" i="2"/>
  <c r="EQ50" i="2"/>
  <c r="EQ54" i="2"/>
  <c r="EQ58" i="2"/>
  <c r="EQ62" i="2"/>
  <c r="EQ66" i="2"/>
  <c r="EQ51" i="2"/>
  <c r="EQ55" i="2"/>
  <c r="EQ59" i="2"/>
  <c r="EQ63" i="2"/>
  <c r="EQ67" i="2"/>
  <c r="EQ56" i="2"/>
  <c r="EQ72" i="2"/>
  <c r="EQ76" i="2"/>
  <c r="EQ60" i="2"/>
  <c r="EQ68" i="2"/>
  <c r="EQ73" i="2"/>
  <c r="EQ77" i="2"/>
  <c r="EQ64" i="2"/>
  <c r="EQ70" i="2"/>
  <c r="EQ74" i="2"/>
  <c r="EQ78" i="2"/>
  <c r="EQ75" i="2"/>
  <c r="EQ52" i="2"/>
  <c r="EQ71" i="2"/>
  <c r="EP87" i="2"/>
  <c r="EP91" i="2"/>
  <c r="EP95" i="2"/>
  <c r="EP99" i="2"/>
  <c r="EP84" i="2"/>
  <c r="EP88" i="2"/>
  <c r="EP92" i="2"/>
  <c r="EP96" i="2"/>
  <c r="EP100" i="2"/>
  <c r="EP85" i="2"/>
  <c r="EP89" i="2"/>
  <c r="EP98" i="2"/>
  <c r="EP102" i="2"/>
  <c r="EP106" i="2"/>
  <c r="EP86" i="2"/>
  <c r="EP93" i="2"/>
  <c r="EP103" i="2"/>
  <c r="EP90" i="2"/>
  <c r="EP94" i="2"/>
  <c r="EP104" i="2"/>
  <c r="EP105" i="2"/>
  <c r="BG85" i="1"/>
  <c r="BG89" i="1"/>
  <c r="BG93" i="1"/>
  <c r="BG97" i="1"/>
  <c r="BG86" i="1"/>
  <c r="BG90" i="1"/>
  <c r="BG94" i="1"/>
  <c r="BG98" i="1"/>
  <c r="EP97" i="2"/>
  <c r="BG87" i="1"/>
  <c r="BG91" i="1"/>
  <c r="BG95" i="1"/>
  <c r="BG99" i="1"/>
  <c r="BG84" i="1"/>
  <c r="BG100" i="1"/>
  <c r="BG103" i="1"/>
  <c r="BG102" i="1"/>
  <c r="BG88" i="1"/>
  <c r="BG104" i="1"/>
  <c r="BG96" i="1"/>
  <c r="BG106" i="1"/>
  <c r="BG92" i="1"/>
  <c r="BG101" i="1"/>
  <c r="BG105" i="1"/>
  <c r="EP101" i="2"/>
  <c r="S6" i="4"/>
  <c r="S8" i="4"/>
  <c r="F187" i="2"/>
  <c r="BM190" i="2"/>
  <c r="BM198" i="2" s="1"/>
  <c r="DV190" i="2"/>
  <c r="DV198" i="2" s="1"/>
  <c r="DU190" i="2"/>
  <c r="DU198" i="2" s="1"/>
  <c r="DT190" i="2"/>
  <c r="DT198" i="2" s="1"/>
  <c r="DR190" i="2"/>
  <c r="DR198" i="2" s="1"/>
  <c r="DQ190" i="2"/>
  <c r="DQ198" i="2" s="1"/>
  <c r="DE190" i="2"/>
  <c r="DE198" i="2" s="1"/>
  <c r="DD190" i="2"/>
  <c r="DD198" i="2" s="1"/>
  <c r="DC190" i="2"/>
  <c r="DC198" i="2" s="1"/>
  <c r="DB190" i="2"/>
  <c r="DB198" i="2" s="1"/>
  <c r="DA190" i="2"/>
  <c r="DA198" i="2" s="1"/>
  <c r="CZ190" i="2"/>
  <c r="CZ198" i="2" s="1"/>
  <c r="CY190" i="2"/>
  <c r="CY198" i="2" s="1"/>
  <c r="CX190" i="2"/>
  <c r="CX198" i="2" s="1"/>
  <c r="CW190" i="2"/>
  <c r="CW198" i="2" s="1"/>
  <c r="CV190" i="2"/>
  <c r="CV198" i="2" s="1"/>
  <c r="CU190" i="2"/>
  <c r="CU198" i="2" s="1"/>
  <c r="CT190" i="2"/>
  <c r="CT198" i="2" s="1"/>
  <c r="CS190" i="2"/>
  <c r="CS198" i="2" s="1"/>
  <c r="CR190" i="2"/>
  <c r="CR198" i="2" s="1"/>
  <c r="CQ190" i="2"/>
  <c r="CQ198" i="2" s="1"/>
  <c r="CP190" i="2"/>
  <c r="CP198" i="2" s="1"/>
  <c r="BP190" i="2"/>
  <c r="BP198" i="2" s="1"/>
  <c r="BO190" i="2"/>
  <c r="BO198" i="2" s="1"/>
  <c r="BN190" i="2"/>
  <c r="BN198" i="2" s="1"/>
  <c r="EO9" i="2" l="1"/>
  <c r="EO13" i="2"/>
  <c r="EO17" i="2"/>
  <c r="EO21" i="2"/>
  <c r="EO25" i="2"/>
  <c r="EO29" i="2"/>
  <c r="EO33" i="2"/>
  <c r="EO37" i="2"/>
  <c r="EO41" i="2"/>
  <c r="EO45" i="2"/>
  <c r="EO10" i="2"/>
  <c r="EO14" i="2"/>
  <c r="EO18" i="2"/>
  <c r="EO22" i="2"/>
  <c r="EO26" i="2"/>
  <c r="EO30" i="2"/>
  <c r="EO34" i="2"/>
  <c r="EO38" i="2"/>
  <c r="EO42" i="2"/>
  <c r="EO7" i="2"/>
  <c r="EO11" i="2"/>
  <c r="EO15" i="2"/>
  <c r="EO19" i="2"/>
  <c r="EO23" i="2"/>
  <c r="EO27" i="2"/>
  <c r="EO31" i="2"/>
  <c r="EO35" i="2"/>
  <c r="EO39" i="2"/>
  <c r="EO43" i="2"/>
  <c r="EO8" i="2"/>
  <c r="EO24" i="2"/>
  <c r="EO40" i="2"/>
  <c r="EO20" i="2"/>
  <c r="EO36" i="2"/>
  <c r="EO12" i="2"/>
  <c r="EO28" i="2"/>
  <c r="EO44" i="2"/>
  <c r="EO16" i="2"/>
  <c r="EO32" i="2"/>
  <c r="EO51" i="2"/>
  <c r="EO55" i="2"/>
  <c r="EO59" i="2"/>
  <c r="EO63" i="2"/>
  <c r="EO67" i="2"/>
  <c r="EO52" i="2"/>
  <c r="EO56" i="2"/>
  <c r="EO60" i="2"/>
  <c r="EO64" i="2"/>
  <c r="EO53" i="2"/>
  <c r="EO57" i="2"/>
  <c r="EO61" i="2"/>
  <c r="EO65" i="2"/>
  <c r="EO69" i="2"/>
  <c r="EO58" i="2"/>
  <c r="EO68" i="2"/>
  <c r="EO74" i="2"/>
  <c r="EO78" i="2"/>
  <c r="EO62" i="2"/>
  <c r="EO70" i="2"/>
  <c r="EO71" i="2"/>
  <c r="EO75" i="2"/>
  <c r="EO50" i="2"/>
  <c r="EO66" i="2"/>
  <c r="EO72" i="2"/>
  <c r="EO76" i="2"/>
  <c r="EO77" i="2"/>
  <c r="EO73" i="2"/>
  <c r="EO54" i="2"/>
  <c r="G187" i="2"/>
  <c r="BQ190" i="2"/>
  <c r="BQ198" i="2" s="1"/>
  <c r="CO190" i="2"/>
  <c r="CO198" i="2" s="1"/>
  <c r="DS190" i="2"/>
  <c r="DS198" i="2" s="1"/>
  <c r="E190" i="2"/>
  <c r="E198" i="2" s="1"/>
  <c r="AK190" i="2"/>
  <c r="AK198" i="2" s="1"/>
  <c r="AJ190" i="2"/>
  <c r="AJ198" i="2" s="1"/>
  <c r="H187" i="2" l="1"/>
  <c r="AH190" i="1"/>
  <c r="AK190" i="1"/>
  <c r="AJ190" i="1"/>
  <c r="AJ198" i="1" s="1"/>
  <c r="AI190" i="1"/>
  <c r="AI198" i="1" s="1"/>
  <c r="AL190" i="1"/>
  <c r="AL190" i="2"/>
  <c r="AL198" i="2" s="1"/>
  <c r="DO80" i="2"/>
  <c r="DO196" i="2" s="1"/>
  <c r="DN80" i="2"/>
  <c r="DN196" i="2" s="1"/>
  <c r="DM80" i="2"/>
  <c r="DM196" i="2" s="1"/>
  <c r="DL80" i="2"/>
  <c r="DL196" i="2" s="1"/>
  <c r="DK80" i="2"/>
  <c r="DK196" i="2" s="1"/>
  <c r="DJ80" i="2"/>
  <c r="DJ196" i="2" s="1"/>
  <c r="DI80" i="2"/>
  <c r="DI196" i="2" s="1"/>
  <c r="DH80" i="2"/>
  <c r="DH196" i="2" s="1"/>
  <c r="DG80" i="2"/>
  <c r="DG196" i="2" s="1"/>
  <c r="DF80" i="2"/>
  <c r="DF196" i="2" s="1"/>
  <c r="DE80" i="2"/>
  <c r="DE196" i="2" s="1"/>
  <c r="DD80" i="2"/>
  <c r="DD196" i="2" s="1"/>
  <c r="DC80" i="2"/>
  <c r="DC196" i="2" s="1"/>
  <c r="DB80" i="2"/>
  <c r="DB196" i="2" s="1"/>
  <c r="DA80" i="2"/>
  <c r="DA196" i="2" s="1"/>
  <c r="CZ80" i="2"/>
  <c r="CZ196" i="2" s="1"/>
  <c r="CY80" i="2"/>
  <c r="CY196" i="2" s="1"/>
  <c r="CX80" i="2"/>
  <c r="CX196" i="2" s="1"/>
  <c r="CW80" i="2"/>
  <c r="CW196" i="2" s="1"/>
  <c r="CV80" i="2"/>
  <c r="CV196" i="2" s="1"/>
  <c r="DO46" i="2"/>
  <c r="DO195" i="2" s="1"/>
  <c r="DN46" i="2"/>
  <c r="DN195" i="2" s="1"/>
  <c r="DM46" i="2"/>
  <c r="DM195" i="2" s="1"/>
  <c r="DL46" i="2"/>
  <c r="DL195" i="2" s="1"/>
  <c r="DK46" i="2"/>
  <c r="DK195" i="2" s="1"/>
  <c r="DJ46" i="2"/>
  <c r="DJ195" i="2" s="1"/>
  <c r="DI46" i="2"/>
  <c r="DI195" i="2" s="1"/>
  <c r="DH46" i="2"/>
  <c r="DH195" i="2" s="1"/>
  <c r="DG46" i="2"/>
  <c r="DG195" i="2" s="1"/>
  <c r="DF46" i="2"/>
  <c r="DF195" i="2" s="1"/>
  <c r="DE46" i="2"/>
  <c r="DE195" i="2" s="1"/>
  <c r="DD46" i="2"/>
  <c r="DD195" i="2" s="1"/>
  <c r="DC46" i="2"/>
  <c r="DC195" i="2" s="1"/>
  <c r="DB46" i="2"/>
  <c r="DB195" i="2" s="1"/>
  <c r="DA46" i="2"/>
  <c r="DA195" i="2" s="1"/>
  <c r="CZ46" i="2"/>
  <c r="CZ195" i="2" s="1"/>
  <c r="CY46" i="2"/>
  <c r="CY195" i="2" s="1"/>
  <c r="CX46" i="2"/>
  <c r="CX195" i="2" s="1"/>
  <c r="CW46" i="2"/>
  <c r="CW195" i="2" s="1"/>
  <c r="CV46" i="2"/>
  <c r="CV195" i="2" s="1"/>
  <c r="DM46" i="1"/>
  <c r="DM195" i="1" s="1"/>
  <c r="DL46" i="1"/>
  <c r="DL195" i="1" s="1"/>
  <c r="DK46" i="1"/>
  <c r="DK195" i="1" s="1"/>
  <c r="DJ46" i="1"/>
  <c r="DJ195" i="1" s="1"/>
  <c r="DI46" i="1"/>
  <c r="DI195" i="1" s="1"/>
  <c r="DH46" i="1"/>
  <c r="DH195" i="1" s="1"/>
  <c r="DG46" i="1"/>
  <c r="DG195" i="1" s="1"/>
  <c r="DF46" i="1"/>
  <c r="DF195" i="1" s="1"/>
  <c r="DE46" i="1"/>
  <c r="DE195" i="1" s="1"/>
  <c r="DD46" i="1"/>
  <c r="DD195" i="1" s="1"/>
  <c r="DC46" i="1"/>
  <c r="DC195" i="1" s="1"/>
  <c r="DB46" i="1"/>
  <c r="DB195" i="1" s="1"/>
  <c r="DA46" i="1"/>
  <c r="DA195" i="1" s="1"/>
  <c r="CZ46" i="1"/>
  <c r="CZ195" i="1" s="1"/>
  <c r="CY46" i="1"/>
  <c r="CY195" i="1" s="1"/>
  <c r="CX46" i="1"/>
  <c r="CX195" i="1" s="1"/>
  <c r="CW46" i="1"/>
  <c r="CW195" i="1" s="1"/>
  <c r="CV46" i="1"/>
  <c r="CV195" i="1" s="1"/>
  <c r="CU46" i="1"/>
  <c r="CU195" i="1" s="1"/>
  <c r="CT46" i="1"/>
  <c r="CT195" i="1" s="1"/>
  <c r="DM80" i="1"/>
  <c r="DM196" i="1" s="1"/>
  <c r="DL80" i="1"/>
  <c r="DL196" i="1" s="1"/>
  <c r="DK80" i="1"/>
  <c r="DK196" i="1" s="1"/>
  <c r="DJ80" i="1"/>
  <c r="DJ196" i="1" s="1"/>
  <c r="DI80" i="1"/>
  <c r="DI196" i="1" s="1"/>
  <c r="DH80" i="1"/>
  <c r="DH196" i="1" s="1"/>
  <c r="DG80" i="1"/>
  <c r="DG196" i="1" s="1"/>
  <c r="DF80" i="1"/>
  <c r="DF196" i="1" s="1"/>
  <c r="DE80" i="1"/>
  <c r="DE196" i="1" s="1"/>
  <c r="DD80" i="1"/>
  <c r="DD196" i="1" s="1"/>
  <c r="DC80" i="1"/>
  <c r="DC196" i="1" s="1"/>
  <c r="DB80" i="1"/>
  <c r="DB196" i="1" s="1"/>
  <c r="DA80" i="1"/>
  <c r="DA196" i="1" s="1"/>
  <c r="CZ80" i="1"/>
  <c r="CZ196" i="1" s="1"/>
  <c r="CY80" i="1"/>
  <c r="CY196" i="1" s="1"/>
  <c r="CX80" i="1"/>
  <c r="CX196" i="1" s="1"/>
  <c r="CW80" i="1"/>
  <c r="CW196" i="1" s="1"/>
  <c r="CV80" i="1"/>
  <c r="CV196" i="1" s="1"/>
  <c r="CU80" i="1"/>
  <c r="CU196" i="1" s="1"/>
  <c r="CT80" i="1"/>
  <c r="CT196" i="1" s="1"/>
  <c r="DM108" i="1"/>
  <c r="DM197" i="1" s="1"/>
  <c r="DL108" i="1"/>
  <c r="DL197" i="1" s="1"/>
  <c r="DK108" i="1"/>
  <c r="DK197" i="1" s="1"/>
  <c r="DJ108" i="1"/>
  <c r="DJ197" i="1" s="1"/>
  <c r="DI108" i="1"/>
  <c r="DI197" i="1" s="1"/>
  <c r="DH108" i="1"/>
  <c r="DH197" i="1" s="1"/>
  <c r="DG108" i="1"/>
  <c r="DG197" i="1" s="1"/>
  <c r="DF108" i="1"/>
  <c r="DF197" i="1" s="1"/>
  <c r="DE108" i="1"/>
  <c r="DE197" i="1" s="1"/>
  <c r="DD108" i="1"/>
  <c r="DD197" i="1" s="1"/>
  <c r="DC108" i="1"/>
  <c r="DC197" i="1" s="1"/>
  <c r="DB108" i="1"/>
  <c r="DB197" i="1" s="1"/>
  <c r="DA108" i="1"/>
  <c r="DA197" i="1" s="1"/>
  <c r="CZ108" i="1"/>
  <c r="CZ197" i="1" s="1"/>
  <c r="CY108" i="1"/>
  <c r="CY197" i="1" s="1"/>
  <c r="CX108" i="1"/>
  <c r="CX197" i="1" s="1"/>
  <c r="CW108" i="1"/>
  <c r="CW197" i="1" s="1"/>
  <c r="CV108" i="1"/>
  <c r="CV197" i="1" s="1"/>
  <c r="CU108" i="1"/>
  <c r="CU197" i="1" s="1"/>
  <c r="CT108" i="1"/>
  <c r="CT197" i="1" s="1"/>
  <c r="CT190" i="1"/>
  <c r="CT198" i="1" s="1"/>
  <c r="CU190" i="1"/>
  <c r="CU198" i="1" s="1"/>
  <c r="CV190" i="1"/>
  <c r="CV198" i="1" s="1"/>
  <c r="CW190" i="1"/>
  <c r="CW198" i="1" s="1"/>
  <c r="CX190" i="1"/>
  <c r="CX198" i="1" s="1"/>
  <c r="CY190" i="1"/>
  <c r="CY198" i="1" s="1"/>
  <c r="CZ190" i="1"/>
  <c r="CZ198" i="1" s="1"/>
  <c r="DA190" i="1"/>
  <c r="DA198" i="1" s="1"/>
  <c r="DB190" i="1"/>
  <c r="DB198" i="1" s="1"/>
  <c r="DC190" i="1"/>
  <c r="DC198" i="1" s="1"/>
  <c r="DD190" i="1"/>
  <c r="DD198" i="1" s="1"/>
  <c r="DE190" i="1"/>
  <c r="DE198" i="1" s="1"/>
  <c r="DF190" i="1"/>
  <c r="DF198" i="1" s="1"/>
  <c r="DG190" i="1"/>
  <c r="DG198" i="1" s="1"/>
  <c r="DH190" i="1"/>
  <c r="DH198" i="1" s="1"/>
  <c r="DI190" i="1"/>
  <c r="DI198" i="1" s="1"/>
  <c r="DJ190" i="1"/>
  <c r="DJ198" i="1" s="1"/>
  <c r="DK190" i="1"/>
  <c r="DK198" i="1" s="1"/>
  <c r="DL190" i="1"/>
  <c r="DL198" i="1" s="1"/>
  <c r="DM190" i="1"/>
  <c r="DM198" i="1" s="1"/>
  <c r="AH198" i="1" l="1"/>
  <c r="I187" i="2"/>
  <c r="CW199" i="1"/>
  <c r="DI199" i="1"/>
  <c r="CT199" i="1"/>
  <c r="CX199" i="1"/>
  <c r="DB199" i="1"/>
  <c r="DF199" i="1"/>
  <c r="DJ199" i="1"/>
  <c r="CU199" i="1"/>
  <c r="CY199" i="1"/>
  <c r="DC199" i="1"/>
  <c r="DG199" i="1"/>
  <c r="DK199" i="1"/>
  <c r="AK198" i="1"/>
  <c r="DA199" i="1"/>
  <c r="DE199" i="1"/>
  <c r="DM199" i="1"/>
  <c r="CV199" i="1"/>
  <c r="CZ199" i="1"/>
  <c r="DD199" i="1"/>
  <c r="DH199" i="1"/>
  <c r="DL199" i="1"/>
  <c r="AL198" i="1"/>
  <c r="AM190" i="2"/>
  <c r="AM198" i="2" s="1"/>
  <c r="C79" i="2"/>
  <c r="J187" i="2" l="1"/>
  <c r="AN190" i="2"/>
  <c r="AN198" i="2" s="1"/>
  <c r="K187" i="2" l="1"/>
  <c r="D79" i="2" l="1"/>
  <c r="CV108" i="2" l="1"/>
  <c r="CV197" i="2" s="1"/>
  <c r="CV199" i="2" s="1"/>
  <c r="CW108" i="2"/>
  <c r="CW197" i="2" s="1"/>
  <c r="CW199" i="2" s="1"/>
  <c r="CX108" i="2"/>
  <c r="CX197" i="2" s="1"/>
  <c r="CX199" i="2" s="1"/>
  <c r="CY108" i="2"/>
  <c r="CY197" i="2" s="1"/>
  <c r="CY199" i="2" s="1"/>
  <c r="CZ108" i="2"/>
  <c r="CZ197" i="2" s="1"/>
  <c r="CZ199" i="2" s="1"/>
  <c r="DA108" i="2"/>
  <c r="DA197" i="2" s="1"/>
  <c r="DA199" i="2" s="1"/>
  <c r="DB108" i="2"/>
  <c r="DB197" i="2" s="1"/>
  <c r="DB199" i="2" s="1"/>
  <c r="DC108" i="2"/>
  <c r="DC197" i="2" s="1"/>
  <c r="DC199" i="2" s="1"/>
  <c r="DD108" i="2"/>
  <c r="DD197" i="2" s="1"/>
  <c r="DD199" i="2" s="1"/>
  <c r="DE108" i="2"/>
  <c r="DE197" i="2" s="1"/>
  <c r="DE199" i="2" s="1"/>
  <c r="J4" i="3" l="1"/>
  <c r="CU46" i="2" l="1"/>
  <c r="CU195" i="2" s="1"/>
  <c r="CU80" i="2"/>
  <c r="CU196" i="2" s="1"/>
  <c r="CU108" i="2"/>
  <c r="CU197" i="2" s="1"/>
  <c r="CU199" i="2" l="1"/>
  <c r="CS46" i="1"/>
  <c r="CS195" i="1" s="1"/>
  <c r="CS80" i="1"/>
  <c r="CS196" i="1" s="1"/>
  <c r="CS108" i="1"/>
  <c r="CS197" i="1" s="1"/>
  <c r="CS199" i="1" l="1"/>
  <c r="DF189" i="2" l="1"/>
  <c r="DF190" i="2" s="1"/>
  <c r="DF198" i="2" s="1"/>
  <c r="DF106" i="2"/>
  <c r="DG106" i="2" l="1"/>
  <c r="DF108" i="2"/>
  <c r="DF197" i="2" s="1"/>
  <c r="DF199" i="2" s="1"/>
  <c r="DG189" i="2"/>
  <c r="DG190" i="2" s="1"/>
  <c r="DG198" i="2" s="1"/>
  <c r="DH106" i="2" l="1"/>
  <c r="DG108" i="2"/>
  <c r="DG197" i="2" s="1"/>
  <c r="DG199" i="2" s="1"/>
  <c r="DH189" i="2"/>
  <c r="DH190" i="2" s="1"/>
  <c r="DH198" i="2" s="1"/>
  <c r="DI106" i="2" l="1"/>
  <c r="DH108" i="2"/>
  <c r="DH197" i="2" s="1"/>
  <c r="DH199" i="2" s="1"/>
  <c r="DI189" i="2"/>
  <c r="DI190" i="2" s="1"/>
  <c r="DI198" i="2" s="1"/>
  <c r="DJ106" i="2" l="1"/>
  <c r="DI108" i="2"/>
  <c r="DI197" i="2" s="1"/>
  <c r="DI199" i="2" s="1"/>
  <c r="DJ189" i="2"/>
  <c r="DJ190" i="2" s="1"/>
  <c r="DJ198" i="2" s="1"/>
  <c r="DK106" i="2" l="1"/>
  <c r="DJ108" i="2"/>
  <c r="DJ197" i="2" s="1"/>
  <c r="DJ199" i="2" s="1"/>
  <c r="DK189" i="2"/>
  <c r="DK190" i="2" s="1"/>
  <c r="DK198" i="2" s="1"/>
  <c r="DL106" i="2" l="1"/>
  <c r="DK108" i="2"/>
  <c r="DK197" i="2" s="1"/>
  <c r="DK199" i="2" s="1"/>
  <c r="DL189" i="2"/>
  <c r="DL190" i="2" s="1"/>
  <c r="DL198" i="2" s="1"/>
  <c r="DM106" i="2" l="1"/>
  <c r="DL108" i="2"/>
  <c r="DL197" i="2" s="1"/>
  <c r="DL199" i="2" s="1"/>
  <c r="DM189" i="2"/>
  <c r="DM190" i="2" s="1"/>
  <c r="DM198" i="2" s="1"/>
  <c r="DN106" i="2" l="1"/>
  <c r="DM108" i="2"/>
  <c r="DM197" i="2" s="1"/>
  <c r="DM199" i="2" s="1"/>
  <c r="DN189" i="2"/>
  <c r="DN190" i="2" s="1"/>
  <c r="DN198" i="2" s="1"/>
  <c r="DO106" i="2" l="1"/>
  <c r="DN108" i="2"/>
  <c r="DN197" i="2" s="1"/>
  <c r="DN199" i="2" s="1"/>
  <c r="DO189" i="2"/>
  <c r="DO190" i="2" s="1"/>
  <c r="DO198" i="2" s="1"/>
  <c r="DO108" i="2" l="1"/>
  <c r="DO197" i="2" s="1"/>
  <c r="DO199" i="2" s="1"/>
  <c r="M215" i="1" l="1"/>
  <c r="N215" i="1" s="1"/>
  <c r="O215" i="1" s="1"/>
  <c r="P215" i="1" s="1"/>
  <c r="Q215" i="1" s="1"/>
  <c r="R215" i="1" s="1"/>
  <c r="S215" i="1" s="1"/>
  <c r="T215" i="1" s="1"/>
  <c r="M216" i="1"/>
  <c r="N216" i="1" s="1"/>
  <c r="O216" i="1" s="1"/>
  <c r="P216" i="1" s="1"/>
  <c r="Q216" i="1" s="1"/>
  <c r="M212" i="1"/>
  <c r="N212" i="1" s="1"/>
  <c r="O212" i="1" s="1"/>
  <c r="P212" i="1" s="1"/>
  <c r="Q212" i="1" s="1"/>
  <c r="R212" i="1" s="1"/>
  <c r="S212" i="1" s="1"/>
  <c r="T212" i="1" s="1"/>
  <c r="U212" i="1" s="1"/>
  <c r="V212" i="1" s="1"/>
  <c r="W212" i="1" s="1"/>
  <c r="X212" i="1" s="1"/>
  <c r="Y212" i="1" s="1"/>
  <c r="Z212" i="1" s="1"/>
  <c r="AA212" i="1" s="1"/>
  <c r="AB212" i="1" s="1"/>
  <c r="AC212" i="1" s="1"/>
  <c r="AD212" i="1" s="1"/>
  <c r="AE212" i="1" s="1"/>
  <c r="AF212" i="1" s="1"/>
  <c r="U215" i="1" l="1"/>
  <c r="V215" i="1" s="1"/>
  <c r="W215" i="1" s="1"/>
  <c r="X215" i="1" s="1"/>
  <c r="Y215" i="1" s="1"/>
  <c r="Z215" i="1" s="1"/>
  <c r="AA215" i="1" s="1"/>
  <c r="AB215" i="1" s="1"/>
  <c r="AC215" i="1" s="1"/>
  <c r="AD215" i="1" s="1"/>
  <c r="AE215" i="1" s="1"/>
  <c r="AF215" i="1" s="1"/>
  <c r="R216" i="1"/>
  <c r="S216" i="1" s="1"/>
  <c r="T216" i="1" s="1"/>
  <c r="O217" i="1"/>
  <c r="M211" i="1"/>
  <c r="N211" i="1" s="1"/>
  <c r="O211" i="1" s="1"/>
  <c r="P211" i="1" s="1"/>
  <c r="Q211" i="1" s="1"/>
  <c r="R211" i="1" s="1"/>
  <c r="S211" i="1" s="1"/>
  <c r="T211" i="1" s="1"/>
  <c r="M208" i="1"/>
  <c r="N208" i="1" s="1"/>
  <c r="O208" i="1" s="1"/>
  <c r="P208" i="1" s="1"/>
  <c r="Q208" i="1" s="1"/>
  <c r="M204" i="1"/>
  <c r="N204" i="1" s="1"/>
  <c r="O204" i="1" s="1"/>
  <c r="P204" i="1" s="1"/>
  <c r="Q204" i="1" s="1"/>
  <c r="M203" i="1"/>
  <c r="N203" i="1" s="1"/>
  <c r="O203" i="1" s="1"/>
  <c r="P203" i="1" s="1"/>
  <c r="Q203" i="1" s="1"/>
  <c r="R203" i="1" s="1"/>
  <c r="S203" i="1" s="1"/>
  <c r="T203" i="1" s="1"/>
  <c r="D215" i="1" l="1"/>
  <c r="D212" i="1"/>
  <c r="U216" i="1"/>
  <c r="V216" i="1" s="1"/>
  <c r="W216" i="1" s="1"/>
  <c r="X216" i="1" s="1"/>
  <c r="Y216" i="1" s="1"/>
  <c r="Z216" i="1" s="1"/>
  <c r="AA216" i="1" s="1"/>
  <c r="AB216" i="1" s="1"/>
  <c r="AC216" i="1" s="1"/>
  <c r="AD216" i="1" s="1"/>
  <c r="AE216" i="1" s="1"/>
  <c r="AF216" i="1" s="1"/>
  <c r="U211" i="1"/>
  <c r="V211" i="1" s="1"/>
  <c r="W211" i="1" s="1"/>
  <c r="X211" i="1" s="1"/>
  <c r="Y211" i="1" s="1"/>
  <c r="Z211" i="1" s="1"/>
  <c r="AA211" i="1" s="1"/>
  <c r="AB211" i="1" s="1"/>
  <c r="AC211" i="1" s="1"/>
  <c r="AD211" i="1" s="1"/>
  <c r="AE211" i="1" s="1"/>
  <c r="AF211" i="1" s="1"/>
  <c r="U203" i="1"/>
  <c r="V203" i="1" s="1"/>
  <c r="W203" i="1" s="1"/>
  <c r="X203" i="1" s="1"/>
  <c r="Y203" i="1" s="1"/>
  <c r="Z203" i="1" s="1"/>
  <c r="AA203" i="1" s="1"/>
  <c r="AB203" i="1" s="1"/>
  <c r="AC203" i="1" s="1"/>
  <c r="AD203" i="1" s="1"/>
  <c r="AE203" i="1" s="1"/>
  <c r="AF203" i="1" s="1"/>
  <c r="R208" i="1"/>
  <c r="S208" i="1" s="1"/>
  <c r="T208" i="1" s="1"/>
  <c r="R204" i="1"/>
  <c r="S204" i="1" s="1"/>
  <c r="T204" i="1" s="1"/>
  <c r="M207" i="1"/>
  <c r="L209" i="1"/>
  <c r="O213" i="1"/>
  <c r="J209" i="1"/>
  <c r="K209" i="1"/>
  <c r="G209" i="1"/>
  <c r="H209" i="1"/>
  <c r="F209" i="1"/>
  <c r="I209" i="1"/>
  <c r="E209" i="1"/>
  <c r="D216" i="1" l="1"/>
  <c r="D203" i="1"/>
  <c r="U204" i="1"/>
  <c r="V204" i="1" s="1"/>
  <c r="W204" i="1" s="1"/>
  <c r="X204" i="1" s="1"/>
  <c r="Y204" i="1" s="1"/>
  <c r="Z204" i="1" s="1"/>
  <c r="AA204" i="1" s="1"/>
  <c r="AB204" i="1" s="1"/>
  <c r="AC204" i="1" s="1"/>
  <c r="AD204" i="1" s="1"/>
  <c r="AE204" i="1" s="1"/>
  <c r="AF204" i="1" s="1"/>
  <c r="D211" i="1"/>
  <c r="U208" i="1"/>
  <c r="V208" i="1" s="1"/>
  <c r="W208" i="1" s="1"/>
  <c r="X208" i="1" s="1"/>
  <c r="Y208" i="1" s="1"/>
  <c r="Z208" i="1" s="1"/>
  <c r="AA208" i="1" s="1"/>
  <c r="AB208" i="1" s="1"/>
  <c r="AC208" i="1" s="1"/>
  <c r="AD208" i="1" s="1"/>
  <c r="AE208" i="1" s="1"/>
  <c r="AF208" i="1" s="1"/>
  <c r="N207" i="1"/>
  <c r="O207" i="1" s="1"/>
  <c r="P207" i="1" s="1"/>
  <c r="Q207" i="1" s="1"/>
  <c r="R207" i="1" s="1"/>
  <c r="S207" i="1" s="1"/>
  <c r="T207" i="1" s="1"/>
  <c r="M209" i="1"/>
  <c r="Q217" i="1"/>
  <c r="P213" i="1"/>
  <c r="Q213" i="1"/>
  <c r="P217" i="1"/>
  <c r="S217" i="1"/>
  <c r="D208" i="1" l="1"/>
  <c r="D204" i="1"/>
  <c r="U207" i="1"/>
  <c r="V207" i="1" s="1"/>
  <c r="W207" i="1" s="1"/>
  <c r="X207" i="1" s="1"/>
  <c r="Y207" i="1" s="1"/>
  <c r="Z207" i="1" s="1"/>
  <c r="AA207" i="1" s="1"/>
  <c r="AB207" i="1" s="1"/>
  <c r="AC207" i="1" s="1"/>
  <c r="AD207" i="1" s="1"/>
  <c r="AE207" i="1" s="1"/>
  <c r="AF207" i="1" s="1"/>
  <c r="U213" i="1"/>
  <c r="T217" i="1"/>
  <c r="R217" i="1"/>
  <c r="R213" i="1"/>
  <c r="S213" i="1"/>
  <c r="D207" i="1" l="1"/>
  <c r="T213" i="1"/>
  <c r="W217" i="1"/>
  <c r="U217" i="1"/>
  <c r="V217" i="1"/>
  <c r="AA217" i="1" l="1"/>
  <c r="X217" i="1"/>
  <c r="Y213" i="1"/>
  <c r="X213" i="1"/>
  <c r="Y217" i="1"/>
  <c r="Z217" i="1"/>
  <c r="W213" i="1"/>
  <c r="V213" i="1"/>
  <c r="Z213" i="1" l="1"/>
  <c r="AB213" i="1"/>
  <c r="AC217" i="1"/>
  <c r="AA213" i="1" l="1"/>
  <c r="AD213" i="1"/>
  <c r="AC213" i="1"/>
  <c r="AD217" i="1"/>
  <c r="AB217" i="1"/>
  <c r="AE217" i="1"/>
  <c r="AF213" i="1" l="1"/>
  <c r="AF217" i="1"/>
  <c r="AE213" i="1"/>
  <c r="AJ108" i="2" l="1"/>
  <c r="AJ197" i="2" s="1"/>
  <c r="AL108" i="2"/>
  <c r="AL197" i="2" s="1"/>
  <c r="AK108" i="2"/>
  <c r="AK197" i="2" s="1"/>
  <c r="AN108" i="2"/>
  <c r="AN197" i="2" s="1"/>
  <c r="AM108" i="2"/>
  <c r="AM197" i="2" s="1"/>
  <c r="AJ80" i="2" l="1"/>
  <c r="AJ196" i="2" s="1"/>
  <c r="AN80" i="2"/>
  <c r="AN196" i="2" s="1"/>
  <c r="AM80" i="2"/>
  <c r="AM196" i="2" s="1"/>
  <c r="AL80" i="2"/>
  <c r="AL196" i="2" s="1"/>
  <c r="AK80" i="2"/>
  <c r="AK196" i="2" s="1"/>
  <c r="CM190" i="1" l="1"/>
  <c r="CM198" i="1" s="1"/>
  <c r="BK190" i="1" l="1"/>
  <c r="BK198" i="1" s="1"/>
  <c r="BK46" i="1"/>
  <c r="BK195" i="1" s="1"/>
  <c r="CM80" i="1"/>
  <c r="CM196" i="1" s="1"/>
  <c r="AH46" i="1"/>
  <c r="CM46" i="1"/>
  <c r="CM195" i="1" s="1"/>
  <c r="AH80" i="1"/>
  <c r="AH108" i="1"/>
  <c r="E108" i="1"/>
  <c r="E197" i="1" s="1"/>
  <c r="E190" i="1"/>
  <c r="AI46" i="1"/>
  <c r="AI195" i="1" s="1"/>
  <c r="BM46" i="1"/>
  <c r="BM195" i="1" s="1"/>
  <c r="BM80" i="1"/>
  <c r="BM196" i="1" s="1"/>
  <c r="BO108" i="1"/>
  <c r="BO197" i="1" s="1"/>
  <c r="BO190" i="1"/>
  <c r="BO198" i="1" s="1"/>
  <c r="CQ46" i="1"/>
  <c r="CQ195" i="1" s="1"/>
  <c r="CQ80" i="1"/>
  <c r="CQ196" i="1" s="1"/>
  <c r="CM108" i="1"/>
  <c r="CM197" i="1" s="1"/>
  <c r="CO108" i="1"/>
  <c r="CO197" i="1" s="1"/>
  <c r="CO190" i="1"/>
  <c r="CO198" i="1" s="1"/>
  <c r="AJ80" i="1"/>
  <c r="AJ196" i="1" s="1"/>
  <c r="AJ108" i="1"/>
  <c r="AJ197" i="1" s="1"/>
  <c r="AL46" i="1"/>
  <c r="BL46" i="1"/>
  <c r="BL195" i="1" s="1"/>
  <c r="BL80" i="1"/>
  <c r="BL196" i="1" s="1"/>
  <c r="BN108" i="1"/>
  <c r="BN197" i="1" s="1"/>
  <c r="BN190" i="1"/>
  <c r="BN198" i="1" s="1"/>
  <c r="CP46" i="1"/>
  <c r="CP195" i="1" s="1"/>
  <c r="CP80" i="1"/>
  <c r="CP196" i="1" s="1"/>
  <c r="CR108" i="1"/>
  <c r="CR197" i="1" s="1"/>
  <c r="CN108" i="1"/>
  <c r="CN197" i="1" s="1"/>
  <c r="CR190" i="1"/>
  <c r="CR198" i="1" s="1"/>
  <c r="CN190" i="1"/>
  <c r="CN198" i="1" s="1"/>
  <c r="AI80" i="1"/>
  <c r="AI196" i="1" s="1"/>
  <c r="AI108" i="1"/>
  <c r="AI197" i="1" s="1"/>
  <c r="E46" i="1"/>
  <c r="E195" i="1" s="1"/>
  <c r="AK46" i="1"/>
  <c r="BO46" i="1"/>
  <c r="BO195" i="1" s="1"/>
  <c r="BK80" i="1"/>
  <c r="BK196" i="1" s="1"/>
  <c r="BO80" i="1"/>
  <c r="BO196" i="1" s="1"/>
  <c r="BK108" i="1"/>
  <c r="BK197" i="1" s="1"/>
  <c r="BM108" i="1"/>
  <c r="BM197" i="1" s="1"/>
  <c r="BM190" i="1"/>
  <c r="BM198" i="1" s="1"/>
  <c r="CO46" i="1"/>
  <c r="CO195" i="1" s="1"/>
  <c r="CO80" i="1"/>
  <c r="CO196" i="1" s="1"/>
  <c r="CQ108" i="1"/>
  <c r="CQ197" i="1" s="1"/>
  <c r="CQ190" i="1"/>
  <c r="CQ198" i="1" s="1"/>
  <c r="AL80" i="1"/>
  <c r="AL108" i="1"/>
  <c r="E80" i="1"/>
  <c r="E196" i="1" s="1"/>
  <c r="AJ46" i="1"/>
  <c r="AJ195" i="1" s="1"/>
  <c r="BN46" i="1"/>
  <c r="BN195" i="1" s="1"/>
  <c r="BN80" i="1"/>
  <c r="BN196" i="1" s="1"/>
  <c r="BL108" i="1"/>
  <c r="BL197" i="1" s="1"/>
  <c r="BL190" i="1"/>
  <c r="BL198" i="1" s="1"/>
  <c r="CR46" i="1"/>
  <c r="CR195" i="1" s="1"/>
  <c r="CN46" i="1"/>
  <c r="CN195" i="1" s="1"/>
  <c r="CR80" i="1"/>
  <c r="CR196" i="1" s="1"/>
  <c r="CN80" i="1"/>
  <c r="CN196" i="1" s="1"/>
  <c r="CP108" i="1"/>
  <c r="CP197" i="1" s="1"/>
  <c r="CP190" i="1"/>
  <c r="CP198" i="1" s="1"/>
  <c r="AK80" i="1"/>
  <c r="AK108" i="1"/>
  <c r="F7" i="1"/>
  <c r="S205" i="1"/>
  <c r="S5" i="2"/>
  <c r="AW5" i="2" s="1"/>
  <c r="CZ5" i="1"/>
  <c r="CY5" i="1"/>
  <c r="BX5" i="1"/>
  <c r="BW5" i="1"/>
  <c r="AU5" i="1"/>
  <c r="AT5" i="1"/>
  <c r="R5" i="3"/>
  <c r="Q5" i="3"/>
  <c r="Q4" i="3"/>
  <c r="S4" i="2"/>
  <c r="CZ4" i="1"/>
  <c r="BX4" i="1"/>
  <c r="AU4" i="1"/>
  <c r="BH5" i="1"/>
  <c r="CK5" i="1"/>
  <c r="DM5" i="1"/>
  <c r="AH195" i="1" l="1"/>
  <c r="AH199" i="1" s="1"/>
  <c r="AH197" i="1"/>
  <c r="AH196" i="1"/>
  <c r="CN199" i="1"/>
  <c r="CR199" i="1"/>
  <c r="E198" i="1"/>
  <c r="E199" i="1" s="1"/>
  <c r="AL197" i="1"/>
  <c r="AK195" i="1"/>
  <c r="BN199" i="1"/>
  <c r="CO199" i="1"/>
  <c r="CP199" i="1"/>
  <c r="BL199" i="1"/>
  <c r="CQ199" i="1"/>
  <c r="AK197" i="1"/>
  <c r="AJ199" i="1"/>
  <c r="AL195" i="1"/>
  <c r="AI199" i="1"/>
  <c r="BK199" i="1"/>
  <c r="AL196" i="1"/>
  <c r="BM199" i="1"/>
  <c r="AK196" i="1"/>
  <c r="BO199" i="1"/>
  <c r="CM199" i="1"/>
  <c r="DB5" i="2"/>
  <c r="ED5" i="2"/>
  <c r="BZ5" i="2"/>
  <c r="AL199" i="1" l="1"/>
  <c r="AK199" i="1"/>
  <c r="E80" i="2"/>
  <c r="BO80" i="2"/>
  <c r="BO196" i="2" s="1"/>
  <c r="BQ80" i="2"/>
  <c r="BQ196" i="2" s="1"/>
  <c r="E46" i="2"/>
  <c r="AL46" i="2"/>
  <c r="AL195" i="2" s="1"/>
  <c r="AL199" i="2" s="1"/>
  <c r="BO46" i="2"/>
  <c r="BO195" i="2" s="1"/>
  <c r="BP80" i="2"/>
  <c r="BP196" i="2" s="1"/>
  <c r="CO46" i="2"/>
  <c r="CO195" i="2" s="1"/>
  <c r="CS46" i="2"/>
  <c r="CS195" i="2" s="1"/>
  <c r="CO80" i="2"/>
  <c r="CO196" i="2" s="1"/>
  <c r="CS80" i="2"/>
  <c r="CS196" i="2" s="1"/>
  <c r="DS46" i="2"/>
  <c r="DS195" i="2" s="1"/>
  <c r="DS80" i="2"/>
  <c r="DS196" i="2" s="1"/>
  <c r="AK46" i="2"/>
  <c r="AK195" i="2" s="1"/>
  <c r="AK199" i="2" s="1"/>
  <c r="BN46" i="2"/>
  <c r="BN195" i="2" s="1"/>
  <c r="CR46" i="2"/>
  <c r="CR195" i="2" s="1"/>
  <c r="CR80" i="2"/>
  <c r="CR196" i="2" s="1"/>
  <c r="DV46" i="2"/>
  <c r="DV195" i="2" s="1"/>
  <c r="DR46" i="2"/>
  <c r="DR195" i="2" s="1"/>
  <c r="DV80" i="2"/>
  <c r="DV196" i="2" s="1"/>
  <c r="DR80" i="2"/>
  <c r="DR196" i="2" s="1"/>
  <c r="E192" i="2"/>
  <c r="AJ46" i="2"/>
  <c r="AJ195" i="2" s="1"/>
  <c r="AJ199" i="2" s="1"/>
  <c r="AN46" i="2"/>
  <c r="AN195" i="2" s="1"/>
  <c r="AN199" i="2" s="1"/>
  <c r="BM46" i="2"/>
  <c r="BM195" i="2" s="1"/>
  <c r="BQ46" i="2"/>
  <c r="BQ195" i="2" s="1"/>
  <c r="BM80" i="2"/>
  <c r="BM196" i="2" s="1"/>
  <c r="BN80" i="2"/>
  <c r="BN196" i="2" s="1"/>
  <c r="CQ46" i="2"/>
  <c r="CQ195" i="2" s="1"/>
  <c r="CQ80" i="2"/>
  <c r="CQ196" i="2" s="1"/>
  <c r="DQ46" i="2"/>
  <c r="DQ195" i="2" s="1"/>
  <c r="DU46" i="2"/>
  <c r="DU195" i="2" s="1"/>
  <c r="DQ80" i="2"/>
  <c r="DQ196" i="2" s="1"/>
  <c r="DU80" i="2"/>
  <c r="DU196" i="2" s="1"/>
  <c r="AM46" i="2"/>
  <c r="AM195" i="2" s="1"/>
  <c r="AM199" i="2" s="1"/>
  <c r="BP46" i="2"/>
  <c r="BP195" i="2" s="1"/>
  <c r="CT46" i="2"/>
  <c r="CT195" i="2" s="1"/>
  <c r="CP46" i="2"/>
  <c r="CP195" i="2" s="1"/>
  <c r="CT80" i="2"/>
  <c r="CT196" i="2" s="1"/>
  <c r="CP80" i="2"/>
  <c r="CP196" i="2" s="1"/>
  <c r="DT46" i="2"/>
  <c r="DT195" i="2" s="1"/>
  <c r="DT80" i="2"/>
  <c r="DT196" i="2" s="1"/>
  <c r="E108" i="2"/>
  <c r="BQ108" i="2"/>
  <c r="BQ197" i="2" s="1"/>
  <c r="CO108" i="2"/>
  <c r="CO197" i="2" s="1"/>
  <c r="CQ108" i="2"/>
  <c r="CQ197" i="2" s="1"/>
  <c r="DU108" i="2"/>
  <c r="DU197" i="2" s="1"/>
  <c r="BP108" i="2"/>
  <c r="BP197" i="2" s="1"/>
  <c r="CT108" i="2"/>
  <c r="CT197" i="2" s="1"/>
  <c r="CP108" i="2"/>
  <c r="CP197" i="2" s="1"/>
  <c r="DT108" i="2"/>
  <c r="DT197" i="2" s="1"/>
  <c r="BM108" i="2"/>
  <c r="BM197" i="2" s="1"/>
  <c r="BO108" i="2"/>
  <c r="BO197" i="2" s="1"/>
  <c r="CS108" i="2"/>
  <c r="CS197" i="2" s="1"/>
  <c r="DQ108" i="2"/>
  <c r="DQ197" i="2" s="1"/>
  <c r="DS108" i="2"/>
  <c r="DS197" i="2" s="1"/>
  <c r="BN108" i="2"/>
  <c r="BN197" i="2" s="1"/>
  <c r="CR108" i="2"/>
  <c r="CR197" i="2" s="1"/>
  <c r="DV108" i="2"/>
  <c r="DV197" i="2" s="1"/>
  <c r="DR108" i="2"/>
  <c r="DR197" i="2" s="1"/>
  <c r="F112" i="2"/>
  <c r="DV199" i="2" l="1"/>
  <c r="BO199" i="2"/>
  <c r="BQ199" i="2"/>
  <c r="BM199" i="2"/>
  <c r="DT199" i="2"/>
  <c r="BP199" i="2"/>
  <c r="DU199" i="2"/>
  <c r="CR199" i="2"/>
  <c r="DS199" i="2"/>
  <c r="CO199" i="2"/>
  <c r="E48" i="2"/>
  <c r="E195" i="2"/>
  <c r="CP199" i="2"/>
  <c r="CT199" i="2"/>
  <c r="CQ199" i="2"/>
  <c r="CS199" i="2"/>
  <c r="E82" i="2"/>
  <c r="E196" i="2"/>
  <c r="E110" i="2"/>
  <c r="E197" i="2"/>
  <c r="DQ199" i="2"/>
  <c r="DR199" i="2"/>
  <c r="BN199" i="2"/>
  <c r="F84" i="2"/>
  <c r="F7" i="2"/>
  <c r="E199" i="2" l="1"/>
  <c r="F112" i="1"/>
  <c r="F84" i="1"/>
  <c r="F50" i="1"/>
  <c r="F113" i="1"/>
  <c r="G113" i="1" s="1"/>
  <c r="H113" i="1" s="1"/>
  <c r="I113" i="1" s="1"/>
  <c r="J113" i="1" s="1"/>
  <c r="F114" i="1"/>
  <c r="G114" i="1" s="1"/>
  <c r="H114" i="1" s="1"/>
  <c r="I114" i="1" s="1"/>
  <c r="J114" i="1" s="1"/>
  <c r="F115" i="1"/>
  <c r="G115" i="1" s="1"/>
  <c r="H115" i="1" s="1"/>
  <c r="I115" i="1" s="1"/>
  <c r="J115" i="1" s="1"/>
  <c r="F116" i="1"/>
  <c r="G116" i="1" s="1"/>
  <c r="H116" i="1" s="1"/>
  <c r="I116" i="1" s="1"/>
  <c r="J116" i="1" s="1"/>
  <c r="F117" i="1"/>
  <c r="G117" i="1" s="1"/>
  <c r="H117" i="1" s="1"/>
  <c r="I117" i="1" s="1"/>
  <c r="J117" i="1" s="1"/>
  <c r="F118" i="1"/>
  <c r="G118" i="1" s="1"/>
  <c r="H118" i="1" s="1"/>
  <c r="I118" i="1" s="1"/>
  <c r="J118" i="1" s="1"/>
  <c r="F119" i="1"/>
  <c r="G119" i="1" s="1"/>
  <c r="H119" i="1" s="1"/>
  <c r="I119" i="1" s="1"/>
  <c r="J119" i="1" s="1"/>
  <c r="F120" i="1"/>
  <c r="G120" i="1" s="1"/>
  <c r="H120" i="1" s="1"/>
  <c r="I120" i="1" s="1"/>
  <c r="J120" i="1" s="1"/>
  <c r="F121" i="1"/>
  <c r="G121" i="1" s="1"/>
  <c r="H121" i="1" s="1"/>
  <c r="I121" i="1" s="1"/>
  <c r="J121" i="1" s="1"/>
  <c r="F122" i="1"/>
  <c r="G122" i="1" s="1"/>
  <c r="H122" i="1" s="1"/>
  <c r="I122" i="1" s="1"/>
  <c r="J122" i="1" s="1"/>
  <c r="F123" i="1"/>
  <c r="G123" i="1" s="1"/>
  <c r="H123" i="1" s="1"/>
  <c r="I123" i="1" s="1"/>
  <c r="J123" i="1" s="1"/>
  <c r="F124" i="1"/>
  <c r="G124" i="1" s="1"/>
  <c r="H124" i="1" s="1"/>
  <c r="I124" i="1" s="1"/>
  <c r="J124" i="1" s="1"/>
  <c r="F125" i="1"/>
  <c r="G125" i="1" s="1"/>
  <c r="H125" i="1" s="1"/>
  <c r="I125" i="1" s="1"/>
  <c r="J125" i="1" s="1"/>
  <c r="F126" i="1"/>
  <c r="G126" i="1" s="1"/>
  <c r="H126" i="1" s="1"/>
  <c r="I126" i="1" s="1"/>
  <c r="J126" i="1" s="1"/>
  <c r="F127" i="1"/>
  <c r="G127" i="1" s="1"/>
  <c r="H127" i="1" s="1"/>
  <c r="I127" i="1" s="1"/>
  <c r="J127" i="1" s="1"/>
  <c r="F128" i="1"/>
  <c r="G128" i="1" s="1"/>
  <c r="H128" i="1" s="1"/>
  <c r="I128" i="1" s="1"/>
  <c r="J128" i="1" s="1"/>
  <c r="F129" i="1"/>
  <c r="G129" i="1" s="1"/>
  <c r="H129" i="1" s="1"/>
  <c r="I129" i="1" s="1"/>
  <c r="J129" i="1" s="1"/>
  <c r="F130" i="1"/>
  <c r="G130" i="1" s="1"/>
  <c r="H130" i="1" s="1"/>
  <c r="I130" i="1" s="1"/>
  <c r="J130" i="1" s="1"/>
  <c r="F131" i="1"/>
  <c r="G131" i="1" s="1"/>
  <c r="H131" i="1" s="1"/>
  <c r="I131" i="1" s="1"/>
  <c r="J131" i="1" s="1"/>
  <c r="F132" i="1"/>
  <c r="G132" i="1" s="1"/>
  <c r="H132" i="1" s="1"/>
  <c r="I132" i="1" s="1"/>
  <c r="J132" i="1" s="1"/>
  <c r="F133" i="1"/>
  <c r="G133" i="1" s="1"/>
  <c r="H133" i="1" s="1"/>
  <c r="I133" i="1" s="1"/>
  <c r="J133" i="1" s="1"/>
  <c r="F134" i="1"/>
  <c r="G134" i="1" s="1"/>
  <c r="H134" i="1" s="1"/>
  <c r="I134" i="1" s="1"/>
  <c r="J134" i="1" s="1"/>
  <c r="F135" i="1"/>
  <c r="G135" i="1" s="1"/>
  <c r="H135" i="1" s="1"/>
  <c r="I135" i="1" s="1"/>
  <c r="J135" i="1" s="1"/>
  <c r="F136" i="1"/>
  <c r="G136" i="1" s="1"/>
  <c r="H136" i="1" s="1"/>
  <c r="I136" i="1" s="1"/>
  <c r="J136" i="1" s="1"/>
  <c r="F137" i="1"/>
  <c r="G137" i="1" s="1"/>
  <c r="H137" i="1" s="1"/>
  <c r="I137" i="1" s="1"/>
  <c r="J137" i="1" s="1"/>
  <c r="F138" i="1"/>
  <c r="G138" i="1" s="1"/>
  <c r="H138" i="1" s="1"/>
  <c r="I138" i="1" s="1"/>
  <c r="J138" i="1" s="1"/>
  <c r="F139" i="1"/>
  <c r="F140" i="1"/>
  <c r="G140" i="1" s="1"/>
  <c r="H140" i="1" s="1"/>
  <c r="I140" i="1" s="1"/>
  <c r="J140" i="1" s="1"/>
  <c r="F141" i="1"/>
  <c r="G141" i="1" s="1"/>
  <c r="H141" i="1" s="1"/>
  <c r="I141" i="1" s="1"/>
  <c r="J141" i="1" s="1"/>
  <c r="F142" i="1"/>
  <c r="G142" i="1" s="1"/>
  <c r="H142" i="1" s="1"/>
  <c r="I142" i="1" s="1"/>
  <c r="J142" i="1" s="1"/>
  <c r="F143" i="1"/>
  <c r="G143" i="1" s="1"/>
  <c r="H143" i="1" s="1"/>
  <c r="I143" i="1" s="1"/>
  <c r="J143" i="1" s="1"/>
  <c r="F144" i="1"/>
  <c r="G144" i="1" s="1"/>
  <c r="H144" i="1" s="1"/>
  <c r="I144" i="1" s="1"/>
  <c r="J144" i="1" s="1"/>
  <c r="F145" i="1"/>
  <c r="G145" i="1" s="1"/>
  <c r="H145" i="1" s="1"/>
  <c r="I145" i="1" s="1"/>
  <c r="J145" i="1" s="1"/>
  <c r="F146" i="1"/>
  <c r="G146" i="1" s="1"/>
  <c r="H146" i="1" s="1"/>
  <c r="I146" i="1" s="1"/>
  <c r="J146" i="1" s="1"/>
  <c r="F147" i="1"/>
  <c r="G147" i="1" s="1"/>
  <c r="H147" i="1" s="1"/>
  <c r="I147" i="1" s="1"/>
  <c r="J147" i="1" s="1"/>
  <c r="F148" i="1"/>
  <c r="G148" i="1" s="1"/>
  <c r="H148" i="1" s="1"/>
  <c r="I148" i="1" s="1"/>
  <c r="J148" i="1" s="1"/>
  <c r="F149" i="1"/>
  <c r="G149" i="1" s="1"/>
  <c r="H149" i="1" s="1"/>
  <c r="I149" i="1" s="1"/>
  <c r="J149" i="1" s="1"/>
  <c r="F150" i="1"/>
  <c r="G150" i="1" s="1"/>
  <c r="H150" i="1" s="1"/>
  <c r="I150" i="1" s="1"/>
  <c r="J150" i="1" s="1"/>
  <c r="F151" i="1"/>
  <c r="G151" i="1" s="1"/>
  <c r="H151" i="1" s="1"/>
  <c r="I151" i="1" s="1"/>
  <c r="J151" i="1" s="1"/>
  <c r="F152" i="1"/>
  <c r="G152" i="1" s="1"/>
  <c r="H152" i="1" s="1"/>
  <c r="I152" i="1" s="1"/>
  <c r="J152" i="1" s="1"/>
  <c r="F153" i="1"/>
  <c r="G153" i="1" s="1"/>
  <c r="H153" i="1" s="1"/>
  <c r="I153" i="1" s="1"/>
  <c r="J153" i="1" s="1"/>
  <c r="F154" i="1"/>
  <c r="G154" i="1" s="1"/>
  <c r="H154" i="1" s="1"/>
  <c r="I154" i="1" s="1"/>
  <c r="J154" i="1" s="1"/>
  <c r="F155" i="1"/>
  <c r="G155" i="1" s="1"/>
  <c r="H155" i="1" s="1"/>
  <c r="I155" i="1" s="1"/>
  <c r="J155" i="1" s="1"/>
  <c r="G156" i="1"/>
  <c r="H156" i="1" s="1"/>
  <c r="I156" i="1" s="1"/>
  <c r="J156" i="1" s="1"/>
  <c r="F157" i="1"/>
  <c r="G157" i="1" s="1"/>
  <c r="H157" i="1" s="1"/>
  <c r="I157" i="1" s="1"/>
  <c r="J157" i="1" s="1"/>
  <c r="F158" i="1"/>
  <c r="G158" i="1" s="1"/>
  <c r="H158" i="1" s="1"/>
  <c r="I158" i="1" s="1"/>
  <c r="J158" i="1" s="1"/>
  <c r="F159" i="1"/>
  <c r="G159" i="1" s="1"/>
  <c r="H159" i="1" s="1"/>
  <c r="I159" i="1" s="1"/>
  <c r="J159" i="1" s="1"/>
  <c r="F160" i="1"/>
  <c r="G160" i="1" s="1"/>
  <c r="H160" i="1" s="1"/>
  <c r="I160" i="1" s="1"/>
  <c r="J160" i="1" s="1"/>
  <c r="F161" i="1"/>
  <c r="G161" i="1" s="1"/>
  <c r="H161" i="1" s="1"/>
  <c r="I161" i="1" s="1"/>
  <c r="J161" i="1" s="1"/>
  <c r="F162" i="1"/>
  <c r="G162" i="1" s="1"/>
  <c r="H162" i="1" s="1"/>
  <c r="I162" i="1" s="1"/>
  <c r="J162" i="1" s="1"/>
  <c r="F163" i="1"/>
  <c r="G163" i="1" s="1"/>
  <c r="H163" i="1" s="1"/>
  <c r="I163" i="1" s="1"/>
  <c r="J163" i="1" s="1"/>
  <c r="F164" i="1"/>
  <c r="G164" i="1" s="1"/>
  <c r="H164" i="1" s="1"/>
  <c r="I164" i="1" s="1"/>
  <c r="J164" i="1" s="1"/>
  <c r="F165" i="1"/>
  <c r="G165" i="1" s="1"/>
  <c r="H165" i="1" s="1"/>
  <c r="I165" i="1" s="1"/>
  <c r="J165" i="1" s="1"/>
  <c r="F166" i="1"/>
  <c r="G166" i="1" s="1"/>
  <c r="H166" i="1" s="1"/>
  <c r="I166" i="1" s="1"/>
  <c r="J166" i="1" s="1"/>
  <c r="F167" i="1"/>
  <c r="G167" i="1" s="1"/>
  <c r="H167" i="1" s="1"/>
  <c r="I167" i="1" s="1"/>
  <c r="J167" i="1" s="1"/>
  <c r="F168" i="1"/>
  <c r="G168" i="1" s="1"/>
  <c r="H168" i="1" s="1"/>
  <c r="I168" i="1" s="1"/>
  <c r="J168" i="1" s="1"/>
  <c r="F179" i="1"/>
  <c r="F180" i="1"/>
  <c r="F183" i="1"/>
  <c r="G183" i="1" s="1"/>
  <c r="H183" i="1" s="1"/>
  <c r="I183" i="1" s="1"/>
  <c r="J183" i="1" s="1"/>
  <c r="F184" i="1"/>
  <c r="G184" i="1" s="1"/>
  <c r="H184" i="1" s="1"/>
  <c r="I184" i="1" s="1"/>
  <c r="J184" i="1" s="1"/>
  <c r="F185" i="1"/>
  <c r="G185" i="1" s="1"/>
  <c r="H185" i="1" s="1"/>
  <c r="I185" i="1" s="1"/>
  <c r="J185" i="1" s="1"/>
  <c r="F186" i="1"/>
  <c r="G186" i="1" s="1"/>
  <c r="H186" i="1" s="1"/>
  <c r="I186" i="1" s="1"/>
  <c r="J186" i="1" s="1"/>
  <c r="F85" i="1"/>
  <c r="G85" i="1" s="1"/>
  <c r="H85" i="1" s="1"/>
  <c r="I85" i="1" s="1"/>
  <c r="J85" i="1" s="1"/>
  <c r="F86" i="1"/>
  <c r="G86" i="1" s="1"/>
  <c r="H86" i="1" s="1"/>
  <c r="I86" i="1" s="1"/>
  <c r="J86" i="1" s="1"/>
  <c r="F87" i="1"/>
  <c r="G87" i="1" s="1"/>
  <c r="H87" i="1" s="1"/>
  <c r="I87" i="1" s="1"/>
  <c r="J87" i="1" s="1"/>
  <c r="F88" i="1"/>
  <c r="G88" i="1" s="1"/>
  <c r="H88" i="1" s="1"/>
  <c r="I88" i="1" s="1"/>
  <c r="J88" i="1" s="1"/>
  <c r="F89" i="1"/>
  <c r="G89" i="1" s="1"/>
  <c r="H89" i="1" s="1"/>
  <c r="I89" i="1" s="1"/>
  <c r="J89" i="1" s="1"/>
  <c r="F99" i="1"/>
  <c r="G99" i="1" s="1"/>
  <c r="H99" i="1" s="1"/>
  <c r="I99" i="1" s="1"/>
  <c r="J99" i="1" s="1"/>
  <c r="F100" i="1"/>
  <c r="G100" i="1" s="1"/>
  <c r="H100" i="1" s="1"/>
  <c r="I100" i="1" s="1"/>
  <c r="J100" i="1" s="1"/>
  <c r="F101" i="1"/>
  <c r="G101" i="1" s="1"/>
  <c r="H101" i="1" s="1"/>
  <c r="I101" i="1" s="1"/>
  <c r="J101" i="1" s="1"/>
  <c r="F102" i="1"/>
  <c r="G102" i="1" s="1"/>
  <c r="H102" i="1" s="1"/>
  <c r="I102" i="1" s="1"/>
  <c r="J102" i="1" s="1"/>
  <c r="F103" i="1"/>
  <c r="G103" i="1" s="1"/>
  <c r="H103" i="1" s="1"/>
  <c r="I103" i="1" s="1"/>
  <c r="J103" i="1" s="1"/>
  <c r="F104" i="1"/>
  <c r="G104" i="1" s="1"/>
  <c r="H104" i="1" s="1"/>
  <c r="I104" i="1" s="1"/>
  <c r="J104" i="1" s="1"/>
  <c r="F105" i="1"/>
  <c r="G105" i="1" s="1"/>
  <c r="H105" i="1" s="1"/>
  <c r="I105" i="1" s="1"/>
  <c r="J105" i="1" s="1"/>
  <c r="F106" i="1"/>
  <c r="G106" i="1" s="1"/>
  <c r="H106" i="1" s="1"/>
  <c r="I106" i="1" s="1"/>
  <c r="J106" i="1" s="1"/>
  <c r="F51" i="1"/>
  <c r="G51" i="1" s="1"/>
  <c r="H51" i="1" s="1"/>
  <c r="I51" i="1" s="1"/>
  <c r="J51" i="1" s="1"/>
  <c r="F52" i="1"/>
  <c r="G52" i="1" s="1"/>
  <c r="H52" i="1" s="1"/>
  <c r="I52" i="1" s="1"/>
  <c r="J52" i="1" s="1"/>
  <c r="F53" i="1"/>
  <c r="G53" i="1" s="1"/>
  <c r="H53" i="1" s="1"/>
  <c r="I53" i="1" s="1"/>
  <c r="J53" i="1" s="1"/>
  <c r="F54" i="1"/>
  <c r="G54" i="1" s="1"/>
  <c r="H54" i="1" s="1"/>
  <c r="I54" i="1" s="1"/>
  <c r="J54" i="1" s="1"/>
  <c r="F55" i="1"/>
  <c r="G55" i="1" s="1"/>
  <c r="H55" i="1" s="1"/>
  <c r="I55" i="1" s="1"/>
  <c r="J55" i="1" s="1"/>
  <c r="F8" i="1"/>
  <c r="F9" i="1"/>
  <c r="G9" i="1" s="1"/>
  <c r="H9" i="1" s="1"/>
  <c r="I9" i="1" s="1"/>
  <c r="J9" i="1" s="1"/>
  <c r="G7" i="1"/>
  <c r="C51" i="3"/>
  <c r="C52" i="3"/>
  <c r="C53" i="3"/>
  <c r="C54" i="3"/>
  <c r="F51" i="2"/>
  <c r="F52" i="2"/>
  <c r="G52" i="2" s="1"/>
  <c r="F53" i="2"/>
  <c r="F54" i="2"/>
  <c r="G54" i="2" s="1"/>
  <c r="C8" i="3"/>
  <c r="F8" i="2"/>
  <c r="G8" i="2" s="1"/>
  <c r="G180" i="1" l="1"/>
  <c r="D180" i="3"/>
  <c r="G179" i="1"/>
  <c r="D179" i="3"/>
  <c r="G8" i="1"/>
  <c r="H8" i="1" s="1"/>
  <c r="I8" i="1" s="1"/>
  <c r="J8" i="1" s="1"/>
  <c r="F46" i="1"/>
  <c r="H7" i="1"/>
  <c r="G50" i="1"/>
  <c r="F80" i="1"/>
  <c r="F196" i="1" s="1"/>
  <c r="G84" i="1"/>
  <c r="F108" i="1"/>
  <c r="F197" i="1" s="1"/>
  <c r="G112" i="1"/>
  <c r="F190" i="1"/>
  <c r="G139" i="1"/>
  <c r="H139" i="1" s="1"/>
  <c r="I139" i="1" s="1"/>
  <c r="J139" i="1" s="1"/>
  <c r="D8" i="3"/>
  <c r="D52" i="3"/>
  <c r="D54" i="3"/>
  <c r="D53" i="3"/>
  <c r="D51" i="3"/>
  <c r="H54" i="2"/>
  <c r="I54" i="2" s="1"/>
  <c r="J54" i="2" s="1"/>
  <c r="H52" i="2"/>
  <c r="I52" i="2" s="1"/>
  <c r="J52" i="2" s="1"/>
  <c r="G53" i="2"/>
  <c r="H53" i="2" s="1"/>
  <c r="I53" i="2" s="1"/>
  <c r="J53" i="2" s="1"/>
  <c r="G51" i="2"/>
  <c r="H51" i="2" s="1"/>
  <c r="I51" i="2" s="1"/>
  <c r="J51" i="2" s="1"/>
  <c r="H8" i="2"/>
  <c r="I8" i="2" s="1"/>
  <c r="J8" i="2" s="1"/>
  <c r="H179" i="1" l="1"/>
  <c r="E179" i="3"/>
  <c r="H180" i="1"/>
  <c r="E180" i="3"/>
  <c r="F48" i="1"/>
  <c r="F195" i="1"/>
  <c r="F192" i="1"/>
  <c r="F198" i="1"/>
  <c r="G46" i="1"/>
  <c r="H84" i="1"/>
  <c r="G108" i="1"/>
  <c r="G197" i="1" s="1"/>
  <c r="I7" i="1"/>
  <c r="H46" i="1"/>
  <c r="H112" i="1"/>
  <c r="G190" i="1"/>
  <c r="H50" i="1"/>
  <c r="G80" i="1"/>
  <c r="G196" i="1" s="1"/>
  <c r="G53" i="3"/>
  <c r="H53" i="3"/>
  <c r="E53" i="3"/>
  <c r="F53" i="3"/>
  <c r="E54" i="3"/>
  <c r="E52" i="3"/>
  <c r="E51" i="3"/>
  <c r="E8" i="3"/>
  <c r="F163" i="2"/>
  <c r="G163" i="2" s="1"/>
  <c r="M205" i="1"/>
  <c r="E220" i="1"/>
  <c r="F220" i="1"/>
  <c r="G220" i="1"/>
  <c r="H220" i="1"/>
  <c r="I220" i="1"/>
  <c r="J220" i="1"/>
  <c r="K220" i="1"/>
  <c r="L220" i="1"/>
  <c r="G112" i="2"/>
  <c r="F113" i="2"/>
  <c r="F114" i="2"/>
  <c r="G114" i="2" s="1"/>
  <c r="F115" i="2"/>
  <c r="G115" i="2" s="1"/>
  <c r="H115" i="2" s="1"/>
  <c r="I115" i="2" s="1"/>
  <c r="J115" i="2" s="1"/>
  <c r="F116" i="2"/>
  <c r="G116" i="2" s="1"/>
  <c r="F117" i="2"/>
  <c r="D117" i="3" s="1"/>
  <c r="F118" i="2"/>
  <c r="G118" i="2" s="1"/>
  <c r="H118" i="2" s="1"/>
  <c r="I118" i="2" s="1"/>
  <c r="J118" i="2" s="1"/>
  <c r="F119" i="2"/>
  <c r="G119" i="2" s="1"/>
  <c r="F120" i="2"/>
  <c r="G120" i="2" s="1"/>
  <c r="H120" i="2" s="1"/>
  <c r="I120" i="2" s="1"/>
  <c r="J120" i="2" s="1"/>
  <c r="F121" i="2"/>
  <c r="D121" i="3" s="1"/>
  <c r="F122" i="2"/>
  <c r="G122" i="2" s="1"/>
  <c r="H122" i="2" s="1"/>
  <c r="F123" i="2"/>
  <c r="G123" i="2" s="1"/>
  <c r="F124" i="2"/>
  <c r="G124" i="2" s="1"/>
  <c r="H124" i="2" s="1"/>
  <c r="I124" i="2" s="1"/>
  <c r="J124" i="2" s="1"/>
  <c r="F125" i="2"/>
  <c r="D125" i="3" s="1"/>
  <c r="F126" i="2"/>
  <c r="G126" i="2" s="1"/>
  <c r="H126" i="2" s="1"/>
  <c r="F127" i="2"/>
  <c r="G127" i="2" s="1"/>
  <c r="F128" i="2"/>
  <c r="G128" i="2" s="1"/>
  <c r="H128" i="2" s="1"/>
  <c r="I128" i="2" s="1"/>
  <c r="J128" i="2" s="1"/>
  <c r="F129" i="2"/>
  <c r="D129" i="3" s="1"/>
  <c r="F130" i="2"/>
  <c r="G130" i="2" s="1"/>
  <c r="H130" i="2" s="1"/>
  <c r="F131" i="2"/>
  <c r="D131" i="3" s="1"/>
  <c r="F132" i="2"/>
  <c r="G132" i="2" s="1"/>
  <c r="H132" i="2" s="1"/>
  <c r="I132" i="2" s="1"/>
  <c r="F133" i="2"/>
  <c r="G133" i="2" s="1"/>
  <c r="H133" i="2" s="1"/>
  <c r="I133" i="2" s="1"/>
  <c r="J133" i="2" s="1"/>
  <c r="F134" i="2"/>
  <c r="D134" i="3" s="1"/>
  <c r="F135" i="2"/>
  <c r="G135" i="2" s="1"/>
  <c r="H135" i="2" s="1"/>
  <c r="F136" i="2"/>
  <c r="G136" i="2" s="1"/>
  <c r="H136" i="2" s="1"/>
  <c r="I136" i="2" s="1"/>
  <c r="F137" i="2"/>
  <c r="G137" i="2" s="1"/>
  <c r="H137" i="2" s="1"/>
  <c r="I137" i="2" s="1"/>
  <c r="J137" i="2" s="1"/>
  <c r="F138" i="2"/>
  <c r="D138" i="3" s="1"/>
  <c r="F139" i="2"/>
  <c r="G139" i="2" s="1"/>
  <c r="H139" i="2" s="1"/>
  <c r="F140" i="2"/>
  <c r="G140" i="2" s="1"/>
  <c r="H140" i="2" s="1"/>
  <c r="I140" i="2" s="1"/>
  <c r="F141" i="2"/>
  <c r="G141" i="2" s="1"/>
  <c r="H141" i="2" s="1"/>
  <c r="I141" i="2" s="1"/>
  <c r="J141" i="2" s="1"/>
  <c r="F142" i="2"/>
  <c r="D142" i="3" s="1"/>
  <c r="F143" i="2"/>
  <c r="G143" i="2" s="1"/>
  <c r="H143" i="2" s="1"/>
  <c r="F144" i="2"/>
  <c r="G144" i="2" s="1"/>
  <c r="H144" i="2" s="1"/>
  <c r="I144" i="2" s="1"/>
  <c r="F145" i="2"/>
  <c r="G145" i="2" s="1"/>
  <c r="H145" i="2" s="1"/>
  <c r="I145" i="2" s="1"/>
  <c r="J145" i="2" s="1"/>
  <c r="F146" i="2"/>
  <c r="D146" i="3" s="1"/>
  <c r="F147" i="2"/>
  <c r="G147" i="2" s="1"/>
  <c r="H147" i="2" s="1"/>
  <c r="F148" i="2"/>
  <c r="G148" i="2" s="1"/>
  <c r="H148" i="2" s="1"/>
  <c r="I148" i="2" s="1"/>
  <c r="F149" i="2"/>
  <c r="G149" i="2" s="1"/>
  <c r="H149" i="2" s="1"/>
  <c r="I149" i="2" s="1"/>
  <c r="J149" i="2" s="1"/>
  <c r="F150" i="2"/>
  <c r="D150" i="3" s="1"/>
  <c r="F151" i="2"/>
  <c r="G151" i="2" s="1"/>
  <c r="H151" i="2" s="1"/>
  <c r="I151" i="2" s="1"/>
  <c r="J151" i="2" s="1"/>
  <c r="F152" i="2"/>
  <c r="G152" i="2" s="1"/>
  <c r="H152" i="2" s="1"/>
  <c r="I152" i="2" s="1"/>
  <c r="J152" i="2" s="1"/>
  <c r="F153" i="2"/>
  <c r="G153" i="2" s="1"/>
  <c r="H153" i="2" s="1"/>
  <c r="I153" i="2" s="1"/>
  <c r="J153" i="2" s="1"/>
  <c r="H153" i="3" s="1"/>
  <c r="F154" i="2"/>
  <c r="D154" i="3" s="1"/>
  <c r="F155" i="2"/>
  <c r="G155" i="2" s="1"/>
  <c r="H155" i="2" s="1"/>
  <c r="I155" i="2" s="1"/>
  <c r="J155" i="2" s="1"/>
  <c r="H155" i="3" s="1"/>
  <c r="F156" i="2"/>
  <c r="G156" i="2" s="1"/>
  <c r="H156" i="2" s="1"/>
  <c r="I156" i="2" s="1"/>
  <c r="J156" i="2" s="1"/>
  <c r="F157" i="2"/>
  <c r="G157" i="2" s="1"/>
  <c r="H157" i="2" s="1"/>
  <c r="I157" i="2" s="1"/>
  <c r="J157" i="2" s="1"/>
  <c r="H157" i="3" s="1"/>
  <c r="F158" i="2"/>
  <c r="D158" i="3" s="1"/>
  <c r="F159" i="2"/>
  <c r="D159" i="3" s="1"/>
  <c r="F160" i="2"/>
  <c r="G160" i="2" s="1"/>
  <c r="H160" i="2" s="1"/>
  <c r="I160" i="2" s="1"/>
  <c r="J160" i="2" s="1"/>
  <c r="F161" i="2"/>
  <c r="D161" i="3" s="1"/>
  <c r="F162" i="2"/>
  <c r="D162" i="3" s="1"/>
  <c r="F164" i="2"/>
  <c r="D164" i="3" s="1"/>
  <c r="F165" i="2"/>
  <c r="G165" i="2" s="1"/>
  <c r="F166" i="2"/>
  <c r="D166" i="3" s="1"/>
  <c r="F167" i="2"/>
  <c r="G167" i="2" s="1"/>
  <c r="F168" i="2"/>
  <c r="D168" i="3" s="1"/>
  <c r="F183" i="2"/>
  <c r="G183" i="2" s="1"/>
  <c r="H183" i="2" s="1"/>
  <c r="I183" i="2" s="1"/>
  <c r="J183" i="2" s="1"/>
  <c r="F184" i="2"/>
  <c r="G184" i="2" s="1"/>
  <c r="H184" i="2" s="1"/>
  <c r="I184" i="2" s="1"/>
  <c r="J184" i="2" s="1"/>
  <c r="F185" i="2"/>
  <c r="F186" i="2"/>
  <c r="G186" i="2" s="1"/>
  <c r="H186" i="2" s="1"/>
  <c r="I186" i="2" s="1"/>
  <c r="J186" i="2" s="1"/>
  <c r="G84" i="2"/>
  <c r="F85" i="2"/>
  <c r="D85" i="3" s="1"/>
  <c r="F86" i="2"/>
  <c r="D86" i="3" s="1"/>
  <c r="F87" i="2"/>
  <c r="D87" i="3" s="1"/>
  <c r="F88" i="2"/>
  <c r="G88" i="2" s="1"/>
  <c r="H88" i="2" s="1"/>
  <c r="I88" i="2" s="1"/>
  <c r="J88" i="2" s="1"/>
  <c r="F89" i="2"/>
  <c r="D89" i="3" s="1"/>
  <c r="F99" i="2"/>
  <c r="G99" i="2" s="1"/>
  <c r="F100" i="2"/>
  <c r="G100" i="2" s="1"/>
  <c r="F101" i="2"/>
  <c r="F102" i="2"/>
  <c r="G102" i="2" s="1"/>
  <c r="H102" i="2" s="1"/>
  <c r="I102" i="2" s="1"/>
  <c r="J102" i="2" s="1"/>
  <c r="F103" i="2"/>
  <c r="G103" i="2" s="1"/>
  <c r="H103" i="2" s="1"/>
  <c r="I103" i="2" s="1"/>
  <c r="J103" i="2" s="1"/>
  <c r="F104" i="2"/>
  <c r="G104" i="2" s="1"/>
  <c r="F105" i="2"/>
  <c r="F106" i="2"/>
  <c r="F9" i="2"/>
  <c r="F50" i="2"/>
  <c r="F55" i="2"/>
  <c r="G55" i="2" s="1"/>
  <c r="C163" i="3"/>
  <c r="C7" i="3"/>
  <c r="C9" i="3"/>
  <c r="F217" i="1"/>
  <c r="G217" i="1"/>
  <c r="H217" i="1"/>
  <c r="I217" i="1"/>
  <c r="J217" i="1"/>
  <c r="K217" i="1"/>
  <c r="E217" i="1"/>
  <c r="F213" i="1"/>
  <c r="G213" i="1"/>
  <c r="H213" i="1"/>
  <c r="I213" i="1"/>
  <c r="J213" i="1"/>
  <c r="K213" i="1"/>
  <c r="L213" i="1"/>
  <c r="E213" i="1"/>
  <c r="G205" i="1"/>
  <c r="H205" i="1"/>
  <c r="I205" i="1"/>
  <c r="J205" i="1"/>
  <c r="K205" i="1"/>
  <c r="L205" i="1"/>
  <c r="E205" i="1"/>
  <c r="F205" i="1"/>
  <c r="E48" i="1"/>
  <c r="E192" i="1"/>
  <c r="AD5" i="3"/>
  <c r="AC5" i="3"/>
  <c r="AB5" i="3"/>
  <c r="AA5" i="3"/>
  <c r="Z5" i="3"/>
  <c r="Y5" i="3"/>
  <c r="X5" i="3"/>
  <c r="W5" i="3"/>
  <c r="V5" i="3"/>
  <c r="U5" i="3"/>
  <c r="T5" i="3"/>
  <c r="S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P4" i="3"/>
  <c r="O4" i="3"/>
  <c r="N4" i="3"/>
  <c r="M4" i="3"/>
  <c r="L4" i="3"/>
  <c r="K4" i="3"/>
  <c r="I4" i="3"/>
  <c r="H4" i="3"/>
  <c r="G4" i="3"/>
  <c r="F4" i="3"/>
  <c r="E4" i="3"/>
  <c r="D4" i="3"/>
  <c r="C4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AF5" i="2"/>
  <c r="EQ5" i="2" s="1"/>
  <c r="AE5" i="2"/>
  <c r="EP5" i="2" s="1"/>
  <c r="AD5" i="2"/>
  <c r="EO5" i="2" s="1"/>
  <c r="AC5" i="2"/>
  <c r="EN5" i="2" s="1"/>
  <c r="AB5" i="2"/>
  <c r="EM5" i="2" s="1"/>
  <c r="AA5" i="2"/>
  <c r="EL5" i="2" s="1"/>
  <c r="Z5" i="2"/>
  <c r="EK5" i="2" s="1"/>
  <c r="Y5" i="2"/>
  <c r="EJ5" i="2" s="1"/>
  <c r="X5" i="2"/>
  <c r="EI5" i="2" s="1"/>
  <c r="W5" i="2"/>
  <c r="EH5" i="2" s="1"/>
  <c r="V5" i="2"/>
  <c r="AZ5" i="2" s="1"/>
  <c r="U5" i="2"/>
  <c r="DD5" i="2" s="1"/>
  <c r="T5" i="2"/>
  <c r="EE5" i="2" s="1"/>
  <c r="R5" i="2"/>
  <c r="EC5" i="2" s="1"/>
  <c r="Q5" i="2"/>
  <c r="EB5" i="2" s="1"/>
  <c r="P5" i="2"/>
  <c r="EA5" i="2" s="1"/>
  <c r="O5" i="2"/>
  <c r="DZ5" i="2" s="1"/>
  <c r="N5" i="2"/>
  <c r="DY5" i="2" s="1"/>
  <c r="M5" i="2"/>
  <c r="AQ5" i="2" s="1"/>
  <c r="L5" i="2"/>
  <c r="CU5" i="2" s="1"/>
  <c r="K5" i="2"/>
  <c r="DV5" i="2" s="1"/>
  <c r="J5" i="2"/>
  <c r="DU5" i="2" s="1"/>
  <c r="I5" i="2"/>
  <c r="DT5" i="2" s="1"/>
  <c r="H5" i="2"/>
  <c r="DS5" i="2" s="1"/>
  <c r="G5" i="2"/>
  <c r="DR5" i="2" s="1"/>
  <c r="F5" i="2"/>
  <c r="DQ5" i="2" s="1"/>
  <c r="E5" i="2"/>
  <c r="AF4" i="2"/>
  <c r="BJ4" i="2" s="1"/>
  <c r="AE4" i="2"/>
  <c r="EP4" i="2" s="1"/>
  <c r="AD4" i="2"/>
  <c r="EO4" i="2" s="1"/>
  <c r="AC4" i="2"/>
  <c r="DL4" i="2" s="1"/>
  <c r="AB4" i="2"/>
  <c r="BF4" i="2" s="1"/>
  <c r="AA4" i="2"/>
  <c r="EL4" i="2" s="1"/>
  <c r="Z4" i="2"/>
  <c r="EK4" i="2" s="1"/>
  <c r="Y4" i="2"/>
  <c r="BC4" i="2" s="1"/>
  <c r="X4" i="2"/>
  <c r="BB4" i="2" s="1"/>
  <c r="W4" i="2"/>
  <c r="EH4" i="2" s="1"/>
  <c r="V4" i="2"/>
  <c r="EG4" i="2" s="1"/>
  <c r="U4" i="2"/>
  <c r="CB4" i="2" s="1"/>
  <c r="T4" i="2"/>
  <c r="AX4" i="2" s="1"/>
  <c r="R4" i="2"/>
  <c r="Q4" i="2"/>
  <c r="CZ4" i="2" s="1"/>
  <c r="P4" i="2"/>
  <c r="EA4" i="2" s="1"/>
  <c r="O4" i="2"/>
  <c r="AS4" i="2" s="1"/>
  <c r="N4" i="2"/>
  <c r="DY4" i="2" s="1"/>
  <c r="DX4" i="2"/>
  <c r="L4" i="2"/>
  <c r="K4" i="2"/>
  <c r="J4" i="2"/>
  <c r="DU4" i="2" s="1"/>
  <c r="I4" i="2"/>
  <c r="CR4" i="2" s="1"/>
  <c r="H4" i="2"/>
  <c r="DS4" i="2" s="1"/>
  <c r="G4" i="2"/>
  <c r="AK4" i="2" s="1"/>
  <c r="F4" i="2"/>
  <c r="DQ4" i="2" s="1"/>
  <c r="E3" i="2"/>
  <c r="E4" i="2"/>
  <c r="AH4" i="1"/>
  <c r="AI4" i="1"/>
  <c r="AJ4" i="1"/>
  <c r="AK4" i="1"/>
  <c r="AL4" i="1"/>
  <c r="AO4" i="1"/>
  <c r="AP4" i="1"/>
  <c r="AQ4" i="1"/>
  <c r="AR4" i="1"/>
  <c r="AS4" i="1"/>
  <c r="AT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K4" i="1"/>
  <c r="BL4" i="1"/>
  <c r="BM4" i="1"/>
  <c r="BN4" i="1"/>
  <c r="BO4" i="1"/>
  <c r="BP4" i="1"/>
  <c r="BR4" i="1"/>
  <c r="BS4" i="1"/>
  <c r="BT4" i="1"/>
  <c r="BU4" i="1"/>
  <c r="BV4" i="1"/>
  <c r="BW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M4" i="1"/>
  <c r="CN4" i="1"/>
  <c r="CO4" i="1"/>
  <c r="CP4" i="1"/>
  <c r="CQ4" i="1"/>
  <c r="CR4" i="1"/>
  <c r="CT4" i="1"/>
  <c r="CU4" i="1"/>
  <c r="CV4" i="1"/>
  <c r="CW4" i="1"/>
  <c r="CX4" i="1"/>
  <c r="CY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AH5" i="1"/>
  <c r="AI5" i="1"/>
  <c r="AJ5" i="1"/>
  <c r="AK5" i="1"/>
  <c r="AL5" i="1"/>
  <c r="AM5" i="1"/>
  <c r="AN5" i="1"/>
  <c r="AO5" i="1"/>
  <c r="AP5" i="1"/>
  <c r="AQ5" i="1"/>
  <c r="AR5" i="1"/>
  <c r="AS5" i="1"/>
  <c r="AV5" i="1"/>
  <c r="AW5" i="1"/>
  <c r="AX5" i="1"/>
  <c r="AY5" i="1"/>
  <c r="AZ5" i="1"/>
  <c r="BA5" i="1"/>
  <c r="BB5" i="1"/>
  <c r="BC5" i="1"/>
  <c r="BD5" i="1"/>
  <c r="BE5" i="1"/>
  <c r="BF5" i="1"/>
  <c r="BG5" i="1"/>
  <c r="BK5" i="1"/>
  <c r="BL5" i="1"/>
  <c r="BM5" i="1"/>
  <c r="BN5" i="1"/>
  <c r="BO5" i="1"/>
  <c r="BP5" i="1"/>
  <c r="BQ5" i="1"/>
  <c r="BR5" i="1"/>
  <c r="BS5" i="1"/>
  <c r="BT5" i="1"/>
  <c r="BU5" i="1"/>
  <c r="BV5" i="1"/>
  <c r="BY5" i="1"/>
  <c r="BZ5" i="1"/>
  <c r="CA5" i="1"/>
  <c r="CB5" i="1"/>
  <c r="CC5" i="1"/>
  <c r="CD5" i="1"/>
  <c r="CE5" i="1"/>
  <c r="CF5" i="1"/>
  <c r="CG5" i="1"/>
  <c r="CH5" i="1"/>
  <c r="CI5" i="1"/>
  <c r="CJ5" i="1"/>
  <c r="CM5" i="1"/>
  <c r="CN5" i="1"/>
  <c r="CO5" i="1"/>
  <c r="CP5" i="1"/>
  <c r="CQ5" i="1"/>
  <c r="CR5" i="1"/>
  <c r="CS5" i="1"/>
  <c r="CT5" i="1"/>
  <c r="CU5" i="1"/>
  <c r="CV5" i="1"/>
  <c r="CW5" i="1"/>
  <c r="CX5" i="1"/>
  <c r="DA5" i="1"/>
  <c r="DB5" i="1"/>
  <c r="DC5" i="1"/>
  <c r="DD5" i="1"/>
  <c r="DE5" i="1"/>
  <c r="DF5" i="1"/>
  <c r="DG5" i="1"/>
  <c r="DH5" i="1"/>
  <c r="DI5" i="1"/>
  <c r="DJ5" i="1"/>
  <c r="DK5" i="1"/>
  <c r="DL5" i="1"/>
  <c r="E82" i="1"/>
  <c r="F82" i="1"/>
  <c r="E110" i="1"/>
  <c r="F110" i="1"/>
  <c r="C50" i="3"/>
  <c r="C55" i="3"/>
  <c r="C84" i="3"/>
  <c r="D84" i="3"/>
  <c r="C85" i="3"/>
  <c r="C86" i="3"/>
  <c r="C87" i="3"/>
  <c r="C88" i="3"/>
  <c r="C89" i="3"/>
  <c r="C112" i="3"/>
  <c r="D112" i="3"/>
  <c r="C113" i="3"/>
  <c r="C114" i="3"/>
  <c r="C115" i="3"/>
  <c r="C116" i="3"/>
  <c r="C117" i="3"/>
  <c r="C118" i="3"/>
  <c r="C119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4" i="3"/>
  <c r="C165" i="3"/>
  <c r="C166" i="3"/>
  <c r="C167" i="3"/>
  <c r="C168" i="3"/>
  <c r="I180" i="1" l="1"/>
  <c r="F180" i="3"/>
  <c r="I179" i="1"/>
  <c r="F179" i="3"/>
  <c r="G192" i="1"/>
  <c r="G198" i="1"/>
  <c r="F199" i="1"/>
  <c r="H48" i="1"/>
  <c r="H195" i="1"/>
  <c r="G48" i="1"/>
  <c r="G195" i="1"/>
  <c r="D113" i="3"/>
  <c r="F190" i="2"/>
  <c r="AP4" i="2"/>
  <c r="BS4" i="2"/>
  <c r="DW4" i="2"/>
  <c r="CU4" i="2"/>
  <c r="G153" i="3"/>
  <c r="E153" i="3"/>
  <c r="F157" i="3"/>
  <c r="D133" i="3"/>
  <c r="D157" i="3"/>
  <c r="D141" i="3"/>
  <c r="E157" i="3"/>
  <c r="F153" i="3"/>
  <c r="D137" i="3"/>
  <c r="G157" i="3"/>
  <c r="D153" i="3"/>
  <c r="D145" i="3"/>
  <c r="G151" i="3"/>
  <c r="D116" i="3"/>
  <c r="D123" i="3"/>
  <c r="E135" i="3"/>
  <c r="D155" i="3"/>
  <c r="C196" i="3"/>
  <c r="C189" i="3"/>
  <c r="C197" i="3" s="1"/>
  <c r="C80" i="3"/>
  <c r="C195" i="3" s="1"/>
  <c r="C46" i="3"/>
  <c r="C194" i="3" s="1"/>
  <c r="I50" i="1"/>
  <c r="H80" i="1"/>
  <c r="H196" i="1" s="1"/>
  <c r="J7" i="1"/>
  <c r="BR46" i="2" s="1"/>
  <c r="BR195" i="2" s="1"/>
  <c r="I46" i="1"/>
  <c r="I112" i="1"/>
  <c r="H190" i="1"/>
  <c r="I84" i="1"/>
  <c r="H108" i="1"/>
  <c r="H197" i="1" s="1"/>
  <c r="D50" i="3"/>
  <c r="F80" i="2"/>
  <c r="G9" i="2"/>
  <c r="H9" i="2" s="1"/>
  <c r="I9" i="2" s="1"/>
  <c r="J9" i="2" s="1"/>
  <c r="F46" i="2"/>
  <c r="H160" i="3"/>
  <c r="F156" i="3"/>
  <c r="E144" i="3"/>
  <c r="D160" i="3"/>
  <c r="D124" i="3"/>
  <c r="E152" i="3"/>
  <c r="G155" i="3"/>
  <c r="D119" i="3"/>
  <c r="D143" i="3"/>
  <c r="D147" i="3"/>
  <c r="F155" i="3"/>
  <c r="E151" i="3"/>
  <c r="D139" i="3"/>
  <c r="E143" i="3"/>
  <c r="E147" i="3"/>
  <c r="F151" i="3"/>
  <c r="D88" i="3"/>
  <c r="E155" i="3"/>
  <c r="H151" i="3"/>
  <c r="D151" i="3"/>
  <c r="D114" i="3"/>
  <c r="D127" i="3"/>
  <c r="D135" i="3"/>
  <c r="E139" i="3"/>
  <c r="D9" i="3"/>
  <c r="G86" i="2"/>
  <c r="H86" i="2" s="1"/>
  <c r="F108" i="2"/>
  <c r="AO4" i="2"/>
  <c r="F118" i="3"/>
  <c r="G115" i="3"/>
  <c r="D130" i="3"/>
  <c r="E122" i="3"/>
  <c r="D126" i="3"/>
  <c r="G118" i="3"/>
  <c r="H115" i="3"/>
  <c r="D115" i="3"/>
  <c r="D122" i="3"/>
  <c r="E118" i="3"/>
  <c r="F115" i="3"/>
  <c r="E126" i="3"/>
  <c r="E130" i="3"/>
  <c r="D167" i="3"/>
  <c r="H118" i="3"/>
  <c r="D118" i="3"/>
  <c r="E115" i="3"/>
  <c r="M213" i="1"/>
  <c r="BY5" i="2"/>
  <c r="DA5" i="2"/>
  <c r="AV5" i="2"/>
  <c r="F148" i="3"/>
  <c r="F132" i="3"/>
  <c r="D140" i="3"/>
  <c r="G160" i="3"/>
  <c r="E156" i="3"/>
  <c r="H152" i="3"/>
  <c r="D152" i="3"/>
  <c r="D128" i="3"/>
  <c r="D136" i="3"/>
  <c r="E140" i="3"/>
  <c r="F144" i="3"/>
  <c r="F160" i="3"/>
  <c r="H156" i="3"/>
  <c r="D156" i="3"/>
  <c r="G152" i="3"/>
  <c r="D132" i="3"/>
  <c r="E136" i="3"/>
  <c r="F140" i="3"/>
  <c r="D148" i="3"/>
  <c r="D163" i="3"/>
  <c r="D165" i="3"/>
  <c r="E160" i="3"/>
  <c r="G156" i="3"/>
  <c r="F152" i="3"/>
  <c r="D55" i="3"/>
  <c r="D120" i="3"/>
  <c r="E132" i="3"/>
  <c r="F136" i="3"/>
  <c r="D144" i="3"/>
  <c r="E148" i="3"/>
  <c r="ED4" i="2"/>
  <c r="CK5" i="2"/>
  <c r="DB4" i="2"/>
  <c r="BZ4" i="2"/>
  <c r="EC4" i="2"/>
  <c r="AW4" i="2"/>
  <c r="DC4" i="2"/>
  <c r="AE205" i="1"/>
  <c r="W205" i="1"/>
  <c r="DE5" i="2"/>
  <c r="CC4" i="2"/>
  <c r="BD5" i="2"/>
  <c r="DX5" i="2"/>
  <c r="BP5" i="2"/>
  <c r="BG5" i="2"/>
  <c r="DH4" i="2"/>
  <c r="BS5" i="2"/>
  <c r="CY4" i="2"/>
  <c r="EF4" i="2"/>
  <c r="EN4" i="2"/>
  <c r="DT4" i="2"/>
  <c r="M217" i="1"/>
  <c r="BO4" i="2"/>
  <c r="CQ4" i="2"/>
  <c r="CV4" i="2"/>
  <c r="DG4" i="2"/>
  <c r="EI4" i="2"/>
  <c r="D149" i="3"/>
  <c r="AZ4" i="2"/>
  <c r="DM4" i="2"/>
  <c r="AM5" i="2"/>
  <c r="BH5" i="2"/>
  <c r="BT5" i="2"/>
  <c r="CV5" i="2"/>
  <c r="DM5" i="2"/>
  <c r="BH4" i="2"/>
  <c r="BT4" i="2"/>
  <c r="AU5" i="2"/>
  <c r="CC5" i="2"/>
  <c r="CZ5" i="2"/>
  <c r="C204" i="1"/>
  <c r="AQ4" i="2"/>
  <c r="BP4" i="2"/>
  <c r="CK4" i="2"/>
  <c r="DI4" i="2"/>
  <c r="EB4" i="2"/>
  <c r="CR5" i="2"/>
  <c r="DI5" i="2"/>
  <c r="EG5" i="2"/>
  <c r="H119" i="2"/>
  <c r="E119" i="3"/>
  <c r="EM4" i="2"/>
  <c r="C207" i="1"/>
  <c r="C203" i="1"/>
  <c r="AF205" i="1"/>
  <c r="AB205" i="1"/>
  <c r="X205" i="1"/>
  <c r="H100" i="2"/>
  <c r="H127" i="2"/>
  <c r="E127" i="3"/>
  <c r="AU4" i="2"/>
  <c r="BX4" i="2"/>
  <c r="CX4" i="2"/>
  <c r="DE4" i="2"/>
  <c r="DK4" i="2"/>
  <c r="CG5" i="2"/>
  <c r="CT5" i="2"/>
  <c r="DC5" i="2"/>
  <c r="DK5" i="2"/>
  <c r="AM4" i="2"/>
  <c r="BD4" i="2"/>
  <c r="CG4" i="2"/>
  <c r="EE4" i="2"/>
  <c r="EQ4" i="2"/>
  <c r="BX5" i="2"/>
  <c r="CP5" i="2"/>
  <c r="CX5" i="2"/>
  <c r="DG5" i="2"/>
  <c r="DO5" i="2"/>
  <c r="H114" i="2"/>
  <c r="E114" i="3"/>
  <c r="H104" i="2"/>
  <c r="I104" i="2" s="1"/>
  <c r="H167" i="2"/>
  <c r="E167" i="3"/>
  <c r="BU4" i="2"/>
  <c r="CO5" i="2"/>
  <c r="T205" i="1"/>
  <c r="O205" i="1"/>
  <c r="R205" i="1"/>
  <c r="CT4" i="2"/>
  <c r="DO4" i="2"/>
  <c r="DZ4" i="2"/>
  <c r="N205" i="1"/>
  <c r="CP4" i="2"/>
  <c r="C216" i="1"/>
  <c r="C211" i="1"/>
  <c r="H165" i="2"/>
  <c r="E165" i="3"/>
  <c r="H123" i="2"/>
  <c r="E123" i="3"/>
  <c r="H116" i="2"/>
  <c r="E116" i="3"/>
  <c r="H112" i="2"/>
  <c r="E112" i="3"/>
  <c r="G131" i="2"/>
  <c r="AY4" i="2"/>
  <c r="BG4" i="2"/>
  <c r="BW4" i="2"/>
  <c r="CF4" i="2"/>
  <c r="CL4" i="2"/>
  <c r="DD4" i="2"/>
  <c r="EJ4" i="2"/>
  <c r="CJ5" i="2"/>
  <c r="DF5" i="2"/>
  <c r="DL5" i="2"/>
  <c r="AL4" i="2"/>
  <c r="AT4" i="2"/>
  <c r="CJ4" i="2"/>
  <c r="F52" i="3"/>
  <c r="F51" i="3"/>
  <c r="F54" i="3"/>
  <c r="E88" i="3"/>
  <c r="C212" i="1"/>
  <c r="AC205" i="1"/>
  <c r="Y205" i="1"/>
  <c r="U205" i="1"/>
  <c r="P205" i="1"/>
  <c r="AA205" i="1"/>
  <c r="D7" i="3"/>
  <c r="BQ4" i="2"/>
  <c r="CH4" i="2"/>
  <c r="BM4" i="2"/>
  <c r="CD4" i="2"/>
  <c r="CO4" i="2"/>
  <c r="CS4" i="2"/>
  <c r="CW4" i="2"/>
  <c r="DA4" i="2"/>
  <c r="DF4" i="2"/>
  <c r="DJ4" i="2"/>
  <c r="DN4" i="2"/>
  <c r="CD5" i="2"/>
  <c r="CL5" i="2"/>
  <c r="CW5" i="2"/>
  <c r="BY4" i="2"/>
  <c r="BM5" i="2"/>
  <c r="BU5" i="2"/>
  <c r="CS5" i="2"/>
  <c r="DJ5" i="2"/>
  <c r="DN5" i="2"/>
  <c r="H55" i="2"/>
  <c r="I55" i="2" s="1"/>
  <c r="E55" i="3"/>
  <c r="DV4" i="2"/>
  <c r="F8" i="3"/>
  <c r="DR4" i="2"/>
  <c r="AP5" i="2"/>
  <c r="AY5" i="2"/>
  <c r="BO5" i="2"/>
  <c r="CF5" i="2"/>
  <c r="DW5" i="2"/>
  <c r="EF5" i="2"/>
  <c r="CB5" i="2"/>
  <c r="CQ5" i="2"/>
  <c r="CY5" i="2"/>
  <c r="DH5" i="2"/>
  <c r="AL5" i="2"/>
  <c r="AT5" i="2"/>
  <c r="BC5" i="2"/>
  <c r="BQ5" i="2"/>
  <c r="BW5" i="2"/>
  <c r="CH5" i="2"/>
  <c r="H99" i="2"/>
  <c r="I99" i="2" s="1"/>
  <c r="J99" i="2" s="1"/>
  <c r="H84" i="2"/>
  <c r="E84" i="3"/>
  <c r="F88" i="3"/>
  <c r="G105" i="2"/>
  <c r="H105" i="2" s="1"/>
  <c r="I105" i="2" s="1"/>
  <c r="J105" i="2" s="1"/>
  <c r="G85" i="2"/>
  <c r="G166" i="2"/>
  <c r="G101" i="2"/>
  <c r="G50" i="2"/>
  <c r="G164" i="2"/>
  <c r="G162" i="2"/>
  <c r="G161" i="2"/>
  <c r="G89" i="2"/>
  <c r="H89" i="2" s="1"/>
  <c r="I89" i="2" s="1"/>
  <c r="J89" i="2" s="1"/>
  <c r="G87" i="2"/>
  <c r="G185" i="2"/>
  <c r="G168" i="2"/>
  <c r="G159" i="2"/>
  <c r="G129" i="2"/>
  <c r="E129" i="3" s="1"/>
  <c r="G125" i="2"/>
  <c r="E125" i="3" s="1"/>
  <c r="G121" i="2"/>
  <c r="E121" i="3" s="1"/>
  <c r="G117" i="2"/>
  <c r="G113" i="2"/>
  <c r="M220" i="1"/>
  <c r="G158" i="2"/>
  <c r="G154" i="2"/>
  <c r="G150" i="2"/>
  <c r="E150" i="3" s="1"/>
  <c r="G146" i="2"/>
  <c r="E146" i="3" s="1"/>
  <c r="G142" i="2"/>
  <c r="H142" i="2" s="1"/>
  <c r="I142" i="2" s="1"/>
  <c r="J142" i="2" s="1"/>
  <c r="G138" i="2"/>
  <c r="E138" i="3" s="1"/>
  <c r="G134" i="2"/>
  <c r="E134" i="3" s="1"/>
  <c r="N213" i="1"/>
  <c r="G148" i="3"/>
  <c r="J148" i="2"/>
  <c r="G144" i="3"/>
  <c r="J144" i="2"/>
  <c r="G140" i="3"/>
  <c r="J140" i="2"/>
  <c r="G136" i="3"/>
  <c r="J136" i="2"/>
  <c r="G132" i="3"/>
  <c r="J132" i="2"/>
  <c r="F130" i="3"/>
  <c r="I130" i="2"/>
  <c r="J130" i="2" s="1"/>
  <c r="F126" i="3"/>
  <c r="I126" i="2"/>
  <c r="J126" i="2" s="1"/>
  <c r="F122" i="3"/>
  <c r="I122" i="2"/>
  <c r="J122" i="2" s="1"/>
  <c r="E128" i="3"/>
  <c r="E124" i="3"/>
  <c r="E120" i="3"/>
  <c r="F147" i="3"/>
  <c r="I147" i="2"/>
  <c r="J147" i="2" s="1"/>
  <c r="F143" i="3"/>
  <c r="I143" i="2"/>
  <c r="J143" i="2" s="1"/>
  <c r="F139" i="3"/>
  <c r="I139" i="2"/>
  <c r="J139" i="2" s="1"/>
  <c r="F135" i="3"/>
  <c r="I135" i="2"/>
  <c r="J135" i="2" s="1"/>
  <c r="H163" i="2"/>
  <c r="E163" i="3"/>
  <c r="E149" i="3"/>
  <c r="E145" i="3"/>
  <c r="E141" i="3"/>
  <c r="E137" i="3"/>
  <c r="E133" i="3"/>
  <c r="AD205" i="1"/>
  <c r="Z205" i="1"/>
  <c r="V205" i="1"/>
  <c r="Q205" i="1"/>
  <c r="AJ4" i="2"/>
  <c r="AN4" i="2"/>
  <c r="AR4" i="2"/>
  <c r="AV4" i="2"/>
  <c r="BA4" i="2"/>
  <c r="BE4" i="2"/>
  <c r="BI4" i="2"/>
  <c r="BN4" i="2"/>
  <c r="BR4" i="2"/>
  <c r="BV4" i="2"/>
  <c r="CA4" i="2"/>
  <c r="CE4" i="2"/>
  <c r="CI4" i="2"/>
  <c r="CM4" i="2"/>
  <c r="AJ5" i="2"/>
  <c r="AN5" i="2"/>
  <c r="AR5" i="2"/>
  <c r="BA5" i="2"/>
  <c r="BE5" i="2"/>
  <c r="BI5" i="2"/>
  <c r="BN5" i="2"/>
  <c r="BR5" i="2"/>
  <c r="BV5" i="2"/>
  <c r="CA5" i="2"/>
  <c r="CE5" i="2"/>
  <c r="CI5" i="2"/>
  <c r="CM5" i="2"/>
  <c r="AK5" i="2"/>
  <c r="AO5" i="2"/>
  <c r="AS5" i="2"/>
  <c r="AX5" i="2"/>
  <c r="BB5" i="2"/>
  <c r="BF5" i="2"/>
  <c r="BJ5" i="2"/>
  <c r="G7" i="2"/>
  <c r="G106" i="2"/>
  <c r="J179" i="1" l="1"/>
  <c r="H179" i="3" s="1"/>
  <c r="G179" i="3"/>
  <c r="J180" i="1"/>
  <c r="H180" i="3" s="1"/>
  <c r="G180" i="3"/>
  <c r="G199" i="1"/>
  <c r="C198" i="3"/>
  <c r="F48" i="2"/>
  <c r="F195" i="2"/>
  <c r="F110" i="2"/>
  <c r="F197" i="2"/>
  <c r="F82" i="2"/>
  <c r="F196" i="2"/>
  <c r="F192" i="2"/>
  <c r="F198" i="2"/>
  <c r="I48" i="1"/>
  <c r="I195" i="1"/>
  <c r="H192" i="1"/>
  <c r="H198" i="1"/>
  <c r="H199" i="1" s="1"/>
  <c r="E86" i="3"/>
  <c r="G190" i="2"/>
  <c r="D189" i="3"/>
  <c r="D197" i="3" s="1"/>
  <c r="D196" i="3"/>
  <c r="D46" i="3"/>
  <c r="D194" i="3" s="1"/>
  <c r="D80" i="3"/>
  <c r="D195" i="3" s="1"/>
  <c r="J50" i="1"/>
  <c r="I80" i="1"/>
  <c r="I196" i="1" s="1"/>
  <c r="J84" i="1"/>
  <c r="I108" i="1"/>
  <c r="I197" i="1" s="1"/>
  <c r="J46" i="1"/>
  <c r="J112" i="1"/>
  <c r="I190" i="1"/>
  <c r="H50" i="2"/>
  <c r="G80" i="2"/>
  <c r="G46" i="2"/>
  <c r="G108" i="2"/>
  <c r="H134" i="2"/>
  <c r="I134" i="2" s="1"/>
  <c r="J134" i="2" s="1"/>
  <c r="C205" i="1"/>
  <c r="H138" i="2"/>
  <c r="I138" i="2" s="1"/>
  <c r="J138" i="2" s="1"/>
  <c r="I100" i="2"/>
  <c r="E142" i="3"/>
  <c r="H125" i="2"/>
  <c r="I125" i="2" s="1"/>
  <c r="J125" i="2" s="1"/>
  <c r="H146" i="2"/>
  <c r="I146" i="2" s="1"/>
  <c r="J146" i="2" s="1"/>
  <c r="H150" i="2"/>
  <c r="I150" i="2" s="1"/>
  <c r="J150" i="2" s="1"/>
  <c r="H129" i="2"/>
  <c r="I129" i="2" s="1"/>
  <c r="J129" i="2" s="1"/>
  <c r="I119" i="2"/>
  <c r="F119" i="3"/>
  <c r="H121" i="2"/>
  <c r="F121" i="3" s="1"/>
  <c r="I127" i="2"/>
  <c r="F127" i="3"/>
  <c r="G135" i="3"/>
  <c r="G147" i="3"/>
  <c r="G143" i="3"/>
  <c r="I167" i="2"/>
  <c r="F167" i="3"/>
  <c r="I114" i="2"/>
  <c r="F114" i="3"/>
  <c r="G139" i="3"/>
  <c r="D205" i="1"/>
  <c r="I112" i="2"/>
  <c r="F112" i="3"/>
  <c r="I116" i="2"/>
  <c r="F116" i="3"/>
  <c r="I165" i="2"/>
  <c r="F165" i="3"/>
  <c r="H131" i="2"/>
  <c r="E131" i="3"/>
  <c r="I123" i="2"/>
  <c r="F123" i="3"/>
  <c r="G54" i="3"/>
  <c r="G51" i="3"/>
  <c r="G52" i="3"/>
  <c r="D213" i="1"/>
  <c r="C213" i="1"/>
  <c r="F55" i="3"/>
  <c r="G8" i="3"/>
  <c r="E9" i="3"/>
  <c r="H136" i="3"/>
  <c r="H158" i="2"/>
  <c r="E158" i="3"/>
  <c r="H87" i="2"/>
  <c r="E87" i="3"/>
  <c r="H148" i="3"/>
  <c r="H154" i="2"/>
  <c r="E154" i="3"/>
  <c r="H113" i="2"/>
  <c r="E113" i="3"/>
  <c r="H159" i="2"/>
  <c r="E159" i="3"/>
  <c r="H185" i="2"/>
  <c r="H162" i="2"/>
  <c r="E162" i="3"/>
  <c r="H166" i="2"/>
  <c r="E166" i="3"/>
  <c r="G88" i="3"/>
  <c r="H101" i="2"/>
  <c r="H85" i="2"/>
  <c r="E85" i="3"/>
  <c r="E89" i="3"/>
  <c r="G122" i="3"/>
  <c r="G126" i="3"/>
  <c r="G130" i="3"/>
  <c r="H132" i="3"/>
  <c r="H117" i="2"/>
  <c r="E117" i="3"/>
  <c r="H168" i="2"/>
  <c r="E168" i="3"/>
  <c r="H161" i="2"/>
  <c r="E161" i="3"/>
  <c r="H164" i="2"/>
  <c r="E164" i="3"/>
  <c r="F86" i="3"/>
  <c r="I86" i="2"/>
  <c r="J55" i="2"/>
  <c r="G55" i="3"/>
  <c r="I84" i="2"/>
  <c r="F84" i="3"/>
  <c r="F89" i="3"/>
  <c r="J104" i="2"/>
  <c r="H106" i="2"/>
  <c r="G82" i="1"/>
  <c r="E50" i="3"/>
  <c r="F9" i="3"/>
  <c r="I163" i="2"/>
  <c r="F163" i="3"/>
  <c r="G110" i="1"/>
  <c r="F142" i="3"/>
  <c r="H144" i="3"/>
  <c r="E7" i="3"/>
  <c r="H7" i="2"/>
  <c r="F133" i="3"/>
  <c r="F137" i="3"/>
  <c r="F141" i="3"/>
  <c r="F145" i="3"/>
  <c r="F149" i="3"/>
  <c r="F120" i="3"/>
  <c r="F124" i="3"/>
  <c r="F128" i="3"/>
  <c r="H140" i="3"/>
  <c r="H135" i="3"/>
  <c r="H139" i="3"/>
  <c r="H143" i="3"/>
  <c r="H147" i="3"/>
  <c r="H122" i="3"/>
  <c r="H126" i="3"/>
  <c r="H130" i="3"/>
  <c r="G142" i="3"/>
  <c r="D198" i="3" l="1"/>
  <c r="G192" i="2"/>
  <c r="G198" i="2"/>
  <c r="G110" i="2"/>
  <c r="G197" i="2"/>
  <c r="F199" i="2"/>
  <c r="G82" i="2"/>
  <c r="G196" i="2"/>
  <c r="G48" i="2"/>
  <c r="G195" i="2"/>
  <c r="J48" i="1"/>
  <c r="J195" i="1"/>
  <c r="I192" i="1"/>
  <c r="I198" i="1"/>
  <c r="I199" i="1" s="1"/>
  <c r="H190" i="2"/>
  <c r="F134" i="3"/>
  <c r="E196" i="3"/>
  <c r="E46" i="3"/>
  <c r="E194" i="3" s="1"/>
  <c r="E189" i="3"/>
  <c r="E197" i="3" s="1"/>
  <c r="E80" i="3"/>
  <c r="E195" i="3" s="1"/>
  <c r="J190" i="1"/>
  <c r="J108" i="1"/>
  <c r="J197" i="1" s="1"/>
  <c r="J80" i="1"/>
  <c r="J196" i="1" s="1"/>
  <c r="G146" i="3"/>
  <c r="H46" i="2"/>
  <c r="I50" i="2"/>
  <c r="H80" i="2"/>
  <c r="H108" i="2"/>
  <c r="J112" i="2"/>
  <c r="G134" i="3"/>
  <c r="J100" i="2"/>
  <c r="F146" i="3"/>
  <c r="G150" i="3"/>
  <c r="G125" i="3"/>
  <c r="F138" i="3"/>
  <c r="G138" i="3"/>
  <c r="F150" i="3"/>
  <c r="F125" i="3"/>
  <c r="F129" i="3"/>
  <c r="G129" i="3"/>
  <c r="G112" i="3"/>
  <c r="I121" i="2"/>
  <c r="G121" i="3" s="1"/>
  <c r="J119" i="2"/>
  <c r="G119" i="3"/>
  <c r="G127" i="3"/>
  <c r="J127" i="2"/>
  <c r="J167" i="2"/>
  <c r="G167" i="3"/>
  <c r="J114" i="2"/>
  <c r="G114" i="3"/>
  <c r="G123" i="3"/>
  <c r="J123" i="2"/>
  <c r="I131" i="2"/>
  <c r="F131" i="3"/>
  <c r="J116" i="2"/>
  <c r="G116" i="3"/>
  <c r="J165" i="2"/>
  <c r="G165" i="3"/>
  <c r="H51" i="3"/>
  <c r="H52" i="3"/>
  <c r="H54" i="3"/>
  <c r="H8" i="3"/>
  <c r="I164" i="2"/>
  <c r="F164" i="3"/>
  <c r="I168" i="2"/>
  <c r="F168" i="3"/>
  <c r="I85" i="2"/>
  <c r="F85" i="3"/>
  <c r="I101" i="2"/>
  <c r="I166" i="2"/>
  <c r="F166" i="3"/>
  <c r="I159" i="2"/>
  <c r="F159" i="3"/>
  <c r="I113" i="2"/>
  <c r="F113" i="3"/>
  <c r="G89" i="3"/>
  <c r="H88" i="3"/>
  <c r="J86" i="2"/>
  <c r="G86" i="3"/>
  <c r="I161" i="2"/>
  <c r="F161" i="3"/>
  <c r="I162" i="2"/>
  <c r="F162" i="3"/>
  <c r="I185" i="2"/>
  <c r="I87" i="2"/>
  <c r="F87" i="3"/>
  <c r="I158" i="2"/>
  <c r="F158" i="3"/>
  <c r="J84" i="2"/>
  <c r="G84" i="3"/>
  <c r="H55" i="3"/>
  <c r="I117" i="2"/>
  <c r="F117" i="3"/>
  <c r="I154" i="2"/>
  <c r="F154" i="3"/>
  <c r="H146" i="3"/>
  <c r="H110" i="1"/>
  <c r="H125" i="3"/>
  <c r="H129" i="3"/>
  <c r="G145" i="3"/>
  <c r="G137" i="3"/>
  <c r="H138" i="3"/>
  <c r="I110" i="1"/>
  <c r="G128" i="3"/>
  <c r="G120" i="3"/>
  <c r="I7" i="2"/>
  <c r="F7" i="3"/>
  <c r="G9" i="3"/>
  <c r="H142" i="3"/>
  <c r="H134" i="3"/>
  <c r="G149" i="3"/>
  <c r="G141" i="3"/>
  <c r="G133" i="3"/>
  <c r="H82" i="1"/>
  <c r="F50" i="3"/>
  <c r="I106" i="2"/>
  <c r="H150" i="3"/>
  <c r="G124" i="3"/>
  <c r="J163" i="2"/>
  <c r="G163" i="3"/>
  <c r="E198" i="3" l="1"/>
  <c r="H48" i="2"/>
  <c r="H195" i="2"/>
  <c r="H110" i="2"/>
  <c r="H197" i="2"/>
  <c r="H82" i="2"/>
  <c r="H196" i="2"/>
  <c r="H192" i="2"/>
  <c r="H198" i="2"/>
  <c r="G199" i="2"/>
  <c r="J192" i="1"/>
  <c r="J198" i="1"/>
  <c r="J199" i="1" s="1"/>
  <c r="K8" i="2"/>
  <c r="I190" i="2"/>
  <c r="F189" i="3"/>
  <c r="F197" i="3" s="1"/>
  <c r="F196" i="3"/>
  <c r="F80" i="3"/>
  <c r="F195" i="3" s="1"/>
  <c r="F46" i="3"/>
  <c r="F194" i="3" s="1"/>
  <c r="H112" i="3"/>
  <c r="I80" i="2"/>
  <c r="J50" i="2"/>
  <c r="I46" i="2"/>
  <c r="I108" i="2"/>
  <c r="J121" i="2"/>
  <c r="H121" i="3" s="1"/>
  <c r="H119" i="3"/>
  <c r="H127" i="3"/>
  <c r="H114" i="3"/>
  <c r="H167" i="3"/>
  <c r="H116" i="3"/>
  <c r="H165" i="3"/>
  <c r="J131" i="2"/>
  <c r="G131" i="3"/>
  <c r="H123" i="3"/>
  <c r="J154" i="2"/>
  <c r="G154" i="3"/>
  <c r="H84" i="3"/>
  <c r="J158" i="2"/>
  <c r="G158" i="3"/>
  <c r="J185" i="2"/>
  <c r="H86" i="3"/>
  <c r="H89" i="3"/>
  <c r="J159" i="2"/>
  <c r="G159" i="3"/>
  <c r="J113" i="2"/>
  <c r="G113" i="3"/>
  <c r="J85" i="2"/>
  <c r="G85" i="3"/>
  <c r="J168" i="2"/>
  <c r="G168" i="3"/>
  <c r="J87" i="2"/>
  <c r="G87" i="3"/>
  <c r="J166" i="2"/>
  <c r="G166" i="3"/>
  <c r="J101" i="2"/>
  <c r="J117" i="2"/>
  <c r="G117" i="3"/>
  <c r="J162" i="2"/>
  <c r="G162" i="3"/>
  <c r="J161" i="2"/>
  <c r="G161" i="3"/>
  <c r="J164" i="2"/>
  <c r="G164" i="3"/>
  <c r="J106" i="2"/>
  <c r="H149" i="3"/>
  <c r="H163" i="3"/>
  <c r="H141" i="3"/>
  <c r="H9" i="3"/>
  <c r="J7" i="2"/>
  <c r="G7" i="3"/>
  <c r="H128" i="3"/>
  <c r="J110" i="1"/>
  <c r="H124" i="3"/>
  <c r="H133" i="3"/>
  <c r="H120" i="3"/>
  <c r="H145" i="3"/>
  <c r="I82" i="1"/>
  <c r="G50" i="3"/>
  <c r="H137" i="3"/>
  <c r="F198" i="3" l="1"/>
  <c r="I82" i="2"/>
  <c r="I196" i="2"/>
  <c r="I110" i="2"/>
  <c r="I197" i="2"/>
  <c r="I48" i="2"/>
  <c r="I195" i="2"/>
  <c r="I192" i="2"/>
  <c r="I198" i="2"/>
  <c r="H199" i="2"/>
  <c r="K9" i="2"/>
  <c r="J190" i="2"/>
  <c r="G196" i="3"/>
  <c r="G189" i="3"/>
  <c r="G197" i="3" s="1"/>
  <c r="G46" i="3"/>
  <c r="G194" i="3" s="1"/>
  <c r="G80" i="3"/>
  <c r="G195" i="3" s="1"/>
  <c r="J80" i="2"/>
  <c r="J46" i="2"/>
  <c r="J108" i="2"/>
  <c r="H131" i="3"/>
  <c r="H85" i="3"/>
  <c r="H164" i="3"/>
  <c r="H117" i="3"/>
  <c r="H158" i="3"/>
  <c r="H162" i="3"/>
  <c r="H166" i="3"/>
  <c r="H87" i="3"/>
  <c r="H168" i="3"/>
  <c r="H161" i="3"/>
  <c r="H113" i="3"/>
  <c r="H159" i="3"/>
  <c r="H154" i="3"/>
  <c r="J82" i="1"/>
  <c r="H50" i="3"/>
  <c r="H7" i="3"/>
  <c r="G198" i="3" l="1"/>
  <c r="J48" i="2"/>
  <c r="J195" i="2"/>
  <c r="J82" i="2"/>
  <c r="J196" i="2"/>
  <c r="J192" i="2"/>
  <c r="J198" i="2"/>
  <c r="J110" i="2"/>
  <c r="J197" i="2"/>
  <c r="I199" i="2"/>
  <c r="AO190" i="2"/>
  <c r="AO198" i="2" s="1"/>
  <c r="AO80" i="2"/>
  <c r="AO196" i="2" s="1"/>
  <c r="K7" i="2"/>
  <c r="H189" i="3"/>
  <c r="H197" i="3" s="1"/>
  <c r="H196" i="3"/>
  <c r="H46" i="3"/>
  <c r="H194" i="3" s="1"/>
  <c r="H80" i="3"/>
  <c r="H195" i="3" s="1"/>
  <c r="H198" i="3" l="1"/>
  <c r="J199" i="2"/>
  <c r="AO108" i="2"/>
  <c r="AO197" i="2" s="1"/>
  <c r="K46" i="2"/>
  <c r="AO46" i="2"/>
  <c r="AO195" i="2" s="1"/>
  <c r="AO199" i="2" l="1"/>
  <c r="K48" i="2"/>
  <c r="K195" i="2"/>
  <c r="L217" i="1"/>
  <c r="N217" i="1"/>
  <c r="C215" i="1" l="1"/>
  <c r="C217" i="1" s="1"/>
  <c r="D217" i="1"/>
  <c r="R209" i="1" l="1"/>
  <c r="R220" i="1"/>
  <c r="O220" i="1"/>
  <c r="Q209" i="1"/>
  <c r="Q220" i="1"/>
  <c r="P220" i="1"/>
  <c r="P209" i="1"/>
  <c r="O209" i="1"/>
  <c r="S209" i="1"/>
  <c r="C208" i="1"/>
  <c r="N220" i="1"/>
  <c r="N209" i="1"/>
  <c r="C220" i="1" l="1"/>
  <c r="C209" i="1"/>
  <c r="S220" i="1"/>
  <c r="T209" i="1" l="1"/>
  <c r="T220" i="1"/>
  <c r="U220" i="1" l="1"/>
  <c r="U209" i="1"/>
  <c r="V220" i="1" l="1"/>
  <c r="V209" i="1"/>
  <c r="W209" i="1" l="1"/>
  <c r="W220" i="1"/>
  <c r="X220" i="1" l="1"/>
  <c r="X209" i="1"/>
  <c r="Y209" i="1" l="1"/>
  <c r="Y220" i="1"/>
  <c r="Z220" i="1" l="1"/>
  <c r="Z209" i="1"/>
  <c r="AA209" i="1" l="1"/>
  <c r="AA220" i="1"/>
  <c r="AB209" i="1" l="1"/>
  <c r="AB220" i="1"/>
  <c r="AC220" i="1" l="1"/>
  <c r="AC209" i="1"/>
  <c r="AD220" i="1" l="1"/>
  <c r="AD209" i="1"/>
  <c r="AE209" i="1" l="1"/>
  <c r="AE220" i="1"/>
  <c r="AF220" i="1" l="1"/>
  <c r="AF209" i="1"/>
  <c r="D209" i="1" l="1"/>
  <c r="D220" i="1"/>
  <c r="BP46" i="1"/>
  <c r="BP195" i="1" s="1"/>
  <c r="K165" i="2" l="1"/>
  <c r="K185" i="2"/>
  <c r="K183" i="2"/>
  <c r="K166" i="2"/>
  <c r="K168" i="2"/>
  <c r="K184" i="2"/>
  <c r="K186" i="2"/>
  <c r="K167" i="2" l="1"/>
  <c r="BP190" i="1"/>
  <c r="BP198" i="1" s="1"/>
  <c r="K119" i="2"/>
  <c r="K156" i="2"/>
  <c r="K115" i="2"/>
  <c r="K159" i="2"/>
  <c r="K146" i="2"/>
  <c r="K154" i="2"/>
  <c r="K128" i="2"/>
  <c r="K123" i="2"/>
  <c r="K127" i="2"/>
  <c r="K124" i="2"/>
  <c r="K145" i="2"/>
  <c r="K114" i="2"/>
  <c r="K160" i="2"/>
  <c r="K116" i="2"/>
  <c r="K157" i="2"/>
  <c r="K126" i="2"/>
  <c r="K143" i="2"/>
  <c r="K138" i="2"/>
  <c r="K142" i="2"/>
  <c r="K153" i="2"/>
  <c r="K152" i="2"/>
  <c r="K134" i="2"/>
  <c r="K155" i="2"/>
  <c r="K139" i="2"/>
  <c r="K140" i="2"/>
  <c r="K136" i="2"/>
  <c r="K137" i="2"/>
  <c r="K129" i="2"/>
  <c r="K133" i="2"/>
  <c r="K148" i="2"/>
  <c r="K120" i="2"/>
  <c r="K164" i="2"/>
  <c r="K150" i="2"/>
  <c r="K135" i="2"/>
  <c r="K122" i="2"/>
  <c r="K118" i="2"/>
  <c r="K131" i="2"/>
  <c r="K117" i="2"/>
  <c r="K141" i="2"/>
  <c r="K144" i="2"/>
  <c r="K162" i="2"/>
  <c r="K158" i="2"/>
  <c r="K151" i="2"/>
  <c r="K130" i="2"/>
  <c r="K163" i="2"/>
  <c r="K147" i="2"/>
  <c r="K132" i="2"/>
  <c r="K149" i="2" l="1"/>
  <c r="K161" i="2"/>
  <c r="K125" i="2"/>
  <c r="K121" i="2"/>
  <c r="K113" i="2"/>
  <c r="BR190" i="2"/>
  <c r="BR198" i="2" s="1"/>
  <c r="K112" i="2"/>
  <c r="K190" i="2" l="1"/>
  <c r="K112" i="1"/>
  <c r="K192" i="2" l="1"/>
  <c r="K198" i="2"/>
  <c r="I112" i="3"/>
  <c r="AP112" i="2" s="1"/>
  <c r="K123" i="1" l="1"/>
  <c r="K116" i="1"/>
  <c r="K127" i="1"/>
  <c r="K115" i="1"/>
  <c r="K133" i="1"/>
  <c r="K155" i="1"/>
  <c r="K129" i="1"/>
  <c r="K120" i="1"/>
  <c r="K121" i="1"/>
  <c r="K151" i="1"/>
  <c r="K162" i="1"/>
  <c r="K144" i="1"/>
  <c r="K130" i="1"/>
  <c r="K156" i="1"/>
  <c r="K140" i="1"/>
  <c r="K113" i="1"/>
  <c r="K114" i="1"/>
  <c r="K152" i="1"/>
  <c r="K186" i="1"/>
  <c r="K134" i="1"/>
  <c r="K184" i="1"/>
  <c r="K142" i="1"/>
  <c r="K166" i="1"/>
  <c r="K150" i="1"/>
  <c r="K118" i="1"/>
  <c r="K161" i="1"/>
  <c r="K164" i="1"/>
  <c r="K159" i="1"/>
  <c r="K143" i="1"/>
  <c r="K139" i="1"/>
  <c r="K145" i="1"/>
  <c r="K149" i="1"/>
  <c r="K148" i="1"/>
  <c r="K117" i="1"/>
  <c r="K146" i="1"/>
  <c r="K185" i="1"/>
  <c r="K147" i="1"/>
  <c r="K122" i="1"/>
  <c r="K153" i="1"/>
  <c r="K136" i="1"/>
  <c r="K138" i="1"/>
  <c r="K168" i="1"/>
  <c r="K163" i="1"/>
  <c r="K180" i="1"/>
  <c r="I180" i="3" s="1"/>
  <c r="K179" i="1"/>
  <c r="I179" i="3" s="1"/>
  <c r="K125" i="1"/>
  <c r="K154" i="1"/>
  <c r="K132" i="1"/>
  <c r="K157" i="1"/>
  <c r="K131" i="1"/>
  <c r="K165" i="1"/>
  <c r="K141" i="1"/>
  <c r="K160" i="1"/>
  <c r="K124" i="1"/>
  <c r="K119" i="1"/>
  <c r="K183" i="1"/>
  <c r="K128" i="1"/>
  <c r="K135" i="1"/>
  <c r="K126" i="1"/>
  <c r="K137" i="1"/>
  <c r="K158" i="1"/>
  <c r="AM190" i="1"/>
  <c r="K167" i="1"/>
  <c r="AO114" i="1" l="1"/>
  <c r="AN178" i="1"/>
  <c r="AP178" i="1"/>
  <c r="AN177" i="1"/>
  <c r="L177" i="1" s="1"/>
  <c r="AN116" i="1"/>
  <c r="AO145" i="1"/>
  <c r="AO140" i="1"/>
  <c r="AP120" i="1"/>
  <c r="AO157" i="1"/>
  <c r="AO125" i="1"/>
  <c r="AP137" i="1"/>
  <c r="AP186" i="1"/>
  <c r="AO128" i="1"/>
  <c r="AN165" i="1"/>
  <c r="AP174" i="1"/>
  <c r="AP166" i="1"/>
  <c r="AN145" i="1"/>
  <c r="AO117" i="1"/>
  <c r="AN124" i="1"/>
  <c r="AN157" i="1"/>
  <c r="AN185" i="1"/>
  <c r="AN171" i="1"/>
  <c r="AP158" i="1"/>
  <c r="AO136" i="1"/>
  <c r="AP148" i="1"/>
  <c r="AN153" i="1"/>
  <c r="AO141" i="1"/>
  <c r="AN143" i="1"/>
  <c r="BQ143" i="1" s="1"/>
  <c r="BS143" i="2" s="1"/>
  <c r="AP123" i="1"/>
  <c r="AN160" i="1"/>
  <c r="AO184" i="1"/>
  <c r="AN150" i="1"/>
  <c r="AP130" i="1"/>
  <c r="AN163" i="1"/>
  <c r="AP172" i="1"/>
  <c r="AN131" i="1"/>
  <c r="BQ131" i="1" s="1"/>
  <c r="BS131" i="2" s="1"/>
  <c r="AP168" i="1"/>
  <c r="AP170" i="1"/>
  <c r="AO144" i="1"/>
  <c r="AN138" i="1"/>
  <c r="BQ138" i="1" s="1"/>
  <c r="BS138" i="2" s="1"/>
  <c r="AP118" i="1"/>
  <c r="AN151" i="1"/>
  <c r="AN135" i="1"/>
  <c r="AN147" i="1"/>
  <c r="BQ147" i="1" s="1"/>
  <c r="BS147" i="2" s="1"/>
  <c r="AN152" i="1"/>
  <c r="AP129" i="1"/>
  <c r="AN142" i="1"/>
  <c r="AP122" i="1"/>
  <c r="AN155" i="1"/>
  <c r="AN139" i="1"/>
  <c r="AO119" i="1"/>
  <c r="AN156" i="1"/>
  <c r="BQ156" i="1" s="1"/>
  <c r="BS156" i="2" s="1"/>
  <c r="AP133" i="1"/>
  <c r="AP180" i="1"/>
  <c r="AP126" i="1"/>
  <c r="AP159" i="1"/>
  <c r="AP183" i="1"/>
  <c r="BA123" i="1"/>
  <c r="BA140" i="1"/>
  <c r="BA158" i="1"/>
  <c r="BA164" i="1"/>
  <c r="AW113" i="1"/>
  <c r="AW120" i="1"/>
  <c r="AW150" i="1"/>
  <c r="AW174" i="1"/>
  <c r="AW169" i="1"/>
  <c r="AS129" i="1"/>
  <c r="AS134" i="1"/>
  <c r="AS141" i="1"/>
  <c r="AS151" i="1"/>
  <c r="AS176" i="1"/>
  <c r="AZ127" i="1"/>
  <c r="AZ144" i="1"/>
  <c r="AZ162" i="1"/>
  <c r="AZ164" i="1"/>
  <c r="AZ178" i="1"/>
  <c r="AV124" i="1"/>
  <c r="AV137" i="1"/>
  <c r="AV155" i="1"/>
  <c r="AV169" i="1"/>
  <c r="AR114" i="1"/>
  <c r="AR121" i="1"/>
  <c r="AR139" i="1"/>
  <c r="AR171" i="1"/>
  <c r="AR174" i="1"/>
  <c r="AQ129" i="1"/>
  <c r="AQ118" i="1"/>
  <c r="AQ182" i="1"/>
  <c r="AQ171" i="1"/>
  <c r="AQ160" i="1"/>
  <c r="AY128" i="1"/>
  <c r="AY145" i="1"/>
  <c r="BA127" i="1"/>
  <c r="BA144" i="1"/>
  <c r="BA162" i="1"/>
  <c r="BA172" i="1"/>
  <c r="AW117" i="1"/>
  <c r="AW124" i="1"/>
  <c r="AW152" i="1"/>
  <c r="AW178" i="1"/>
  <c r="AW177" i="1"/>
  <c r="AS114" i="1"/>
  <c r="AS131" i="1"/>
  <c r="AS149" i="1"/>
  <c r="AS155" i="1"/>
  <c r="AS180" i="1"/>
  <c r="AZ112" i="1"/>
  <c r="AZ148" i="1"/>
  <c r="AZ135" i="1"/>
  <c r="AZ168" i="1"/>
  <c r="AZ182" i="1"/>
  <c r="AV128" i="1"/>
  <c r="AV141" i="1"/>
  <c r="AV159" i="1"/>
  <c r="AV177" i="1"/>
  <c r="AR118" i="1"/>
  <c r="AR125" i="1"/>
  <c r="AR147" i="1"/>
  <c r="AR175" i="1"/>
  <c r="AR180" i="1"/>
  <c r="AQ133" i="1"/>
  <c r="AQ122" i="1"/>
  <c r="AQ186" i="1"/>
  <c r="AQ175" i="1"/>
  <c r="AQ164" i="1"/>
  <c r="AY113" i="1"/>
  <c r="BA112" i="1"/>
  <c r="BA148" i="1"/>
  <c r="BA166" i="1"/>
  <c r="BA182" i="1"/>
  <c r="AW121" i="1"/>
  <c r="AW128" i="1"/>
  <c r="AW156" i="1"/>
  <c r="AW141" i="1"/>
  <c r="AW183" i="1"/>
  <c r="AS118" i="1"/>
  <c r="AS135" i="1"/>
  <c r="AS153" i="1"/>
  <c r="AS159" i="1"/>
  <c r="AS184" i="1"/>
  <c r="AZ116" i="1"/>
  <c r="AZ133" i="1"/>
  <c r="AZ143" i="1"/>
  <c r="AZ172" i="1"/>
  <c r="AZ186" i="1"/>
  <c r="AV113" i="1"/>
  <c r="AV145" i="1"/>
  <c r="AV163" i="1"/>
  <c r="AV183" i="1"/>
  <c r="AR122" i="1"/>
  <c r="AR129" i="1"/>
  <c r="AR153" i="1"/>
  <c r="AR179" i="1"/>
  <c r="AR184" i="1"/>
  <c r="AQ137" i="1"/>
  <c r="AQ126" i="1"/>
  <c r="AQ115" i="1"/>
  <c r="AQ179" i="1"/>
  <c r="AQ168" i="1"/>
  <c r="AY117" i="1"/>
  <c r="BA116" i="1"/>
  <c r="BA138" i="1"/>
  <c r="BA170" i="1"/>
  <c r="BA186" i="1"/>
  <c r="AW122" i="1"/>
  <c r="AW139" i="1"/>
  <c r="AW157" i="1"/>
  <c r="AW163" i="1"/>
  <c r="AW165" i="1"/>
  <c r="AS116" i="1"/>
  <c r="AS138" i="1"/>
  <c r="AO116" i="1"/>
  <c r="AP177" i="1"/>
  <c r="AN115" i="1"/>
  <c r="AO115" i="1"/>
  <c r="AP179" i="1"/>
  <c r="AN175" i="1"/>
  <c r="AP136" i="1"/>
  <c r="AN148" i="1"/>
  <c r="AP169" i="1"/>
  <c r="AN166" i="1"/>
  <c r="AO121" i="1"/>
  <c r="AN117" i="1"/>
  <c r="AP124" i="1"/>
  <c r="AP161" i="1"/>
  <c r="AP185" i="1"/>
  <c r="AP171" i="1"/>
  <c r="AN158" i="1"/>
  <c r="BQ158" i="1" s="1"/>
  <c r="BS158" i="2" s="1"/>
  <c r="AN140" i="1"/>
  <c r="AO148" i="1"/>
  <c r="AO153" i="1"/>
  <c r="AN141" i="1"/>
  <c r="BQ141" i="1" s="1"/>
  <c r="BS141" i="2" s="1"/>
  <c r="AN112" i="1"/>
  <c r="AO186" i="1"/>
  <c r="AP132" i="1"/>
  <c r="AP149" i="1"/>
  <c r="AO174" i="1"/>
  <c r="AO166" i="1"/>
  <c r="AP139" i="1"/>
  <c r="AP119" i="1"/>
  <c r="AO152" i="1"/>
  <c r="AN133" i="1"/>
  <c r="AN180" i="1"/>
  <c r="AO122" i="1"/>
  <c r="AN159" i="1"/>
  <c r="AO183" i="1"/>
  <c r="AN127" i="1"/>
  <c r="AN164" i="1"/>
  <c r="BQ164" i="1" s="1"/>
  <c r="BS164" i="2" s="1"/>
  <c r="AO182" i="1"/>
  <c r="AN162" i="1"/>
  <c r="AP134" i="1"/>
  <c r="AN167" i="1"/>
  <c r="BQ167" i="1" s="1"/>
  <c r="BS167" i="2" s="1"/>
  <c r="AP176" i="1"/>
  <c r="AO131" i="1"/>
  <c r="AN168" i="1"/>
  <c r="AN173" i="1"/>
  <c r="AP144" i="1"/>
  <c r="AP138" i="1"/>
  <c r="AO146" i="1"/>
  <c r="AP151" i="1"/>
  <c r="AP135" i="1"/>
  <c r="AO147" i="1"/>
  <c r="AO170" i="1"/>
  <c r="AN129" i="1"/>
  <c r="BQ129" i="1" s="1"/>
  <c r="BS129" i="2" s="1"/>
  <c r="AP142" i="1"/>
  <c r="AO118" i="1"/>
  <c r="AO155" i="1"/>
  <c r="BA113" i="1"/>
  <c r="BA120" i="1"/>
  <c r="BA146" i="1"/>
  <c r="BA174" i="1"/>
  <c r="BA165" i="1"/>
  <c r="AW129" i="1"/>
  <c r="AW134" i="1"/>
  <c r="AW137" i="1"/>
  <c r="AW151" i="1"/>
  <c r="AW172" i="1"/>
  <c r="AS126" i="1"/>
  <c r="AS143" i="1"/>
  <c r="AS161" i="1"/>
  <c r="AS167" i="1"/>
  <c r="AS177" i="1"/>
  <c r="AZ124" i="1"/>
  <c r="AZ141" i="1"/>
  <c r="AZ155" i="1"/>
  <c r="AZ165" i="1"/>
  <c r="AV114" i="1"/>
  <c r="AV121" i="1"/>
  <c r="AV143" i="1"/>
  <c r="AV171" i="1"/>
  <c r="AV178" i="1"/>
  <c r="AR130" i="1"/>
  <c r="AR131" i="1"/>
  <c r="AR161" i="1"/>
  <c r="AR146" i="1"/>
  <c r="AR177" i="1"/>
  <c r="AQ145" i="1"/>
  <c r="AQ134" i="1"/>
  <c r="AQ123" i="1"/>
  <c r="AQ112" i="1"/>
  <c r="AQ176" i="1"/>
  <c r="AY125" i="1"/>
  <c r="BA117" i="1"/>
  <c r="BA124" i="1"/>
  <c r="BA152" i="1"/>
  <c r="BA178" i="1"/>
  <c r="BA173" i="1"/>
  <c r="AW114" i="1"/>
  <c r="AW131" i="1"/>
  <c r="AW145" i="1"/>
  <c r="AW155" i="1"/>
  <c r="AW180" i="1"/>
  <c r="AS130" i="1"/>
  <c r="AS147" i="1"/>
  <c r="AS142" i="1"/>
  <c r="AS171" i="1"/>
  <c r="AS181" i="1"/>
  <c r="AZ128" i="1"/>
  <c r="AZ145" i="1"/>
  <c r="AZ159" i="1"/>
  <c r="AZ173" i="1"/>
  <c r="AV118" i="1"/>
  <c r="AV125" i="1"/>
  <c r="AV153" i="1"/>
  <c r="AV175" i="1"/>
  <c r="AV180" i="1"/>
  <c r="AR115" i="1"/>
  <c r="AR135" i="1"/>
  <c r="AR142" i="1"/>
  <c r="AR152" i="1"/>
  <c r="AR181" i="1"/>
  <c r="AQ149" i="1"/>
  <c r="AQ138" i="1"/>
  <c r="AQ127" i="1"/>
  <c r="AQ116" i="1"/>
  <c r="AQ180" i="1"/>
  <c r="BA121" i="1"/>
  <c r="BA128" i="1"/>
  <c r="BA156" i="1"/>
  <c r="BA137" i="1"/>
  <c r="BA183" i="1"/>
  <c r="AW118" i="1"/>
  <c r="AW135" i="1"/>
  <c r="AW153" i="1"/>
  <c r="AW159" i="1"/>
  <c r="AW184" i="1"/>
  <c r="AS115" i="1"/>
  <c r="AS132" i="1"/>
  <c r="AS150" i="1"/>
  <c r="AS175" i="1"/>
  <c r="AS185" i="1"/>
  <c r="AZ113" i="1"/>
  <c r="AZ149" i="1"/>
  <c r="AZ163" i="1"/>
  <c r="AZ183" i="1"/>
  <c r="AV122" i="1"/>
  <c r="AV129" i="1"/>
  <c r="AV157" i="1"/>
  <c r="AV179" i="1"/>
  <c r="AV184" i="1"/>
  <c r="AR119" i="1"/>
  <c r="AR132" i="1"/>
  <c r="AR150" i="1"/>
  <c r="AR156" i="1"/>
  <c r="AR185" i="1"/>
  <c r="AQ153" i="1"/>
  <c r="AQ142" i="1"/>
  <c r="AQ131" i="1"/>
  <c r="AQ120" i="1"/>
  <c r="AQ184" i="1"/>
  <c r="BA125" i="1"/>
  <c r="BA133" i="1"/>
  <c r="BA160" i="1"/>
  <c r="BA145" i="1"/>
  <c r="BA168" i="1"/>
  <c r="AW119" i="1"/>
  <c r="AW136" i="1"/>
  <c r="AW154" i="1"/>
  <c r="AW179" i="1"/>
  <c r="AS125" i="1"/>
  <c r="AS133" i="1"/>
  <c r="AO178" i="1"/>
  <c r="AP114" i="1"/>
  <c r="AN179" i="1"/>
  <c r="BQ179" i="1" s="1"/>
  <c r="BS179" i="2" s="1"/>
  <c r="AO177" i="1"/>
  <c r="AO137" i="1"/>
  <c r="AN186" i="1"/>
  <c r="AN132" i="1"/>
  <c r="BQ132" i="1" s="1"/>
  <c r="BS132" i="2" s="1"/>
  <c r="AP165" i="1"/>
  <c r="AN174" i="1"/>
  <c r="AP154" i="1"/>
  <c r="AO158" i="1"/>
  <c r="AP140" i="1"/>
  <c r="AN120" i="1"/>
  <c r="AP153" i="1"/>
  <c r="AP141" i="1"/>
  <c r="AP112" i="1"/>
  <c r="AO175" i="1"/>
  <c r="AO132" i="1"/>
  <c r="AO149" i="1"/>
  <c r="AN169" i="1"/>
  <c r="L169" i="1" s="1"/>
  <c r="AN125" i="1"/>
  <c r="AP121" i="1"/>
  <c r="AO113" i="1"/>
  <c r="AN128" i="1"/>
  <c r="AN161" i="1"/>
  <c r="AO181" i="1"/>
  <c r="AN154" i="1"/>
  <c r="BQ154" i="1" s="1"/>
  <c r="BS154" i="2" s="1"/>
  <c r="AO135" i="1"/>
  <c r="AO168" i="1"/>
  <c r="AN170" i="1"/>
  <c r="AO129" i="1"/>
  <c r="AO138" i="1"/>
  <c r="AN118" i="1"/>
  <c r="AP155" i="1"/>
  <c r="AO143" i="1"/>
  <c r="AO123" i="1"/>
  <c r="AO156" i="1"/>
  <c r="AP184" i="1"/>
  <c r="AP150" i="1"/>
  <c r="AO126" i="1"/>
  <c r="AP163" i="1"/>
  <c r="AN172" i="1"/>
  <c r="AO127" i="1"/>
  <c r="AO160" i="1"/>
  <c r="AN182" i="1"/>
  <c r="AP162" i="1"/>
  <c r="AO130" i="1"/>
  <c r="AO167" i="1"/>
  <c r="AN176" i="1"/>
  <c r="AP131" i="1"/>
  <c r="AO164" i="1"/>
  <c r="AO173" i="1"/>
  <c r="AN144" i="1"/>
  <c r="AO134" i="1"/>
  <c r="AN146" i="1"/>
  <c r="BQ146" i="1" s="1"/>
  <c r="BS146" i="2" s="1"/>
  <c r="AO151" i="1"/>
  <c r="BA129" i="1"/>
  <c r="BA134" i="1"/>
  <c r="BA141" i="1"/>
  <c r="BA151" i="1"/>
  <c r="BA176" i="1"/>
  <c r="AW126" i="1"/>
  <c r="AW143" i="1"/>
  <c r="AW161" i="1"/>
  <c r="AW167" i="1"/>
  <c r="AW173" i="1"/>
  <c r="AS123" i="1"/>
  <c r="AS140" i="1"/>
  <c r="AS158" i="1"/>
  <c r="AS164" i="1"/>
  <c r="AZ114" i="1"/>
  <c r="AZ121" i="1"/>
  <c r="AZ147" i="1"/>
  <c r="AZ171" i="1"/>
  <c r="AZ174" i="1"/>
  <c r="AV130" i="1"/>
  <c r="AV131" i="1"/>
  <c r="AV138" i="1"/>
  <c r="AV150" i="1"/>
  <c r="AV173" i="1"/>
  <c r="AR127" i="1"/>
  <c r="AR140" i="1"/>
  <c r="AR158" i="1"/>
  <c r="AR164" i="1"/>
  <c r="AR178" i="1"/>
  <c r="AQ161" i="1"/>
  <c r="AQ150" i="1"/>
  <c r="AQ139" i="1"/>
  <c r="AQ128" i="1"/>
  <c r="AY115" i="1"/>
  <c r="AY122" i="1"/>
  <c r="BA114" i="1"/>
  <c r="BA131" i="1"/>
  <c r="BA149" i="1"/>
  <c r="BA155" i="1"/>
  <c r="BA180" i="1"/>
  <c r="AW130" i="1"/>
  <c r="AW147" i="1"/>
  <c r="AW138" i="1"/>
  <c r="AW171" i="1"/>
  <c r="AW181" i="1"/>
  <c r="AS127" i="1"/>
  <c r="AS144" i="1"/>
  <c r="AS162" i="1"/>
  <c r="AS172" i="1"/>
  <c r="AZ118" i="1"/>
  <c r="AZ125" i="1"/>
  <c r="AZ153" i="1"/>
  <c r="AZ175" i="1"/>
  <c r="AZ180" i="1"/>
  <c r="AV115" i="1"/>
  <c r="AV135" i="1"/>
  <c r="AV146" i="1"/>
  <c r="AV152" i="1"/>
  <c r="AV181" i="1"/>
  <c r="AR112" i="1"/>
  <c r="AR144" i="1"/>
  <c r="AR162" i="1"/>
  <c r="AR168" i="1"/>
  <c r="AR182" i="1"/>
  <c r="AQ165" i="1"/>
  <c r="AQ154" i="1"/>
  <c r="AQ143" i="1"/>
  <c r="AQ132" i="1"/>
  <c r="AY119" i="1"/>
  <c r="BA118" i="1"/>
  <c r="BA135" i="1"/>
  <c r="BA153" i="1"/>
  <c r="BA159" i="1"/>
  <c r="BA184" i="1"/>
  <c r="AW115" i="1"/>
  <c r="AW132" i="1"/>
  <c r="AW146" i="1"/>
  <c r="AW175" i="1"/>
  <c r="AW185" i="1"/>
  <c r="AS112" i="1"/>
  <c r="AS148" i="1"/>
  <c r="AS166" i="1"/>
  <c r="AS182" i="1"/>
  <c r="AZ122" i="1"/>
  <c r="AZ129" i="1"/>
  <c r="AZ157" i="1"/>
  <c r="AZ179" i="1"/>
  <c r="AZ184" i="1"/>
  <c r="AV119" i="1"/>
  <c r="AV132" i="1"/>
  <c r="AV154" i="1"/>
  <c r="AV156" i="1"/>
  <c r="AV185" i="1"/>
  <c r="AR116" i="1"/>
  <c r="AR148" i="1"/>
  <c r="AR143" i="1"/>
  <c r="AR172" i="1"/>
  <c r="AR186" i="1"/>
  <c r="AQ169" i="1"/>
  <c r="AQ158" i="1"/>
  <c r="AQ147" i="1"/>
  <c r="AQ136" i="1"/>
  <c r="AY123" i="1"/>
  <c r="BA122" i="1"/>
  <c r="BA139" i="1"/>
  <c r="BA157" i="1"/>
  <c r="BA163" i="1"/>
  <c r="BA169" i="1"/>
  <c r="AW116" i="1"/>
  <c r="AW142" i="1"/>
  <c r="AW170" i="1"/>
  <c r="AN114" i="1"/>
  <c r="AP116" i="1"/>
  <c r="AP115" i="1"/>
  <c r="AO179" i="1"/>
  <c r="AN121" i="1"/>
  <c r="AN113" i="1"/>
  <c r="AO124" i="1"/>
  <c r="AO161" i="1"/>
  <c r="AN181" i="1"/>
  <c r="AO112" i="1"/>
  <c r="AP175" i="1"/>
  <c r="AN136" i="1"/>
  <c r="BQ136" i="1" s="1"/>
  <c r="BS136" i="2" s="1"/>
  <c r="AN149" i="1"/>
  <c r="AO169" i="1"/>
  <c r="AP125" i="1"/>
  <c r="AN137" i="1"/>
  <c r="BQ137" i="1" s="1"/>
  <c r="BS137" i="2" s="1"/>
  <c r="AP113" i="1"/>
  <c r="AP128" i="1"/>
  <c r="AO165" i="1"/>
  <c r="AP181" i="1"/>
  <c r="AO154" i="1"/>
  <c r="AP145" i="1"/>
  <c r="AP117" i="1"/>
  <c r="AO120" i="1"/>
  <c r="AP157" i="1"/>
  <c r="AO185" i="1"/>
  <c r="AO171" i="1"/>
  <c r="AP127" i="1"/>
  <c r="AP164" i="1"/>
  <c r="AP173" i="1"/>
  <c r="AO162" i="1"/>
  <c r="AN134" i="1"/>
  <c r="BQ134" i="1" s="1"/>
  <c r="BS134" i="2" s="1"/>
  <c r="AP146" i="1"/>
  <c r="AO176" i="1"/>
  <c r="AO139" i="1"/>
  <c r="AP147" i="1"/>
  <c r="AP152" i="1"/>
  <c r="AO133" i="1"/>
  <c r="AO142" i="1"/>
  <c r="AN122" i="1"/>
  <c r="BQ122" i="1" s="1"/>
  <c r="BS122" i="2" s="1"/>
  <c r="AO159" i="1"/>
  <c r="AP143" i="1"/>
  <c r="AN119" i="1"/>
  <c r="AP156" i="1"/>
  <c r="AN184" i="1"/>
  <c r="AO180" i="1"/>
  <c r="AN126" i="1"/>
  <c r="AO163" i="1"/>
  <c r="AN183" i="1"/>
  <c r="AN123" i="1"/>
  <c r="AP160" i="1"/>
  <c r="AP182" i="1"/>
  <c r="AO150" i="1"/>
  <c r="AN130" i="1"/>
  <c r="AP167" i="1"/>
  <c r="AO172" i="1"/>
  <c r="BA126" i="1"/>
  <c r="BA143" i="1"/>
  <c r="BA161" i="1"/>
  <c r="BA167" i="1"/>
  <c r="BA177" i="1"/>
  <c r="AW123" i="1"/>
  <c r="AW140" i="1"/>
  <c r="AW158" i="1"/>
  <c r="AW168" i="1"/>
  <c r="AS113" i="1"/>
  <c r="AS120" i="1"/>
  <c r="AS146" i="1"/>
  <c r="AS174" i="1"/>
  <c r="AS165" i="1"/>
  <c r="AZ130" i="1"/>
  <c r="AZ131" i="1"/>
  <c r="AZ142" i="1"/>
  <c r="AZ146" i="1"/>
  <c r="AZ177" i="1"/>
  <c r="AV127" i="1"/>
  <c r="AV140" i="1"/>
  <c r="AV162" i="1"/>
  <c r="AV164" i="1"/>
  <c r="AV174" i="1"/>
  <c r="AR124" i="1"/>
  <c r="AR137" i="1"/>
  <c r="AR155" i="1"/>
  <c r="AR165" i="1"/>
  <c r="AQ113" i="1"/>
  <c r="AQ177" i="1"/>
  <c r="AQ166" i="1"/>
  <c r="AQ155" i="1"/>
  <c r="AQ144" i="1"/>
  <c r="AY112" i="1"/>
  <c r="AY132" i="1"/>
  <c r="BA130" i="1"/>
  <c r="BA147" i="1"/>
  <c r="BA142" i="1"/>
  <c r="BA171" i="1"/>
  <c r="BA181" i="1"/>
  <c r="AW127" i="1"/>
  <c r="AW144" i="1"/>
  <c r="AW162" i="1"/>
  <c r="AW176" i="1"/>
  <c r="AS117" i="1"/>
  <c r="AS124" i="1"/>
  <c r="AS152" i="1"/>
  <c r="AS178" i="1"/>
  <c r="AS173" i="1"/>
  <c r="AZ115" i="1"/>
  <c r="AZ132" i="1"/>
  <c r="AZ150" i="1"/>
  <c r="AZ152" i="1"/>
  <c r="AZ181" i="1"/>
  <c r="AV112" i="1"/>
  <c r="AV144" i="1"/>
  <c r="AV139" i="1"/>
  <c r="AV168" i="1"/>
  <c r="AV182" i="1"/>
  <c r="AR128" i="1"/>
  <c r="AR141" i="1"/>
  <c r="AR159" i="1"/>
  <c r="AR173" i="1"/>
  <c r="AQ117" i="1"/>
  <c r="AQ181" i="1"/>
  <c r="AQ170" i="1"/>
  <c r="AQ159" i="1"/>
  <c r="AQ148" i="1"/>
  <c r="AY116" i="1"/>
  <c r="BA115" i="1"/>
  <c r="BA132" i="1"/>
  <c r="BA150" i="1"/>
  <c r="BA175" i="1"/>
  <c r="BA185" i="1"/>
  <c r="AW112" i="1"/>
  <c r="AW148" i="1"/>
  <c r="AW166" i="1"/>
  <c r="AW182" i="1"/>
  <c r="AS121" i="1"/>
  <c r="AS128" i="1"/>
  <c r="AS156" i="1"/>
  <c r="AS137" i="1"/>
  <c r="AS183" i="1"/>
  <c r="AZ119" i="1"/>
  <c r="AZ136" i="1"/>
  <c r="AZ154" i="1"/>
  <c r="AZ156" i="1"/>
  <c r="AZ185" i="1"/>
  <c r="AV116" i="1"/>
  <c r="AV148" i="1"/>
  <c r="AV147" i="1"/>
  <c r="AV172" i="1"/>
  <c r="AV186" i="1"/>
  <c r="AR113" i="1"/>
  <c r="AR145" i="1"/>
  <c r="AR163" i="1"/>
  <c r="AR183" i="1"/>
  <c r="AQ121" i="1"/>
  <c r="AQ185" i="1"/>
  <c r="AQ174" i="1"/>
  <c r="AQ163" i="1"/>
  <c r="AQ152" i="1"/>
  <c r="AY120" i="1"/>
  <c r="BA119" i="1"/>
  <c r="BA136" i="1"/>
  <c r="BA154" i="1"/>
  <c r="BA179" i="1"/>
  <c r="AW125" i="1"/>
  <c r="AW133" i="1"/>
  <c r="AW160" i="1"/>
  <c r="AW149" i="1"/>
  <c r="AS119" i="1"/>
  <c r="AS157" i="1"/>
  <c r="AS163" i="1"/>
  <c r="AS169" i="1"/>
  <c r="AZ117" i="1"/>
  <c r="AZ139" i="1"/>
  <c r="AZ167" i="1"/>
  <c r="AZ166" i="1"/>
  <c r="AV123" i="1"/>
  <c r="AV136" i="1"/>
  <c r="AV158" i="1"/>
  <c r="AV160" i="1"/>
  <c r="AV166" i="1"/>
  <c r="AR117" i="1"/>
  <c r="AR149" i="1"/>
  <c r="AR167" i="1"/>
  <c r="AR166" i="1"/>
  <c r="AQ141" i="1"/>
  <c r="AQ130" i="1"/>
  <c r="AQ119" i="1"/>
  <c r="AQ183" i="1"/>
  <c r="AQ172" i="1"/>
  <c r="AY118" i="1"/>
  <c r="AY114" i="1"/>
  <c r="AY143" i="1"/>
  <c r="AY157" i="1"/>
  <c r="AY182" i="1"/>
  <c r="AU113" i="1"/>
  <c r="AU149" i="1"/>
  <c r="AU159" i="1"/>
  <c r="AU173" i="1"/>
  <c r="AU175" i="1"/>
  <c r="BB126" i="1"/>
  <c r="BB143" i="1"/>
  <c r="BB161" i="1"/>
  <c r="BB179" i="1"/>
  <c r="AX116" i="1"/>
  <c r="AX123" i="1"/>
  <c r="AX151" i="1"/>
  <c r="AX177" i="1"/>
  <c r="AX182" i="1"/>
  <c r="AT113" i="1"/>
  <c r="AT134" i="1"/>
  <c r="AT148" i="1"/>
  <c r="AT158" i="1"/>
  <c r="AT175" i="1"/>
  <c r="AY150" i="1"/>
  <c r="AY164" i="1"/>
  <c r="AY184" i="1"/>
  <c r="AU123" i="1"/>
  <c r="AU130" i="1"/>
  <c r="AU154" i="1"/>
  <c r="AU176" i="1"/>
  <c r="AU181" i="1"/>
  <c r="BB117" i="1"/>
  <c r="BB138" i="1"/>
  <c r="BB152" i="1"/>
  <c r="BB162" i="1"/>
  <c r="BB183" i="1"/>
  <c r="AX114" i="1"/>
  <c r="AX131" i="1"/>
  <c r="AX145" i="1"/>
  <c r="AX178" i="1"/>
  <c r="AX184" i="1"/>
  <c r="AT130" i="1"/>
  <c r="AT147" i="1"/>
  <c r="AT165" i="1"/>
  <c r="AT181" i="1"/>
  <c r="AY130" i="1"/>
  <c r="AY155" i="1"/>
  <c r="AY165" i="1"/>
  <c r="AY163" i="1"/>
  <c r="AU118" i="1"/>
  <c r="AU135" i="1"/>
  <c r="AU164" i="1"/>
  <c r="AU163" i="1"/>
  <c r="BB121" i="1"/>
  <c r="BB142" i="1"/>
  <c r="BB156" i="1"/>
  <c r="BB166" i="1"/>
  <c r="BB168" i="1"/>
  <c r="AX115" i="1"/>
  <c r="AX141" i="1"/>
  <c r="AX169" i="1"/>
  <c r="AX168" i="1"/>
  <c r="AT121" i="1"/>
  <c r="AT142" i="1"/>
  <c r="AT156" i="1"/>
  <c r="AT166" i="1"/>
  <c r="AT168" i="1"/>
  <c r="AY148" i="1"/>
  <c r="AY172" i="1"/>
  <c r="AW186" i="1"/>
  <c r="AS139" i="1"/>
  <c r="AS154" i="1"/>
  <c r="AS179" i="1"/>
  <c r="AZ126" i="1"/>
  <c r="AZ134" i="1"/>
  <c r="AZ161" i="1"/>
  <c r="AZ138" i="1"/>
  <c r="AZ169" i="1"/>
  <c r="AV120" i="1"/>
  <c r="AV133" i="1"/>
  <c r="AV151" i="1"/>
  <c r="AV176" i="1"/>
  <c r="AR126" i="1"/>
  <c r="AR134" i="1"/>
  <c r="AR157" i="1"/>
  <c r="AR138" i="1"/>
  <c r="AR169" i="1"/>
  <c r="AQ157" i="1"/>
  <c r="AQ146" i="1"/>
  <c r="AQ135" i="1"/>
  <c r="AQ124" i="1"/>
  <c r="AY127" i="1"/>
  <c r="AY131" i="1"/>
  <c r="AY137" i="1"/>
  <c r="AY136" i="1"/>
  <c r="AY173" i="1"/>
  <c r="AY179" i="1"/>
  <c r="AU129" i="1"/>
  <c r="AU146" i="1"/>
  <c r="AU156" i="1"/>
  <c r="AU180" i="1"/>
  <c r="BB116" i="1"/>
  <c r="BB123" i="1"/>
  <c r="BB151" i="1"/>
  <c r="BB177" i="1"/>
  <c r="BB172" i="1"/>
  <c r="AX113" i="1"/>
  <c r="AX134" i="1"/>
  <c r="AX144" i="1"/>
  <c r="AX158" i="1"/>
  <c r="AX179" i="1"/>
  <c r="AT129" i="1"/>
  <c r="AT150" i="1"/>
  <c r="AT141" i="1"/>
  <c r="AT174" i="1"/>
  <c r="AT180" i="1"/>
  <c r="AY158" i="1"/>
  <c r="AY139" i="1"/>
  <c r="AY185" i="1"/>
  <c r="AU120" i="1"/>
  <c r="AU137" i="1"/>
  <c r="AU147" i="1"/>
  <c r="AU161" i="1"/>
  <c r="AU182" i="1"/>
  <c r="BB114" i="1"/>
  <c r="BB131" i="1"/>
  <c r="BB149" i="1"/>
  <c r="BB178" i="1"/>
  <c r="BB184" i="1"/>
  <c r="AX130" i="1"/>
  <c r="AX147" i="1"/>
  <c r="AX165" i="1"/>
  <c r="AX185" i="1"/>
  <c r="AT120" i="1"/>
  <c r="AT127" i="1"/>
  <c r="AT155" i="1"/>
  <c r="AT136" i="1"/>
  <c r="AT182" i="1"/>
  <c r="AY134" i="1"/>
  <c r="AY152" i="1"/>
  <c r="AY166" i="1"/>
  <c r="AU127" i="1"/>
  <c r="AU131" i="1"/>
  <c r="AU158" i="1"/>
  <c r="AU143" i="1"/>
  <c r="AU185" i="1"/>
  <c r="BB118" i="1"/>
  <c r="BB135" i="1"/>
  <c r="BB153" i="1"/>
  <c r="BB163" i="1"/>
  <c r="AX124" i="1"/>
  <c r="AX132" i="1"/>
  <c r="AX159" i="1"/>
  <c r="AX148" i="1"/>
  <c r="AX163" i="1"/>
  <c r="AT118" i="1"/>
  <c r="AT135" i="1"/>
  <c r="AT153" i="1"/>
  <c r="AT163" i="1"/>
  <c r="AY129" i="1"/>
  <c r="AY135" i="1"/>
  <c r="AY153" i="1"/>
  <c r="AW164" i="1"/>
  <c r="AS136" i="1"/>
  <c r="AS170" i="1"/>
  <c r="AS186" i="1"/>
  <c r="AZ123" i="1"/>
  <c r="AZ140" i="1"/>
  <c r="AZ158" i="1"/>
  <c r="AZ160" i="1"/>
  <c r="AZ170" i="1"/>
  <c r="AV117" i="1"/>
  <c r="AV149" i="1"/>
  <c r="AV167" i="1"/>
  <c r="AV170" i="1"/>
  <c r="AR123" i="1"/>
  <c r="AR136" i="1"/>
  <c r="AR154" i="1"/>
  <c r="AR160" i="1"/>
  <c r="AR170" i="1"/>
  <c r="AQ173" i="1"/>
  <c r="AQ162" i="1"/>
  <c r="AQ151" i="1"/>
  <c r="AQ140" i="1"/>
  <c r="AY124" i="1"/>
  <c r="AY141" i="1"/>
  <c r="AY146" i="1"/>
  <c r="AY160" i="1"/>
  <c r="AY180" i="1"/>
  <c r="AU119" i="1"/>
  <c r="AU126" i="1"/>
  <c r="AU144" i="1"/>
  <c r="AU172" i="1"/>
  <c r="AU179" i="1"/>
  <c r="BB113" i="1"/>
  <c r="BB134" i="1"/>
  <c r="BB148" i="1"/>
  <c r="BB158" i="1"/>
  <c r="BB175" i="1"/>
  <c r="AX129" i="1"/>
  <c r="AX150" i="1"/>
  <c r="AX137" i="1"/>
  <c r="AX174" i="1"/>
  <c r="AX180" i="1"/>
  <c r="AT126" i="1"/>
  <c r="AT143" i="1"/>
  <c r="AT161" i="1"/>
  <c r="AT179" i="1"/>
  <c r="AY126" i="1"/>
  <c r="AY151" i="1"/>
  <c r="AY161" i="1"/>
  <c r="AY186" i="1"/>
  <c r="AU117" i="1"/>
  <c r="AU134" i="1"/>
  <c r="AU140" i="1"/>
  <c r="AU177" i="1"/>
  <c r="AU183" i="1"/>
  <c r="BB130" i="1"/>
  <c r="BB147" i="1"/>
  <c r="BB165" i="1"/>
  <c r="BB181" i="1"/>
  <c r="AX120" i="1"/>
  <c r="AX127" i="1"/>
  <c r="AX155" i="1"/>
  <c r="AX140" i="1"/>
  <c r="AX186" i="1"/>
  <c r="AT117" i="1"/>
  <c r="AT138" i="1"/>
  <c r="AT152" i="1"/>
  <c r="AT162" i="1"/>
  <c r="AT183" i="1"/>
  <c r="AY140" i="1"/>
  <c r="AY168" i="1"/>
  <c r="AY167" i="1"/>
  <c r="AU124" i="1"/>
  <c r="AU141" i="1"/>
  <c r="AU151" i="1"/>
  <c r="AU165" i="1"/>
  <c r="AU186" i="1"/>
  <c r="BB115" i="1"/>
  <c r="BB137" i="1"/>
  <c r="BB169" i="1"/>
  <c r="BB185" i="1"/>
  <c r="AX121" i="1"/>
  <c r="AX142" i="1"/>
  <c r="AX156" i="1"/>
  <c r="AX166" i="1"/>
  <c r="AX164" i="1"/>
  <c r="AT115" i="1"/>
  <c r="AT137" i="1"/>
  <c r="AT169" i="1"/>
  <c r="AT185" i="1"/>
  <c r="AY133" i="1"/>
  <c r="AY159" i="1"/>
  <c r="AY169" i="1"/>
  <c r="AY171" i="1"/>
  <c r="AU125" i="1"/>
  <c r="AU142" i="1"/>
  <c r="AU152" i="1"/>
  <c r="AU178" i="1"/>
  <c r="BB112" i="1"/>
  <c r="BB119" i="1"/>
  <c r="BB145" i="1"/>
  <c r="BB173" i="1"/>
  <c r="BB164" i="1"/>
  <c r="AX128" i="1"/>
  <c r="AX133" i="1"/>
  <c r="AX136" i="1"/>
  <c r="AX154" i="1"/>
  <c r="AX171" i="1"/>
  <c r="AT125" i="1"/>
  <c r="AT146" i="1"/>
  <c r="AT160" i="1"/>
  <c r="AT170" i="1"/>
  <c r="AT176" i="1"/>
  <c r="BF122" i="1"/>
  <c r="BF139" i="1"/>
  <c r="BF157" i="1"/>
  <c r="BF175" i="1"/>
  <c r="BG119" i="1"/>
  <c r="BG126" i="1"/>
  <c r="BG154" i="1"/>
  <c r="BG176" i="1"/>
  <c r="BG181" i="1"/>
  <c r="BC120" i="1"/>
  <c r="BC137" i="1"/>
  <c r="BC151" i="1"/>
  <c r="BC161" i="1"/>
  <c r="BC182" i="1"/>
  <c r="BD120" i="1"/>
  <c r="BD137" i="1"/>
  <c r="BD151" i="1"/>
  <c r="BD176" i="1"/>
  <c r="BH114" i="1"/>
  <c r="BH125" i="1"/>
  <c r="BH147" i="1"/>
  <c r="BH171" i="1"/>
  <c r="BH174" i="1"/>
  <c r="BE114" i="1"/>
  <c r="BE131" i="1"/>
  <c r="BE145" i="1"/>
  <c r="BE155" i="1"/>
  <c r="BE180" i="1"/>
  <c r="BF129" i="1"/>
  <c r="BF150" i="1"/>
  <c r="BF137" i="1"/>
  <c r="BF174" i="1"/>
  <c r="BF180" i="1"/>
  <c r="BG114" i="1"/>
  <c r="BG150" i="1"/>
  <c r="BG164" i="1"/>
  <c r="BG184" i="1"/>
  <c r="BC127" i="1"/>
  <c r="BC131" i="1"/>
  <c r="BC162" i="1"/>
  <c r="BC143" i="1"/>
  <c r="BC185" i="1"/>
  <c r="BD127" i="1"/>
  <c r="BD144" i="1"/>
  <c r="BD162" i="1"/>
  <c r="BD164" i="1"/>
  <c r="BD174" i="1"/>
  <c r="BH113" i="1"/>
  <c r="BH145" i="1"/>
  <c r="BH159" i="1"/>
  <c r="BH179" i="1"/>
  <c r="BE121" i="1"/>
  <c r="BE128" i="1"/>
  <c r="BE156" i="1"/>
  <c r="BE141" i="1"/>
  <c r="BE183" i="1"/>
  <c r="BF117" i="1"/>
  <c r="AS122" i="1"/>
  <c r="AS160" i="1"/>
  <c r="AS145" i="1"/>
  <c r="AS168" i="1"/>
  <c r="AZ120" i="1"/>
  <c r="AZ137" i="1"/>
  <c r="AZ151" i="1"/>
  <c r="AZ176" i="1"/>
  <c r="AV126" i="1"/>
  <c r="AV134" i="1"/>
  <c r="AV161" i="1"/>
  <c r="AV142" i="1"/>
  <c r="AV165" i="1"/>
  <c r="AR120" i="1"/>
  <c r="AR133" i="1"/>
  <c r="AR151" i="1"/>
  <c r="AR176" i="1"/>
  <c r="AQ125" i="1"/>
  <c r="AQ114" i="1"/>
  <c r="AQ178" i="1"/>
  <c r="AQ167" i="1"/>
  <c r="AQ156" i="1"/>
  <c r="AY121" i="1"/>
  <c r="AY138" i="1"/>
  <c r="AY154" i="1"/>
  <c r="AY176" i="1"/>
  <c r="AY181" i="1"/>
  <c r="AU116" i="1"/>
  <c r="AU133" i="1"/>
  <c r="AU139" i="1"/>
  <c r="AU157" i="1"/>
  <c r="AU174" i="1"/>
  <c r="BB129" i="1"/>
  <c r="BB150" i="1"/>
  <c r="BB141" i="1"/>
  <c r="BB174" i="1"/>
  <c r="BB180" i="1"/>
  <c r="AX126" i="1"/>
  <c r="AX143" i="1"/>
  <c r="AX161" i="1"/>
  <c r="AX181" i="1"/>
  <c r="AT116" i="1"/>
  <c r="AT123" i="1"/>
  <c r="AT151" i="1"/>
  <c r="AT177" i="1"/>
  <c r="AT172" i="1"/>
  <c r="AY149" i="1"/>
  <c r="AY144" i="1"/>
  <c r="AY177" i="1"/>
  <c r="AY183" i="1"/>
  <c r="AU114" i="1"/>
  <c r="AU150" i="1"/>
  <c r="AU160" i="1"/>
  <c r="AU184" i="1"/>
  <c r="BB120" i="1"/>
  <c r="BB127" i="1"/>
  <c r="BB155" i="1"/>
  <c r="BB136" i="1"/>
  <c r="BB182" i="1"/>
  <c r="AX117" i="1"/>
  <c r="AX138" i="1"/>
  <c r="AX152" i="1"/>
  <c r="AX162" i="1"/>
  <c r="AX183" i="1"/>
  <c r="AT114" i="1"/>
  <c r="AT131" i="1"/>
  <c r="AT149" i="1"/>
  <c r="AT178" i="1"/>
  <c r="AT184" i="1"/>
  <c r="AY162" i="1"/>
  <c r="AY147" i="1"/>
  <c r="AY170" i="1"/>
  <c r="AU121" i="1"/>
  <c r="AU138" i="1"/>
  <c r="AU148" i="1"/>
  <c r="AU170" i="1"/>
  <c r="BB124" i="1"/>
  <c r="BB132" i="1"/>
  <c r="BB159" i="1"/>
  <c r="BB144" i="1"/>
  <c r="BB186" i="1"/>
  <c r="AX118" i="1"/>
  <c r="AX135" i="1"/>
  <c r="AX153" i="1"/>
  <c r="AX167" i="1"/>
  <c r="AT124" i="1"/>
  <c r="AT132" i="1"/>
  <c r="AT159" i="1"/>
  <c r="AT144" i="1"/>
  <c r="AT186" i="1"/>
  <c r="AY142" i="1"/>
  <c r="AY156" i="1"/>
  <c r="AY174" i="1"/>
  <c r="AU115" i="1"/>
  <c r="AU122" i="1"/>
  <c r="AU136" i="1"/>
  <c r="AU168" i="1"/>
  <c r="AU171" i="1"/>
  <c r="BB128" i="1"/>
  <c r="BB133" i="1"/>
  <c r="BB140" i="1"/>
  <c r="BB154" i="1"/>
  <c r="BB167" i="1"/>
  <c r="AX125" i="1"/>
  <c r="AX146" i="1"/>
  <c r="AX160" i="1"/>
  <c r="AX170" i="1"/>
  <c r="AX172" i="1"/>
  <c r="AT122" i="1"/>
  <c r="AT139" i="1"/>
  <c r="AT157" i="1"/>
  <c r="AT171" i="1"/>
  <c r="BF112" i="1"/>
  <c r="BF119" i="1"/>
  <c r="BF149" i="1"/>
  <c r="BF173" i="1"/>
  <c r="BF176" i="1"/>
  <c r="BG116" i="1"/>
  <c r="BG133" i="1"/>
  <c r="BG143" i="1"/>
  <c r="BG157" i="1"/>
  <c r="BG182" i="1"/>
  <c r="BC117" i="1"/>
  <c r="BC134" i="1"/>
  <c r="BC148" i="1"/>
  <c r="BC177" i="1"/>
  <c r="BC183" i="1"/>
  <c r="BD117" i="1"/>
  <c r="BD135" i="1"/>
  <c r="BD167" i="1"/>
  <c r="BD170" i="1"/>
  <c r="BH115" i="1"/>
  <c r="BH131" i="1"/>
  <c r="BH142" i="1"/>
  <c r="BH152" i="1"/>
  <c r="BH177" i="1"/>
  <c r="BE130" i="1"/>
  <c r="BE147" i="1"/>
  <c r="BE138" i="1"/>
  <c r="BE171" i="1"/>
  <c r="BE181" i="1"/>
  <c r="BF126" i="1"/>
  <c r="BF143" i="1"/>
  <c r="BF161" i="1"/>
  <c r="BF181" i="1"/>
  <c r="BG123" i="1"/>
  <c r="BG130" i="1"/>
  <c r="BG158" i="1"/>
  <c r="BG139" i="1"/>
  <c r="BG185" i="1"/>
  <c r="BC124" i="1"/>
  <c r="BC141" i="1"/>
  <c r="BC155" i="1"/>
  <c r="BC165" i="1"/>
  <c r="BC186" i="1"/>
  <c r="BD124" i="1"/>
  <c r="BD141" i="1"/>
  <c r="BD155" i="1"/>
  <c r="BD169" i="1"/>
  <c r="BH118" i="1"/>
  <c r="BH129" i="1"/>
  <c r="BH153" i="1"/>
  <c r="BH175" i="1"/>
  <c r="BH180" i="1"/>
  <c r="BE118" i="1"/>
  <c r="BE135" i="1"/>
  <c r="BE153" i="1"/>
  <c r="BE159" i="1"/>
  <c r="BE184" i="1"/>
  <c r="BF114" i="1"/>
  <c r="AY175" i="1"/>
  <c r="AU132" i="1"/>
  <c r="AU153" i="1"/>
  <c r="BB125" i="1"/>
  <c r="BB160" i="1"/>
  <c r="BB176" i="1"/>
  <c r="AX139" i="1"/>
  <c r="AX175" i="1"/>
  <c r="AT119" i="1"/>
  <c r="AT173" i="1"/>
  <c r="BF128" i="1"/>
  <c r="BF136" i="1"/>
  <c r="BF171" i="1"/>
  <c r="BG149" i="1"/>
  <c r="BG173" i="1"/>
  <c r="BC114" i="1"/>
  <c r="BC164" i="1"/>
  <c r="BD126" i="1"/>
  <c r="BD161" i="1"/>
  <c r="BD165" i="1"/>
  <c r="BH144" i="1"/>
  <c r="BH168" i="1"/>
  <c r="BE127" i="1"/>
  <c r="BE162" i="1"/>
  <c r="BF116" i="1"/>
  <c r="BF151" i="1"/>
  <c r="BF182" i="1"/>
  <c r="BG137" i="1"/>
  <c r="BG161" i="1"/>
  <c r="BC121" i="1"/>
  <c r="BC152" i="1"/>
  <c r="BD114" i="1"/>
  <c r="BD143" i="1"/>
  <c r="BD178" i="1"/>
  <c r="BH132" i="1"/>
  <c r="BH156" i="1"/>
  <c r="BE115" i="1"/>
  <c r="BE146" i="1"/>
  <c r="BE185" i="1"/>
  <c r="BF138" i="1"/>
  <c r="BF152" i="1"/>
  <c r="BF162" i="1"/>
  <c r="BF183" i="1"/>
  <c r="BG121" i="1"/>
  <c r="BG138" i="1"/>
  <c r="BG152" i="1"/>
  <c r="BG166" i="1"/>
  <c r="BC115" i="1"/>
  <c r="BC122" i="1"/>
  <c r="BC144" i="1"/>
  <c r="BC172" i="1"/>
  <c r="BC171" i="1"/>
  <c r="BD115" i="1"/>
  <c r="BD132" i="1"/>
  <c r="BD146" i="1"/>
  <c r="BD152" i="1"/>
  <c r="BD181" i="1"/>
  <c r="BH120" i="1"/>
  <c r="BH133" i="1"/>
  <c r="BH143" i="1"/>
  <c r="BH176" i="1"/>
  <c r="BH186" i="1"/>
  <c r="BE116" i="1"/>
  <c r="BE142" i="1"/>
  <c r="BE170" i="1"/>
  <c r="BE186" i="1"/>
  <c r="BF121" i="1"/>
  <c r="BF142" i="1"/>
  <c r="BF156" i="1"/>
  <c r="BF166" i="1"/>
  <c r="BF164" i="1"/>
  <c r="BG125" i="1"/>
  <c r="BG142" i="1"/>
  <c r="BG156" i="1"/>
  <c r="BG174" i="1"/>
  <c r="BC119" i="1"/>
  <c r="BC126" i="1"/>
  <c r="BC154" i="1"/>
  <c r="BC176" i="1"/>
  <c r="BC179" i="1"/>
  <c r="BD119" i="1"/>
  <c r="BD136" i="1"/>
  <c r="BD154" i="1"/>
  <c r="BD156" i="1"/>
  <c r="BD185" i="1"/>
  <c r="BH124" i="1"/>
  <c r="BH137" i="1"/>
  <c r="BH151" i="1"/>
  <c r="BH165" i="1"/>
  <c r="BE113" i="1"/>
  <c r="BE120" i="1"/>
  <c r="BE150" i="1"/>
  <c r="BE174" i="1"/>
  <c r="BE169" i="1"/>
  <c r="AY178" i="1"/>
  <c r="AU145" i="1"/>
  <c r="AU169" i="1"/>
  <c r="BB122" i="1"/>
  <c r="BB157" i="1"/>
  <c r="AX112" i="1"/>
  <c r="AX149" i="1"/>
  <c r="AX176" i="1"/>
  <c r="AT133" i="1"/>
  <c r="AT154" i="1"/>
  <c r="BF125" i="1"/>
  <c r="BF160" i="1"/>
  <c r="BF172" i="1"/>
  <c r="BG146" i="1"/>
  <c r="BG180" i="1"/>
  <c r="BC130" i="1"/>
  <c r="BC135" i="1"/>
  <c r="BD123" i="1"/>
  <c r="BD158" i="1"/>
  <c r="BD166" i="1"/>
  <c r="BH141" i="1"/>
  <c r="BH173" i="1"/>
  <c r="BE124" i="1"/>
  <c r="BE178" i="1"/>
  <c r="BF113" i="1"/>
  <c r="BF144" i="1"/>
  <c r="BF179" i="1"/>
  <c r="BG134" i="1"/>
  <c r="BG177" i="1"/>
  <c r="BC118" i="1"/>
  <c r="BC168" i="1"/>
  <c r="BD130" i="1"/>
  <c r="BD138" i="1"/>
  <c r="BD173" i="1"/>
  <c r="BH148" i="1"/>
  <c r="BH172" i="1"/>
  <c r="BE112" i="1"/>
  <c r="BE166" i="1"/>
  <c r="BF120" i="1"/>
  <c r="BF131" i="1"/>
  <c r="BF145" i="1"/>
  <c r="BF178" i="1"/>
  <c r="BF184" i="1"/>
  <c r="BG118" i="1"/>
  <c r="BG140" i="1"/>
  <c r="BG168" i="1"/>
  <c r="BG167" i="1"/>
  <c r="BC112" i="1"/>
  <c r="BC132" i="1"/>
  <c r="BC139" i="1"/>
  <c r="BC153" i="1"/>
  <c r="BC166" i="1"/>
  <c r="BD112" i="1"/>
  <c r="BD148" i="1"/>
  <c r="BD139" i="1"/>
  <c r="BD168" i="1"/>
  <c r="BD182" i="1"/>
  <c r="BH117" i="1"/>
  <c r="BH149" i="1"/>
  <c r="BH163" i="1"/>
  <c r="BH183" i="1"/>
  <c r="BE125" i="1"/>
  <c r="BE133" i="1"/>
  <c r="BE160" i="1"/>
  <c r="BE149" i="1"/>
  <c r="BE164" i="1"/>
  <c r="BF118" i="1"/>
  <c r="BF135" i="1"/>
  <c r="BF153" i="1"/>
  <c r="BF167" i="1"/>
  <c r="BG115" i="1"/>
  <c r="BG122" i="1"/>
  <c r="BG148" i="1"/>
  <c r="BG172" i="1"/>
  <c r="BG175" i="1"/>
  <c r="BC116" i="1"/>
  <c r="BC133" i="1"/>
  <c r="BC147" i="1"/>
  <c r="BC157" i="1"/>
  <c r="BC174" i="1"/>
  <c r="BD116" i="1"/>
  <c r="BD133" i="1"/>
  <c r="BD147" i="1"/>
  <c r="BD172" i="1"/>
  <c r="BD186" i="1"/>
  <c r="BH121" i="1"/>
  <c r="BH139" i="1"/>
  <c r="BH167" i="1"/>
  <c r="BH166" i="1"/>
  <c r="BE129" i="1"/>
  <c r="BE134" i="1"/>
  <c r="BE137" i="1"/>
  <c r="BE151" i="1"/>
  <c r="BE172" i="1"/>
  <c r="AU112" i="1"/>
  <c r="AU162" i="1"/>
  <c r="AU166" i="1"/>
  <c r="BB146" i="1"/>
  <c r="BB170" i="1"/>
  <c r="AX122" i="1"/>
  <c r="AX157" i="1"/>
  <c r="AT112" i="1"/>
  <c r="AT145" i="1"/>
  <c r="AT164" i="1"/>
  <c r="BF133" i="1"/>
  <c r="BF154" i="1"/>
  <c r="BG113" i="1"/>
  <c r="BG136" i="1"/>
  <c r="BG179" i="1"/>
  <c r="BC150" i="1"/>
  <c r="BC184" i="1"/>
  <c r="BD134" i="1"/>
  <c r="BD142" i="1"/>
  <c r="BH112" i="1"/>
  <c r="BH162" i="1"/>
  <c r="BH178" i="1"/>
  <c r="BE144" i="1"/>
  <c r="BE176" i="1"/>
  <c r="BF123" i="1"/>
  <c r="BF177" i="1"/>
  <c r="BG120" i="1"/>
  <c r="BG151" i="1"/>
  <c r="BG186" i="1"/>
  <c r="BC138" i="1"/>
  <c r="BC170" i="1"/>
  <c r="BD121" i="1"/>
  <c r="BD171" i="1"/>
  <c r="BH119" i="1"/>
  <c r="BH150" i="1"/>
  <c r="BH181" i="1"/>
  <c r="BE132" i="1"/>
  <c r="BE175" i="1"/>
  <c r="BF130" i="1"/>
  <c r="BF147" i="1"/>
  <c r="BF165" i="1"/>
  <c r="BF185" i="1"/>
  <c r="BG127" i="1"/>
  <c r="BG131" i="1"/>
  <c r="BG162" i="1"/>
  <c r="BG147" i="1"/>
  <c r="BG170" i="1"/>
  <c r="BC128" i="1"/>
  <c r="BC145" i="1"/>
  <c r="BC159" i="1"/>
  <c r="BC169" i="1"/>
  <c r="BC167" i="1"/>
  <c r="BD128" i="1"/>
  <c r="BD145" i="1"/>
  <c r="BD159" i="1"/>
  <c r="BD177" i="1"/>
  <c r="BH122" i="1"/>
  <c r="BH130" i="1"/>
  <c r="BH157" i="1"/>
  <c r="BH138" i="1"/>
  <c r="BH184" i="1"/>
  <c r="BE122" i="1"/>
  <c r="BE139" i="1"/>
  <c r="BE157" i="1"/>
  <c r="BE163" i="1"/>
  <c r="BE165" i="1"/>
  <c r="BF115" i="1"/>
  <c r="BF141" i="1"/>
  <c r="BF169" i="1"/>
  <c r="BF168" i="1"/>
  <c r="BG112" i="1"/>
  <c r="BG132" i="1"/>
  <c r="BG135" i="1"/>
  <c r="BG153" i="1"/>
  <c r="BG178" i="1"/>
  <c r="BC113" i="1"/>
  <c r="BC149" i="1"/>
  <c r="BC140" i="1"/>
  <c r="BC173" i="1"/>
  <c r="BC175" i="1"/>
  <c r="BD113" i="1"/>
  <c r="BD149" i="1"/>
  <c r="BD163" i="1"/>
  <c r="BD183" i="1"/>
  <c r="BH126" i="1"/>
  <c r="BH134" i="1"/>
  <c r="BH161" i="1"/>
  <c r="BH146" i="1"/>
  <c r="BH169" i="1"/>
  <c r="BE126" i="1"/>
  <c r="BE143" i="1"/>
  <c r="BE161" i="1"/>
  <c r="BE167" i="1"/>
  <c r="BE173" i="1"/>
  <c r="AU128" i="1"/>
  <c r="AU155" i="1"/>
  <c r="AU167" i="1"/>
  <c r="BB139" i="1"/>
  <c r="BB171" i="1"/>
  <c r="AX119" i="1"/>
  <c r="AX173" i="1"/>
  <c r="AT128" i="1"/>
  <c r="AT140" i="1"/>
  <c r="AT167" i="1"/>
  <c r="BF146" i="1"/>
  <c r="BF170" i="1"/>
  <c r="BG129" i="1"/>
  <c r="BG160" i="1"/>
  <c r="BC123" i="1"/>
  <c r="BC158" i="1"/>
  <c r="BC181" i="1"/>
  <c r="BD140" i="1"/>
  <c r="BD160" i="1"/>
  <c r="BH128" i="1"/>
  <c r="BH155" i="1"/>
  <c r="BE117" i="1"/>
  <c r="BE152" i="1"/>
  <c r="BE177" i="1"/>
  <c r="BF134" i="1"/>
  <c r="BF158" i="1"/>
  <c r="BG117" i="1"/>
  <c r="BG144" i="1"/>
  <c r="BG183" i="1"/>
  <c r="BC136" i="1"/>
  <c r="BC163" i="1"/>
  <c r="BD131" i="1"/>
  <c r="BD150" i="1"/>
  <c r="BH116" i="1"/>
  <c r="BH135" i="1"/>
  <c r="BH182" i="1"/>
  <c r="BE148" i="1"/>
  <c r="BE182" i="1"/>
  <c r="BF127" i="1"/>
  <c r="BF155" i="1"/>
  <c r="BF140" i="1"/>
  <c r="BF186" i="1"/>
  <c r="BG124" i="1"/>
  <c r="BG141" i="1"/>
  <c r="BG155" i="1"/>
  <c r="BG165" i="1"/>
  <c r="BG163" i="1"/>
  <c r="BC125" i="1"/>
  <c r="BC142" i="1"/>
  <c r="BC156" i="1"/>
  <c r="BC178" i="1"/>
  <c r="BD118" i="1"/>
  <c r="BD125" i="1"/>
  <c r="BD153" i="1"/>
  <c r="BD175" i="1"/>
  <c r="BD180" i="1"/>
  <c r="BH123" i="1"/>
  <c r="BH136" i="1"/>
  <c r="BH154" i="1"/>
  <c r="BH160" i="1"/>
  <c r="BH185" i="1"/>
  <c r="BE119" i="1"/>
  <c r="BE136" i="1"/>
  <c r="BE154" i="1"/>
  <c r="BE179" i="1"/>
  <c r="BF124" i="1"/>
  <c r="BF132" i="1"/>
  <c r="BF159" i="1"/>
  <c r="BF148" i="1"/>
  <c r="BF163" i="1"/>
  <c r="BG128" i="1"/>
  <c r="BG145" i="1"/>
  <c r="BG159" i="1"/>
  <c r="BG169" i="1"/>
  <c r="BG171" i="1"/>
  <c r="BC129" i="1"/>
  <c r="BC146" i="1"/>
  <c r="BC160" i="1"/>
  <c r="BC180" i="1"/>
  <c r="BD122" i="1"/>
  <c r="BD129" i="1"/>
  <c r="BD157" i="1"/>
  <c r="BD179" i="1"/>
  <c r="BD184" i="1"/>
  <c r="BH127" i="1"/>
  <c r="BH140" i="1"/>
  <c r="BH158" i="1"/>
  <c r="BH164" i="1"/>
  <c r="BH170" i="1"/>
  <c r="BE123" i="1"/>
  <c r="BE140" i="1"/>
  <c r="BE158" i="1"/>
  <c r="BE168" i="1"/>
  <c r="AM198" i="1"/>
  <c r="L169" i="2"/>
  <c r="J169" i="3" s="1"/>
  <c r="AQ169" i="2" s="1"/>
  <c r="L188" i="2"/>
  <c r="L178" i="1"/>
  <c r="L177" i="2"/>
  <c r="L182" i="1"/>
  <c r="L181" i="1"/>
  <c r="L187" i="2"/>
  <c r="J187" i="3" s="1"/>
  <c r="BQ135" i="1"/>
  <c r="BS135" i="2" s="1"/>
  <c r="BQ125" i="1"/>
  <c r="BS125" i="2" s="1"/>
  <c r="BQ183" i="1"/>
  <c r="BS183" i="2" s="1"/>
  <c r="BQ144" i="1"/>
  <c r="BS144" i="2" s="1"/>
  <c r="BQ115" i="1"/>
  <c r="BS115" i="2" s="1"/>
  <c r="BQ149" i="1"/>
  <c r="BS149" i="2" s="1"/>
  <c r="BQ123" i="1"/>
  <c r="BS123" i="2" s="1"/>
  <c r="BQ155" i="1"/>
  <c r="BS155" i="2" s="1"/>
  <c r="BQ119" i="1"/>
  <c r="BS119" i="2" s="1"/>
  <c r="BQ126" i="1"/>
  <c r="BS126" i="2" s="1"/>
  <c r="BQ139" i="1"/>
  <c r="BS139" i="2" s="1"/>
  <c r="BQ180" i="1"/>
  <c r="BS180" i="2" s="1"/>
  <c r="BQ133" i="1"/>
  <c r="BS133" i="2" s="1"/>
  <c r="BQ168" i="1"/>
  <c r="BS168" i="2" s="1"/>
  <c r="BQ120" i="1"/>
  <c r="BS120" i="2" s="1"/>
  <c r="BQ186" i="1"/>
  <c r="BS186" i="2" s="1"/>
  <c r="BQ140" i="1"/>
  <c r="BS140" i="2" s="1"/>
  <c r="BQ151" i="1"/>
  <c r="BS151" i="2" s="1"/>
  <c r="BQ112" i="1"/>
  <c r="BS112" i="2" s="1"/>
  <c r="BQ150" i="1"/>
  <c r="BS150" i="2" s="1"/>
  <c r="BQ130" i="1"/>
  <c r="BS130" i="2" s="1"/>
  <c r="BQ161" i="1"/>
  <c r="BS161" i="2" s="1"/>
  <c r="BQ159" i="1"/>
  <c r="BS159" i="2" s="1"/>
  <c r="BQ162" i="1"/>
  <c r="BS162" i="2" s="1"/>
  <c r="BQ124" i="1"/>
  <c r="BS124" i="2" s="1"/>
  <c r="BQ166" i="1"/>
  <c r="BS166" i="2" s="1"/>
  <c r="BQ114" i="1"/>
  <c r="BS114" i="2" s="1"/>
  <c r="BQ127" i="1"/>
  <c r="BS127" i="2" s="1"/>
  <c r="BQ128" i="1"/>
  <c r="BS128" i="2" s="1"/>
  <c r="BQ163" i="1"/>
  <c r="BS163" i="2" s="1"/>
  <c r="BQ121" i="1"/>
  <c r="BS121" i="2" s="1"/>
  <c r="BQ113" i="1"/>
  <c r="BS113" i="2" s="1"/>
  <c r="BQ145" i="1"/>
  <c r="BS145" i="2" s="1"/>
  <c r="BQ160" i="1"/>
  <c r="BS160" i="2" s="1"/>
  <c r="BQ165" i="1"/>
  <c r="BS165" i="2" s="1"/>
  <c r="BQ153" i="1"/>
  <c r="BS153" i="2" s="1"/>
  <c r="BQ152" i="1"/>
  <c r="BS152" i="2" s="1"/>
  <c r="BQ157" i="1"/>
  <c r="BS157" i="2" s="1"/>
  <c r="BQ184" i="1"/>
  <c r="BS184" i="2" s="1"/>
  <c r="BQ118" i="1"/>
  <c r="BS118" i="2" s="1"/>
  <c r="BQ116" i="1"/>
  <c r="BS116" i="2" s="1"/>
  <c r="BQ142" i="1"/>
  <c r="BS142" i="2" s="1"/>
  <c r="BQ148" i="1"/>
  <c r="BS148" i="2" s="1"/>
  <c r="BQ185" i="1"/>
  <c r="BS185" i="2" s="1"/>
  <c r="BQ117" i="1"/>
  <c r="BS117" i="2" s="1"/>
  <c r="I115" i="3"/>
  <c r="I136" i="3"/>
  <c r="I137" i="3"/>
  <c r="I141" i="3"/>
  <c r="I166" i="3"/>
  <c r="I135" i="3"/>
  <c r="I132" i="3"/>
  <c r="I145" i="3"/>
  <c r="I159" i="3"/>
  <c r="I118" i="3"/>
  <c r="I156" i="3"/>
  <c r="I158" i="3"/>
  <c r="I126" i="3"/>
  <c r="I128" i="3"/>
  <c r="I154" i="3"/>
  <c r="AP179" i="2"/>
  <c r="I138" i="3"/>
  <c r="I149" i="3"/>
  <c r="I142" i="3"/>
  <c r="I134" i="3"/>
  <c r="I152" i="3"/>
  <c r="I140" i="3"/>
  <c r="I133" i="3"/>
  <c r="I157" i="3"/>
  <c r="I125" i="3"/>
  <c r="I163" i="3"/>
  <c r="I147" i="3"/>
  <c r="I117" i="3"/>
  <c r="I114" i="3"/>
  <c r="AP114" i="2" s="1"/>
  <c r="I127" i="3"/>
  <c r="I119" i="3"/>
  <c r="I160" i="3"/>
  <c r="AP178" i="2"/>
  <c r="L178" i="2" s="1"/>
  <c r="I168" i="3"/>
  <c r="AP184" i="2"/>
  <c r="I148" i="3"/>
  <c r="I113" i="3"/>
  <c r="AP113" i="2" s="1"/>
  <c r="I162" i="3"/>
  <c r="I120" i="3"/>
  <c r="I116" i="3"/>
  <c r="AP116" i="2" s="1"/>
  <c r="I165" i="3"/>
  <c r="I146" i="3"/>
  <c r="I139" i="3"/>
  <c r="I164" i="3"/>
  <c r="I130" i="3"/>
  <c r="I151" i="3"/>
  <c r="I129" i="3"/>
  <c r="I123" i="3"/>
  <c r="AP182" i="2"/>
  <c r="L182" i="2" s="1"/>
  <c r="J182" i="3" s="1"/>
  <c r="I124" i="3"/>
  <c r="I131" i="3"/>
  <c r="I122" i="3"/>
  <c r="I143" i="3"/>
  <c r="I161" i="3"/>
  <c r="I150" i="3"/>
  <c r="I144" i="3"/>
  <c r="I121" i="3"/>
  <c r="I155" i="3"/>
  <c r="I167" i="3"/>
  <c r="K190" i="1"/>
  <c r="I153" i="3"/>
  <c r="AQ187" i="2" l="1"/>
  <c r="J188" i="3"/>
  <c r="M169" i="1"/>
  <c r="N169" i="1" s="1"/>
  <c r="O169" i="1" s="1"/>
  <c r="P169" i="1" s="1"/>
  <c r="Q169" i="1" s="1"/>
  <c r="BQ172" i="1"/>
  <c r="BS172" i="2" s="1"/>
  <c r="J178" i="3"/>
  <c r="BQ175" i="1"/>
  <c r="BS175" i="2" s="1"/>
  <c r="BQ173" i="1"/>
  <c r="BS173" i="2" s="1"/>
  <c r="BQ176" i="1"/>
  <c r="BS176" i="2" s="1"/>
  <c r="BQ171" i="1"/>
  <c r="BS171" i="2" s="1"/>
  <c r="BQ174" i="1"/>
  <c r="BS174" i="2" s="1"/>
  <c r="M182" i="1"/>
  <c r="N182" i="1" s="1"/>
  <c r="O182" i="1" s="1"/>
  <c r="P182" i="1" s="1"/>
  <c r="Q182" i="1" s="1"/>
  <c r="M178" i="1"/>
  <c r="N178" i="1" s="1"/>
  <c r="O178" i="1" s="1"/>
  <c r="P178" i="1" s="1"/>
  <c r="Q178" i="1" s="1"/>
  <c r="M169" i="2"/>
  <c r="K169" i="3" s="1"/>
  <c r="AR169" i="2" s="1"/>
  <c r="N169" i="2" s="1"/>
  <c r="L169" i="3" s="1"/>
  <c r="AS169" i="2" s="1"/>
  <c r="O169" i="2" s="1"/>
  <c r="M169" i="3" s="1"/>
  <c r="AT169" i="2" s="1"/>
  <c r="P169" i="2" s="1"/>
  <c r="N169" i="3" s="1"/>
  <c r="AU169" i="2" s="1"/>
  <c r="Q169" i="2" s="1"/>
  <c r="BQ170" i="1"/>
  <c r="BS170" i="2" s="1"/>
  <c r="M181" i="1"/>
  <c r="AP181" i="2"/>
  <c r="L181" i="2" s="1"/>
  <c r="M177" i="1"/>
  <c r="J177" i="3"/>
  <c r="AQ177" i="2" s="1"/>
  <c r="M177" i="2" s="1"/>
  <c r="K192" i="1"/>
  <c r="K198" i="1"/>
  <c r="M187" i="2"/>
  <c r="K187" i="3" s="1"/>
  <c r="I189" i="3"/>
  <c r="R178" i="1" l="1"/>
  <c r="S178" i="1" s="1"/>
  <c r="T178" i="1" s="1"/>
  <c r="R182" i="1"/>
  <c r="S182" i="1" s="1"/>
  <c r="T182" i="1" s="1"/>
  <c r="U182" i="1" s="1"/>
  <c r="V182" i="1" s="1"/>
  <c r="W182" i="1" s="1"/>
  <c r="X182" i="1" s="1"/>
  <c r="Y182" i="1" s="1"/>
  <c r="Z182" i="1" s="1"/>
  <c r="AA182" i="1" s="1"/>
  <c r="AB182" i="1" s="1"/>
  <c r="AC182" i="1" s="1"/>
  <c r="AD182" i="1" s="1"/>
  <c r="AE182" i="1" s="1"/>
  <c r="AF182" i="1" s="1"/>
  <c r="R169" i="1"/>
  <c r="S169" i="1" s="1"/>
  <c r="T169" i="1" s="1"/>
  <c r="O169" i="3"/>
  <c r="AV169" i="2" s="1"/>
  <c r="R169" i="2" s="1"/>
  <c r="P169" i="3" s="1"/>
  <c r="AW169" i="2" s="1"/>
  <c r="S169" i="2" s="1"/>
  <c r="Q169" i="3" s="1"/>
  <c r="AX169" i="2" s="1"/>
  <c r="T169" i="2" s="1"/>
  <c r="C169" i="1"/>
  <c r="L171" i="1"/>
  <c r="U169" i="1"/>
  <c r="V169" i="1" s="1"/>
  <c r="W169" i="1" s="1"/>
  <c r="X169" i="1" s="1"/>
  <c r="Y169" i="1" s="1"/>
  <c r="Z169" i="1" s="1"/>
  <c r="AA169" i="1" s="1"/>
  <c r="AB169" i="1" s="1"/>
  <c r="AC169" i="1" s="1"/>
  <c r="AD169" i="1" s="1"/>
  <c r="AE169" i="1" s="1"/>
  <c r="AF169" i="1" s="1"/>
  <c r="L173" i="1"/>
  <c r="J181" i="3"/>
  <c r="AQ181" i="2" s="1"/>
  <c r="M181" i="2" s="1"/>
  <c r="K181" i="3" s="1"/>
  <c r="L174" i="1"/>
  <c r="L176" i="1"/>
  <c r="L175" i="1"/>
  <c r="L172" i="1"/>
  <c r="N181" i="1"/>
  <c r="N177" i="1"/>
  <c r="K177" i="3"/>
  <c r="AR177" i="2" s="1"/>
  <c r="N177" i="2" s="1"/>
  <c r="L170" i="1"/>
  <c r="C178" i="1"/>
  <c r="U178" i="1"/>
  <c r="V178" i="1" s="1"/>
  <c r="W178" i="1" s="1"/>
  <c r="X178" i="1" s="1"/>
  <c r="Y178" i="1" s="1"/>
  <c r="Z178" i="1" s="1"/>
  <c r="AA178" i="1" s="1"/>
  <c r="AB178" i="1" s="1"/>
  <c r="AC178" i="1" s="1"/>
  <c r="AD178" i="1" s="1"/>
  <c r="AE178" i="1" s="1"/>
  <c r="AF178" i="1" s="1"/>
  <c r="AP171" i="2"/>
  <c r="AP173" i="2"/>
  <c r="I197" i="3"/>
  <c r="AP189" i="2"/>
  <c r="L189" i="2" s="1"/>
  <c r="AQ188" i="2" s="1"/>
  <c r="M188" i="2" s="1"/>
  <c r="AR187" i="2" l="1"/>
  <c r="N187" i="2" s="1"/>
  <c r="L187" i="3" s="1"/>
  <c r="K188" i="3"/>
  <c r="D169" i="1"/>
  <c r="D178" i="1"/>
  <c r="AR181" i="2"/>
  <c r="N181" i="2" s="1"/>
  <c r="L181" i="3" s="1"/>
  <c r="R169" i="3"/>
  <c r="AY169" i="2" s="1"/>
  <c r="U169" i="2" s="1"/>
  <c r="AP172" i="2"/>
  <c r="O177" i="1"/>
  <c r="L177" i="3"/>
  <c r="AS177" i="2" s="1"/>
  <c r="O177" i="2" s="1"/>
  <c r="AP175" i="2"/>
  <c r="AP176" i="2"/>
  <c r="AP170" i="2"/>
  <c r="O181" i="1"/>
  <c r="AP174" i="2"/>
  <c r="S169" i="3" l="1"/>
  <c r="AZ169" i="2" s="1"/>
  <c r="V169" i="2" s="1"/>
  <c r="P177" i="1"/>
  <c r="M177" i="3"/>
  <c r="AT177" i="2" s="1"/>
  <c r="P177" i="2" s="1"/>
  <c r="P181" i="1"/>
  <c r="AS181" i="2"/>
  <c r="O181" i="2" s="1"/>
  <c r="M181" i="3" s="1"/>
  <c r="K84" i="2"/>
  <c r="BP108" i="1"/>
  <c r="BP197" i="1" s="1"/>
  <c r="K102" i="2"/>
  <c r="K88" i="2"/>
  <c r="K100" i="2"/>
  <c r="K103" i="2"/>
  <c r="K85" i="2"/>
  <c r="K89" i="2"/>
  <c r="K87" i="2"/>
  <c r="K86" i="2"/>
  <c r="K105" i="2"/>
  <c r="K101" i="2"/>
  <c r="K106" i="2"/>
  <c r="K99" i="2"/>
  <c r="K104" i="2"/>
  <c r="AT181" i="2" l="1"/>
  <c r="P181" i="2" s="1"/>
  <c r="N181" i="3" s="1"/>
  <c r="Q177" i="1"/>
  <c r="N177" i="3"/>
  <c r="AU177" i="2" s="1"/>
  <c r="Q177" i="2" s="1"/>
  <c r="Q181" i="1"/>
  <c r="T169" i="3"/>
  <c r="BA169" i="2" s="1"/>
  <c r="W169" i="2" s="1"/>
  <c r="U169" i="3" s="1"/>
  <c r="BB169" i="2" s="1"/>
  <c r="X169" i="2" s="1"/>
  <c r="K108" i="2"/>
  <c r="BR108" i="2"/>
  <c r="BR197" i="2" s="1"/>
  <c r="C177" i="2" l="1"/>
  <c r="V169" i="3"/>
  <c r="BC169" i="2" s="1"/>
  <c r="Y169" i="2" s="1"/>
  <c r="R177" i="1"/>
  <c r="O177" i="3"/>
  <c r="AV177" i="2" s="1"/>
  <c r="R177" i="2" s="1"/>
  <c r="C177" i="1"/>
  <c r="AU181" i="2"/>
  <c r="Q181" i="2" s="1"/>
  <c r="R181" i="1"/>
  <c r="K110" i="2"/>
  <c r="K197" i="2"/>
  <c r="K50" i="2"/>
  <c r="BP80" i="1"/>
  <c r="BP196" i="1" s="1"/>
  <c r="BP199" i="1" s="1"/>
  <c r="K53" i="2"/>
  <c r="K54" i="2"/>
  <c r="K52" i="2"/>
  <c r="K51" i="2"/>
  <c r="C181" i="2" l="1"/>
  <c r="O181" i="3"/>
  <c r="AV181" i="2" s="1"/>
  <c r="R181" i="2" s="1"/>
  <c r="P181" i="3" s="1"/>
  <c r="S181" i="1"/>
  <c r="S177" i="1"/>
  <c r="P177" i="3"/>
  <c r="AW177" i="2" s="1"/>
  <c r="S177" i="2" s="1"/>
  <c r="W169" i="3"/>
  <c r="BD169" i="2" s="1"/>
  <c r="Z169" i="2" s="1"/>
  <c r="BR80" i="2"/>
  <c r="BR196" i="2" s="1"/>
  <c r="BR199" i="2" s="1"/>
  <c r="K55" i="2"/>
  <c r="AW181" i="2" l="1"/>
  <c r="S181" i="2" s="1"/>
  <c r="Q181" i="3" s="1"/>
  <c r="X169" i="3"/>
  <c r="BE169" i="2" s="1"/>
  <c r="AA169" i="2" s="1"/>
  <c r="Y169" i="3" s="1"/>
  <c r="BF169" i="2" s="1"/>
  <c r="AB169" i="2" s="1"/>
  <c r="Z169" i="3" s="1"/>
  <c r="BG169" i="2" s="1"/>
  <c r="AC169" i="2" s="1"/>
  <c r="AA169" i="3" s="1"/>
  <c r="BH169" i="2" s="1"/>
  <c r="AD169" i="2" s="1"/>
  <c r="AB169" i="3" s="1"/>
  <c r="BI169" i="2" s="1"/>
  <c r="AE169" i="2" s="1"/>
  <c r="T177" i="1"/>
  <c r="Q177" i="3"/>
  <c r="AX177" i="2" s="1"/>
  <c r="T177" i="2" s="1"/>
  <c r="T181" i="1"/>
  <c r="K80" i="2"/>
  <c r="K196" i="2" s="1"/>
  <c r="K199" i="2" s="1"/>
  <c r="K50" i="1"/>
  <c r="AC169" i="3" l="1"/>
  <c r="BJ169" i="2" s="1"/>
  <c r="BK169" i="2" s="1"/>
  <c r="U181" i="1"/>
  <c r="U177" i="1"/>
  <c r="R177" i="3"/>
  <c r="AY177" i="2" s="1"/>
  <c r="U177" i="2" s="1"/>
  <c r="AX181" i="2"/>
  <c r="T181" i="2" s="1"/>
  <c r="R181" i="3" s="1"/>
  <c r="K82" i="2"/>
  <c r="I50" i="3"/>
  <c r="AP50" i="2" s="1"/>
  <c r="AY181" i="2" l="1"/>
  <c r="U181" i="2" s="1"/>
  <c r="S181" i="3" s="1"/>
  <c r="AF169" i="2"/>
  <c r="V177" i="1"/>
  <c r="S177" i="3"/>
  <c r="AZ177" i="2" s="1"/>
  <c r="V177" i="2" s="1"/>
  <c r="V181" i="1"/>
  <c r="AM80" i="1"/>
  <c r="K53" i="1"/>
  <c r="K54" i="1"/>
  <c r="K51" i="1"/>
  <c r="K55" i="1"/>
  <c r="K52" i="1"/>
  <c r="AT56" i="1" l="1"/>
  <c r="AS57" i="1"/>
  <c r="AR58" i="1"/>
  <c r="BH58" i="1"/>
  <c r="BG56" i="1"/>
  <c r="BF57" i="1"/>
  <c r="BB56" i="1"/>
  <c r="AX56" i="1"/>
  <c r="BE57" i="1"/>
  <c r="AU56" i="1"/>
  <c r="AX57" i="1"/>
  <c r="BA58" i="1"/>
  <c r="AZ56" i="1"/>
  <c r="AY57" i="1"/>
  <c r="AX58" i="1"/>
  <c r="BD57" i="1"/>
  <c r="BC78" i="1"/>
  <c r="AT78" i="1"/>
  <c r="BG58" i="1"/>
  <c r="BD78" i="1"/>
  <c r="AZ57" i="1"/>
  <c r="AS78" i="1"/>
  <c r="BA56" i="1"/>
  <c r="AQ56" i="1"/>
  <c r="BE59" i="1"/>
  <c r="BD70" i="1"/>
  <c r="BB53" i="1"/>
  <c r="BH77" i="1"/>
  <c r="AZ73" i="1"/>
  <c r="AS69" i="1"/>
  <c r="AZ69" i="1"/>
  <c r="AR65" i="1"/>
  <c r="AZ61" i="1"/>
  <c r="BB54" i="1"/>
  <c r="AT62" i="1"/>
  <c r="AW50" i="1"/>
  <c r="AU52" i="1"/>
  <c r="AW76" i="1"/>
  <c r="AQ76" i="1"/>
  <c r="AY59" i="1"/>
  <c r="AX59" i="1"/>
  <c r="AW70" i="1"/>
  <c r="AV53" i="1"/>
  <c r="AT77" i="1"/>
  <c r="BE73" i="1"/>
  <c r="AY69" i="1"/>
  <c r="BF65" i="1"/>
  <c r="AX61" i="1"/>
  <c r="AR54" i="1"/>
  <c r="AY54" i="1"/>
  <c r="AU62" i="1"/>
  <c r="AY50" i="1"/>
  <c r="AS52" i="1"/>
  <c r="AZ76" i="1"/>
  <c r="BB72" i="1"/>
  <c r="AZ59" i="1"/>
  <c r="AV70" i="1"/>
  <c r="AT53" i="1"/>
  <c r="AZ77" i="1"/>
  <c r="AR73" i="1"/>
  <c r="BF73" i="1"/>
  <c r="AQ69" i="1"/>
  <c r="AV65" i="1"/>
  <c r="BC61" i="1"/>
  <c r="AT54" i="1"/>
  <c r="BA62" i="1"/>
  <c r="BH50" i="1"/>
  <c r="BB52" i="1"/>
  <c r="BE76" i="1"/>
  <c r="AW72" i="1"/>
  <c r="AQ72" i="1"/>
  <c r="AT59" i="1"/>
  <c r="AX70" i="1"/>
  <c r="AY53" i="1"/>
  <c r="AS77" i="1"/>
  <c r="AQ73" i="1"/>
  <c r="BE69" i="1"/>
  <c r="AW65" i="1"/>
  <c r="BH65" i="1"/>
  <c r="AV61" i="1"/>
  <c r="AU54" i="1"/>
  <c r="BF62" i="1"/>
  <c r="AT50" i="1"/>
  <c r="BG52" i="1"/>
  <c r="AT68" i="1"/>
  <c r="BA68" i="1"/>
  <c r="AW64" i="1"/>
  <c r="AZ60" i="1"/>
  <c r="AQ74" i="1"/>
  <c r="BB66" i="1"/>
  <c r="AW55" i="1"/>
  <c r="BH51" i="1"/>
  <c r="AU75" i="1"/>
  <c r="BF71" i="1"/>
  <c r="AU67" i="1"/>
  <c r="BB67" i="1"/>
  <c r="AX63" i="1"/>
  <c r="AX68" i="1"/>
  <c r="AQ68" i="1"/>
  <c r="BA64" i="1"/>
  <c r="AS60" i="1"/>
  <c r="BA74" i="1"/>
  <c r="BF66" i="1"/>
  <c r="BA55" i="1"/>
  <c r="AS51" i="1"/>
  <c r="AY75" i="1"/>
  <c r="BA71" i="1"/>
  <c r="AY67" i="1"/>
  <c r="AQ67" i="1"/>
  <c r="BB63" i="1"/>
  <c r="BB68" i="1"/>
  <c r="BF64" i="1"/>
  <c r="AT60" i="1"/>
  <c r="AW60" i="1"/>
  <c r="BF74" i="1"/>
  <c r="AT66" i="1"/>
  <c r="AR55" i="1"/>
  <c r="BC51" i="1"/>
  <c r="BF75" i="1"/>
  <c r="AX71" i="1"/>
  <c r="AW71" i="1"/>
  <c r="BF67" i="1"/>
  <c r="BF63" i="1"/>
  <c r="BG72" i="1"/>
  <c r="BE68" i="1"/>
  <c r="BH64" i="1"/>
  <c r="AV60" i="1"/>
  <c r="AR74" i="1"/>
  <c r="AZ66" i="1"/>
  <c r="AY55" i="1"/>
  <c r="BB55" i="1"/>
  <c r="BF51" i="1"/>
  <c r="AZ75" i="1"/>
  <c r="BE71" i="1"/>
  <c r="BA67" i="1"/>
  <c r="BH63" i="1"/>
  <c r="BF56" i="1"/>
  <c r="AV58" i="1"/>
  <c r="AY56" i="1"/>
  <c r="BB57" i="1"/>
  <c r="BE58" i="1"/>
  <c r="BD56" i="1"/>
  <c r="BC57" i="1"/>
  <c r="BB58" i="1"/>
  <c r="BC58" i="1"/>
  <c r="BG78" i="1"/>
  <c r="AS56" i="1"/>
  <c r="AR78" i="1"/>
  <c r="BH78" i="1"/>
  <c r="AW56" i="1"/>
  <c r="AW78" i="1"/>
  <c r="AX78" i="1"/>
  <c r="AU59" i="1"/>
  <c r="AQ59" i="1"/>
  <c r="AS70" i="1"/>
  <c r="BC53" i="1"/>
  <c r="AW77" i="1"/>
  <c r="AU73" i="1"/>
  <c r="AT69" i="1"/>
  <c r="BA65" i="1"/>
  <c r="AS61" i="1"/>
  <c r="AR61" i="1"/>
  <c r="AQ54" i="1"/>
  <c r="AY62" i="1"/>
  <c r="AX50" i="1"/>
  <c r="AR52" i="1"/>
  <c r="BD76" i="1"/>
  <c r="BE72" i="1"/>
  <c r="AV59" i="1"/>
  <c r="BC70" i="1"/>
  <c r="BE53" i="1"/>
  <c r="AV77" i="1"/>
  <c r="BC77" i="1"/>
  <c r="BB73" i="1"/>
  <c r="BH69" i="1"/>
  <c r="BG65" i="1"/>
  <c r="AY61" i="1"/>
  <c r="BH54" i="1"/>
  <c r="AZ62" i="1"/>
  <c r="BD50" i="1"/>
  <c r="AX52" i="1"/>
  <c r="AQ52" i="1"/>
  <c r="BG76" i="1"/>
  <c r="AU72" i="1"/>
  <c r="AW59" i="1"/>
  <c r="AQ70" i="1"/>
  <c r="AU53" i="1"/>
  <c r="AY77" i="1"/>
  <c r="BH73" i="1"/>
  <c r="BA69" i="1"/>
  <c r="AS65" i="1"/>
  <c r="BD65" i="1"/>
  <c r="BD61" i="1"/>
  <c r="BG54" i="1"/>
  <c r="BB62" i="1"/>
  <c r="BE50" i="1"/>
  <c r="BC52" i="1"/>
  <c r="AX76" i="1"/>
  <c r="BD72" i="1"/>
  <c r="BG59" i="1"/>
  <c r="AU70" i="1"/>
  <c r="BE70" i="1"/>
  <c r="BH53" i="1"/>
  <c r="AU77" i="1"/>
  <c r="AW73" i="1"/>
  <c r="BF69" i="1"/>
  <c r="AX65" i="1"/>
  <c r="BE61" i="1"/>
  <c r="AZ54" i="1"/>
  <c r="AR62" i="1"/>
  <c r="AQ62" i="1"/>
  <c r="AU50" i="1"/>
  <c r="BA52" i="1"/>
  <c r="AU68" i="1"/>
  <c r="AX64" i="1"/>
  <c r="AQ64" i="1"/>
  <c r="BE60" i="1"/>
  <c r="AW74" i="1"/>
  <c r="AQ66" i="1"/>
  <c r="AT55" i="1"/>
  <c r="BE51" i="1"/>
  <c r="BA75" i="1"/>
  <c r="BC71" i="1"/>
  <c r="AR67" i="1"/>
  <c r="AY63" i="1"/>
  <c r="AT63" i="1"/>
  <c r="AY68" i="1"/>
  <c r="BB64" i="1"/>
  <c r="BF60" i="1"/>
  <c r="BG74" i="1"/>
  <c r="AR66" i="1"/>
  <c r="BG66" i="1"/>
  <c r="AX55" i="1"/>
  <c r="AT51" i="1"/>
  <c r="AR75" i="1"/>
  <c r="BG71" i="1"/>
  <c r="AV67" i="1"/>
  <c r="BC63" i="1"/>
  <c r="AS76" i="1"/>
  <c r="BC68" i="1"/>
  <c r="BG64" i="1"/>
  <c r="AU60" i="1"/>
  <c r="AU74" i="1"/>
  <c r="BE74" i="1"/>
  <c r="AU66" i="1"/>
  <c r="BH55" i="1"/>
  <c r="AZ51" i="1"/>
  <c r="BC75" i="1"/>
  <c r="AU71" i="1"/>
  <c r="BC67" i="1"/>
  <c r="BG63" i="1"/>
  <c r="BD52" i="1"/>
  <c r="BF68" i="1"/>
  <c r="AT64" i="1"/>
  <c r="BE64" i="1"/>
  <c r="BA60" i="1"/>
  <c r="BH74" i="1"/>
  <c r="AW66" i="1"/>
  <c r="AV55" i="1"/>
  <c r="BG51" i="1"/>
  <c r="AT75" i="1"/>
  <c r="AS75" i="1"/>
  <c r="BD71" i="1"/>
  <c r="AX67" i="1"/>
  <c r="BE63" i="1"/>
  <c r="AW57" i="1"/>
  <c r="AZ58" i="1"/>
  <c r="BC56" i="1"/>
  <c r="AS58" i="1"/>
  <c r="AR56" i="1"/>
  <c r="BH56" i="1"/>
  <c r="BG57" i="1"/>
  <c r="BF58" i="1"/>
  <c r="AU78" i="1"/>
  <c r="AQ57" i="1"/>
  <c r="AR57" i="1"/>
  <c r="AV78" i="1"/>
  <c r="AQ58" i="1"/>
  <c r="AV57" i="1"/>
  <c r="BA78" i="1"/>
  <c r="BB78" i="1"/>
  <c r="AR59" i="1"/>
  <c r="AY70" i="1"/>
  <c r="BB70" i="1"/>
  <c r="AQ53" i="1"/>
  <c r="BG77" i="1"/>
  <c r="BA73" i="1"/>
  <c r="AU69" i="1"/>
  <c r="BB65" i="1"/>
  <c r="AT61" i="1"/>
  <c r="BD54" i="1"/>
  <c r="AV62" i="1"/>
  <c r="BG62" i="1"/>
  <c r="BG50" i="1"/>
  <c r="BH52" i="1"/>
  <c r="BF76" i="1"/>
  <c r="AX72" i="1"/>
  <c r="AS59" i="1"/>
  <c r="AR70" i="1"/>
  <c r="BF53" i="1"/>
  <c r="AQ77" i="1"/>
  <c r="BD73" i="1"/>
  <c r="AW69" i="1"/>
  <c r="BD69" i="1"/>
  <c r="AZ65" i="1"/>
  <c r="AQ61" i="1"/>
  <c r="BE54" i="1"/>
  <c r="AW62" i="1"/>
  <c r="BA50" i="1"/>
  <c r="AY52" i="1"/>
  <c r="BA76" i="1"/>
  <c r="AS72" i="1"/>
  <c r="AZ72" i="1"/>
  <c r="BF59" i="1"/>
  <c r="BA70" i="1"/>
  <c r="AR53" i="1"/>
  <c r="BE77" i="1"/>
  <c r="AS73" i="1"/>
  <c r="BB69" i="1"/>
  <c r="AT65" i="1"/>
  <c r="BA61" i="1"/>
  <c r="AV54" i="1"/>
  <c r="BC54" i="1"/>
  <c r="BC62" i="1"/>
  <c r="BF50" i="1"/>
  <c r="AZ52" i="1"/>
  <c r="AU76" i="1"/>
  <c r="BF72" i="1"/>
  <c r="BD59" i="1"/>
  <c r="AT70" i="1"/>
  <c r="AW53" i="1"/>
  <c r="BD53" i="1"/>
  <c r="BB77" i="1"/>
  <c r="AT73" i="1"/>
  <c r="BG69" i="1"/>
  <c r="AY65" i="1"/>
  <c r="BF61" i="1"/>
  <c r="AW54" i="1"/>
  <c r="BH62" i="1"/>
  <c r="AV50" i="1"/>
  <c r="AQ50" i="1"/>
  <c r="BB76" i="1"/>
  <c r="AR68" i="1"/>
  <c r="AY64" i="1"/>
  <c r="BB60" i="1"/>
  <c r="BC74" i="1"/>
  <c r="BD66" i="1"/>
  <c r="BC55" i="1"/>
  <c r="AU51" i="1"/>
  <c r="BB51" i="1"/>
  <c r="BD75" i="1"/>
  <c r="AR71" i="1"/>
  <c r="BH67" i="1"/>
  <c r="AV63" i="1"/>
  <c r="AY76" i="1"/>
  <c r="AV68" i="1"/>
  <c r="BC64" i="1"/>
  <c r="BG60" i="1"/>
  <c r="AZ74" i="1"/>
  <c r="BH66" i="1"/>
  <c r="BG55" i="1"/>
  <c r="AY51" i="1"/>
  <c r="AQ51" i="1"/>
  <c r="BH75" i="1"/>
  <c r="AV71" i="1"/>
  <c r="AS67" i="1"/>
  <c r="AZ63" i="1"/>
  <c r="BH76" i="1"/>
  <c r="AZ68" i="1"/>
  <c r="BD64" i="1"/>
  <c r="AR60" i="1"/>
  <c r="BB74" i="1"/>
  <c r="AV66" i="1"/>
  <c r="BC66" i="1"/>
  <c r="BE55" i="1"/>
  <c r="AW51" i="1"/>
  <c r="AV75" i="1"/>
  <c r="AS71" i="1"/>
  <c r="AZ67" i="1"/>
  <c r="BD63" i="1"/>
  <c r="AR76" i="1"/>
  <c r="BG68" i="1"/>
  <c r="AU64" i="1"/>
  <c r="AX60" i="1"/>
  <c r="AQ60" i="1"/>
  <c r="AS74" i="1"/>
  <c r="AX66" i="1"/>
  <c r="AS55" i="1"/>
  <c r="BD51" i="1"/>
  <c r="AW75" i="1"/>
  <c r="BB71" i="1"/>
  <c r="BG67" i="1"/>
  <c r="AU63" i="1"/>
  <c r="AQ63" i="1"/>
  <c r="BA57" i="1"/>
  <c r="BD58" i="1"/>
  <c r="AT57" i="1"/>
  <c r="AW58" i="1"/>
  <c r="AV56" i="1"/>
  <c r="AU57" i="1"/>
  <c r="AT58" i="1"/>
  <c r="BE56" i="1"/>
  <c r="AY78" i="1"/>
  <c r="AY58" i="1"/>
  <c r="BH57" i="1"/>
  <c r="AZ78" i="1"/>
  <c r="AQ78" i="1"/>
  <c r="AU58" i="1"/>
  <c r="BE78" i="1"/>
  <c r="BF78" i="1"/>
  <c r="BH59" i="1"/>
  <c r="BF70" i="1"/>
  <c r="BA53" i="1"/>
  <c r="AR77" i="1"/>
  <c r="BF77" i="1"/>
  <c r="AX73" i="1"/>
  <c r="AR69" i="1"/>
  <c r="BC65" i="1"/>
  <c r="AU61" i="1"/>
  <c r="BA54" i="1"/>
  <c r="AS62" i="1"/>
  <c r="AZ50" i="1"/>
  <c r="AT52" i="1"/>
  <c r="BE52" i="1"/>
  <c r="BC76" i="1"/>
  <c r="BH72" i="1"/>
  <c r="BB59" i="1"/>
  <c r="BH70" i="1"/>
  <c r="BG53" i="1"/>
  <c r="BA77" i="1"/>
  <c r="BG73" i="1"/>
  <c r="AX69" i="1"/>
  <c r="BE65" i="1"/>
  <c r="AW61" i="1"/>
  <c r="BH61" i="1"/>
  <c r="BF54" i="1"/>
  <c r="AX62" i="1"/>
  <c r="BB50" i="1"/>
  <c r="AV52" i="1"/>
  <c r="AT76" i="1"/>
  <c r="AR72" i="1"/>
  <c r="BC59" i="1"/>
  <c r="BG70" i="1"/>
  <c r="AS53" i="1"/>
  <c r="AZ53" i="1"/>
  <c r="AX77" i="1"/>
  <c r="BC73" i="1"/>
  <c r="BC69" i="1"/>
  <c r="AU65" i="1"/>
  <c r="BB61" i="1"/>
  <c r="AS54" i="1"/>
  <c r="BD62" i="1"/>
  <c r="AR50" i="1"/>
  <c r="BC50" i="1"/>
  <c r="AW52" i="1"/>
  <c r="AV76" i="1"/>
  <c r="AY72" i="1"/>
  <c r="BA59" i="1"/>
  <c r="AZ70" i="1"/>
  <c r="AX53" i="1"/>
  <c r="BD77" i="1"/>
  <c r="AV73" i="1"/>
  <c r="AY73" i="1"/>
  <c r="AV69" i="1"/>
  <c r="AQ65" i="1"/>
  <c r="BG61" i="1"/>
  <c r="AX54" i="1"/>
  <c r="BE62" i="1"/>
  <c r="AS50" i="1"/>
  <c r="BF52" i="1"/>
  <c r="AT72" i="1"/>
  <c r="BH68" i="1"/>
  <c r="AV64" i="1"/>
  <c r="BC60" i="1"/>
  <c r="AV74" i="1"/>
  <c r="BA66" i="1"/>
  <c r="AZ55" i="1"/>
  <c r="AR51" i="1"/>
  <c r="AX75" i="1"/>
  <c r="BE75" i="1"/>
  <c r="BH71" i="1"/>
  <c r="BE67" i="1"/>
  <c r="AS63" i="1"/>
  <c r="AV72" i="1"/>
  <c r="AS68" i="1"/>
  <c r="AZ64" i="1"/>
  <c r="BD60" i="1"/>
  <c r="AX74" i="1"/>
  <c r="BE66" i="1"/>
  <c r="BD55" i="1"/>
  <c r="AV51" i="1"/>
  <c r="BB75" i="1"/>
  <c r="AT71" i="1"/>
  <c r="AQ71" i="1"/>
  <c r="AT67" i="1"/>
  <c r="AW63" i="1"/>
  <c r="BC72" i="1"/>
  <c r="AW68" i="1"/>
  <c r="AS64" i="1"/>
  <c r="BH60" i="1"/>
  <c r="BD74" i="1"/>
  <c r="AS66" i="1"/>
  <c r="AU55" i="1"/>
  <c r="AQ55" i="1"/>
  <c r="AX51" i="1"/>
  <c r="AQ75" i="1"/>
  <c r="AZ71" i="1"/>
  <c r="AW67" i="1"/>
  <c r="BA63" i="1"/>
  <c r="BA72" i="1"/>
  <c r="BD68" i="1"/>
  <c r="AR64" i="1"/>
  <c r="AY60" i="1"/>
  <c r="AY74" i="1"/>
  <c r="AT74" i="1"/>
  <c r="AY66" i="1"/>
  <c r="BF55" i="1"/>
  <c r="BA51" i="1"/>
  <c r="BG75" i="1"/>
  <c r="AY71" i="1"/>
  <c r="BD67" i="1"/>
  <c r="AR63" i="1"/>
  <c r="AD169" i="3"/>
  <c r="AZ181" i="2"/>
  <c r="V181" i="2" s="1"/>
  <c r="T181" i="3" s="1"/>
  <c r="W177" i="1"/>
  <c r="T177" i="3"/>
  <c r="BA177" i="2" s="1"/>
  <c r="W177" i="2" s="1"/>
  <c r="W181" i="1"/>
  <c r="AM196" i="1"/>
  <c r="AN56" i="1"/>
  <c r="L56" i="1" s="1"/>
  <c r="AN62" i="1"/>
  <c r="L62" i="1" s="1"/>
  <c r="AN59" i="1"/>
  <c r="L59" i="1" s="1"/>
  <c r="AN57" i="1"/>
  <c r="L57" i="1" s="1"/>
  <c r="AN78" i="1"/>
  <c r="L78" i="1" s="1"/>
  <c r="AN60" i="1"/>
  <c r="L60" i="1" s="1"/>
  <c r="AN61" i="1"/>
  <c r="L61" i="1" s="1"/>
  <c r="AN77" i="1"/>
  <c r="L77" i="1" s="1"/>
  <c r="M77" i="1" s="1"/>
  <c r="AN64" i="1"/>
  <c r="AN63" i="1"/>
  <c r="AN58" i="1"/>
  <c r="BQ58" i="1" s="1"/>
  <c r="BS58" i="2" s="1"/>
  <c r="AN65" i="1"/>
  <c r="BQ65" i="1" s="1"/>
  <c r="BS65" i="2" s="1"/>
  <c r="AN66" i="1"/>
  <c r="L66" i="1" s="1"/>
  <c r="AP71" i="2"/>
  <c r="AN67" i="1"/>
  <c r="AN76" i="1"/>
  <c r="AN53" i="1"/>
  <c r="BQ53" i="1" s="1"/>
  <c r="BS53" i="2" s="1"/>
  <c r="AN74" i="1"/>
  <c r="AN54" i="1"/>
  <c r="BQ54" i="1" s="1"/>
  <c r="BS54" i="2" s="1"/>
  <c r="AN52" i="1"/>
  <c r="BQ52" i="1" s="1"/>
  <c r="BS52" i="2" s="1"/>
  <c r="AN72" i="1"/>
  <c r="AN68" i="1"/>
  <c r="AN69" i="1"/>
  <c r="AN51" i="1"/>
  <c r="BQ51" i="1" s="1"/>
  <c r="BS51" i="2" s="1"/>
  <c r="AN50" i="1"/>
  <c r="BQ50" i="1" s="1"/>
  <c r="BS50" i="2" s="1"/>
  <c r="BQ64" i="1"/>
  <c r="BS64" i="2" s="1"/>
  <c r="AN75" i="1"/>
  <c r="BQ63" i="1"/>
  <c r="BS63" i="2" s="1"/>
  <c r="AN70" i="1"/>
  <c r="AN73" i="1"/>
  <c r="AN55" i="1"/>
  <c r="BQ55" i="1" s="1"/>
  <c r="BS55" i="2" s="1"/>
  <c r="AN71" i="1"/>
  <c r="I53" i="3"/>
  <c r="AP53" i="2" s="1"/>
  <c r="I55" i="3"/>
  <c r="AP55" i="2" s="1"/>
  <c r="I52" i="3"/>
  <c r="AP52" i="2" s="1"/>
  <c r="K80" i="1"/>
  <c r="I51" i="3"/>
  <c r="AP51" i="2" s="1"/>
  <c r="I54" i="3"/>
  <c r="AP54" i="2" s="1"/>
  <c r="BQ73" i="1" l="1"/>
  <c r="BS73" i="2" s="1"/>
  <c r="BQ70" i="1"/>
  <c r="BS70" i="2" s="1"/>
  <c r="BQ68" i="1"/>
  <c r="BS68" i="2" s="1"/>
  <c r="N77" i="1"/>
  <c r="BA181" i="2"/>
  <c r="W181" i="2" s="1"/>
  <c r="U181" i="3" s="1"/>
  <c r="X177" i="1"/>
  <c r="U177" i="3"/>
  <c r="BB177" i="2" s="1"/>
  <c r="X177" i="2" s="1"/>
  <c r="BQ74" i="1"/>
  <c r="BS74" i="2" s="1"/>
  <c r="BQ76" i="1"/>
  <c r="BS76" i="2" s="1"/>
  <c r="L76" i="1"/>
  <c r="M66" i="1"/>
  <c r="M78" i="1"/>
  <c r="M57" i="1"/>
  <c r="M62" i="1"/>
  <c r="X181" i="1"/>
  <c r="BQ71" i="1"/>
  <c r="BS71" i="2" s="1"/>
  <c r="BQ67" i="1"/>
  <c r="BS67" i="2" s="1"/>
  <c r="M61" i="1"/>
  <c r="M59" i="1"/>
  <c r="BQ75" i="1"/>
  <c r="BS75" i="2" s="1"/>
  <c r="BQ69" i="1"/>
  <c r="BS69" i="2" s="1"/>
  <c r="L69" i="1"/>
  <c r="BQ72" i="1"/>
  <c r="BS72" i="2" s="1"/>
  <c r="M60" i="1"/>
  <c r="M56" i="1"/>
  <c r="AP69" i="2"/>
  <c r="AP73" i="2"/>
  <c r="AP75" i="2"/>
  <c r="AP76" i="2"/>
  <c r="AP72" i="2"/>
  <c r="AP70" i="2"/>
  <c r="AP68" i="2"/>
  <c r="AP63" i="2"/>
  <c r="AP74" i="2"/>
  <c r="AP67" i="2"/>
  <c r="AP65" i="2"/>
  <c r="AP64" i="2"/>
  <c r="AP58" i="2"/>
  <c r="L64" i="1"/>
  <c r="L58" i="1"/>
  <c r="L65" i="1"/>
  <c r="L63" i="1"/>
  <c r="K82" i="1"/>
  <c r="K196" i="1"/>
  <c r="I80" i="3"/>
  <c r="I195" i="3" s="1"/>
  <c r="L74" i="1" l="1"/>
  <c r="L72" i="1"/>
  <c r="L75" i="1"/>
  <c r="BB181" i="2"/>
  <c r="X181" i="2" s="1"/>
  <c r="V181" i="3" s="1"/>
  <c r="N60" i="1"/>
  <c r="N61" i="1"/>
  <c r="L67" i="1"/>
  <c r="Y181" i="1"/>
  <c r="N66" i="1"/>
  <c r="L68" i="1"/>
  <c r="L73" i="1"/>
  <c r="N78" i="1"/>
  <c r="N56" i="1"/>
  <c r="N59" i="1"/>
  <c r="N62" i="1"/>
  <c r="BQ80" i="1"/>
  <c r="BQ196" i="1" s="1"/>
  <c r="L71" i="1"/>
  <c r="N57" i="1"/>
  <c r="Y177" i="1"/>
  <c r="V177" i="3"/>
  <c r="BC177" i="2" s="1"/>
  <c r="Y177" i="2" s="1"/>
  <c r="O77" i="1"/>
  <c r="L70" i="1"/>
  <c r="BS80" i="2"/>
  <c r="BS196" i="2" s="1"/>
  <c r="Z177" i="1" l="1"/>
  <c r="W177" i="3"/>
  <c r="BD177" i="2" s="1"/>
  <c r="Z177" i="2" s="1"/>
  <c r="O56" i="1"/>
  <c r="Z181" i="1"/>
  <c r="O61" i="1"/>
  <c r="P77" i="1"/>
  <c r="O59" i="1"/>
  <c r="BC181" i="2"/>
  <c r="Y181" i="2" s="1"/>
  <c r="W181" i="3" s="1"/>
  <c r="BD181" i="2" s="1"/>
  <c r="Z181" i="2" s="1"/>
  <c r="O57" i="1"/>
  <c r="O66" i="1"/>
  <c r="O60" i="1"/>
  <c r="O62" i="1"/>
  <c r="O78" i="1"/>
  <c r="L50" i="1"/>
  <c r="L53" i="1"/>
  <c r="L52" i="1"/>
  <c r="L51" i="1"/>
  <c r="L55" i="1"/>
  <c r="L54" i="1"/>
  <c r="P60" i="1" l="1"/>
  <c r="P66" i="1"/>
  <c r="P62" i="1"/>
  <c r="P57" i="1"/>
  <c r="Q77" i="1"/>
  <c r="X181" i="3"/>
  <c r="AA181" i="1"/>
  <c r="AA177" i="1"/>
  <c r="X177" i="3"/>
  <c r="BE177" i="2" s="1"/>
  <c r="AA177" i="2" s="1"/>
  <c r="P59" i="1"/>
  <c r="P56" i="1"/>
  <c r="P78" i="1"/>
  <c r="P61" i="1"/>
  <c r="AP80" i="2"/>
  <c r="AP196" i="2" s="1"/>
  <c r="CJ51" i="1"/>
  <c r="CI63" i="1"/>
  <c r="CK63" i="2" s="1"/>
  <c r="CF70" i="1"/>
  <c r="CH70" i="2" s="1"/>
  <c r="BV76" i="1"/>
  <c r="BX76" i="2" s="1"/>
  <c r="CB55" i="1"/>
  <c r="CG70" i="1"/>
  <c r="CI70" i="2" s="1"/>
  <c r="BT76" i="1"/>
  <c r="BV76" i="2" s="1"/>
  <c r="BS55" i="1"/>
  <c r="CD68" i="1"/>
  <c r="CF68" i="2" s="1"/>
  <c r="CA74" i="1"/>
  <c r="CC74" i="2" s="1"/>
  <c r="CC55" i="1"/>
  <c r="CB68" i="1"/>
  <c r="CD68" i="2" s="1"/>
  <c r="CC74" i="1"/>
  <c r="CE74" i="2" s="1"/>
  <c r="CC52" i="1"/>
  <c r="CC64" i="1"/>
  <c r="CE64" i="2" s="1"/>
  <c r="CH73" i="1"/>
  <c r="CJ73" i="2" s="1"/>
  <c r="BX52" i="1"/>
  <c r="BU64" i="1"/>
  <c r="BW64" i="2" s="1"/>
  <c r="CF71" i="1"/>
  <c r="CH71" i="2" s="1"/>
  <c r="CG64" i="1"/>
  <c r="CI64" i="2" s="1"/>
  <c r="CH71" i="1"/>
  <c r="CJ71" i="2" s="1"/>
  <c r="BY58" i="1"/>
  <c r="CA58" i="2" s="1"/>
  <c r="BU69" i="1"/>
  <c r="BW69" i="2" s="1"/>
  <c r="CJ50" i="1"/>
  <c r="CK71" i="1"/>
  <c r="CM71" i="2" s="1"/>
  <c r="CB58" i="1"/>
  <c r="CD58" i="2" s="1"/>
  <c r="BV69" i="1"/>
  <c r="BX69" i="2" s="1"/>
  <c r="CG51" i="1"/>
  <c r="CJ63" i="1"/>
  <c r="CL63" i="2" s="1"/>
  <c r="BW76" i="1"/>
  <c r="BY76" i="2" s="1"/>
  <c r="BU63" i="1"/>
  <c r="BW63" i="2" s="1"/>
  <c r="BT70" i="1"/>
  <c r="BV70" i="2" s="1"/>
  <c r="BU76" i="1"/>
  <c r="BW76" i="2" s="1"/>
  <c r="CI55" i="1"/>
  <c r="CE68" i="1"/>
  <c r="CG68" i="2" s="1"/>
  <c r="CJ76" i="1"/>
  <c r="CL76" i="2" s="1"/>
  <c r="BZ55" i="1"/>
  <c r="CC68" i="1"/>
  <c r="CE68" i="2" s="1"/>
  <c r="CD74" i="1"/>
  <c r="CF74" i="2" s="1"/>
  <c r="CD52" i="1"/>
  <c r="CG67" i="1"/>
  <c r="CI67" i="2" s="1"/>
  <c r="BZ73" i="1"/>
  <c r="CB73" i="2" s="1"/>
  <c r="CA58" i="1"/>
  <c r="CC58" i="2" s="1"/>
  <c r="CE75" i="1"/>
  <c r="CG75" i="2" s="1"/>
  <c r="CE54" i="1"/>
  <c r="BT73" i="1"/>
  <c r="BV73" i="2" s="1"/>
  <c r="BX67" i="1"/>
  <c r="BZ67" i="2" s="1"/>
  <c r="CJ55" i="1"/>
  <c r="CK68" i="1"/>
  <c r="CM68" i="2" s="1"/>
  <c r="CF74" i="1"/>
  <c r="CH74" i="2" s="1"/>
  <c r="CG53" i="1"/>
  <c r="BW65" i="1"/>
  <c r="BY65" i="2" s="1"/>
  <c r="CG74" i="1"/>
  <c r="CI74" i="2" s="1"/>
  <c r="BZ53" i="1"/>
  <c r="BY65" i="1"/>
  <c r="CA65" i="2" s="1"/>
  <c r="CD72" i="1"/>
  <c r="CF72" i="2" s="1"/>
  <c r="BR51" i="1"/>
  <c r="CH65" i="1"/>
  <c r="CJ65" i="2" s="1"/>
  <c r="CB72" i="1"/>
  <c r="CD72" i="2" s="1"/>
  <c r="CF50" i="1"/>
  <c r="CC58" i="1"/>
  <c r="CE58" i="2" s="1"/>
  <c r="BY69" i="1"/>
  <c r="CA69" i="2" s="1"/>
  <c r="BX58" i="1"/>
  <c r="BZ58" i="2" s="1"/>
  <c r="CA69" i="1"/>
  <c r="CC69" i="2" s="1"/>
  <c r="CF75" i="1"/>
  <c r="CH75" i="2" s="1"/>
  <c r="BV54" i="1"/>
  <c r="CJ53" i="1"/>
  <c r="BW72" i="1"/>
  <c r="BY72" i="2" s="1"/>
  <c r="BU53" i="1"/>
  <c r="BT65" i="1"/>
  <c r="BV65" i="2" s="1"/>
  <c r="BU72" i="1"/>
  <c r="BW72" i="2" s="1"/>
  <c r="CI51" i="1"/>
  <c r="CF63" i="1"/>
  <c r="CH63" i="2" s="1"/>
  <c r="CJ72" i="1"/>
  <c r="CL72" i="2" s="1"/>
  <c r="BZ51" i="1"/>
  <c r="CA63" i="1"/>
  <c r="CC63" i="2" s="1"/>
  <c r="CD70" i="1"/>
  <c r="CF70" i="2" s="1"/>
  <c r="BW58" i="1"/>
  <c r="BY58" i="2" s="1"/>
  <c r="BZ69" i="1"/>
  <c r="CB69" i="2" s="1"/>
  <c r="CA75" i="1"/>
  <c r="CC75" i="2" s="1"/>
  <c r="CJ54" i="1"/>
  <c r="CC67" i="1"/>
  <c r="CE67" i="2" s="1"/>
  <c r="CK75" i="1"/>
  <c r="CM75" i="2" s="1"/>
  <c r="CA54" i="1"/>
  <c r="BS67" i="1"/>
  <c r="BU67" i="2" s="1"/>
  <c r="CE73" i="1"/>
  <c r="CG73" i="2" s="1"/>
  <c r="BZ52" i="1"/>
  <c r="CJ67" i="1"/>
  <c r="CL67" i="2" s="1"/>
  <c r="BV73" i="1"/>
  <c r="BX73" i="2" s="1"/>
  <c r="CK50" i="1"/>
  <c r="BX51" i="1"/>
  <c r="CJ65" i="1"/>
  <c r="CL65" i="2" s="1"/>
  <c r="CK72" i="1"/>
  <c r="CM72" i="2" s="1"/>
  <c r="CH51" i="1"/>
  <c r="CG63" i="1"/>
  <c r="CI63" i="2" s="1"/>
  <c r="BW70" i="1"/>
  <c r="BY70" i="2" s="1"/>
  <c r="BY51" i="1"/>
  <c r="BZ63" i="1"/>
  <c r="CB63" i="2" s="1"/>
  <c r="BY70" i="1"/>
  <c r="CA70" i="2" s="1"/>
  <c r="CD76" i="1"/>
  <c r="CF76" i="2" s="1"/>
  <c r="CH70" i="1"/>
  <c r="CJ70" i="2" s="1"/>
  <c r="CB76" i="1"/>
  <c r="CD76" i="2" s="1"/>
  <c r="CF54" i="1"/>
  <c r="CB67" i="1"/>
  <c r="CD67" i="2" s="1"/>
  <c r="BY73" i="1"/>
  <c r="CA73" i="2" s="1"/>
  <c r="BW54" i="1"/>
  <c r="CD67" i="1"/>
  <c r="CF67" i="2" s="1"/>
  <c r="CA73" i="1"/>
  <c r="CC73" i="2" s="1"/>
  <c r="BU52" i="1"/>
  <c r="CD64" i="1"/>
  <c r="CF64" i="2" s="1"/>
  <c r="CG73" i="1"/>
  <c r="CI73" i="2" s="1"/>
  <c r="CJ52" i="1"/>
  <c r="CF64" i="1"/>
  <c r="CH64" i="2" s="1"/>
  <c r="BX71" i="1"/>
  <c r="BZ71" i="2" s="1"/>
  <c r="BT54" i="1"/>
  <c r="CB73" i="1"/>
  <c r="CD73" i="2" s="1"/>
  <c r="CI67" i="1"/>
  <c r="CK67" i="2" s="1"/>
  <c r="CF52" i="1"/>
  <c r="BU71" i="1"/>
  <c r="BW71" i="2" s="1"/>
  <c r="BY52" i="1"/>
  <c r="CH53" i="1"/>
  <c r="CI65" i="1"/>
  <c r="CK65" i="2" s="1"/>
  <c r="CF72" i="1"/>
  <c r="CH72" i="2" s="1"/>
  <c r="CE51" i="1"/>
  <c r="CB63" i="1"/>
  <c r="CD63" i="2" s="1"/>
  <c r="CI72" i="1"/>
  <c r="CK72" i="2" s="1"/>
  <c r="BV51" i="1"/>
  <c r="BW63" i="1"/>
  <c r="BY63" i="2" s="1"/>
  <c r="BZ70" i="1"/>
  <c r="CB70" i="2" s="1"/>
  <c r="CE76" i="1"/>
  <c r="CG76" i="2" s="1"/>
  <c r="CC63" i="1"/>
  <c r="CE63" i="2" s="1"/>
  <c r="CB70" i="1"/>
  <c r="CD70" i="2" s="1"/>
  <c r="CC76" i="1"/>
  <c r="CE76" i="2" s="1"/>
  <c r="CC54" i="1"/>
  <c r="BY67" i="1"/>
  <c r="CA67" i="2" s="1"/>
  <c r="CG75" i="1"/>
  <c r="CI75" i="2" s="1"/>
  <c r="BZ64" i="1"/>
  <c r="CB64" i="2" s="1"/>
  <c r="CI52" i="1"/>
  <c r="BS71" i="1"/>
  <c r="BU71" i="2" s="1"/>
  <c r="BZ58" i="1"/>
  <c r="CB58" i="2" s="1"/>
  <c r="CG69" i="1"/>
  <c r="CI69" i="2" s="1"/>
  <c r="CK73" i="1"/>
  <c r="CM73" i="2" s="1"/>
  <c r="BX55" i="1"/>
  <c r="CJ70" i="1"/>
  <c r="CL70" i="2" s="1"/>
  <c r="CK76" i="1"/>
  <c r="CM76" i="2" s="1"/>
  <c r="CH55" i="1"/>
  <c r="BZ68" i="1"/>
  <c r="CB68" i="2" s="1"/>
  <c r="BW74" i="1"/>
  <c r="BY74" i="2" s="1"/>
  <c r="BY55" i="1"/>
  <c r="BX68" i="1"/>
  <c r="BZ68" i="2" s="1"/>
  <c r="BY74" i="1"/>
  <c r="CA74" i="2" s="1"/>
  <c r="BT53" i="1"/>
  <c r="CE65" i="1"/>
  <c r="CG65" i="2" s="1"/>
  <c r="CH74" i="1"/>
  <c r="CJ74" i="2" s="1"/>
  <c r="BT52" i="1"/>
  <c r="CI64" i="1"/>
  <c r="CK64" i="2" s="1"/>
  <c r="CB71" i="1"/>
  <c r="CD71" i="2" s="1"/>
  <c r="BW64" i="1"/>
  <c r="BY64" i="2" s="1"/>
  <c r="CD71" i="1"/>
  <c r="CF71" i="2" s="1"/>
  <c r="BU58" i="1"/>
  <c r="BW58" i="2" s="1"/>
  <c r="CK64" i="1"/>
  <c r="CM64" i="2" s="1"/>
  <c r="CG55" i="1"/>
  <c r="CF68" i="1"/>
  <c r="CH68" i="2" s="1"/>
  <c r="CB53" i="1"/>
  <c r="CI68" i="1"/>
  <c r="CK68" i="2" s="1"/>
  <c r="BT74" i="1"/>
  <c r="BV74" i="2" s="1"/>
  <c r="BW53" i="1"/>
  <c r="BZ65" i="1"/>
  <c r="CB65" i="2" s="1"/>
  <c r="CE72" i="1"/>
  <c r="CG72" i="2" s="1"/>
  <c r="CC53" i="1"/>
  <c r="CB65" i="1"/>
  <c r="CD65" i="2" s="1"/>
  <c r="CC72" i="1"/>
  <c r="CE72" i="2" s="1"/>
  <c r="CC50" i="1"/>
  <c r="CD58" i="1"/>
  <c r="CF58" i="2" s="1"/>
  <c r="CG71" i="1"/>
  <c r="CI71" i="2" s="1"/>
  <c r="CK58" i="1"/>
  <c r="CM58" i="2" s="1"/>
  <c r="CB69" i="1"/>
  <c r="CD69" i="2" s="1"/>
  <c r="CC75" i="1"/>
  <c r="CE75" i="2" s="1"/>
  <c r="CI58" i="1"/>
  <c r="CK58" i="2" s="1"/>
  <c r="CJ69" i="1"/>
  <c r="CL69" i="2" s="1"/>
  <c r="BS75" i="1"/>
  <c r="BU75" i="2" s="1"/>
  <c r="BY54" i="1"/>
  <c r="BU67" i="1"/>
  <c r="BW67" i="2" s="1"/>
  <c r="CJ75" i="1"/>
  <c r="CL75" i="2" s="1"/>
  <c r="CJ58" i="1"/>
  <c r="CL58" i="2" s="1"/>
  <c r="CE53" i="1"/>
  <c r="BS65" i="1"/>
  <c r="BU65" i="2" s="1"/>
  <c r="CJ74" i="1"/>
  <c r="CL74" i="2" s="1"/>
  <c r="BV53" i="1"/>
  <c r="BU65" i="1"/>
  <c r="BW65" i="2" s="1"/>
  <c r="BZ72" i="1"/>
  <c r="CB72" i="2" s="1"/>
  <c r="CF51" i="1"/>
  <c r="CK65" i="1"/>
  <c r="CM65" i="2" s="1"/>
  <c r="BX72" i="1"/>
  <c r="BZ72" i="2" s="1"/>
  <c r="BW51" i="1"/>
  <c r="BT63" i="1"/>
  <c r="BV63" i="2" s="1"/>
  <c r="CE70" i="1"/>
  <c r="CG70" i="2" s="1"/>
  <c r="BT58" i="1"/>
  <c r="BV58" i="2" s="1"/>
  <c r="BW69" i="1"/>
  <c r="BY69" i="2" s="1"/>
  <c r="CB75" i="1"/>
  <c r="CD75" i="2" s="1"/>
  <c r="CI69" i="1"/>
  <c r="CK69" i="2" s="1"/>
  <c r="CD75" i="1"/>
  <c r="CF75" i="2" s="1"/>
  <c r="BX54" i="1"/>
  <c r="BT67" i="1"/>
  <c r="BV67" i="2" s="1"/>
  <c r="CF73" i="1"/>
  <c r="CH73" i="2" s="1"/>
  <c r="CK54" i="1"/>
  <c r="BV67" i="1"/>
  <c r="BX67" i="2" s="1"/>
  <c r="BS73" i="1"/>
  <c r="BU73" i="2" s="1"/>
  <c r="CE69" i="1"/>
  <c r="CG69" i="2" s="1"/>
  <c r="BS58" i="1"/>
  <c r="BU58" i="2" s="1"/>
  <c r="BW75" i="1"/>
  <c r="BY75" i="2" s="1"/>
  <c r="BX53" i="1"/>
  <c r="CH68" i="1"/>
  <c r="CJ68" i="2" s="1"/>
  <c r="CI74" i="1"/>
  <c r="CK74" i="2" s="1"/>
  <c r="BS53" i="1"/>
  <c r="BV65" i="1"/>
  <c r="BX65" i="2" s="1"/>
  <c r="CA72" i="1"/>
  <c r="CC72" i="2" s="1"/>
  <c r="BY53" i="1"/>
  <c r="BX65" i="1"/>
  <c r="BZ65" i="2" s="1"/>
  <c r="BY72" i="1"/>
  <c r="CA72" i="2" s="1"/>
  <c r="BT51" i="1"/>
  <c r="CG72" i="1"/>
  <c r="CI72" i="2" s="1"/>
  <c r="CH50" i="1"/>
  <c r="CG58" i="1"/>
  <c r="CI58" i="2" s="1"/>
  <c r="BX69" i="1"/>
  <c r="BZ69" i="2" s="1"/>
  <c r="BY75" i="1"/>
  <c r="CA75" i="2" s="1"/>
  <c r="CD69" i="1"/>
  <c r="CF69" i="2" s="1"/>
  <c r="BU54" i="1"/>
  <c r="CI75" i="1"/>
  <c r="CK75" i="2" s="1"/>
  <c r="BW67" i="1"/>
  <c r="BY67" i="2" s="1"/>
  <c r="CH75" i="1"/>
  <c r="CJ75" i="2" s="1"/>
  <c r="CD51" i="1"/>
  <c r="CE63" i="1"/>
  <c r="CG63" i="2" s="1"/>
  <c r="BS70" i="1"/>
  <c r="BU70" i="2" s="1"/>
  <c r="BU51" i="1"/>
  <c r="BV63" i="1"/>
  <c r="BX63" i="2" s="1"/>
  <c r="BU70" i="1"/>
  <c r="BW70" i="2" s="1"/>
  <c r="BZ76" i="1"/>
  <c r="CB76" i="2" s="1"/>
  <c r="CF55" i="1"/>
  <c r="CK70" i="1"/>
  <c r="CM70" i="2" s="1"/>
  <c r="BX76" i="1"/>
  <c r="BZ76" i="2" s="1"/>
  <c r="BW55" i="1"/>
  <c r="BS68" i="1"/>
  <c r="BU68" i="2" s="1"/>
  <c r="CE74" i="1"/>
  <c r="CG74" i="2" s="1"/>
  <c r="BS54" i="1"/>
  <c r="BZ67" i="1"/>
  <c r="CB67" i="2" s="1"/>
  <c r="BW73" i="1"/>
  <c r="BY73" i="2" s="1"/>
  <c r="CH52" i="1"/>
  <c r="CE64" i="1"/>
  <c r="CG64" i="2" s="1"/>
  <c r="CI73" i="1"/>
  <c r="CK73" i="2" s="1"/>
  <c r="CE52" i="1"/>
  <c r="CH67" i="1"/>
  <c r="CJ67" i="2" s="1"/>
  <c r="BU73" i="1"/>
  <c r="BW73" i="2" s="1"/>
  <c r="CH63" i="1"/>
  <c r="CJ63" i="2" s="1"/>
  <c r="CI70" i="1"/>
  <c r="CK70" i="2" s="1"/>
  <c r="CF76" i="1"/>
  <c r="CH76" i="2" s="1"/>
  <c r="CE55" i="1"/>
  <c r="CA68" i="1"/>
  <c r="CC68" i="2" s="1"/>
  <c r="CI76" i="1"/>
  <c r="CK76" i="2" s="1"/>
  <c r="BV55" i="1"/>
  <c r="BY68" i="1"/>
  <c r="CA68" i="2" s="1"/>
  <c r="BZ74" i="1"/>
  <c r="CB74" i="2" s="1"/>
  <c r="CG68" i="1"/>
  <c r="CI68" i="2" s="1"/>
  <c r="CB74" i="1"/>
  <c r="CD74" i="2" s="1"/>
  <c r="CG52" i="1"/>
  <c r="BV64" i="1"/>
  <c r="BX64" i="2" s="1"/>
  <c r="BY71" i="1"/>
  <c r="CA71" i="2" s="1"/>
  <c r="CA52" i="1"/>
  <c r="BX64" i="1"/>
  <c r="BZ64" i="2" s="1"/>
  <c r="CE71" i="1"/>
  <c r="CG71" i="2" s="1"/>
  <c r="BV58" i="1"/>
  <c r="BX58" i="2" s="1"/>
  <c r="CI71" i="1"/>
  <c r="CK71" i="2" s="1"/>
  <c r="CE50" i="1"/>
  <c r="CF58" i="1"/>
  <c r="CH58" i="2" s="1"/>
  <c r="BT69" i="1"/>
  <c r="BV69" i="2" s="1"/>
  <c r="BU75" i="1"/>
  <c r="BW75" i="2" s="1"/>
  <c r="BS69" i="1"/>
  <c r="BU69" i="2" s="1"/>
  <c r="CD55" i="1"/>
  <c r="BV68" i="1"/>
  <c r="BX68" i="2" s="1"/>
  <c r="BS74" i="1"/>
  <c r="BU74" i="2" s="1"/>
  <c r="BU55" i="1"/>
  <c r="BT68" i="1"/>
  <c r="BV68" i="2" s="1"/>
  <c r="BU74" i="1"/>
  <c r="BW74" i="2" s="1"/>
  <c r="CK53" i="1"/>
  <c r="CA65" i="1"/>
  <c r="CC65" i="2" s="1"/>
  <c r="CK74" i="1"/>
  <c r="CM74" i="2" s="1"/>
  <c r="CD53" i="1"/>
  <c r="CC65" i="1"/>
  <c r="CE65" i="2" s="1"/>
  <c r="BS72" i="1"/>
  <c r="BU72" i="2" s="1"/>
  <c r="CD50" i="1"/>
  <c r="BS64" i="1"/>
  <c r="BU64" i="2" s="1"/>
  <c r="BZ71" i="1"/>
  <c r="CB71" i="2" s="1"/>
  <c r="CI50" i="1"/>
  <c r="CH58" i="1"/>
  <c r="CJ58" i="2" s="1"/>
  <c r="CC69" i="1"/>
  <c r="CE69" i="2" s="1"/>
  <c r="CG50" i="1"/>
  <c r="CE58" i="1"/>
  <c r="CG58" i="2" s="1"/>
  <c r="BT75" i="1"/>
  <c r="BV75" i="2" s="1"/>
  <c r="BZ54" i="1"/>
  <c r="CK69" i="1"/>
  <c r="CM69" i="2" s="1"/>
  <c r="BV75" i="1"/>
  <c r="BX75" i="2" s="1"/>
  <c r="CE67" i="1"/>
  <c r="CG67" i="2" s="1"/>
  <c r="BV52" i="1"/>
  <c r="CJ73" i="1"/>
  <c r="CL73" i="2" s="1"/>
  <c r="CJ64" i="1"/>
  <c r="CL64" i="2" s="1"/>
  <c r="CB64" i="1"/>
  <c r="CD64" i="2" s="1"/>
  <c r="BV71" i="1"/>
  <c r="BX71" i="2" s="1"/>
  <c r="CA55" i="1"/>
  <c r="BW68" i="1"/>
  <c r="BY68" i="2" s="1"/>
  <c r="CH76" i="1"/>
  <c r="CJ76" i="2" s="1"/>
  <c r="CK55" i="1"/>
  <c r="BU68" i="1"/>
  <c r="BW68" i="2" s="1"/>
  <c r="BV74" i="1"/>
  <c r="BX74" i="2" s="1"/>
  <c r="CF53" i="1"/>
  <c r="CJ68" i="1"/>
  <c r="CL68" i="2" s="1"/>
  <c r="BX74" i="1"/>
  <c r="BZ74" i="2" s="1"/>
  <c r="CA53" i="1"/>
  <c r="CD65" i="1"/>
  <c r="CF65" i="2" s="1"/>
  <c r="BW52" i="1"/>
  <c r="BT64" i="1"/>
  <c r="BV64" i="2" s="1"/>
  <c r="CA71" i="1"/>
  <c r="CC71" i="2" s="1"/>
  <c r="CK52" i="1"/>
  <c r="CC71" i="1"/>
  <c r="CE71" i="2" s="1"/>
  <c r="CA64" i="1"/>
  <c r="CC64" i="2" s="1"/>
  <c r="CJ71" i="1"/>
  <c r="CL71" i="2" s="1"/>
  <c r="CB54" i="1"/>
  <c r="CI53" i="1"/>
  <c r="CF65" i="1"/>
  <c r="CH65" i="2" s="1"/>
  <c r="BV72" i="1"/>
  <c r="BX72" i="2" s="1"/>
  <c r="CB51" i="1"/>
  <c r="CG65" i="1"/>
  <c r="CI65" i="2" s="1"/>
  <c r="BT72" i="1"/>
  <c r="BV72" i="2" s="1"/>
  <c r="BS51" i="1"/>
  <c r="CK63" i="1"/>
  <c r="CM63" i="2" s="1"/>
  <c r="CA70" i="1"/>
  <c r="CC70" i="2" s="1"/>
  <c r="CC51" i="1"/>
  <c r="CD63" i="1"/>
  <c r="CF63" i="2" s="1"/>
  <c r="CC70" i="1"/>
  <c r="CE70" i="2" s="1"/>
  <c r="BS76" i="1"/>
  <c r="BU76" i="2" s="1"/>
  <c r="CD54" i="1"/>
  <c r="CH69" i="1"/>
  <c r="CJ69" i="2" s="1"/>
  <c r="BZ75" i="1"/>
  <c r="CB75" i="2" s="1"/>
  <c r="CI54" i="1"/>
  <c r="CF67" i="1"/>
  <c r="CH67" i="2" s="1"/>
  <c r="CC73" i="1"/>
  <c r="CE73" i="2" s="1"/>
  <c r="CG54" i="1"/>
  <c r="BT71" i="1"/>
  <c r="BV71" i="2" s="1"/>
  <c r="CA51" i="1"/>
  <c r="BX63" i="1"/>
  <c r="BZ63" i="2" s="1"/>
  <c r="CH72" i="1"/>
  <c r="CJ72" i="2" s="1"/>
  <c r="CK51" i="1"/>
  <c r="BS63" i="1"/>
  <c r="BU63" i="2" s="1"/>
  <c r="BV70" i="1"/>
  <c r="BX70" i="2" s="1"/>
  <c r="CA76" i="1"/>
  <c r="CC76" i="2" s="1"/>
  <c r="BY63" i="1"/>
  <c r="CA63" i="2" s="1"/>
  <c r="BX70" i="1"/>
  <c r="BZ70" i="2" s="1"/>
  <c r="BY76" i="1"/>
  <c r="CA76" i="2" s="1"/>
  <c r="BT55" i="1"/>
  <c r="CG76" i="1"/>
  <c r="CI76" i="2" s="1"/>
  <c r="CH54" i="1"/>
  <c r="CA67" i="1"/>
  <c r="CC67" i="2" s="1"/>
  <c r="BX73" i="1"/>
  <c r="BZ73" i="2" s="1"/>
  <c r="CK67" i="1"/>
  <c r="CM67" i="2" s="1"/>
  <c r="CD73" i="1"/>
  <c r="CF73" i="2" s="1"/>
  <c r="CB52" i="1"/>
  <c r="BY64" i="1"/>
  <c r="CA64" i="2" s="1"/>
  <c r="BS52" i="1"/>
  <c r="CH64" i="1"/>
  <c r="CJ64" i="2" s="1"/>
  <c r="BW71" i="1"/>
  <c r="BY71" i="2" s="1"/>
  <c r="CF69" i="1"/>
  <c r="CH69" i="2" s="1"/>
  <c r="BX75" i="1"/>
  <c r="BZ75" i="2" s="1"/>
  <c r="L80" i="1"/>
  <c r="AB177" i="1" l="1"/>
  <c r="Y177" i="3"/>
  <c r="BF177" i="2" s="1"/>
  <c r="AB177" i="2" s="1"/>
  <c r="R77" i="1"/>
  <c r="C77" i="1"/>
  <c r="Q62" i="1"/>
  <c r="Q60" i="1"/>
  <c r="Q61" i="1"/>
  <c r="Q59" i="1"/>
  <c r="AB181" i="1"/>
  <c r="BE181" i="2"/>
  <c r="AA181" i="2" s="1"/>
  <c r="Y181" i="3" s="1"/>
  <c r="Q57" i="1"/>
  <c r="Q66" i="1"/>
  <c r="Q78" i="1"/>
  <c r="Q56" i="1"/>
  <c r="L82" i="1"/>
  <c r="L196" i="1"/>
  <c r="M51" i="1"/>
  <c r="BG80" i="1"/>
  <c r="BG81" i="1" s="1"/>
  <c r="BF80" i="1"/>
  <c r="BA80" i="1"/>
  <c r="BB80" i="1"/>
  <c r="BD80" i="1"/>
  <c r="BD81" i="1" s="1"/>
  <c r="BE80" i="1"/>
  <c r="BH80" i="1"/>
  <c r="BR53" i="1"/>
  <c r="BT53" i="2" s="1"/>
  <c r="BX50" i="1"/>
  <c r="AU80" i="1"/>
  <c r="AU81" i="1" s="1"/>
  <c r="BR65" i="1"/>
  <c r="BV50" i="1"/>
  <c r="AS80" i="1"/>
  <c r="AS81" i="1" s="1"/>
  <c r="BR71" i="1"/>
  <c r="BR72" i="1"/>
  <c r="BR64" i="1"/>
  <c r="CA50" i="1"/>
  <c r="AX80" i="1"/>
  <c r="AX81" i="1" s="1"/>
  <c r="BR55" i="1"/>
  <c r="M55" i="1" s="1"/>
  <c r="BR76" i="1"/>
  <c r="BR73" i="1"/>
  <c r="CB50" i="1"/>
  <c r="AY80" i="1"/>
  <c r="AY81" i="1" s="1"/>
  <c r="BR52" i="1"/>
  <c r="M52" i="1" s="1"/>
  <c r="N52" i="1" s="1"/>
  <c r="BY50" i="1"/>
  <c r="AV80" i="1"/>
  <c r="AV81" i="1" s="1"/>
  <c r="BR63" i="1"/>
  <c r="BR58" i="1"/>
  <c r="BT58" i="2" s="1"/>
  <c r="BT50" i="1"/>
  <c r="AQ80" i="1"/>
  <c r="AQ81" i="1" s="1"/>
  <c r="BZ50" i="1"/>
  <c r="AW80" i="1"/>
  <c r="AW81" i="1" s="1"/>
  <c r="BR67" i="1"/>
  <c r="BR70" i="1"/>
  <c r="BC80" i="1"/>
  <c r="BR68" i="1"/>
  <c r="BR69" i="1"/>
  <c r="BU50" i="1"/>
  <c r="AR80" i="1"/>
  <c r="AR81" i="1" s="1"/>
  <c r="BR54" i="1"/>
  <c r="M54" i="1" s="1"/>
  <c r="BS50" i="1"/>
  <c r="BR74" i="1"/>
  <c r="BR50" i="1"/>
  <c r="M50" i="1" s="1"/>
  <c r="BW50" i="1"/>
  <c r="AT80" i="1"/>
  <c r="AT81" i="1" s="1"/>
  <c r="BR75" i="1"/>
  <c r="BU51" i="2"/>
  <c r="BU55" i="2"/>
  <c r="BU54" i="2"/>
  <c r="AZ80" i="1"/>
  <c r="AZ81" i="1" s="1"/>
  <c r="BT51" i="2"/>
  <c r="BH196" i="1" l="1"/>
  <c r="BH81" i="1"/>
  <c r="BE196" i="1"/>
  <c r="BE81" i="1"/>
  <c r="BF196" i="1"/>
  <c r="BF81" i="1"/>
  <c r="BC196" i="1"/>
  <c r="BC81" i="1"/>
  <c r="BA196" i="1"/>
  <c r="BA81" i="1"/>
  <c r="BB196" i="1"/>
  <c r="BB81" i="1"/>
  <c r="C66" i="1"/>
  <c r="C78" i="1"/>
  <c r="M63" i="1"/>
  <c r="N63" i="1" s="1"/>
  <c r="O63" i="1" s="1"/>
  <c r="P63" i="1" s="1"/>
  <c r="Q63" i="1" s="1"/>
  <c r="BT63" i="2"/>
  <c r="M65" i="1"/>
  <c r="N65" i="1" s="1"/>
  <c r="O65" i="1" s="1"/>
  <c r="P65" i="1" s="1"/>
  <c r="Q65" i="1" s="1"/>
  <c r="BT65" i="2"/>
  <c r="BT70" i="2"/>
  <c r="M70" i="1"/>
  <c r="BT71" i="2"/>
  <c r="M71" i="1"/>
  <c r="N71" i="1" s="1"/>
  <c r="O71" i="1" s="1"/>
  <c r="P71" i="1" s="1"/>
  <c r="Q71" i="1" s="1"/>
  <c r="BF181" i="2"/>
  <c r="AB181" i="2" s="1"/>
  <c r="Z181" i="3" s="1"/>
  <c r="S77" i="1"/>
  <c r="BT74" i="2"/>
  <c r="M74" i="1"/>
  <c r="N74" i="1" s="1"/>
  <c r="O74" i="1" s="1"/>
  <c r="P74" i="1" s="1"/>
  <c r="Q74" i="1" s="1"/>
  <c r="BT67" i="2"/>
  <c r="M67" i="1"/>
  <c r="N67" i="1" s="1"/>
  <c r="O67" i="1" s="1"/>
  <c r="P67" i="1" s="1"/>
  <c r="Q67" i="1" s="1"/>
  <c r="R56" i="1"/>
  <c r="R57" i="1"/>
  <c r="AC181" i="1"/>
  <c r="R61" i="1"/>
  <c r="C61" i="1"/>
  <c r="R62" i="1"/>
  <c r="C62" i="1"/>
  <c r="BT69" i="2"/>
  <c r="M69" i="1"/>
  <c r="N69" i="1" s="1"/>
  <c r="O69" i="1" s="1"/>
  <c r="P69" i="1" s="1"/>
  <c r="Q69" i="1" s="1"/>
  <c r="BT73" i="2"/>
  <c r="M73" i="1"/>
  <c r="N73" i="1" s="1"/>
  <c r="O73" i="1" s="1"/>
  <c r="P73" i="1" s="1"/>
  <c r="Q73" i="1" s="1"/>
  <c r="BT75" i="2"/>
  <c r="M75" i="1"/>
  <c r="N75" i="1" s="1"/>
  <c r="O75" i="1" s="1"/>
  <c r="P75" i="1" s="1"/>
  <c r="Q75" i="1" s="1"/>
  <c r="BT68" i="2"/>
  <c r="M68" i="1"/>
  <c r="N68" i="1" s="1"/>
  <c r="O68" i="1" s="1"/>
  <c r="P68" i="1" s="1"/>
  <c r="Q68" i="1" s="1"/>
  <c r="BT76" i="2"/>
  <c r="M76" i="1"/>
  <c r="M64" i="1"/>
  <c r="N64" i="1" s="1"/>
  <c r="O64" i="1" s="1"/>
  <c r="P64" i="1" s="1"/>
  <c r="Q64" i="1" s="1"/>
  <c r="BT64" i="2"/>
  <c r="R66" i="1"/>
  <c r="AC177" i="1"/>
  <c r="Z177" i="3"/>
  <c r="BG177" i="2" s="1"/>
  <c r="AC177" i="2" s="1"/>
  <c r="BT72" i="2"/>
  <c r="M72" i="1"/>
  <c r="N72" i="1" s="1"/>
  <c r="O72" i="1" s="1"/>
  <c r="P72" i="1" s="1"/>
  <c r="Q72" i="1" s="1"/>
  <c r="C56" i="1"/>
  <c r="R78" i="1"/>
  <c r="C57" i="1"/>
  <c r="R59" i="1"/>
  <c r="C59" i="1"/>
  <c r="R60" i="1"/>
  <c r="C60" i="1"/>
  <c r="M58" i="1"/>
  <c r="AP196" i="1"/>
  <c r="AQ196" i="1"/>
  <c r="AV196" i="1"/>
  <c r="AX196" i="1"/>
  <c r="AU196" i="1"/>
  <c r="AZ196" i="1"/>
  <c r="AO196" i="1"/>
  <c r="AS196" i="1"/>
  <c r="BD196" i="1"/>
  <c r="BG196" i="1"/>
  <c r="AW196" i="1"/>
  <c r="AT196" i="1"/>
  <c r="AR196" i="1"/>
  <c r="AY196" i="1"/>
  <c r="N50" i="1"/>
  <c r="O50" i="1" s="1"/>
  <c r="M53" i="1"/>
  <c r="BT55" i="2"/>
  <c r="BT54" i="2"/>
  <c r="BT52" i="2"/>
  <c r="BT50" i="2"/>
  <c r="BR80" i="1"/>
  <c r="BR196" i="1" s="1"/>
  <c r="N55" i="1"/>
  <c r="N51" i="1"/>
  <c r="O51" i="1" s="1"/>
  <c r="BV52" i="2"/>
  <c r="BU50" i="2"/>
  <c r="N54" i="1"/>
  <c r="BU52" i="2"/>
  <c r="R64" i="1" l="1"/>
  <c r="S64" i="1" s="1"/>
  <c r="T64" i="1" s="1"/>
  <c r="R63" i="1"/>
  <c r="S63" i="1" s="1"/>
  <c r="T63" i="1" s="1"/>
  <c r="R65" i="1"/>
  <c r="S65" i="1" s="1"/>
  <c r="T65" i="1" s="1"/>
  <c r="BG181" i="2"/>
  <c r="AC181" i="2" s="1"/>
  <c r="AA181" i="3" s="1"/>
  <c r="S78" i="1"/>
  <c r="AD177" i="1"/>
  <c r="AA177" i="3"/>
  <c r="BH177" i="2" s="1"/>
  <c r="AD177" i="2" s="1"/>
  <c r="S66" i="1"/>
  <c r="R68" i="1"/>
  <c r="S68" i="1" s="1"/>
  <c r="T68" i="1" s="1"/>
  <c r="C68" i="1"/>
  <c r="R73" i="1"/>
  <c r="S73" i="1" s="1"/>
  <c r="T73" i="1" s="1"/>
  <c r="C73" i="1"/>
  <c r="R67" i="1"/>
  <c r="S67" i="1" s="1"/>
  <c r="T67" i="1" s="1"/>
  <c r="C67" i="1"/>
  <c r="S59" i="1"/>
  <c r="R72" i="1"/>
  <c r="S72" i="1" s="1"/>
  <c r="T72" i="1" s="1"/>
  <c r="C72" i="1"/>
  <c r="S61" i="1"/>
  <c r="S57" i="1"/>
  <c r="T77" i="1"/>
  <c r="R71" i="1"/>
  <c r="S71" i="1" s="1"/>
  <c r="T71" i="1" s="1"/>
  <c r="C71" i="1"/>
  <c r="S60" i="1"/>
  <c r="N76" i="1"/>
  <c r="O76" i="1" s="1"/>
  <c r="P76" i="1" s="1"/>
  <c r="Q76" i="1" s="1"/>
  <c r="R75" i="1"/>
  <c r="S75" i="1" s="1"/>
  <c r="T75" i="1" s="1"/>
  <c r="C75" i="1"/>
  <c r="R69" i="1"/>
  <c r="S69" i="1" s="1"/>
  <c r="T69" i="1" s="1"/>
  <c r="C69" i="1"/>
  <c r="S62" i="1"/>
  <c r="R74" i="1"/>
  <c r="S74" i="1" s="1"/>
  <c r="T74" i="1" s="1"/>
  <c r="C74" i="1"/>
  <c r="AD181" i="1"/>
  <c r="S56" i="1"/>
  <c r="N70" i="1"/>
  <c r="O70" i="1" s="1"/>
  <c r="P70" i="1" s="1"/>
  <c r="Q70" i="1" s="1"/>
  <c r="C65" i="1"/>
  <c r="C63" i="1"/>
  <c r="C64" i="1"/>
  <c r="U64" i="1"/>
  <c r="V64" i="1" s="1"/>
  <c r="W64" i="1" s="1"/>
  <c r="X64" i="1" s="1"/>
  <c r="Y64" i="1" s="1"/>
  <c r="Z64" i="1" s="1"/>
  <c r="AA64" i="1" s="1"/>
  <c r="AB64" i="1" s="1"/>
  <c r="AC64" i="1" s="1"/>
  <c r="AD64" i="1" s="1"/>
  <c r="AE64" i="1" s="1"/>
  <c r="AF64" i="1" s="1"/>
  <c r="N58" i="1"/>
  <c r="O58" i="1" s="1"/>
  <c r="P58" i="1" s="1"/>
  <c r="Q58" i="1" s="1"/>
  <c r="U65" i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U63" i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N53" i="1"/>
  <c r="M80" i="1"/>
  <c r="DX196" i="2"/>
  <c r="BT80" i="2"/>
  <c r="BT196" i="2" s="1"/>
  <c r="BV55" i="2"/>
  <c r="O52" i="1"/>
  <c r="P52" i="1" s="1"/>
  <c r="P50" i="1"/>
  <c r="BV51" i="2"/>
  <c r="BV53" i="2"/>
  <c r="BU53" i="2"/>
  <c r="O55" i="1"/>
  <c r="O54" i="1"/>
  <c r="BV50" i="2"/>
  <c r="BS80" i="1"/>
  <c r="BS196" i="1" s="1"/>
  <c r="DY196" i="2"/>
  <c r="BW51" i="2"/>
  <c r="D63" i="1" l="1"/>
  <c r="R70" i="1"/>
  <c r="S70" i="1" s="1"/>
  <c r="T70" i="1" s="1"/>
  <c r="R58" i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R76" i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AE76" i="1" s="1"/>
  <c r="AF76" i="1" s="1"/>
  <c r="BH181" i="2"/>
  <c r="AD181" i="2" s="1"/>
  <c r="C70" i="1"/>
  <c r="U70" i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AE181" i="1"/>
  <c r="AB181" i="3"/>
  <c r="T57" i="1"/>
  <c r="T62" i="1"/>
  <c r="U75" i="1"/>
  <c r="V75" i="1" s="1"/>
  <c r="W75" i="1" s="1"/>
  <c r="X75" i="1" s="1"/>
  <c r="Y75" i="1" s="1"/>
  <c r="Z75" i="1" s="1"/>
  <c r="AA75" i="1" s="1"/>
  <c r="AB75" i="1" s="1"/>
  <c r="AC75" i="1" s="1"/>
  <c r="AD75" i="1" s="1"/>
  <c r="AE75" i="1" s="1"/>
  <c r="AF75" i="1" s="1"/>
  <c r="T60" i="1"/>
  <c r="U72" i="1"/>
  <c r="V72" i="1" s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U67" i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U68" i="1"/>
  <c r="V68" i="1" s="1"/>
  <c r="W68" i="1" s="1"/>
  <c r="X68" i="1" s="1"/>
  <c r="Y68" i="1" s="1"/>
  <c r="Z68" i="1" s="1"/>
  <c r="AA68" i="1" s="1"/>
  <c r="AB68" i="1" s="1"/>
  <c r="AC68" i="1" s="1"/>
  <c r="AD68" i="1" s="1"/>
  <c r="AE68" i="1" s="1"/>
  <c r="AF68" i="1" s="1"/>
  <c r="AE177" i="1"/>
  <c r="AB177" i="3"/>
  <c r="BI177" i="2" s="1"/>
  <c r="AE177" i="2" s="1"/>
  <c r="T56" i="1"/>
  <c r="C76" i="1"/>
  <c r="U77" i="1"/>
  <c r="T61" i="1"/>
  <c r="U74" i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U69" i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U71" i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T59" i="1"/>
  <c r="U73" i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T66" i="1"/>
  <c r="T78" i="1"/>
  <c r="C58" i="1"/>
  <c r="D65" i="1"/>
  <c r="D64" i="1"/>
  <c r="M82" i="1"/>
  <c r="M196" i="1"/>
  <c r="N80" i="1"/>
  <c r="DZ80" i="2"/>
  <c r="DZ196" i="2" s="1"/>
  <c r="O53" i="1"/>
  <c r="BW54" i="2"/>
  <c r="BX52" i="2"/>
  <c r="P55" i="1"/>
  <c r="BU80" i="2"/>
  <c r="BU196" i="2" s="1"/>
  <c r="BW52" i="2"/>
  <c r="P51" i="1"/>
  <c r="BV54" i="2"/>
  <c r="BW50" i="2"/>
  <c r="D68" i="1" l="1"/>
  <c r="D72" i="1"/>
  <c r="U66" i="1"/>
  <c r="U56" i="1"/>
  <c r="BI181" i="2"/>
  <c r="AE181" i="2" s="1"/>
  <c r="AC181" i="3" s="1"/>
  <c r="U59" i="1"/>
  <c r="D73" i="1"/>
  <c r="D71" i="1"/>
  <c r="D69" i="1"/>
  <c r="V77" i="1"/>
  <c r="D67" i="1"/>
  <c r="U60" i="1"/>
  <c r="U62" i="1"/>
  <c r="AF181" i="1"/>
  <c r="U78" i="1"/>
  <c r="U61" i="1"/>
  <c r="AF177" i="1"/>
  <c r="AC177" i="3"/>
  <c r="BJ177" i="2" s="1"/>
  <c r="BK177" i="2" s="1"/>
  <c r="D75" i="1"/>
  <c r="D70" i="1"/>
  <c r="D76" i="1"/>
  <c r="D74" i="1"/>
  <c r="U57" i="1"/>
  <c r="D58" i="1"/>
  <c r="N82" i="1"/>
  <c r="N196" i="1"/>
  <c r="BW53" i="2"/>
  <c r="BT80" i="1"/>
  <c r="BT196" i="1" s="1"/>
  <c r="Q51" i="1"/>
  <c r="Q50" i="1"/>
  <c r="BX55" i="2"/>
  <c r="P53" i="1"/>
  <c r="BW55" i="2"/>
  <c r="Q52" i="1"/>
  <c r="P54" i="1"/>
  <c r="O80" i="1"/>
  <c r="BX50" i="2"/>
  <c r="BJ181" i="2" l="1"/>
  <c r="BK181" i="2" s="1"/>
  <c r="AF177" i="2"/>
  <c r="D177" i="2" s="1"/>
  <c r="D177" i="1"/>
  <c r="V59" i="1"/>
  <c r="V66" i="1"/>
  <c r="V78" i="1"/>
  <c r="V60" i="1"/>
  <c r="W77" i="1"/>
  <c r="V56" i="1"/>
  <c r="V61" i="1"/>
  <c r="V62" i="1"/>
  <c r="V57" i="1"/>
  <c r="O82" i="1"/>
  <c r="O196" i="1"/>
  <c r="BV80" i="2"/>
  <c r="BV196" i="2" s="1"/>
  <c r="BY51" i="2"/>
  <c r="C51" i="1"/>
  <c r="Q55" i="1"/>
  <c r="R52" i="1"/>
  <c r="C52" i="1"/>
  <c r="Q53" i="1"/>
  <c r="R50" i="1"/>
  <c r="C50" i="1"/>
  <c r="BU80" i="1"/>
  <c r="BU196" i="1" s="1"/>
  <c r="EA80" i="2"/>
  <c r="EA196" i="2" s="1"/>
  <c r="Q54" i="1"/>
  <c r="BX51" i="2"/>
  <c r="AF181" i="2" l="1"/>
  <c r="AG177" i="2"/>
  <c r="AD177" i="3"/>
  <c r="AD181" i="3"/>
  <c r="W62" i="1"/>
  <c r="W57" i="1"/>
  <c r="W56" i="1"/>
  <c r="X77" i="1"/>
  <c r="W78" i="1"/>
  <c r="W59" i="1"/>
  <c r="AG181" i="2"/>
  <c r="D181" i="2"/>
  <c r="W61" i="1"/>
  <c r="W60" i="1"/>
  <c r="W66" i="1"/>
  <c r="EB80" i="2"/>
  <c r="EB196" i="2" s="1"/>
  <c r="C53" i="1"/>
  <c r="R51" i="1"/>
  <c r="BZ52" i="2"/>
  <c r="BY54" i="2"/>
  <c r="C54" i="1"/>
  <c r="BY53" i="2"/>
  <c r="BX54" i="2"/>
  <c r="P80" i="1"/>
  <c r="BY50" i="2"/>
  <c r="BX53" i="2"/>
  <c r="BW80" i="2"/>
  <c r="BW196" i="2" s="1"/>
  <c r="S50" i="1"/>
  <c r="BY52" i="2"/>
  <c r="R55" i="1"/>
  <c r="C55" i="1"/>
  <c r="X66" i="1" l="1"/>
  <c r="X59" i="1"/>
  <c r="Y77" i="1"/>
  <c r="X57" i="1"/>
  <c r="X62" i="1"/>
  <c r="X60" i="1"/>
  <c r="X61" i="1"/>
  <c r="X78" i="1"/>
  <c r="X56" i="1"/>
  <c r="P82" i="1"/>
  <c r="P196" i="1"/>
  <c r="S51" i="1"/>
  <c r="CA51" i="2" s="1"/>
  <c r="ED80" i="2"/>
  <c r="ED196" i="2" s="1"/>
  <c r="BV80" i="1"/>
  <c r="BV196" i="1" s="1"/>
  <c r="R54" i="1"/>
  <c r="S52" i="1"/>
  <c r="T50" i="1"/>
  <c r="BZ55" i="2"/>
  <c r="R53" i="1"/>
  <c r="Q80" i="1"/>
  <c r="BZ50" i="2"/>
  <c r="EC80" i="2"/>
  <c r="EC196" i="2" s="1"/>
  <c r="BZ51" i="2"/>
  <c r="BY55" i="2"/>
  <c r="Z77" i="1" l="1"/>
  <c r="Y66" i="1"/>
  <c r="Y78" i="1"/>
  <c r="Y60" i="1"/>
  <c r="Y57" i="1"/>
  <c r="Y59" i="1"/>
  <c r="Y56" i="1"/>
  <c r="Y61" i="1"/>
  <c r="Y62" i="1"/>
  <c r="Q82" i="1"/>
  <c r="Q196" i="1"/>
  <c r="T52" i="1"/>
  <c r="CB52" i="2" s="1"/>
  <c r="S55" i="1"/>
  <c r="C80" i="1"/>
  <c r="C196" i="1" s="1"/>
  <c r="BZ54" i="2"/>
  <c r="CA52" i="2"/>
  <c r="CA50" i="2"/>
  <c r="BW80" i="1"/>
  <c r="BW196" i="1" s="1"/>
  <c r="BX80" i="2"/>
  <c r="BX196" i="2" s="1"/>
  <c r="S54" i="1"/>
  <c r="T51" i="1"/>
  <c r="Z61" i="1" l="1"/>
  <c r="Z56" i="1"/>
  <c r="Z57" i="1"/>
  <c r="Z60" i="1"/>
  <c r="Z59" i="1"/>
  <c r="Z66" i="1"/>
  <c r="Z62" i="1"/>
  <c r="Z78" i="1"/>
  <c r="AA77" i="1"/>
  <c r="CA55" i="2"/>
  <c r="R80" i="1"/>
  <c r="R196" i="1" s="1"/>
  <c r="U52" i="1"/>
  <c r="BZ53" i="2"/>
  <c r="CB50" i="2"/>
  <c r="CA54" i="2"/>
  <c r="EE80" i="2"/>
  <c r="EE196" i="2" s="1"/>
  <c r="S53" i="1"/>
  <c r="T55" i="1"/>
  <c r="BY80" i="2"/>
  <c r="BY196" i="2" s="1"/>
  <c r="CB51" i="2"/>
  <c r="U50" i="1"/>
  <c r="AA66" i="1" l="1"/>
  <c r="AA59" i="1"/>
  <c r="AB77" i="1"/>
  <c r="AA57" i="1"/>
  <c r="AA61" i="1"/>
  <c r="AA78" i="1"/>
  <c r="AA62" i="1"/>
  <c r="AA60" i="1"/>
  <c r="AA56" i="1"/>
  <c r="CC52" i="2"/>
  <c r="U51" i="1"/>
  <c r="CB55" i="2"/>
  <c r="V50" i="1"/>
  <c r="T54" i="1"/>
  <c r="T53" i="1"/>
  <c r="BX80" i="1"/>
  <c r="BX196" i="1" s="1"/>
  <c r="AB61" i="1" l="1"/>
  <c r="AB59" i="1"/>
  <c r="AB60" i="1"/>
  <c r="AB78" i="1"/>
  <c r="AC77" i="1"/>
  <c r="AB57" i="1"/>
  <c r="AB66" i="1"/>
  <c r="AB56" i="1"/>
  <c r="AB62" i="1"/>
  <c r="EF80" i="2"/>
  <c r="EF196" i="2" s="1"/>
  <c r="V52" i="1"/>
  <c r="S80" i="1"/>
  <c r="S196" i="1" s="1"/>
  <c r="U55" i="1"/>
  <c r="U53" i="1"/>
  <c r="BZ80" i="2"/>
  <c r="BZ196" i="2" s="1"/>
  <c r="CA53" i="2"/>
  <c r="CC50" i="2"/>
  <c r="CC51" i="2"/>
  <c r="CB54" i="2"/>
  <c r="CD52" i="2"/>
  <c r="AC62" i="1" l="1"/>
  <c r="AC57" i="1"/>
  <c r="AC61" i="1"/>
  <c r="AC66" i="1"/>
  <c r="AC78" i="1"/>
  <c r="AC56" i="1"/>
  <c r="AC59" i="1"/>
  <c r="AD77" i="1"/>
  <c r="AC60" i="1"/>
  <c r="CC55" i="2"/>
  <c r="U54" i="1"/>
  <c r="CC54" i="2" s="1"/>
  <c r="CA80" i="2"/>
  <c r="CA196" i="2" s="1"/>
  <c r="CD50" i="2"/>
  <c r="CB53" i="2"/>
  <c r="W52" i="1"/>
  <c r="V51" i="1"/>
  <c r="W50" i="1"/>
  <c r="BY80" i="1"/>
  <c r="BY196" i="1" s="1"/>
  <c r="CC53" i="2"/>
  <c r="AE77" i="1" l="1"/>
  <c r="AD56" i="1"/>
  <c r="AD66" i="1"/>
  <c r="AD62" i="1"/>
  <c r="AD57" i="1"/>
  <c r="AD60" i="1"/>
  <c r="AD59" i="1"/>
  <c r="AD78" i="1"/>
  <c r="AD61" i="1"/>
  <c r="EG80" i="2"/>
  <c r="EG196" i="2" s="1"/>
  <c r="V55" i="1"/>
  <c r="CD55" i="2" s="1"/>
  <c r="T80" i="1"/>
  <c r="T196" i="1" s="1"/>
  <c r="V54" i="1"/>
  <c r="CE52" i="2"/>
  <c r="V53" i="1"/>
  <c r="W51" i="1"/>
  <c r="AE78" i="1" l="1"/>
  <c r="AE60" i="1"/>
  <c r="AE62" i="1"/>
  <c r="AE56" i="1"/>
  <c r="AE61" i="1"/>
  <c r="AE59" i="1"/>
  <c r="AE57" i="1"/>
  <c r="AE66" i="1"/>
  <c r="AF77" i="1"/>
  <c r="W55" i="1"/>
  <c r="EH80" i="2"/>
  <c r="EH196" i="2" s="1"/>
  <c r="CD54" i="2"/>
  <c r="X52" i="1"/>
  <c r="CF52" i="2" s="1"/>
  <c r="CB80" i="2"/>
  <c r="CB196" i="2" s="1"/>
  <c r="BZ80" i="1"/>
  <c r="BZ196" i="1" s="1"/>
  <c r="CE50" i="2"/>
  <c r="X50" i="1"/>
  <c r="CE51" i="2"/>
  <c r="CE55" i="2"/>
  <c r="CD51" i="2"/>
  <c r="CD53" i="2"/>
  <c r="AF56" i="1" l="1"/>
  <c r="AF60" i="1"/>
  <c r="D77" i="1"/>
  <c r="AF57" i="1"/>
  <c r="AF61" i="1"/>
  <c r="AF62" i="1"/>
  <c r="AF78" i="1"/>
  <c r="AF66" i="1"/>
  <c r="AF59" i="1"/>
  <c r="W54" i="1"/>
  <c r="Y52" i="1"/>
  <c r="CG52" i="2" s="1"/>
  <c r="W53" i="1"/>
  <c r="X55" i="1"/>
  <c r="X51" i="1"/>
  <c r="U80" i="1"/>
  <c r="U196" i="1" s="1"/>
  <c r="Y50" i="1"/>
  <c r="CE54" i="2"/>
  <c r="D59" i="1" l="1"/>
  <c r="D78" i="1"/>
  <c r="D61" i="1"/>
  <c r="D56" i="1"/>
  <c r="D66" i="1"/>
  <c r="D62" i="1"/>
  <c r="D57" i="1"/>
  <c r="D60" i="1"/>
  <c r="EI80" i="2"/>
  <c r="EI196" i="2" s="1"/>
  <c r="X53" i="1"/>
  <c r="V80" i="1"/>
  <c r="V196" i="1" s="1"/>
  <c r="CF55" i="2"/>
  <c r="Z50" i="1"/>
  <c r="CC80" i="2"/>
  <c r="CC196" i="2" s="1"/>
  <c r="CA80" i="1"/>
  <c r="CA196" i="1" s="1"/>
  <c r="X54" i="1"/>
  <c r="Z52" i="1"/>
  <c r="Y55" i="1"/>
  <c r="CF51" i="2"/>
  <c r="CF50" i="2"/>
  <c r="EJ80" i="2" l="1"/>
  <c r="EJ196" i="2" s="1"/>
  <c r="CE53" i="2"/>
  <c r="CF53" i="2"/>
  <c r="Y51" i="1"/>
  <c r="CG55" i="2"/>
  <c r="CH52" i="2"/>
  <c r="CD80" i="2"/>
  <c r="CD196" i="2" s="1"/>
  <c r="CB80" i="1"/>
  <c r="CB196" i="1" s="1"/>
  <c r="CG50" i="2"/>
  <c r="CF54" i="2"/>
  <c r="Y53" i="1" l="1"/>
  <c r="Z53" i="1" s="1"/>
  <c r="CG51" i="2"/>
  <c r="W80" i="1"/>
  <c r="W196" i="1" s="1"/>
  <c r="AA52" i="1"/>
  <c r="Y54" i="1"/>
  <c r="Z55" i="1"/>
  <c r="CH50" i="2"/>
  <c r="AA50" i="1"/>
  <c r="Z51" i="1" l="1"/>
  <c r="EK80" i="2"/>
  <c r="EK196" i="2" s="1"/>
  <c r="CG54" i="2"/>
  <c r="CI52" i="2"/>
  <c r="CH53" i="2"/>
  <c r="CH55" i="2"/>
  <c r="CG53" i="2"/>
  <c r="CC80" i="1"/>
  <c r="CC196" i="1" s="1"/>
  <c r="CE80" i="2"/>
  <c r="CE196" i="2" s="1"/>
  <c r="AB52" i="1" l="1"/>
  <c r="Z54" i="1"/>
  <c r="CH54" i="2"/>
  <c r="X80" i="1"/>
  <c r="X196" i="1" s="1"/>
  <c r="CF80" i="2"/>
  <c r="CF196" i="2" s="1"/>
  <c r="AA55" i="1"/>
  <c r="CI55" i="2" s="1"/>
  <c r="CJ52" i="2"/>
  <c r="AA53" i="1"/>
  <c r="CH51" i="2"/>
  <c r="CI50" i="2"/>
  <c r="AA51" i="1"/>
  <c r="AB50" i="1"/>
  <c r="AA54" i="1" l="1"/>
  <c r="CD80" i="1"/>
  <c r="CD196" i="1" s="1"/>
  <c r="CI53" i="2"/>
  <c r="EM80" i="2"/>
  <c r="EM196" i="2" s="1"/>
  <c r="AC50" i="1"/>
  <c r="AB51" i="1"/>
  <c r="AC52" i="1"/>
  <c r="CI54" i="2"/>
  <c r="AB55" i="1"/>
  <c r="EL80" i="2" l="1"/>
  <c r="EL196" i="2" s="1"/>
  <c r="Y80" i="1"/>
  <c r="Y196" i="1" s="1"/>
  <c r="AB53" i="1"/>
  <c r="CK52" i="2"/>
  <c r="CJ50" i="2"/>
  <c r="CE80" i="1"/>
  <c r="CE196" i="1" s="1"/>
  <c r="CI51" i="2"/>
  <c r="AD50" i="1"/>
  <c r="AB54" i="1"/>
  <c r="CJ55" i="2"/>
  <c r="CJ51" i="2"/>
  <c r="Z80" i="1" l="1"/>
  <c r="Z196" i="1" s="1"/>
  <c r="CG80" i="2"/>
  <c r="CG196" i="2" s="1"/>
  <c r="CJ53" i="2"/>
  <c r="EN80" i="2"/>
  <c r="EN196" i="2" s="1"/>
  <c r="AD52" i="1"/>
  <c r="AE50" i="1"/>
  <c r="AC55" i="1"/>
  <c r="AC51" i="1"/>
  <c r="CJ54" i="2"/>
  <c r="CK50" i="2"/>
  <c r="CH80" i="2"/>
  <c r="CH196" i="2" s="1"/>
  <c r="CF80" i="1"/>
  <c r="CF196" i="1" s="1"/>
  <c r="AC53" i="1" l="1"/>
  <c r="AA80" i="1"/>
  <c r="AA196" i="1" s="1"/>
  <c r="CL52" i="2"/>
  <c r="CK53" i="2"/>
  <c r="AC54" i="1"/>
  <c r="AD51" i="1"/>
  <c r="CK55" i="2"/>
  <c r="CL50" i="2"/>
  <c r="EO80" i="2" l="1"/>
  <c r="EO196" i="2" s="1"/>
  <c r="AE52" i="1"/>
  <c r="CK54" i="2"/>
  <c r="CG80" i="1"/>
  <c r="CG196" i="1" s="1"/>
  <c r="CM50" i="2"/>
  <c r="CI80" i="2"/>
  <c r="CI196" i="2" s="1"/>
  <c r="AF50" i="1"/>
  <c r="AD55" i="1"/>
  <c r="CK51" i="2"/>
  <c r="AD53" i="1"/>
  <c r="D50" i="1" l="1"/>
  <c r="AB80" i="1"/>
  <c r="AB196" i="1" s="1"/>
  <c r="AF52" i="1"/>
  <c r="AD54" i="1"/>
  <c r="CL53" i="2"/>
  <c r="CL51" i="2"/>
  <c r="CL55" i="2"/>
  <c r="AE51" i="1"/>
  <c r="EP80" i="2" l="1"/>
  <c r="EP196" i="2" s="1"/>
  <c r="D52" i="1"/>
  <c r="CM52" i="2"/>
  <c r="CL54" i="2"/>
  <c r="AE55" i="1"/>
  <c r="CM55" i="2" s="1"/>
  <c r="CH80" i="1"/>
  <c r="CH196" i="1" s="1"/>
  <c r="CJ80" i="2"/>
  <c r="CJ196" i="2" s="1"/>
  <c r="AE53" i="1"/>
  <c r="AE54" i="1" l="1"/>
  <c r="CM54" i="2" s="1"/>
  <c r="CM53" i="2"/>
  <c r="CM51" i="2"/>
  <c r="EQ80" i="2"/>
  <c r="EQ196" i="2" s="1"/>
  <c r="AF51" i="1"/>
  <c r="CK80" i="2"/>
  <c r="CK196" i="2" s="1"/>
  <c r="AC80" i="1"/>
  <c r="AC196" i="1" s="1"/>
  <c r="AF55" i="1"/>
  <c r="D55" i="1" l="1"/>
  <c r="D51" i="1"/>
  <c r="CI80" i="1"/>
  <c r="CI196" i="1" s="1"/>
  <c r="AF54" i="1"/>
  <c r="AF53" i="1"/>
  <c r="D53" i="1" l="1"/>
  <c r="D54" i="1"/>
  <c r="AD80" i="1"/>
  <c r="AD196" i="1" s="1"/>
  <c r="AE80" i="1" l="1"/>
  <c r="AE196" i="1" s="1"/>
  <c r="CL80" i="2"/>
  <c r="CL196" i="2" s="1"/>
  <c r="CJ80" i="1"/>
  <c r="CJ196" i="1" s="1"/>
  <c r="CM80" i="2" l="1"/>
  <c r="CM196" i="2" s="1"/>
  <c r="CK80" i="1"/>
  <c r="CK196" i="1" s="1"/>
  <c r="AF80" i="1"/>
  <c r="AF196" i="1" s="1"/>
  <c r="D80" i="1" l="1"/>
  <c r="D196" i="1" s="1"/>
  <c r="K84" i="1" l="1"/>
  <c r="I84" i="3" l="1"/>
  <c r="AP84" i="2" s="1"/>
  <c r="AM108" i="1" l="1"/>
  <c r="K88" i="1"/>
  <c r="K103" i="1"/>
  <c r="K101" i="1"/>
  <c r="K100" i="1"/>
  <c r="K105" i="1"/>
  <c r="K85" i="1"/>
  <c r="K106" i="1"/>
  <c r="K102" i="1"/>
  <c r="K89" i="1"/>
  <c r="K99" i="1"/>
  <c r="K87" i="1"/>
  <c r="K86" i="1"/>
  <c r="K104" i="1"/>
  <c r="AM197" i="1" l="1"/>
  <c r="BQ95" i="1"/>
  <c r="BS95" i="2" s="1"/>
  <c r="L93" i="1"/>
  <c r="BQ92" i="1"/>
  <c r="BS92" i="2" s="1"/>
  <c r="L97" i="1"/>
  <c r="L90" i="1"/>
  <c r="BQ104" i="1"/>
  <c r="BS104" i="2" s="1"/>
  <c r="BQ96" i="1"/>
  <c r="BS96" i="2" s="1"/>
  <c r="L98" i="1"/>
  <c r="L91" i="1"/>
  <c r="BQ88" i="1"/>
  <c r="BS88" i="2" s="1"/>
  <c r="BQ106" i="1"/>
  <c r="BS106" i="2" s="1"/>
  <c r="BQ105" i="1"/>
  <c r="BS105" i="2" s="1"/>
  <c r="BQ89" i="1"/>
  <c r="BS89" i="2" s="1"/>
  <c r="BQ101" i="1"/>
  <c r="BS101" i="2" s="1"/>
  <c r="BQ86" i="1"/>
  <c r="BS86" i="2" s="1"/>
  <c r="BQ84" i="1"/>
  <c r="BS84" i="2" s="1"/>
  <c r="BQ87" i="1"/>
  <c r="BS87" i="2" s="1"/>
  <c r="BQ99" i="1"/>
  <c r="BS99" i="2" s="1"/>
  <c r="BQ100" i="1"/>
  <c r="BS100" i="2" s="1"/>
  <c r="BQ94" i="1"/>
  <c r="BS94" i="2" s="1"/>
  <c r="BQ102" i="1"/>
  <c r="BS102" i="2" s="1"/>
  <c r="BQ103" i="1"/>
  <c r="BS103" i="2" s="1"/>
  <c r="BQ85" i="1"/>
  <c r="BS85" i="2" s="1"/>
  <c r="AP102" i="2"/>
  <c r="AP103" i="2"/>
  <c r="I88" i="3"/>
  <c r="AP88" i="2" s="1"/>
  <c r="I86" i="3"/>
  <c r="AP86" i="2" s="1"/>
  <c r="AP101" i="2"/>
  <c r="I85" i="3"/>
  <c r="AP85" i="2" s="1"/>
  <c r="AP99" i="2"/>
  <c r="I87" i="3"/>
  <c r="AP87" i="2" s="1"/>
  <c r="AP105" i="2"/>
  <c r="AP100" i="2"/>
  <c r="AP98" i="2"/>
  <c r="L98" i="2" s="1"/>
  <c r="J98" i="3" s="1"/>
  <c r="I89" i="3"/>
  <c r="AP89" i="2" s="1"/>
  <c r="AP104" i="2"/>
  <c r="K108" i="1"/>
  <c r="M90" i="1" l="1"/>
  <c r="J90" i="3"/>
  <c r="AQ90" i="2" s="1"/>
  <c r="M90" i="2" s="1"/>
  <c r="M97" i="1"/>
  <c r="J97" i="3"/>
  <c r="AQ97" i="2" s="1"/>
  <c r="M97" i="2" s="1"/>
  <c r="M93" i="1"/>
  <c r="J93" i="3"/>
  <c r="AQ93" i="2" s="1"/>
  <c r="M93" i="2" s="1"/>
  <c r="M91" i="1"/>
  <c r="J91" i="3"/>
  <c r="AQ91" i="2" s="1"/>
  <c r="M91" i="2" s="1"/>
  <c r="M98" i="1"/>
  <c r="N98" i="1" s="1"/>
  <c r="O98" i="1" s="1"/>
  <c r="P98" i="1" s="1"/>
  <c r="Q98" i="1" s="1"/>
  <c r="AP96" i="2"/>
  <c r="L96" i="2" s="1"/>
  <c r="AP95" i="2"/>
  <c r="L95" i="2" s="1"/>
  <c r="AP94" i="2"/>
  <c r="L94" i="2" s="1"/>
  <c r="AP92" i="2"/>
  <c r="L92" i="2" s="1"/>
  <c r="L94" i="1"/>
  <c r="L92" i="1"/>
  <c r="L96" i="1"/>
  <c r="L95" i="1"/>
  <c r="K110" i="1"/>
  <c r="K197" i="1"/>
  <c r="BQ108" i="1"/>
  <c r="BQ197" i="1" s="1"/>
  <c r="R98" i="1" l="1"/>
  <c r="S98" i="1" s="1"/>
  <c r="T98" i="1" s="1"/>
  <c r="U98" i="1" s="1"/>
  <c r="V98" i="1" s="1"/>
  <c r="W98" i="1" s="1"/>
  <c r="X98" i="1" s="1"/>
  <c r="Y98" i="1" s="1"/>
  <c r="Z98" i="1" s="1"/>
  <c r="AA98" i="1" s="1"/>
  <c r="AB98" i="1" s="1"/>
  <c r="AC98" i="1" s="1"/>
  <c r="AD98" i="1" s="1"/>
  <c r="AE98" i="1" s="1"/>
  <c r="AF98" i="1" s="1"/>
  <c r="J95" i="3"/>
  <c r="J96" i="3"/>
  <c r="J92" i="3"/>
  <c r="C98" i="1"/>
  <c r="N91" i="1"/>
  <c r="K91" i="3"/>
  <c r="AR91" i="2" s="1"/>
  <c r="N91" i="2" s="1"/>
  <c r="N97" i="1"/>
  <c r="K97" i="3"/>
  <c r="AR97" i="2" s="1"/>
  <c r="N97" i="2" s="1"/>
  <c r="J94" i="3"/>
  <c r="N93" i="1"/>
  <c r="K93" i="3"/>
  <c r="AR93" i="2" s="1"/>
  <c r="N93" i="2" s="1"/>
  <c r="N90" i="1"/>
  <c r="K90" i="3"/>
  <c r="AR90" i="2" s="1"/>
  <c r="N90" i="2" s="1"/>
  <c r="I196" i="3"/>
  <c r="AP107" i="2"/>
  <c r="L107" i="2" s="1"/>
  <c r="J107" i="3" s="1"/>
  <c r="J108" i="3" s="1"/>
  <c r="BS108" i="2"/>
  <c r="BS197" i="2" s="1"/>
  <c r="D98" i="1" l="1"/>
  <c r="O91" i="1"/>
  <c r="L91" i="3"/>
  <c r="AS91" i="2" s="1"/>
  <c r="O91" i="2" s="1"/>
  <c r="O90" i="1"/>
  <c r="L90" i="3"/>
  <c r="AS90" i="2" s="1"/>
  <c r="O90" i="2" s="1"/>
  <c r="O93" i="1"/>
  <c r="L93" i="3"/>
  <c r="AS93" i="2" s="1"/>
  <c r="O93" i="2" s="1"/>
  <c r="O97" i="1"/>
  <c r="L97" i="3"/>
  <c r="AS97" i="2" s="1"/>
  <c r="O97" i="2" s="1"/>
  <c r="L89" i="1"/>
  <c r="L89" i="2" s="1"/>
  <c r="L84" i="1"/>
  <c r="L106" i="1"/>
  <c r="L106" i="2" s="1"/>
  <c r="J106" i="3" s="1"/>
  <c r="AQ106" i="2" s="1"/>
  <c r="L100" i="1"/>
  <c r="L100" i="2" s="1"/>
  <c r="J100" i="3" s="1"/>
  <c r="L85" i="1"/>
  <c r="L85" i="2" s="1"/>
  <c r="L101" i="1"/>
  <c r="L101" i="2" s="1"/>
  <c r="J101" i="3" s="1"/>
  <c r="L99" i="1"/>
  <c r="L99" i="2" s="1"/>
  <c r="J99" i="3" s="1"/>
  <c r="L104" i="1"/>
  <c r="L104" i="2" s="1"/>
  <c r="J104" i="3" s="1"/>
  <c r="L86" i="1"/>
  <c r="L86" i="2" s="1"/>
  <c r="L103" i="1"/>
  <c r="L103" i="2" s="1"/>
  <c r="J103" i="3" s="1"/>
  <c r="L87" i="1"/>
  <c r="L87" i="2" s="1"/>
  <c r="L88" i="1"/>
  <c r="L88" i="2" s="1"/>
  <c r="L102" i="1"/>
  <c r="L102" i="2" s="1"/>
  <c r="J102" i="3" s="1"/>
  <c r="L105" i="1"/>
  <c r="L105" i="2" s="1"/>
  <c r="J105" i="3" s="1"/>
  <c r="P93" i="1" l="1"/>
  <c r="M93" i="3"/>
  <c r="AT93" i="2" s="1"/>
  <c r="P93" i="2" s="1"/>
  <c r="P90" i="1"/>
  <c r="M90" i="3"/>
  <c r="AT90" i="2" s="1"/>
  <c r="P90" i="2" s="1"/>
  <c r="P97" i="1"/>
  <c r="M97" i="3"/>
  <c r="AT97" i="2" s="1"/>
  <c r="P97" i="2" s="1"/>
  <c r="P91" i="1"/>
  <c r="M91" i="3"/>
  <c r="AT91" i="2" s="1"/>
  <c r="P91" i="2" s="1"/>
  <c r="L84" i="2"/>
  <c r="L108" i="2" s="1"/>
  <c r="AP108" i="2"/>
  <c r="AP197" i="2" s="1"/>
  <c r="BS85" i="1"/>
  <c r="CE94" i="1"/>
  <c r="CG94" i="2" s="1"/>
  <c r="CB102" i="1"/>
  <c r="CD102" i="2" s="1"/>
  <c r="CC85" i="1"/>
  <c r="BZ94" i="1"/>
  <c r="CB94" i="2" s="1"/>
  <c r="BS104" i="1"/>
  <c r="BU104" i="2" s="1"/>
  <c r="BT87" i="1"/>
  <c r="CJ96" i="1"/>
  <c r="CL96" i="2" s="1"/>
  <c r="BR104" i="1"/>
  <c r="BT104" i="2" s="1"/>
  <c r="CH87" i="1"/>
  <c r="CA100" i="1"/>
  <c r="CC100" i="2" s="1"/>
  <c r="BX106" i="1"/>
  <c r="BZ106" i="2" s="1"/>
  <c r="BU88" i="1"/>
  <c r="CC99" i="1"/>
  <c r="CE99" i="2" s="1"/>
  <c r="CH105" i="1"/>
  <c r="CJ105" i="2" s="1"/>
  <c r="CA92" i="1"/>
  <c r="CC92" i="2" s="1"/>
  <c r="CB101" i="1"/>
  <c r="CD101" i="2" s="1"/>
  <c r="CF84" i="1"/>
  <c r="BU92" i="1"/>
  <c r="BW92" i="2" s="1"/>
  <c r="BZ101" i="1"/>
  <c r="CB101" i="2" s="1"/>
  <c r="BS86" i="1"/>
  <c r="BT95" i="1"/>
  <c r="BV95" i="2" s="1"/>
  <c r="CF103" i="1"/>
  <c r="CH103" i="2" s="1"/>
  <c r="BV87" i="1"/>
  <c r="CJ100" i="1"/>
  <c r="CL100" i="2" s="1"/>
  <c r="BR106" i="1"/>
  <c r="BT106" i="2" s="1"/>
  <c r="CF89" i="1"/>
  <c r="CG100" i="1"/>
  <c r="CI100" i="2" s="1"/>
  <c r="BZ106" i="1"/>
  <c r="CB106" i="2" s="1"/>
  <c r="BW94" i="1"/>
  <c r="BY94" i="2" s="1"/>
  <c r="BT102" i="1"/>
  <c r="BV102" i="2" s="1"/>
  <c r="BU85" i="1"/>
  <c r="CI94" i="1"/>
  <c r="CK94" i="2" s="1"/>
  <c r="CH102" i="1"/>
  <c r="CJ102" i="2" s="1"/>
  <c r="BW86" i="1"/>
  <c r="BX95" i="1"/>
  <c r="BZ95" i="2" s="1"/>
  <c r="BR103" i="1"/>
  <c r="BT103" i="2" s="1"/>
  <c r="CG86" i="1"/>
  <c r="BR95" i="1"/>
  <c r="CA105" i="1"/>
  <c r="CC105" i="2" s="1"/>
  <c r="CE88" i="1"/>
  <c r="CB99" i="1"/>
  <c r="CD99" i="2" s="1"/>
  <c r="CC105" i="1"/>
  <c r="CE105" i="2" s="1"/>
  <c r="CD88" i="1"/>
  <c r="BS101" i="1"/>
  <c r="BU101" i="2" s="1"/>
  <c r="CB85" i="1"/>
  <c r="CC94" i="1"/>
  <c r="CE94" i="2" s="1"/>
  <c r="BV102" i="1"/>
  <c r="BX102" i="2" s="1"/>
  <c r="BS87" i="1"/>
  <c r="CI96" i="1"/>
  <c r="CK96" i="2" s="1"/>
  <c r="CF104" i="1"/>
  <c r="CH104" i="2" s="1"/>
  <c r="BR87" i="1"/>
  <c r="CD96" i="1"/>
  <c r="CF96" i="2" s="1"/>
  <c r="CA106" i="1"/>
  <c r="CC106" i="2" s="1"/>
  <c r="BX89" i="1"/>
  <c r="BY100" i="1"/>
  <c r="CA100" i="2" s="1"/>
  <c r="CK106" i="1"/>
  <c r="CM106" i="2" s="1"/>
  <c r="CH88" i="1"/>
  <c r="BW101" i="1"/>
  <c r="BY101" i="2" s="1"/>
  <c r="CK92" i="1"/>
  <c r="CM92" i="2" s="1"/>
  <c r="BV101" i="1"/>
  <c r="BX101" i="2" s="1"/>
  <c r="CK95" i="1"/>
  <c r="CM95" i="2" s="1"/>
  <c r="CE103" i="1"/>
  <c r="CG103" i="2" s="1"/>
  <c r="CF86" i="1"/>
  <c r="CG95" i="1"/>
  <c r="CI95" i="2" s="1"/>
  <c r="BZ103" i="1"/>
  <c r="CB103" i="2" s="1"/>
  <c r="BR89" i="1"/>
  <c r="CB100" i="1"/>
  <c r="CD100" i="2" s="1"/>
  <c r="BY106" i="1"/>
  <c r="CA106" i="2" s="1"/>
  <c r="BZ89" i="1"/>
  <c r="BW102" i="1"/>
  <c r="BY102" i="2" s="1"/>
  <c r="BT85" i="1"/>
  <c r="BU94" i="1"/>
  <c r="BW94" i="2" s="1"/>
  <c r="CG102" i="1"/>
  <c r="CI102" i="2" s="1"/>
  <c r="CH85" i="1"/>
  <c r="CE96" i="1"/>
  <c r="CG96" i="2" s="1"/>
  <c r="BX104" i="1"/>
  <c r="BZ104" i="2" s="1"/>
  <c r="BR86" i="1"/>
  <c r="CJ95" i="1"/>
  <c r="CL95" i="2" s="1"/>
  <c r="CD103" i="1"/>
  <c r="CF103" i="2" s="1"/>
  <c r="CA88" i="1"/>
  <c r="BX99" i="1"/>
  <c r="BZ99" i="2" s="1"/>
  <c r="BY105" i="1"/>
  <c r="CA105" i="2" s="1"/>
  <c r="CC88" i="1"/>
  <c r="BV99" i="1"/>
  <c r="BX99" i="2" s="1"/>
  <c r="CJ92" i="1"/>
  <c r="CL92" i="2" s="1"/>
  <c r="CI101" i="1"/>
  <c r="CK101" i="2" s="1"/>
  <c r="BV85" i="1"/>
  <c r="BS96" i="1"/>
  <c r="BU96" i="2" s="1"/>
  <c r="CE104" i="1"/>
  <c r="CG104" i="2" s="1"/>
  <c r="CF87" i="1"/>
  <c r="CC96" i="1"/>
  <c r="CE96" i="2" s="1"/>
  <c r="BZ104" i="1"/>
  <c r="CB104" i="2" s="1"/>
  <c r="CA89" i="1"/>
  <c r="BT100" i="1"/>
  <c r="BV100" i="2" s="1"/>
  <c r="CJ106" i="1"/>
  <c r="CL106" i="2" s="1"/>
  <c r="CK89" i="1"/>
  <c r="CH100" i="1"/>
  <c r="CJ100" i="2" s="1"/>
  <c r="BT92" i="1"/>
  <c r="BV92" i="2" s="1"/>
  <c r="BU101" i="1"/>
  <c r="BW101" i="2" s="1"/>
  <c r="CJ84" i="1"/>
  <c r="CH92" i="1"/>
  <c r="CJ92" i="2" s="1"/>
  <c r="CA103" i="1"/>
  <c r="CC103" i="2" s="1"/>
  <c r="CE86" i="1"/>
  <c r="CF95" i="1"/>
  <c r="CH95" i="2" s="1"/>
  <c r="BU103" i="1"/>
  <c r="BW103" i="2" s="1"/>
  <c r="BZ86" i="1"/>
  <c r="BS99" i="1"/>
  <c r="BU99" i="2" s="1"/>
  <c r="BT105" i="1"/>
  <c r="BV105" i="2" s="1"/>
  <c r="BY89" i="1"/>
  <c r="BV100" i="1"/>
  <c r="BX100" i="2" s="1"/>
  <c r="BW85" i="1"/>
  <c r="CK94" i="1"/>
  <c r="CM94" i="2" s="1"/>
  <c r="CF102" i="1"/>
  <c r="CH102" i="2" s="1"/>
  <c r="CG85" i="1"/>
  <c r="CD94" i="1"/>
  <c r="CF94" i="2" s="1"/>
  <c r="BW104" i="1"/>
  <c r="BY104" i="2" s="1"/>
  <c r="BX87" i="1"/>
  <c r="BU96" i="1"/>
  <c r="BW96" i="2" s="1"/>
  <c r="CI104" i="1"/>
  <c r="CK104" i="2" s="1"/>
  <c r="CD86" i="1"/>
  <c r="BW99" i="1"/>
  <c r="BY99" i="2" s="1"/>
  <c r="BX105" i="1"/>
  <c r="BZ105" i="2" s="1"/>
  <c r="BY88" i="1"/>
  <c r="CG99" i="1"/>
  <c r="CI99" i="2" s="1"/>
  <c r="BR105" i="1"/>
  <c r="BT105" i="2" s="1"/>
  <c r="CI92" i="1"/>
  <c r="CK92" i="2" s="1"/>
  <c r="CE101" i="1"/>
  <c r="CG101" i="2" s="1"/>
  <c r="BY92" i="1"/>
  <c r="CA92" i="2" s="1"/>
  <c r="CD101" i="1"/>
  <c r="CF101" i="2" s="1"/>
  <c r="CE87" i="1"/>
  <c r="CB96" i="1"/>
  <c r="CD96" i="2" s="1"/>
  <c r="CC104" i="1"/>
  <c r="CE104" i="2" s="1"/>
  <c r="BZ87" i="1"/>
  <c r="BS100" i="1"/>
  <c r="BU100" i="2" s="1"/>
  <c r="CI106" i="1"/>
  <c r="CK106" i="2" s="1"/>
  <c r="CJ89" i="1"/>
  <c r="BR100" i="1"/>
  <c r="BT100" i="2" s="1"/>
  <c r="CD106" i="1"/>
  <c r="CF106" i="2" s="1"/>
  <c r="CA94" i="1"/>
  <c r="CC94" i="2" s="1"/>
  <c r="BX102" i="1"/>
  <c r="BZ102" i="2" s="1"/>
  <c r="CI84" i="1"/>
  <c r="CC92" i="1"/>
  <c r="CE92" i="2" s="1"/>
  <c r="CH101" i="1"/>
  <c r="CJ101" i="2" s="1"/>
  <c r="CA86" i="1"/>
  <c r="CB95" i="1"/>
  <c r="CD95" i="2" s="1"/>
  <c r="CK103" i="1"/>
  <c r="CM103" i="2" s="1"/>
  <c r="BU86" i="1"/>
  <c r="BZ95" i="1"/>
  <c r="CB95" i="2" s="1"/>
  <c r="CK105" i="1"/>
  <c r="CM105" i="2" s="1"/>
  <c r="BT88" i="1"/>
  <c r="CF99" i="1"/>
  <c r="CH99" i="2" s="1"/>
  <c r="CG105" i="1"/>
  <c r="CI105" i="2" s="1"/>
  <c r="CJ94" i="1"/>
  <c r="CL94" i="2" s="1"/>
  <c r="BR102" i="1"/>
  <c r="BT102" i="2" s="1"/>
  <c r="CF85" i="1"/>
  <c r="CG94" i="1"/>
  <c r="CI94" i="2" s="1"/>
  <c r="BZ102" i="1"/>
  <c r="CB102" i="2" s="1"/>
  <c r="BW87" i="1"/>
  <c r="BT96" i="1"/>
  <c r="BV96" i="2" s="1"/>
  <c r="BU104" i="1"/>
  <c r="BW104" i="2" s="1"/>
  <c r="CI87" i="1"/>
  <c r="CH96" i="1"/>
  <c r="CJ96" i="2" s="1"/>
  <c r="CE106" i="1"/>
  <c r="CG106" i="2" s="1"/>
  <c r="BX88" i="1"/>
  <c r="BR99" i="1"/>
  <c r="BT99" i="2" s="1"/>
  <c r="CJ105" i="1"/>
  <c r="CL105" i="2" s="1"/>
  <c r="BR88" i="1"/>
  <c r="BT88" i="2" s="1"/>
  <c r="CA101" i="1"/>
  <c r="CC101" i="2" s="1"/>
  <c r="CE84" i="1"/>
  <c r="CB92" i="1"/>
  <c r="CD92" i="2" s="1"/>
  <c r="CC101" i="1"/>
  <c r="CE101" i="2" s="1"/>
  <c r="BS95" i="1"/>
  <c r="BU95" i="2" s="1"/>
  <c r="CJ103" i="1"/>
  <c r="CL103" i="2" s="1"/>
  <c r="CC87" i="1"/>
  <c r="BV96" i="1"/>
  <c r="BX96" i="2" s="1"/>
  <c r="BS106" i="1"/>
  <c r="BU106" i="2" s="1"/>
  <c r="CI89" i="1"/>
  <c r="CF100" i="1"/>
  <c r="CH100" i="2" s="1"/>
  <c r="CC106" i="1"/>
  <c r="CE106" i="2" s="1"/>
  <c r="CD89" i="1"/>
  <c r="CA102" i="1"/>
  <c r="CC102" i="2" s="1"/>
  <c r="BX85" i="1"/>
  <c r="BY94" i="1"/>
  <c r="CA94" i="2" s="1"/>
  <c r="CK102" i="1"/>
  <c r="CM102" i="2" s="1"/>
  <c r="BW95" i="1"/>
  <c r="BY95" i="2" s="1"/>
  <c r="BT103" i="1"/>
  <c r="BV103" i="2" s="1"/>
  <c r="CK86" i="1"/>
  <c r="BV95" i="1"/>
  <c r="BX95" i="2" s="1"/>
  <c r="CH103" i="1"/>
  <c r="CJ103" i="2" s="1"/>
  <c r="CK88" i="1"/>
  <c r="CE99" i="1"/>
  <c r="CG99" i="2" s="1"/>
  <c r="CF105" i="1"/>
  <c r="CH105" i="2" s="1"/>
  <c r="CG88" i="1"/>
  <c r="BZ99" i="1"/>
  <c r="CB99" i="2" s="1"/>
  <c r="BR85" i="1"/>
  <c r="BT85" i="2" s="1"/>
  <c r="CB94" i="1"/>
  <c r="CD94" i="2" s="1"/>
  <c r="BY102" i="1"/>
  <c r="CA102" i="2" s="1"/>
  <c r="BZ85" i="1"/>
  <c r="BW96" i="1"/>
  <c r="BY96" i="2" s="1"/>
  <c r="CK104" i="1"/>
  <c r="CM104" i="2" s="1"/>
  <c r="BU87" i="1"/>
  <c r="CG96" i="1"/>
  <c r="CI96" i="2" s="1"/>
  <c r="CD104" i="1"/>
  <c r="CF104" i="2" s="1"/>
  <c r="CE89" i="1"/>
  <c r="BX100" i="1"/>
  <c r="BZ100" i="2" s="1"/>
  <c r="BU106" i="1"/>
  <c r="BW106" i="2" s="1"/>
  <c r="CJ88" i="1"/>
  <c r="CD99" i="1"/>
  <c r="CF99" i="2" s="1"/>
  <c r="BX92" i="1"/>
  <c r="BZ92" i="2" s="1"/>
  <c r="BY101" i="1"/>
  <c r="CA101" i="2" s="1"/>
  <c r="BV92" i="1"/>
  <c r="BX92" i="2" s="1"/>
  <c r="CI103" i="1"/>
  <c r="CK103" i="2" s="1"/>
  <c r="CJ86" i="1"/>
  <c r="CI95" i="1"/>
  <c r="CK95" i="2" s="1"/>
  <c r="BY103" i="1"/>
  <c r="CA103" i="2" s="1"/>
  <c r="BS89" i="1"/>
  <c r="CE100" i="1"/>
  <c r="CG100" i="2" s="1"/>
  <c r="CB106" i="1"/>
  <c r="CD106" i="2" s="1"/>
  <c r="CC89" i="1"/>
  <c r="BZ100" i="1"/>
  <c r="CB100" i="2" s="1"/>
  <c r="CA85" i="1"/>
  <c r="BT94" i="1"/>
  <c r="BV94" i="2" s="1"/>
  <c r="CJ102" i="1"/>
  <c r="CL102" i="2" s="1"/>
  <c r="CK85" i="1"/>
  <c r="CH94" i="1"/>
  <c r="CJ94" i="2" s="1"/>
  <c r="CA104" i="1"/>
  <c r="CC104" i="2" s="1"/>
  <c r="BT86" i="1"/>
  <c r="BU95" i="1"/>
  <c r="BW95" i="2" s="1"/>
  <c r="CC103" i="1"/>
  <c r="CE103" i="2" s="1"/>
  <c r="CH86" i="1"/>
  <c r="CA99" i="1"/>
  <c r="CC99" i="2" s="1"/>
  <c r="CB105" i="1"/>
  <c r="CD105" i="2" s="1"/>
  <c r="CF88" i="1"/>
  <c r="BU99" i="1"/>
  <c r="BW99" i="2" s="1"/>
  <c r="BZ105" i="1"/>
  <c r="CB105" i="2" s="1"/>
  <c r="BS92" i="1"/>
  <c r="BU92" i="2" s="1"/>
  <c r="BT101" i="1"/>
  <c r="BV101" i="2" s="1"/>
  <c r="BY85" i="1"/>
  <c r="BV94" i="1"/>
  <c r="BX94" i="2" s="1"/>
  <c r="CJ104" i="1"/>
  <c r="CL104" i="2" s="1"/>
  <c r="CK87" i="1"/>
  <c r="CF96" i="1"/>
  <c r="CH96" i="2" s="1"/>
  <c r="CG104" i="1"/>
  <c r="CI104" i="2" s="1"/>
  <c r="CD87" i="1"/>
  <c r="BW100" i="1"/>
  <c r="BY100" i="2" s="1"/>
  <c r="BT106" i="1"/>
  <c r="BV106" i="2" s="1"/>
  <c r="BU89" i="1"/>
  <c r="CI100" i="1"/>
  <c r="CK100" i="2" s="1"/>
  <c r="CH106" i="1"/>
  <c r="CJ106" i="2" s="1"/>
  <c r="BW92" i="1"/>
  <c r="BY92" i="2" s="1"/>
  <c r="BX101" i="1"/>
  <c r="BZ101" i="2" s="1"/>
  <c r="CG92" i="1"/>
  <c r="CI92" i="2" s="1"/>
  <c r="BR101" i="1"/>
  <c r="BT101" i="2" s="1"/>
  <c r="CI86" i="1"/>
  <c r="CE95" i="1"/>
  <c r="CG95" i="2" s="1"/>
  <c r="CB103" i="1"/>
  <c r="CD103" i="2" s="1"/>
  <c r="BY86" i="1"/>
  <c r="CD95" i="1"/>
  <c r="CF95" i="2" s="1"/>
  <c r="BS105" i="1"/>
  <c r="BU105" i="2" s="1"/>
  <c r="CB89" i="1"/>
  <c r="CC100" i="1"/>
  <c r="CE100" i="2" s="1"/>
  <c r="BV106" i="1"/>
  <c r="BX106" i="2" s="1"/>
  <c r="BS94" i="1"/>
  <c r="BU94" i="2" s="1"/>
  <c r="CI102" i="1"/>
  <c r="CK102" i="2" s="1"/>
  <c r="CJ85" i="1"/>
  <c r="BR94" i="1"/>
  <c r="CD102" i="1"/>
  <c r="CF102" i="2" s="1"/>
  <c r="CA87" i="1"/>
  <c r="BX96" i="1"/>
  <c r="BZ96" i="2" s="1"/>
  <c r="BY104" i="1"/>
  <c r="CA104" i="2" s="1"/>
  <c r="CC86" i="1"/>
  <c r="CH95" i="1"/>
  <c r="CJ95" i="2" s="1"/>
  <c r="BW105" i="1"/>
  <c r="BY105" i="2" s="1"/>
  <c r="CB88" i="1"/>
  <c r="CK99" i="1"/>
  <c r="CM99" i="2" s="1"/>
  <c r="BV105" i="1"/>
  <c r="BX105" i="2" s="1"/>
  <c r="BZ88" i="1"/>
  <c r="CK101" i="1"/>
  <c r="CM101" i="2" s="1"/>
  <c r="CF92" i="1"/>
  <c r="CH92" i="2" s="1"/>
  <c r="CG101" i="1"/>
  <c r="CI101" i="2" s="1"/>
  <c r="CJ87" i="1"/>
  <c r="BR96" i="1"/>
  <c r="CB104" i="1"/>
  <c r="CD104" i="2" s="1"/>
  <c r="CG87" i="1"/>
  <c r="BZ96" i="1"/>
  <c r="CB96" i="2" s="1"/>
  <c r="BW106" i="1"/>
  <c r="BY106" i="2" s="1"/>
  <c r="BT89" i="1"/>
  <c r="BU100" i="1"/>
  <c r="BW100" i="2" s="1"/>
  <c r="CG106" i="1"/>
  <c r="CI106" i="2" s="1"/>
  <c r="CH89" i="1"/>
  <c r="CE102" i="1"/>
  <c r="CG102" i="2" s="1"/>
  <c r="BR92" i="1"/>
  <c r="CJ101" i="1"/>
  <c r="CL101" i="2" s="1"/>
  <c r="CH84" i="1"/>
  <c r="CA95" i="1"/>
  <c r="CC95" i="2" s="1"/>
  <c r="BX103" i="1"/>
  <c r="BZ103" i="2" s="1"/>
  <c r="CB86" i="1"/>
  <c r="CC95" i="1"/>
  <c r="CE95" i="2" s="1"/>
  <c r="BV103" i="1"/>
  <c r="BX103" i="2" s="1"/>
  <c r="BS88" i="1"/>
  <c r="CJ99" i="1"/>
  <c r="CL99" i="2" s="1"/>
  <c r="CI105" i="1"/>
  <c r="CK105" i="2" s="1"/>
  <c r="BV89" i="1"/>
  <c r="BS102" i="1"/>
  <c r="BU102" i="2" s="1"/>
  <c r="CI85" i="1"/>
  <c r="CF94" i="1"/>
  <c r="CH94" i="2" s="1"/>
  <c r="CC102" i="1"/>
  <c r="CE102" i="2" s="1"/>
  <c r="CD85" i="1"/>
  <c r="CA96" i="1"/>
  <c r="CC96" i="2" s="1"/>
  <c r="BT104" i="1"/>
  <c r="BV104" i="2" s="1"/>
  <c r="BY87" i="1"/>
  <c r="CK96" i="1"/>
  <c r="CM96" i="2" s="1"/>
  <c r="CH104" i="1"/>
  <c r="CJ104" i="2" s="1"/>
  <c r="BW88" i="1"/>
  <c r="BT99" i="1"/>
  <c r="BV99" i="2" s="1"/>
  <c r="BU105" i="1"/>
  <c r="BW105" i="2" s="1"/>
  <c r="BV88" i="1"/>
  <c r="CH99" i="1"/>
  <c r="CJ99" i="2" s="1"/>
  <c r="CK84" i="1"/>
  <c r="CE92" i="1"/>
  <c r="CG92" i="2" s="1"/>
  <c r="CF101" i="1"/>
  <c r="CH101" i="2" s="1"/>
  <c r="BZ92" i="1"/>
  <c r="CB92" i="2" s="1"/>
  <c r="BS103" i="1"/>
  <c r="BU103" i="2" s="1"/>
  <c r="CB87" i="1"/>
  <c r="BY96" i="1"/>
  <c r="CA96" i="2" s="1"/>
  <c r="BV104" i="1"/>
  <c r="BX104" i="2" s="1"/>
  <c r="BW89" i="1"/>
  <c r="CK100" i="1"/>
  <c r="CM100" i="2" s="1"/>
  <c r="CF106" i="1"/>
  <c r="CH106" i="2" s="1"/>
  <c r="CG89" i="1"/>
  <c r="CD100" i="1"/>
  <c r="CF100" i="2" s="1"/>
  <c r="CE85" i="1"/>
  <c r="BX94" i="1"/>
  <c r="BZ94" i="2" s="1"/>
  <c r="BU102" i="1"/>
  <c r="BW102" i="2" s="1"/>
  <c r="CG84" i="1"/>
  <c r="CD92" i="1"/>
  <c r="CF92" i="2" s="1"/>
  <c r="BW103" i="1"/>
  <c r="BY103" i="2" s="1"/>
  <c r="BX86" i="1"/>
  <c r="BY95" i="1"/>
  <c r="CA95" i="2" s="1"/>
  <c r="CG103" i="1"/>
  <c r="CI103" i="2" s="1"/>
  <c r="BV86" i="1"/>
  <c r="CI99" i="1"/>
  <c r="CK99" i="2" s="1"/>
  <c r="CE105" i="1"/>
  <c r="CG105" i="2" s="1"/>
  <c r="CI88" i="1"/>
  <c r="BY99" i="1"/>
  <c r="CA99" i="2" s="1"/>
  <c r="CD105" i="1"/>
  <c r="CF105" i="2" s="1"/>
  <c r="AQ103" i="2"/>
  <c r="J89" i="3"/>
  <c r="AQ89" i="2" s="1"/>
  <c r="AQ98" i="2"/>
  <c r="M98" i="2" s="1"/>
  <c r="K98" i="3" s="1"/>
  <c r="AQ105" i="2"/>
  <c r="AQ101" i="2"/>
  <c r="M102" i="1"/>
  <c r="AQ102" i="2"/>
  <c r="AQ100" i="2"/>
  <c r="J85" i="3"/>
  <c r="AQ85" i="2" s="1"/>
  <c r="AQ99" i="2"/>
  <c r="AQ104" i="2"/>
  <c r="J86" i="3"/>
  <c r="AQ86" i="2" s="1"/>
  <c r="L108" i="1"/>
  <c r="J88" i="3"/>
  <c r="AQ88" i="2" s="1"/>
  <c r="J87" i="3"/>
  <c r="AQ87" i="2" s="1"/>
  <c r="M96" i="1" l="1"/>
  <c r="BT96" i="2"/>
  <c r="M94" i="1"/>
  <c r="BT94" i="2"/>
  <c r="M95" i="1"/>
  <c r="BT95" i="2"/>
  <c r="Q90" i="1"/>
  <c r="N90" i="3"/>
  <c r="AU90" i="2" s="1"/>
  <c r="Q90" i="2" s="1"/>
  <c r="M92" i="1"/>
  <c r="N92" i="1" s="1"/>
  <c r="O92" i="1" s="1"/>
  <c r="P92" i="1" s="1"/>
  <c r="Q92" i="1" s="1"/>
  <c r="BT92" i="2"/>
  <c r="Q91" i="1"/>
  <c r="N91" i="3"/>
  <c r="AU91" i="2" s="1"/>
  <c r="Q91" i="2" s="1"/>
  <c r="Q97" i="1"/>
  <c r="N97" i="3"/>
  <c r="AU97" i="2" s="1"/>
  <c r="Q97" i="2" s="1"/>
  <c r="Q93" i="1"/>
  <c r="N93" i="3"/>
  <c r="AU93" i="2" s="1"/>
  <c r="Q93" i="2" s="1"/>
  <c r="AQ95" i="2"/>
  <c r="AQ96" i="2"/>
  <c r="AQ92" i="2"/>
  <c r="AQ94" i="2"/>
  <c r="N96" i="1"/>
  <c r="O96" i="1" s="1"/>
  <c r="P96" i="1" s="1"/>
  <c r="Q96" i="1" s="1"/>
  <c r="N94" i="1"/>
  <c r="O94" i="1" s="1"/>
  <c r="P94" i="1" s="1"/>
  <c r="Q94" i="1" s="1"/>
  <c r="N95" i="1"/>
  <c r="O95" i="1" s="1"/>
  <c r="P95" i="1" s="1"/>
  <c r="Q95" i="1" s="1"/>
  <c r="L110" i="2"/>
  <c r="L197" i="2"/>
  <c r="L110" i="1"/>
  <c r="L197" i="1"/>
  <c r="J84" i="3"/>
  <c r="AQ84" i="2" s="1"/>
  <c r="M103" i="1"/>
  <c r="M86" i="1"/>
  <c r="BE108" i="1"/>
  <c r="M105" i="1"/>
  <c r="N105" i="1" s="1"/>
  <c r="M88" i="1"/>
  <c r="N88" i="1" s="1"/>
  <c r="M104" i="1"/>
  <c r="N104" i="1" s="1"/>
  <c r="M99" i="1"/>
  <c r="M85" i="1"/>
  <c r="N85" i="1" s="1"/>
  <c r="M100" i="1"/>
  <c r="N100" i="1" s="1"/>
  <c r="BG108" i="1"/>
  <c r="BH108" i="1"/>
  <c r="BC108" i="1"/>
  <c r="BC109" i="1" s="1"/>
  <c r="BX84" i="1"/>
  <c r="AU108" i="1"/>
  <c r="AU109" i="1" s="1"/>
  <c r="BY84" i="1"/>
  <c r="AV108" i="1"/>
  <c r="AV109" i="1" s="1"/>
  <c r="CD84" i="1"/>
  <c r="BA108" i="1"/>
  <c r="BA109" i="1" s="1"/>
  <c r="BS84" i="1"/>
  <c r="CB84" i="1"/>
  <c r="AY108" i="1"/>
  <c r="AY109" i="1" s="1"/>
  <c r="CC84" i="1"/>
  <c r="AZ108" i="1"/>
  <c r="AZ109" i="1" s="1"/>
  <c r="BV84" i="1"/>
  <c r="AS108" i="1"/>
  <c r="AS109" i="1" s="1"/>
  <c r="BT84" i="1"/>
  <c r="AQ108" i="1"/>
  <c r="AQ109" i="1" s="1"/>
  <c r="BU84" i="1"/>
  <c r="AR108" i="1"/>
  <c r="AR109" i="1" s="1"/>
  <c r="BZ84" i="1"/>
  <c r="AW108" i="1"/>
  <c r="AW109" i="1" s="1"/>
  <c r="BW84" i="1"/>
  <c r="AT108" i="1"/>
  <c r="AT109" i="1" s="1"/>
  <c r="CA84" i="1"/>
  <c r="AX108" i="1"/>
  <c r="AX109" i="1" s="1"/>
  <c r="BR84" i="1"/>
  <c r="BT84" i="2" s="1"/>
  <c r="M85" i="2"/>
  <c r="M100" i="2"/>
  <c r="K100" i="3" s="1"/>
  <c r="M101" i="1"/>
  <c r="N101" i="1" s="1"/>
  <c r="BU86" i="2"/>
  <c r="M88" i="2"/>
  <c r="BT89" i="2"/>
  <c r="BB108" i="1"/>
  <c r="BB109" i="1" s="1"/>
  <c r="BT87" i="2"/>
  <c r="M87" i="2" s="1"/>
  <c r="M106" i="1"/>
  <c r="BT86" i="2"/>
  <c r="BF108" i="1"/>
  <c r="BF109" i="1" s="1"/>
  <c r="BD108" i="1"/>
  <c r="BD109" i="1" s="1"/>
  <c r="M89" i="1"/>
  <c r="M87" i="1"/>
  <c r="BG197" i="1" l="1"/>
  <c r="BG109" i="1"/>
  <c r="BH197" i="1"/>
  <c r="BH109" i="1"/>
  <c r="BE197" i="1"/>
  <c r="BE109" i="1"/>
  <c r="C93" i="2"/>
  <c r="C90" i="2"/>
  <c r="R95" i="1"/>
  <c r="S95" i="1" s="1"/>
  <c r="T95" i="1" s="1"/>
  <c r="R94" i="1"/>
  <c r="S94" i="1" s="1"/>
  <c r="T94" i="1" s="1"/>
  <c r="C97" i="2"/>
  <c r="C91" i="2"/>
  <c r="R96" i="1"/>
  <c r="S96" i="1" s="1"/>
  <c r="T96" i="1" s="1"/>
  <c r="R92" i="1"/>
  <c r="S92" i="1" s="1"/>
  <c r="T92" i="1" s="1"/>
  <c r="M92" i="2"/>
  <c r="K92" i="3" s="1"/>
  <c r="M95" i="2"/>
  <c r="K95" i="3" s="1"/>
  <c r="R97" i="1"/>
  <c r="C97" i="1"/>
  <c r="O97" i="3"/>
  <c r="AV97" i="2" s="1"/>
  <c r="R97" i="2" s="1"/>
  <c r="M94" i="2"/>
  <c r="K94" i="3" s="1"/>
  <c r="R93" i="1"/>
  <c r="C93" i="1"/>
  <c r="O93" i="3"/>
  <c r="AV93" i="2" s="1"/>
  <c r="R93" i="2" s="1"/>
  <c r="R91" i="1"/>
  <c r="O91" i="3"/>
  <c r="AV91" i="2" s="1"/>
  <c r="R91" i="2" s="1"/>
  <c r="C91" i="1"/>
  <c r="M96" i="2"/>
  <c r="K96" i="3" s="1"/>
  <c r="R90" i="1"/>
  <c r="O90" i="3"/>
  <c r="AV90" i="2" s="1"/>
  <c r="R90" i="2" s="1"/>
  <c r="C90" i="1"/>
  <c r="C96" i="1"/>
  <c r="C95" i="1"/>
  <c r="U92" i="1"/>
  <c r="V92" i="1" s="1"/>
  <c r="W92" i="1" s="1"/>
  <c r="X92" i="1" s="1"/>
  <c r="Y92" i="1" s="1"/>
  <c r="Z92" i="1" s="1"/>
  <c r="AA92" i="1" s="1"/>
  <c r="AB92" i="1" s="1"/>
  <c r="AC92" i="1" s="1"/>
  <c r="AD92" i="1" s="1"/>
  <c r="AE92" i="1" s="1"/>
  <c r="AF92" i="1" s="1"/>
  <c r="U94" i="1"/>
  <c r="V94" i="1" s="1"/>
  <c r="W94" i="1" s="1"/>
  <c r="X94" i="1" s="1"/>
  <c r="Y94" i="1" s="1"/>
  <c r="Z94" i="1" s="1"/>
  <c r="AA94" i="1" s="1"/>
  <c r="AB94" i="1" s="1"/>
  <c r="AC94" i="1" s="1"/>
  <c r="AD94" i="1" s="1"/>
  <c r="AE94" i="1" s="1"/>
  <c r="AF94" i="1" s="1"/>
  <c r="U95" i="1"/>
  <c r="V95" i="1" s="1"/>
  <c r="W95" i="1" s="1"/>
  <c r="X95" i="1" s="1"/>
  <c r="Y95" i="1" s="1"/>
  <c r="Z95" i="1" s="1"/>
  <c r="AA95" i="1" s="1"/>
  <c r="AB95" i="1" s="1"/>
  <c r="AC95" i="1" s="1"/>
  <c r="AD95" i="1" s="1"/>
  <c r="AE95" i="1" s="1"/>
  <c r="AF95" i="1" s="1"/>
  <c r="U96" i="1"/>
  <c r="V96" i="1" s="1"/>
  <c r="W96" i="1" s="1"/>
  <c r="X96" i="1" s="1"/>
  <c r="Y96" i="1" s="1"/>
  <c r="Z96" i="1" s="1"/>
  <c r="AA96" i="1" s="1"/>
  <c r="AB96" i="1" s="1"/>
  <c r="AC96" i="1" s="1"/>
  <c r="AD96" i="1" s="1"/>
  <c r="AE96" i="1" s="1"/>
  <c r="AF96" i="1" s="1"/>
  <c r="C92" i="1"/>
  <c r="C94" i="1"/>
  <c r="BB197" i="1"/>
  <c r="AR197" i="1"/>
  <c r="AY197" i="1"/>
  <c r="AU197" i="1"/>
  <c r="BF197" i="1"/>
  <c r="AO197" i="1"/>
  <c r="AT197" i="1"/>
  <c r="AS197" i="1"/>
  <c r="BA197" i="1"/>
  <c r="BD197" i="1"/>
  <c r="AX197" i="1"/>
  <c r="AW197" i="1"/>
  <c r="AQ197" i="1"/>
  <c r="AZ197" i="1"/>
  <c r="AP197" i="1"/>
  <c r="AV197" i="1"/>
  <c r="BC197" i="1"/>
  <c r="M105" i="2"/>
  <c r="M101" i="2"/>
  <c r="BR108" i="1"/>
  <c r="BR197" i="1" s="1"/>
  <c r="K85" i="3"/>
  <c r="AR85" i="2" s="1"/>
  <c r="M104" i="2"/>
  <c r="K88" i="3"/>
  <c r="AR88" i="2" s="1"/>
  <c r="M84" i="1"/>
  <c r="N84" i="1" s="1"/>
  <c r="O84" i="1" s="1"/>
  <c r="N86" i="1"/>
  <c r="BV85" i="2"/>
  <c r="K87" i="3"/>
  <c r="AR87" i="2" s="1"/>
  <c r="N87" i="1"/>
  <c r="N89" i="1"/>
  <c r="M84" i="2"/>
  <c r="N106" i="1"/>
  <c r="N103" i="1"/>
  <c r="BV88" i="2"/>
  <c r="N102" i="1"/>
  <c r="M99" i="2"/>
  <c r="K99" i="3" s="1"/>
  <c r="AR99" i="2" s="1"/>
  <c r="BT108" i="2"/>
  <c r="BT197" i="2" s="1"/>
  <c r="BU85" i="2"/>
  <c r="BU84" i="2"/>
  <c r="N99" i="1"/>
  <c r="M102" i="2"/>
  <c r="K102" i="3" s="1"/>
  <c r="BU88" i="2"/>
  <c r="M86" i="2"/>
  <c r="M103" i="2"/>
  <c r="K103" i="3" s="1"/>
  <c r="M106" i="2"/>
  <c r="K106" i="3" s="1"/>
  <c r="AR106" i="2" s="1"/>
  <c r="M89" i="2"/>
  <c r="K105" i="3" l="1"/>
  <c r="AR100" i="2"/>
  <c r="N100" i="2" s="1"/>
  <c r="L100" i="3" s="1"/>
  <c r="K101" i="3"/>
  <c r="AR103" i="2"/>
  <c r="K104" i="3"/>
  <c r="AR104" i="2" s="1"/>
  <c r="N104" i="2" s="1"/>
  <c r="S90" i="1"/>
  <c r="P90" i="3"/>
  <c r="AW90" i="2" s="1"/>
  <c r="S90" i="2" s="1"/>
  <c r="S91" i="1"/>
  <c r="P91" i="3"/>
  <c r="AW91" i="2" s="1"/>
  <c r="S91" i="2" s="1"/>
  <c r="S93" i="1"/>
  <c r="P93" i="3"/>
  <c r="AW93" i="2" s="1"/>
  <c r="S93" i="2" s="1"/>
  <c r="S97" i="1"/>
  <c r="P97" i="3"/>
  <c r="AW97" i="2" s="1"/>
  <c r="S97" i="2" s="1"/>
  <c r="J196" i="3"/>
  <c r="AQ107" i="2"/>
  <c r="D95" i="1"/>
  <c r="D92" i="1"/>
  <c r="D94" i="1"/>
  <c r="D96" i="1"/>
  <c r="M108" i="1"/>
  <c r="DX197" i="2"/>
  <c r="O86" i="1"/>
  <c r="BW86" i="2" s="1"/>
  <c r="O85" i="1"/>
  <c r="BV87" i="2"/>
  <c r="AR102" i="2"/>
  <c r="AR101" i="2"/>
  <c r="N101" i="2" s="1"/>
  <c r="L101" i="3" s="1"/>
  <c r="O99" i="1"/>
  <c r="AR98" i="2"/>
  <c r="N98" i="2" s="1"/>
  <c r="L98" i="3" s="1"/>
  <c r="O101" i="1"/>
  <c r="O88" i="1"/>
  <c r="BU89" i="2"/>
  <c r="DY197" i="2" s="1"/>
  <c r="O100" i="1"/>
  <c r="BV86" i="2"/>
  <c r="BU87" i="2"/>
  <c r="O105" i="1"/>
  <c r="O104" i="1"/>
  <c r="N85" i="2"/>
  <c r="BS108" i="1"/>
  <c r="BS197" i="1" s="1"/>
  <c r="N88" i="2"/>
  <c r="AR105" i="2"/>
  <c r="N105" i="2" s="1"/>
  <c r="L105" i="3" s="1"/>
  <c r="BV89" i="2"/>
  <c r="BV84" i="2"/>
  <c r="K86" i="3"/>
  <c r="AR86" i="2" s="1"/>
  <c r="O102" i="1"/>
  <c r="O103" i="1"/>
  <c r="K84" i="3"/>
  <c r="AR84" i="2" s="1"/>
  <c r="K89" i="3"/>
  <c r="AR89" i="2" s="1"/>
  <c r="L104" i="3" l="1"/>
  <c r="M107" i="2"/>
  <c r="K107" i="3" s="1"/>
  <c r="K108" i="3" s="1"/>
  <c r="T97" i="1"/>
  <c r="Q97" i="3"/>
  <c r="AX97" i="2" s="1"/>
  <c r="T97" i="2" s="1"/>
  <c r="T91" i="1"/>
  <c r="Q91" i="3"/>
  <c r="AX91" i="2" s="1"/>
  <c r="T91" i="2" s="1"/>
  <c r="T93" i="1"/>
  <c r="Q93" i="3"/>
  <c r="AX93" i="2" s="1"/>
  <c r="T93" i="2" s="1"/>
  <c r="T90" i="1"/>
  <c r="Q90" i="3"/>
  <c r="AX90" i="2" s="1"/>
  <c r="T90" i="2" s="1"/>
  <c r="AR96" i="2"/>
  <c r="N96" i="2" s="1"/>
  <c r="L96" i="3" s="1"/>
  <c r="AR94" i="2"/>
  <c r="N94" i="2" s="1"/>
  <c r="L94" i="3" s="1"/>
  <c r="AQ108" i="2"/>
  <c r="AQ197" i="2" s="1"/>
  <c r="AR92" i="2"/>
  <c r="N92" i="2" s="1"/>
  <c r="L92" i="3" s="1"/>
  <c r="AR95" i="2"/>
  <c r="N95" i="2" s="1"/>
  <c r="L95" i="3" s="1"/>
  <c r="M110" i="1"/>
  <c r="M197" i="1"/>
  <c r="N102" i="2"/>
  <c r="N106" i="2"/>
  <c r="N103" i="2"/>
  <c r="N99" i="2"/>
  <c r="N86" i="2"/>
  <c r="L86" i="3" s="1"/>
  <c r="AS86" i="2" s="1"/>
  <c r="P85" i="1"/>
  <c r="BX85" i="2" s="1"/>
  <c r="P86" i="1"/>
  <c r="Q86" i="1" s="1"/>
  <c r="O87" i="1"/>
  <c r="N89" i="2"/>
  <c r="L89" i="3" s="1"/>
  <c r="AS89" i="2" s="1"/>
  <c r="BU108" i="2"/>
  <c r="BU197" i="2" s="1"/>
  <c r="L85" i="3"/>
  <c r="P104" i="1"/>
  <c r="L88" i="3"/>
  <c r="AS88" i="2" s="1"/>
  <c r="P105" i="1"/>
  <c r="P100" i="1"/>
  <c r="BW84" i="2"/>
  <c r="BW85" i="2"/>
  <c r="N87" i="2"/>
  <c r="O106" i="1"/>
  <c r="AS104" i="2"/>
  <c r="O104" i="2" s="1"/>
  <c r="P84" i="1"/>
  <c r="AS100" i="2"/>
  <c r="O89" i="1"/>
  <c r="P101" i="1"/>
  <c r="N108" i="1"/>
  <c r="M104" i="3" l="1"/>
  <c r="AS101" i="2"/>
  <c r="L102" i="3"/>
  <c r="AS102" i="2" s="1"/>
  <c r="O102" i="2" s="1"/>
  <c r="M102" i="3" s="1"/>
  <c r="AS98" i="2"/>
  <c r="O98" i="2" s="1"/>
  <c r="M98" i="3" s="1"/>
  <c r="L99" i="3"/>
  <c r="AS99" i="2" s="1"/>
  <c r="AS105" i="2"/>
  <c r="O105" i="2" s="1"/>
  <c r="L106" i="3"/>
  <c r="AS106" i="2" s="1"/>
  <c r="O106" i="2" s="1"/>
  <c r="L103" i="3"/>
  <c r="AS103" i="2" s="1"/>
  <c r="M108" i="2"/>
  <c r="U90" i="1"/>
  <c r="R90" i="3"/>
  <c r="AY90" i="2" s="1"/>
  <c r="U90" i="2" s="1"/>
  <c r="U91" i="1"/>
  <c r="R91" i="3"/>
  <c r="AY91" i="2" s="1"/>
  <c r="U91" i="2" s="1"/>
  <c r="U93" i="1"/>
  <c r="R93" i="3"/>
  <c r="AY93" i="2" s="1"/>
  <c r="U93" i="2" s="1"/>
  <c r="U97" i="1"/>
  <c r="R97" i="3"/>
  <c r="AY97" i="2" s="1"/>
  <c r="U97" i="2" s="1"/>
  <c r="AS95" i="2"/>
  <c r="O95" i="2" s="1"/>
  <c r="M95" i="3" s="1"/>
  <c r="AS92" i="2"/>
  <c r="O92" i="2" s="1"/>
  <c r="M92" i="3" s="1"/>
  <c r="AS94" i="2"/>
  <c r="O94" i="2" s="1"/>
  <c r="M94" i="3" s="1"/>
  <c r="AS96" i="2"/>
  <c r="O96" i="2" s="1"/>
  <c r="M96" i="3" s="1"/>
  <c r="K196" i="3"/>
  <c r="AR107" i="2"/>
  <c r="N107" i="2" s="1"/>
  <c r="L107" i="3" s="1"/>
  <c r="L108" i="3" s="1"/>
  <c r="N110" i="1"/>
  <c r="N197" i="1"/>
  <c r="AS85" i="2"/>
  <c r="O85" i="2" s="1"/>
  <c r="M85" i="3" s="1"/>
  <c r="O100" i="2"/>
  <c r="O88" i="2"/>
  <c r="M88" i="3" s="1"/>
  <c r="AT88" i="2" s="1"/>
  <c r="O101" i="2"/>
  <c r="O89" i="2"/>
  <c r="M89" i="3" s="1"/>
  <c r="AT89" i="2" s="1"/>
  <c r="O86" i="2"/>
  <c r="M86" i="3" s="1"/>
  <c r="AT86" i="2" s="1"/>
  <c r="DZ108" i="2"/>
  <c r="DZ197" i="2" s="1"/>
  <c r="P87" i="1"/>
  <c r="BX87" i="2" s="1"/>
  <c r="Q85" i="1"/>
  <c r="P103" i="1"/>
  <c r="P102" i="1"/>
  <c r="O99" i="2"/>
  <c r="O103" i="2"/>
  <c r="BY86" i="2"/>
  <c r="C86" i="1"/>
  <c r="P106" i="1"/>
  <c r="BW88" i="2"/>
  <c r="P99" i="1"/>
  <c r="N84" i="2"/>
  <c r="BX86" i="2"/>
  <c r="P88" i="1"/>
  <c r="L87" i="3"/>
  <c r="AS87" i="2" s="1"/>
  <c r="BT108" i="1"/>
  <c r="BT197" i="1" s="1"/>
  <c r="BW87" i="2"/>
  <c r="P89" i="1"/>
  <c r="Q84" i="1"/>
  <c r="M106" i="3" l="1"/>
  <c r="AT106" i="2" s="1"/>
  <c r="AT104" i="2"/>
  <c r="P104" i="2" s="1"/>
  <c r="N104" i="3" s="1"/>
  <c r="M105" i="3"/>
  <c r="AT105" i="2" s="1"/>
  <c r="P105" i="2" s="1"/>
  <c r="M101" i="3"/>
  <c r="AT101" i="2" s="1"/>
  <c r="P101" i="2" s="1"/>
  <c r="AT102" i="2"/>
  <c r="M103" i="3"/>
  <c r="AT103" i="2" s="1"/>
  <c r="P103" i="2" s="1"/>
  <c r="AT98" i="2"/>
  <c r="P98" i="2" s="1"/>
  <c r="N98" i="3" s="1"/>
  <c r="M99" i="3"/>
  <c r="AT99" i="2" s="1"/>
  <c r="P99" i="2" s="1"/>
  <c r="M100" i="3"/>
  <c r="AT100" i="2" s="1"/>
  <c r="P100" i="2" s="1"/>
  <c r="N100" i="3" s="1"/>
  <c r="M197" i="2"/>
  <c r="M110" i="2"/>
  <c r="V97" i="1"/>
  <c r="S97" i="3"/>
  <c r="AZ97" i="2" s="1"/>
  <c r="V97" i="2" s="1"/>
  <c r="V91" i="1"/>
  <c r="S91" i="3"/>
  <c r="AZ91" i="2" s="1"/>
  <c r="V91" i="2" s="1"/>
  <c r="V93" i="1"/>
  <c r="S93" i="3"/>
  <c r="AZ93" i="2" s="1"/>
  <c r="V93" i="2" s="1"/>
  <c r="V90" i="1"/>
  <c r="S90" i="3"/>
  <c r="AZ90" i="2" s="1"/>
  <c r="V90" i="2" s="1"/>
  <c r="AT95" i="2"/>
  <c r="P95" i="2" s="1"/>
  <c r="N95" i="3" s="1"/>
  <c r="AT96" i="2"/>
  <c r="P96" i="2" s="1"/>
  <c r="N96" i="3" s="1"/>
  <c r="AT92" i="2"/>
  <c r="P92" i="2" s="1"/>
  <c r="N92" i="3" s="1"/>
  <c r="AR108" i="2"/>
  <c r="AR197" i="2" s="1"/>
  <c r="AT85" i="2"/>
  <c r="P85" i="2" s="1"/>
  <c r="N85" i="3" s="1"/>
  <c r="P86" i="2"/>
  <c r="N86" i="3" s="1"/>
  <c r="AU86" i="2" s="1"/>
  <c r="O87" i="2"/>
  <c r="M87" i="3" s="1"/>
  <c r="AT87" i="2" s="1"/>
  <c r="Q103" i="1"/>
  <c r="Q102" i="1"/>
  <c r="C85" i="1"/>
  <c r="BY85" i="2"/>
  <c r="Q104" i="1"/>
  <c r="R86" i="1"/>
  <c r="Q105" i="1"/>
  <c r="Q87" i="1"/>
  <c r="Q101" i="1"/>
  <c r="P88" i="2"/>
  <c r="N88" i="3" s="1"/>
  <c r="AU88" i="2" s="1"/>
  <c r="C84" i="1"/>
  <c r="BW89" i="2"/>
  <c r="Q100" i="1"/>
  <c r="BX84" i="2"/>
  <c r="BX89" i="2"/>
  <c r="Q88" i="1"/>
  <c r="O108" i="1"/>
  <c r="N108" i="2"/>
  <c r="L84" i="3"/>
  <c r="AS84" i="2" s="1"/>
  <c r="Q99" i="1"/>
  <c r="BV108" i="2"/>
  <c r="BV197" i="2" s="1"/>
  <c r="AU104" i="2" l="1"/>
  <c r="N105" i="3"/>
  <c r="N103" i="3"/>
  <c r="AU103" i="2" s="1"/>
  <c r="Q103" i="2" s="1"/>
  <c r="O103" i="3" s="1"/>
  <c r="AU98" i="2"/>
  <c r="Q98" i="2" s="1"/>
  <c r="O98" i="3" s="1"/>
  <c r="N99" i="3"/>
  <c r="AU100" i="2"/>
  <c r="N101" i="3"/>
  <c r="C103" i="1"/>
  <c r="C87" i="1"/>
  <c r="W97" i="1"/>
  <c r="T97" i="3"/>
  <c r="BA97" i="2" s="1"/>
  <c r="W97" i="2" s="1"/>
  <c r="W93" i="1"/>
  <c r="T93" i="3"/>
  <c r="BA93" i="2" s="1"/>
  <c r="W93" i="2" s="1"/>
  <c r="W90" i="1"/>
  <c r="T90" i="3"/>
  <c r="BA90" i="2" s="1"/>
  <c r="W90" i="2" s="1"/>
  <c r="W91" i="1"/>
  <c r="T91" i="3"/>
  <c r="BA91" i="2" s="1"/>
  <c r="W91" i="2" s="1"/>
  <c r="AU92" i="2"/>
  <c r="Q92" i="2" s="1"/>
  <c r="AU96" i="2"/>
  <c r="Q96" i="2" s="1"/>
  <c r="C98" i="2"/>
  <c r="N110" i="2"/>
  <c r="N197" i="2"/>
  <c r="O110" i="1"/>
  <c r="O197" i="1"/>
  <c r="AU85" i="2"/>
  <c r="Q85" i="2" s="1"/>
  <c r="Q86" i="2"/>
  <c r="P102" i="2"/>
  <c r="P87" i="2"/>
  <c r="N87" i="3" s="1"/>
  <c r="AU87" i="2" s="1"/>
  <c r="EA108" i="2"/>
  <c r="EA197" i="2" s="1"/>
  <c r="R85" i="1"/>
  <c r="C105" i="1"/>
  <c r="R105" i="1"/>
  <c r="C104" i="1"/>
  <c r="C102" i="1"/>
  <c r="C101" i="1"/>
  <c r="R102" i="1"/>
  <c r="R103" i="1"/>
  <c r="BY88" i="2"/>
  <c r="C88" i="1"/>
  <c r="C99" i="1"/>
  <c r="P108" i="1"/>
  <c r="Q106" i="1"/>
  <c r="BZ86" i="2"/>
  <c r="R101" i="1"/>
  <c r="Q89" i="1"/>
  <c r="P89" i="2"/>
  <c r="BY87" i="2"/>
  <c r="P106" i="2"/>
  <c r="N106" i="3" s="1"/>
  <c r="AU106" i="2" s="1"/>
  <c r="BX88" i="2"/>
  <c r="Q88" i="2" s="1"/>
  <c r="AU99" i="2"/>
  <c r="BZ85" i="2"/>
  <c r="BY84" i="2"/>
  <c r="R104" i="1"/>
  <c r="S86" i="1"/>
  <c r="C100" i="1"/>
  <c r="BU108" i="1"/>
  <c r="BU197" i="1" s="1"/>
  <c r="R87" i="1"/>
  <c r="R84" i="1"/>
  <c r="AU101" i="2" l="1"/>
  <c r="Q101" i="2" s="1"/>
  <c r="O101" i="3" s="1"/>
  <c r="N102" i="3"/>
  <c r="AU102" i="2" s="1"/>
  <c r="X91" i="1"/>
  <c r="U91" i="3"/>
  <c r="BB91" i="2" s="1"/>
  <c r="X91" i="2" s="1"/>
  <c r="X93" i="1"/>
  <c r="U93" i="3"/>
  <c r="BB93" i="2" s="1"/>
  <c r="X93" i="2" s="1"/>
  <c r="X90" i="1"/>
  <c r="U90" i="3"/>
  <c r="BB90" i="2" s="1"/>
  <c r="X90" i="2" s="1"/>
  <c r="X97" i="1"/>
  <c r="U97" i="3"/>
  <c r="BB97" i="2" s="1"/>
  <c r="X97" i="2" s="1"/>
  <c r="C96" i="2"/>
  <c r="O96" i="3"/>
  <c r="C92" i="2"/>
  <c r="O92" i="3"/>
  <c r="L196" i="3"/>
  <c r="AS107" i="2"/>
  <c r="O107" i="2" s="1"/>
  <c r="M107" i="3" s="1"/>
  <c r="AT94" i="2"/>
  <c r="P94" i="2" s="1"/>
  <c r="N94" i="3" s="1"/>
  <c r="P110" i="1"/>
  <c r="P197" i="1"/>
  <c r="C85" i="2"/>
  <c r="O85" i="3"/>
  <c r="Q87" i="2"/>
  <c r="O86" i="3"/>
  <c r="AV86" i="2" s="1"/>
  <c r="C86" i="2"/>
  <c r="Q104" i="2"/>
  <c r="O104" i="3" s="1"/>
  <c r="Q100" i="2"/>
  <c r="O100" i="3" s="1"/>
  <c r="O88" i="3"/>
  <c r="AV88" i="2" s="1"/>
  <c r="R88" i="2" s="1"/>
  <c r="AV102" i="2"/>
  <c r="EB108" i="2"/>
  <c r="EB197" i="2" s="1"/>
  <c r="Q102" i="2"/>
  <c r="O102" i="3" s="1"/>
  <c r="S102" i="1"/>
  <c r="C103" i="2"/>
  <c r="S105" i="1"/>
  <c r="BV108" i="1"/>
  <c r="BV197" i="1" s="1"/>
  <c r="S85" i="1"/>
  <c r="R100" i="1"/>
  <c r="C101" i="2"/>
  <c r="BX108" i="2"/>
  <c r="BX197" i="2" s="1"/>
  <c r="T86" i="1"/>
  <c r="AU105" i="2"/>
  <c r="Q105" i="2" s="1"/>
  <c r="O105" i="3" s="1"/>
  <c r="O84" i="2"/>
  <c r="R99" i="1"/>
  <c r="S87" i="1"/>
  <c r="CA85" i="2"/>
  <c r="BW108" i="2"/>
  <c r="BW197" i="2" s="1"/>
  <c r="R88" i="1"/>
  <c r="C88" i="2"/>
  <c r="N89" i="3"/>
  <c r="AU89" i="2" s="1"/>
  <c r="R89" i="1"/>
  <c r="C89" i="1"/>
  <c r="R106" i="1"/>
  <c r="C106" i="1"/>
  <c r="AV104" i="2" l="1"/>
  <c r="Y97" i="1"/>
  <c r="V97" i="3"/>
  <c r="BC97" i="2" s="1"/>
  <c r="Y97" i="2" s="1"/>
  <c r="Y91" i="1"/>
  <c r="V91" i="3"/>
  <c r="BC91" i="2" s="1"/>
  <c r="Y91" i="2" s="1"/>
  <c r="Y93" i="1"/>
  <c r="V93" i="3"/>
  <c r="BC93" i="2" s="1"/>
  <c r="Y93" i="2" s="1"/>
  <c r="Y90" i="1"/>
  <c r="V90" i="3"/>
  <c r="BC90" i="2" s="1"/>
  <c r="Y90" i="2" s="1"/>
  <c r="AS108" i="2"/>
  <c r="AS197" i="2" s="1"/>
  <c r="AU94" i="2"/>
  <c r="Q94" i="2" s="1"/>
  <c r="AV100" i="2"/>
  <c r="R100" i="2" s="1"/>
  <c r="AV96" i="2"/>
  <c r="R96" i="2" s="1"/>
  <c r="P96" i="3" s="1"/>
  <c r="AU95" i="2"/>
  <c r="Q95" i="2" s="1"/>
  <c r="C105" i="2"/>
  <c r="AV85" i="2"/>
  <c r="R85" i="2" s="1"/>
  <c r="P85" i="3" s="1"/>
  <c r="C104" i="2"/>
  <c r="AV103" i="2"/>
  <c r="R103" i="2" s="1"/>
  <c r="O87" i="3"/>
  <c r="AV87" i="2" s="1"/>
  <c r="C87" i="2"/>
  <c r="R86" i="2"/>
  <c r="P86" i="3" s="1"/>
  <c r="AW86" i="2" s="1"/>
  <c r="C100" i="2"/>
  <c r="Q89" i="2"/>
  <c r="Q106" i="2"/>
  <c r="O106" i="3" s="1"/>
  <c r="AV106" i="2" s="1"/>
  <c r="C102" i="2"/>
  <c r="Q99" i="2"/>
  <c r="O99" i="3" s="1"/>
  <c r="AV99" i="2" s="1"/>
  <c r="AV101" i="2"/>
  <c r="R101" i="2" s="1"/>
  <c r="S103" i="1"/>
  <c r="Q108" i="1"/>
  <c r="T105" i="1"/>
  <c r="S100" i="1"/>
  <c r="S101" i="1"/>
  <c r="BZ89" i="2"/>
  <c r="CA87" i="2"/>
  <c r="CB86" i="2"/>
  <c r="BW108" i="1"/>
  <c r="BW197" i="1" s="1"/>
  <c r="C108" i="1"/>
  <c r="C197" i="1" s="1"/>
  <c r="T85" i="1"/>
  <c r="S104" i="1"/>
  <c r="BZ84" i="2"/>
  <c r="CA86" i="2"/>
  <c r="T102" i="1"/>
  <c r="BY89" i="2"/>
  <c r="S84" i="1"/>
  <c r="O108" i="2"/>
  <c r="M84" i="3"/>
  <c r="AT84" i="2" s="1"/>
  <c r="P88" i="3"/>
  <c r="AW88" i="2" s="1"/>
  <c r="BZ88" i="2"/>
  <c r="BZ87" i="2"/>
  <c r="M108" i="3" l="1"/>
  <c r="P101" i="3"/>
  <c r="P103" i="3"/>
  <c r="P100" i="3"/>
  <c r="AW100" i="2" s="1"/>
  <c r="S100" i="2" s="1"/>
  <c r="C106" i="2"/>
  <c r="Z90" i="1"/>
  <c r="W90" i="3"/>
  <c r="BD90" i="2" s="1"/>
  <c r="Z90" i="2" s="1"/>
  <c r="Z93" i="1"/>
  <c r="W93" i="3"/>
  <c r="BD93" i="2" s="1"/>
  <c r="Z93" i="2" s="1"/>
  <c r="Z97" i="1"/>
  <c r="W97" i="3"/>
  <c r="BD97" i="2" s="1"/>
  <c r="Z97" i="2" s="1"/>
  <c r="Z91" i="1"/>
  <c r="W91" i="3"/>
  <c r="BD91" i="2" s="1"/>
  <c r="Z91" i="2" s="1"/>
  <c r="C94" i="2"/>
  <c r="O94" i="3"/>
  <c r="C95" i="2"/>
  <c r="O95" i="3"/>
  <c r="AV95" i="2" s="1"/>
  <c r="AW96" i="2"/>
  <c r="S96" i="2" s="1"/>
  <c r="Q96" i="3" s="1"/>
  <c r="AV92" i="2"/>
  <c r="R92" i="2" s="1"/>
  <c r="P92" i="3" s="1"/>
  <c r="O110" i="2"/>
  <c r="O197" i="2"/>
  <c r="Q110" i="1"/>
  <c r="Q197" i="1"/>
  <c r="AW85" i="2"/>
  <c r="S85" i="2" s="1"/>
  <c r="Q85" i="3" s="1"/>
  <c r="EC108" i="2"/>
  <c r="EC197" i="2" s="1"/>
  <c r="S86" i="2"/>
  <c r="Q86" i="3" s="1"/>
  <c r="AX86" i="2" s="1"/>
  <c r="AV105" i="2"/>
  <c r="R105" i="2" s="1"/>
  <c r="R102" i="2"/>
  <c r="R104" i="2"/>
  <c r="C89" i="2"/>
  <c r="O89" i="3"/>
  <c r="R87" i="2"/>
  <c r="P87" i="3" s="1"/>
  <c r="AW87" i="2" s="1"/>
  <c r="ED108" i="2"/>
  <c r="ED197" i="2" s="1"/>
  <c r="AV98" i="2"/>
  <c r="R98" i="2" s="1"/>
  <c r="P98" i="3" s="1"/>
  <c r="C99" i="2"/>
  <c r="T101" i="1"/>
  <c r="T103" i="1"/>
  <c r="U105" i="1"/>
  <c r="S88" i="2"/>
  <c r="S89" i="1"/>
  <c r="S99" i="1"/>
  <c r="T87" i="1"/>
  <c r="S88" i="1"/>
  <c r="CB85" i="2"/>
  <c r="U86" i="1"/>
  <c r="S106" i="1"/>
  <c r="Q100" i="3" l="1"/>
  <c r="AW103" i="2"/>
  <c r="S103" i="2" s="1"/>
  <c r="P104" i="3"/>
  <c r="AW104" i="2" s="1"/>
  <c r="S104" i="2" s="1"/>
  <c r="Q104" i="3" s="1"/>
  <c r="AW101" i="2"/>
  <c r="S101" i="2" s="1"/>
  <c r="P102" i="3"/>
  <c r="AW102" i="2" s="1"/>
  <c r="P105" i="3"/>
  <c r="AA91" i="1"/>
  <c r="X91" i="3"/>
  <c r="BE91" i="2" s="1"/>
  <c r="AA91" i="2" s="1"/>
  <c r="AA97" i="1"/>
  <c r="X97" i="3"/>
  <c r="BE97" i="2" s="1"/>
  <c r="AA97" i="2" s="1"/>
  <c r="AA90" i="1"/>
  <c r="X90" i="3"/>
  <c r="BE90" i="2" s="1"/>
  <c r="AA90" i="2" s="1"/>
  <c r="AA93" i="1"/>
  <c r="X93" i="3"/>
  <c r="BE93" i="2" s="1"/>
  <c r="AA93" i="2" s="1"/>
  <c r="AW92" i="2"/>
  <c r="S92" i="2" s="1"/>
  <c r="Q92" i="3" s="1"/>
  <c r="AX96" i="2"/>
  <c r="T96" i="2" s="1"/>
  <c r="AV94" i="2"/>
  <c r="R94" i="2" s="1"/>
  <c r="M196" i="3"/>
  <c r="AT107" i="2"/>
  <c r="P107" i="2" s="1"/>
  <c r="N107" i="3" s="1"/>
  <c r="R106" i="2"/>
  <c r="P106" i="3" s="1"/>
  <c r="AW106" i="2" s="1"/>
  <c r="AX85" i="2"/>
  <c r="T85" i="2" s="1"/>
  <c r="AV89" i="2"/>
  <c r="R89" i="2" s="1"/>
  <c r="T86" i="2"/>
  <c r="R86" i="3" s="1"/>
  <c r="AY86" i="2" s="1"/>
  <c r="S102" i="2"/>
  <c r="R99" i="2"/>
  <c r="P99" i="3" s="1"/>
  <c r="AW99" i="2" s="1"/>
  <c r="S87" i="2"/>
  <c r="Q87" i="3" s="1"/>
  <c r="AX87" i="2" s="1"/>
  <c r="T100" i="1"/>
  <c r="R108" i="1"/>
  <c r="R197" i="1" s="1"/>
  <c r="U101" i="1"/>
  <c r="U85" i="1"/>
  <c r="CC86" i="2"/>
  <c r="U102" i="1"/>
  <c r="CA89" i="2"/>
  <c r="V105" i="1"/>
  <c r="T104" i="1"/>
  <c r="P84" i="2"/>
  <c r="CA84" i="2"/>
  <c r="CB87" i="2"/>
  <c r="Q88" i="3"/>
  <c r="AX88" i="2" s="1"/>
  <c r="CA88" i="2"/>
  <c r="BY108" i="2"/>
  <c r="BY197" i="2" s="1"/>
  <c r="T84" i="1"/>
  <c r="Q103" i="3" l="1"/>
  <c r="Q102" i="3"/>
  <c r="AX102" i="2" s="1"/>
  <c r="T102" i="2" s="1"/>
  <c r="R102" i="3" s="1"/>
  <c r="AX100" i="2"/>
  <c r="T100" i="2" s="1"/>
  <c r="R100" i="3" s="1"/>
  <c r="Q101" i="3"/>
  <c r="AX101" i="2" s="1"/>
  <c r="T101" i="2" s="1"/>
  <c r="R101" i="3" s="1"/>
  <c r="AB93" i="1"/>
  <c r="Y93" i="3"/>
  <c r="BF93" i="2" s="1"/>
  <c r="AB93" i="2" s="1"/>
  <c r="AB97" i="1"/>
  <c r="Y97" i="3"/>
  <c r="BF97" i="2" s="1"/>
  <c r="AB97" i="2" s="1"/>
  <c r="AB90" i="1"/>
  <c r="Y90" i="3"/>
  <c r="BF90" i="2" s="1"/>
  <c r="AB90" i="2" s="1"/>
  <c r="AB91" i="1"/>
  <c r="Y91" i="3"/>
  <c r="BF91" i="2" s="1"/>
  <c r="AB91" i="2" s="1"/>
  <c r="P94" i="3"/>
  <c r="AW94" i="2" s="1"/>
  <c r="S94" i="2" s="1"/>
  <c r="Q94" i="3" s="1"/>
  <c r="R96" i="3"/>
  <c r="AY96" i="2" s="1"/>
  <c r="U96" i="2" s="1"/>
  <c r="S96" i="3" s="1"/>
  <c r="AT108" i="2"/>
  <c r="AT197" i="2" s="1"/>
  <c r="AX92" i="2"/>
  <c r="T92" i="2" s="1"/>
  <c r="R95" i="2"/>
  <c r="P95" i="3" s="1"/>
  <c r="R85" i="3"/>
  <c r="AY85" i="2" s="1"/>
  <c r="U85" i="2" s="1"/>
  <c r="S85" i="3" s="1"/>
  <c r="AZ85" i="2" s="1"/>
  <c r="P89" i="3"/>
  <c r="AW89" i="2" s="1"/>
  <c r="S89" i="2" s="1"/>
  <c r="Q89" i="3" s="1"/>
  <c r="AX89" i="2" s="1"/>
  <c r="U86" i="2"/>
  <c r="S86" i="3" s="1"/>
  <c r="AW98" i="2"/>
  <c r="S98" i="2" s="1"/>
  <c r="Q98" i="3" s="1"/>
  <c r="AX103" i="2"/>
  <c r="T103" i="2" s="1"/>
  <c r="T87" i="2"/>
  <c r="EE108" i="2"/>
  <c r="EE197" i="2" s="1"/>
  <c r="U100" i="1"/>
  <c r="U103" i="1"/>
  <c r="BX108" i="1"/>
  <c r="BX197" i="1" s="1"/>
  <c r="BZ108" i="2"/>
  <c r="BZ197" i="2" s="1"/>
  <c r="CC85" i="2"/>
  <c r="V86" i="1"/>
  <c r="CD86" i="2" s="1"/>
  <c r="T99" i="1"/>
  <c r="T88" i="2"/>
  <c r="U87" i="1"/>
  <c r="P108" i="2"/>
  <c r="N84" i="3"/>
  <c r="AU84" i="2" s="1"/>
  <c r="T106" i="1"/>
  <c r="T89" i="1"/>
  <c r="CA108" i="2"/>
  <c r="CA197" i="2" s="1"/>
  <c r="S108" i="1"/>
  <c r="S197" i="1" s="1"/>
  <c r="T88" i="1"/>
  <c r="V85" i="1"/>
  <c r="AY100" i="2" l="1"/>
  <c r="N108" i="3"/>
  <c r="AY102" i="2"/>
  <c r="R103" i="3"/>
  <c r="AC91" i="1"/>
  <c r="Z91" i="3"/>
  <c r="BG91" i="2" s="1"/>
  <c r="AC91" i="2" s="1"/>
  <c r="AC97" i="1"/>
  <c r="Z97" i="3"/>
  <c r="BG97" i="2" s="1"/>
  <c r="AC97" i="2" s="1"/>
  <c r="AC90" i="1"/>
  <c r="Z90" i="3"/>
  <c r="BG90" i="2" s="1"/>
  <c r="AC90" i="2" s="1"/>
  <c r="AC93" i="1"/>
  <c r="Z93" i="3"/>
  <c r="BG93" i="2" s="1"/>
  <c r="AC93" i="2" s="1"/>
  <c r="R92" i="3"/>
  <c r="AY92" i="2" s="1"/>
  <c r="U92" i="2" s="1"/>
  <c r="S92" i="3" s="1"/>
  <c r="S106" i="2"/>
  <c r="AW105" i="2"/>
  <c r="S105" i="2" s="1"/>
  <c r="Q105" i="3" s="1"/>
  <c r="P110" i="2"/>
  <c r="P197" i="2"/>
  <c r="S99" i="2"/>
  <c r="T89" i="2"/>
  <c r="R89" i="3" s="1"/>
  <c r="R87" i="3"/>
  <c r="AY87" i="2" s="1"/>
  <c r="U87" i="2" s="1"/>
  <c r="S87" i="3" s="1"/>
  <c r="AZ86" i="2"/>
  <c r="V86" i="2" s="1"/>
  <c r="T86" i="3" s="1"/>
  <c r="U100" i="2"/>
  <c r="V103" i="1"/>
  <c r="V85" i="2"/>
  <c r="T85" i="3" s="1"/>
  <c r="BA85" i="2" s="1"/>
  <c r="BY108" i="1"/>
  <c r="BY197" i="1" s="1"/>
  <c r="V102" i="1"/>
  <c r="U104" i="1"/>
  <c r="CD85" i="2"/>
  <c r="R88" i="3"/>
  <c r="AY88" i="2" s="1"/>
  <c r="CB88" i="2"/>
  <c r="CB84" i="2"/>
  <c r="CB89" i="2"/>
  <c r="CC87" i="2"/>
  <c r="V100" i="1"/>
  <c r="U84" i="1"/>
  <c r="W86" i="1"/>
  <c r="V101" i="1"/>
  <c r="W105" i="1"/>
  <c r="AX105" i="2" l="1"/>
  <c r="Q106" i="3"/>
  <c r="AX106" i="2" s="1"/>
  <c r="S100" i="3"/>
  <c r="AX98" i="2"/>
  <c r="T98" i="2" s="1"/>
  <c r="R98" i="3" s="1"/>
  <c r="Q99" i="3"/>
  <c r="AX99" i="2" s="1"/>
  <c r="AD93" i="1"/>
  <c r="AA93" i="3"/>
  <c r="BH93" i="2" s="1"/>
  <c r="AD93" i="2" s="1"/>
  <c r="AD97" i="1"/>
  <c r="AA97" i="3"/>
  <c r="BH97" i="2" s="1"/>
  <c r="AD97" i="2" s="1"/>
  <c r="AD90" i="1"/>
  <c r="AA90" i="3"/>
  <c r="BH90" i="2" s="1"/>
  <c r="AD90" i="2" s="1"/>
  <c r="AD91" i="1"/>
  <c r="AA91" i="3"/>
  <c r="BH91" i="2" s="1"/>
  <c r="AD91" i="2" s="1"/>
  <c r="AW95" i="2"/>
  <c r="S95" i="2" s="1"/>
  <c r="Q95" i="3" s="1"/>
  <c r="AZ96" i="2"/>
  <c r="AX104" i="2"/>
  <c r="T104" i="2" s="1"/>
  <c r="R104" i="3" s="1"/>
  <c r="T105" i="2"/>
  <c r="R105" i="3" s="1"/>
  <c r="N196" i="3"/>
  <c r="AU107" i="2"/>
  <c r="Q107" i="2" s="1"/>
  <c r="O107" i="3" s="1"/>
  <c r="AX94" i="2"/>
  <c r="T94" i="2" s="1"/>
  <c r="U102" i="2"/>
  <c r="AY101" i="2"/>
  <c r="T106" i="2"/>
  <c r="T99" i="2"/>
  <c r="BA86" i="2"/>
  <c r="W86" i="2" s="1"/>
  <c r="U86" i="3" s="1"/>
  <c r="EF108" i="2"/>
  <c r="EF197" i="2" s="1"/>
  <c r="W85" i="2"/>
  <c r="U106" i="1"/>
  <c r="U99" i="1"/>
  <c r="U89" i="1"/>
  <c r="CC89" i="2" s="1"/>
  <c r="U88" i="1"/>
  <c r="W85" i="1"/>
  <c r="CE85" i="2" s="1"/>
  <c r="T108" i="1"/>
  <c r="T197" i="1" s="1"/>
  <c r="U88" i="2"/>
  <c r="Q84" i="2"/>
  <c r="W102" i="1"/>
  <c r="V84" i="1"/>
  <c r="V87" i="1"/>
  <c r="AZ87" i="2" s="1"/>
  <c r="V87" i="2" s="1"/>
  <c r="AZ92" i="2"/>
  <c r="CB108" i="2"/>
  <c r="CB197" i="2" s="1"/>
  <c r="W103" i="1"/>
  <c r="CE86" i="2"/>
  <c r="AY105" i="2" l="1"/>
  <c r="U105" i="2" s="1"/>
  <c r="S105" i="3" s="1"/>
  <c r="AZ105" i="2" s="1"/>
  <c r="R106" i="3"/>
  <c r="AY106" i="2" s="1"/>
  <c r="S102" i="3"/>
  <c r="AY98" i="2"/>
  <c r="U98" i="2" s="1"/>
  <c r="S98" i="3" s="1"/>
  <c r="R99" i="3"/>
  <c r="AY99" i="2" s="1"/>
  <c r="U106" i="2"/>
  <c r="S106" i="3" s="1"/>
  <c r="AZ106" i="2" s="1"/>
  <c r="AE91" i="1"/>
  <c r="AB91" i="3"/>
  <c r="BI91" i="2" s="1"/>
  <c r="AE91" i="2" s="1"/>
  <c r="AE97" i="1"/>
  <c r="AB97" i="3"/>
  <c r="BI97" i="2" s="1"/>
  <c r="AE97" i="2" s="1"/>
  <c r="AE90" i="1"/>
  <c r="AB90" i="3"/>
  <c r="BI90" i="2" s="1"/>
  <c r="AE90" i="2" s="1"/>
  <c r="AE93" i="1"/>
  <c r="AB93" i="3"/>
  <c r="BI93" i="2" s="1"/>
  <c r="AE93" i="2" s="1"/>
  <c r="R94" i="3"/>
  <c r="AY94" i="2" s="1"/>
  <c r="U94" i="2" s="1"/>
  <c r="S94" i="3" s="1"/>
  <c r="AU108" i="2"/>
  <c r="AU197" i="2" s="1"/>
  <c r="AX95" i="2"/>
  <c r="T95" i="2" s="1"/>
  <c r="R95" i="3" s="1"/>
  <c r="U101" i="2"/>
  <c r="S101" i="3" s="1"/>
  <c r="AZ101" i="2" s="1"/>
  <c r="C107" i="2"/>
  <c r="AY104" i="2"/>
  <c r="U104" i="2" s="1"/>
  <c r="AY103" i="2"/>
  <c r="V96" i="2"/>
  <c r="T96" i="3" s="1"/>
  <c r="U99" i="2"/>
  <c r="AY89" i="2"/>
  <c r="U89" i="2" s="1"/>
  <c r="S89" i="3" s="1"/>
  <c r="U85" i="3"/>
  <c r="BB85" i="2" s="1"/>
  <c r="X85" i="2" s="1"/>
  <c r="CC88" i="2"/>
  <c r="X86" i="1"/>
  <c r="BB86" i="2" s="1"/>
  <c r="X86" i="2" s="1"/>
  <c r="V89" i="1"/>
  <c r="V88" i="1"/>
  <c r="W100" i="1"/>
  <c r="S88" i="3"/>
  <c r="AZ88" i="2" s="1"/>
  <c r="W84" i="1"/>
  <c r="W101" i="1"/>
  <c r="V99" i="1"/>
  <c r="CF86" i="2"/>
  <c r="CD87" i="2"/>
  <c r="T87" i="3"/>
  <c r="X85" i="1"/>
  <c r="V104" i="1"/>
  <c r="BZ108" i="1"/>
  <c r="BZ197" i="1" s="1"/>
  <c r="V92" i="2"/>
  <c r="T92" i="3" s="1"/>
  <c r="X105" i="1"/>
  <c r="EG108" i="2"/>
  <c r="EG197" i="2" s="1"/>
  <c r="V106" i="1"/>
  <c r="CC84" i="2"/>
  <c r="Q108" i="2"/>
  <c r="Q197" i="2" s="1"/>
  <c r="O84" i="3"/>
  <c r="AV84" i="2" s="1"/>
  <c r="C84" i="2"/>
  <c r="O108" i="3" l="1"/>
  <c r="S104" i="3"/>
  <c r="AZ98" i="2"/>
  <c r="S99" i="3"/>
  <c r="AZ99" i="2" s="1"/>
  <c r="V99" i="2" s="1"/>
  <c r="AF93" i="1"/>
  <c r="AC93" i="3"/>
  <c r="BJ93" i="2" s="1"/>
  <c r="BK93" i="2" s="1"/>
  <c r="AF97" i="1"/>
  <c r="AC97" i="3"/>
  <c r="BJ97" i="2" s="1"/>
  <c r="BK97" i="2" s="1"/>
  <c r="AF90" i="1"/>
  <c r="AC90" i="3"/>
  <c r="BJ90" i="2" s="1"/>
  <c r="BK90" i="2" s="1"/>
  <c r="AF91" i="1"/>
  <c r="AC91" i="3"/>
  <c r="BJ91" i="2" s="1"/>
  <c r="BK91" i="2" s="1"/>
  <c r="C108" i="2"/>
  <c r="C197" i="2" s="1"/>
  <c r="U103" i="2"/>
  <c r="S103" i="3" s="1"/>
  <c r="AZ103" i="2" s="1"/>
  <c r="BA96" i="2"/>
  <c r="W96" i="2" s="1"/>
  <c r="U96" i="3" s="1"/>
  <c r="AY95" i="2"/>
  <c r="U95" i="2" s="1"/>
  <c r="AZ100" i="2"/>
  <c r="V101" i="2"/>
  <c r="V98" i="2"/>
  <c r="T98" i="3" s="1"/>
  <c r="V105" i="2"/>
  <c r="T105" i="3" s="1"/>
  <c r="AZ104" i="2"/>
  <c r="V104" i="2" s="1"/>
  <c r="V106" i="2"/>
  <c r="AZ89" i="2"/>
  <c r="V89" i="2" s="1"/>
  <c r="T89" i="3" s="1"/>
  <c r="Q110" i="2"/>
  <c r="CD88" i="2"/>
  <c r="W89" i="1"/>
  <c r="U108" i="1"/>
  <c r="U197" i="1" s="1"/>
  <c r="V88" i="2"/>
  <c r="T88" i="3" s="1"/>
  <c r="CC108" i="2"/>
  <c r="CC197" i="2" s="1"/>
  <c r="X102" i="1"/>
  <c r="Y86" i="1"/>
  <c r="X100" i="1"/>
  <c r="CA108" i="1"/>
  <c r="CA197" i="1" s="1"/>
  <c r="X84" i="1"/>
  <c r="X103" i="1"/>
  <c r="W88" i="1"/>
  <c r="V85" i="3"/>
  <c r="BC85" i="2" s="1"/>
  <c r="CF85" i="2"/>
  <c r="W87" i="1"/>
  <c r="BA87" i="2" s="1"/>
  <c r="W87" i="2" s="1"/>
  <c r="V86" i="3"/>
  <c r="BA92" i="2"/>
  <c r="AZ94" i="2"/>
  <c r="CD84" i="2"/>
  <c r="BA98" i="2" l="1"/>
  <c r="W98" i="2" s="1"/>
  <c r="U98" i="3" s="1"/>
  <c r="T99" i="3"/>
  <c r="BA105" i="2"/>
  <c r="W105" i="2" s="1"/>
  <c r="U105" i="3" s="1"/>
  <c r="T106" i="3"/>
  <c r="BA106" i="2" s="1"/>
  <c r="T101" i="3"/>
  <c r="T104" i="3"/>
  <c r="AF97" i="2"/>
  <c r="AD97" i="3" s="1"/>
  <c r="AF93" i="2"/>
  <c r="AF90" i="2"/>
  <c r="D90" i="1"/>
  <c r="D93" i="1"/>
  <c r="D91" i="1"/>
  <c r="D97" i="1"/>
  <c r="AF91" i="2"/>
  <c r="S95" i="3"/>
  <c r="AZ95" i="2" s="1"/>
  <c r="V95" i="2" s="1"/>
  <c r="O196" i="3"/>
  <c r="AV107" i="2"/>
  <c r="R107" i="2" s="1"/>
  <c r="P107" i="3" s="1"/>
  <c r="V100" i="2"/>
  <c r="T100" i="3" s="1"/>
  <c r="BA100" i="2" s="1"/>
  <c r="AZ102" i="2"/>
  <c r="V103" i="2"/>
  <c r="T103" i="3" s="1"/>
  <c r="BA103" i="2" s="1"/>
  <c r="BA88" i="2"/>
  <c r="W88" i="2" s="1"/>
  <c r="U88" i="3" s="1"/>
  <c r="BA89" i="2"/>
  <c r="BC86" i="2"/>
  <c r="Y86" i="2" s="1"/>
  <c r="W86" i="3" s="1"/>
  <c r="CD89" i="2"/>
  <c r="CG86" i="2"/>
  <c r="Y85" i="2"/>
  <c r="Y102" i="1"/>
  <c r="Y84" i="1"/>
  <c r="W104" i="1"/>
  <c r="W92" i="2"/>
  <c r="U92" i="3" s="1"/>
  <c r="V108" i="1"/>
  <c r="V197" i="1" s="1"/>
  <c r="CE87" i="2"/>
  <c r="U87" i="3"/>
  <c r="R84" i="2"/>
  <c r="Z86" i="1"/>
  <c r="X101" i="1"/>
  <c r="CE84" i="2"/>
  <c r="Y85" i="1"/>
  <c r="CE88" i="2"/>
  <c r="CE89" i="2"/>
  <c r="Y105" i="1"/>
  <c r="Y100" i="1"/>
  <c r="W99" i="1"/>
  <c r="W106" i="1"/>
  <c r="W106" i="2" l="1"/>
  <c r="U106" i="3" s="1"/>
  <c r="BB106" i="2" s="1"/>
  <c r="D90" i="2"/>
  <c r="D93" i="2"/>
  <c r="D91" i="2"/>
  <c r="D97" i="2"/>
  <c r="AD93" i="3"/>
  <c r="AD90" i="3"/>
  <c r="BA104" i="2"/>
  <c r="W104" i="2" s="1"/>
  <c r="AD91" i="3"/>
  <c r="T95" i="3"/>
  <c r="BA95" i="2" s="1"/>
  <c r="AV108" i="2"/>
  <c r="AV197" i="2" s="1"/>
  <c r="BA99" i="2"/>
  <c r="W99" i="2" s="1"/>
  <c r="W100" i="2"/>
  <c r="U100" i="3" s="1"/>
  <c r="W103" i="2"/>
  <c r="U103" i="3" s="1"/>
  <c r="BB96" i="2"/>
  <c r="X96" i="2" s="1"/>
  <c r="V96" i="3" s="1"/>
  <c r="V102" i="2"/>
  <c r="T102" i="3" s="1"/>
  <c r="BA102" i="2" s="1"/>
  <c r="V94" i="2"/>
  <c r="T94" i="3" s="1"/>
  <c r="BD86" i="2"/>
  <c r="Z86" i="2" s="1"/>
  <c r="X86" i="3" s="1"/>
  <c r="EH108" i="2"/>
  <c r="EH197" i="2" s="1"/>
  <c r="CD108" i="2"/>
  <c r="CD197" i="2" s="1"/>
  <c r="CB108" i="1"/>
  <c r="CB197" i="1" s="1"/>
  <c r="Y103" i="1"/>
  <c r="X88" i="1"/>
  <c r="CF88" i="2" s="1"/>
  <c r="Z84" i="1"/>
  <c r="W85" i="3"/>
  <c r="BD85" i="2" s="1"/>
  <c r="CG85" i="2"/>
  <c r="CH86" i="2"/>
  <c r="BB105" i="2"/>
  <c r="X89" i="1"/>
  <c r="X87" i="1"/>
  <c r="BB87" i="2" s="1"/>
  <c r="X87" i="2" s="1"/>
  <c r="BB92" i="2"/>
  <c r="Z102" i="1"/>
  <c r="R108" i="2"/>
  <c r="R197" i="2" s="1"/>
  <c r="P84" i="3"/>
  <c r="AW84" i="2" s="1"/>
  <c r="CF84" i="2"/>
  <c r="P108" i="3" l="1"/>
  <c r="BB103" i="2"/>
  <c r="U104" i="3"/>
  <c r="BB98" i="2"/>
  <c r="X98" i="2" s="1"/>
  <c r="V98" i="3" s="1"/>
  <c r="U99" i="3"/>
  <c r="BA101" i="2"/>
  <c r="W102" i="2"/>
  <c r="U102" i="3" s="1"/>
  <c r="BB102" i="2"/>
  <c r="X103" i="2"/>
  <c r="X105" i="2"/>
  <c r="V105" i="3" s="1"/>
  <c r="BB88" i="2"/>
  <c r="X88" i="2" s="1"/>
  <c r="V88" i="3" s="1"/>
  <c r="EI108" i="2"/>
  <c r="EI197" i="2" s="1"/>
  <c r="W89" i="2"/>
  <c r="X106" i="1"/>
  <c r="Y88" i="1"/>
  <c r="X99" i="1"/>
  <c r="BC96" i="2"/>
  <c r="X104" i="1"/>
  <c r="Z100" i="1"/>
  <c r="AA86" i="1"/>
  <c r="BE86" i="2" s="1"/>
  <c r="AA86" i="2" s="1"/>
  <c r="W108" i="1"/>
  <c r="W197" i="1" s="1"/>
  <c r="Y101" i="1"/>
  <c r="Z103" i="1"/>
  <c r="Z105" i="1"/>
  <c r="V87" i="3"/>
  <c r="Z85" i="2"/>
  <c r="CF89" i="2"/>
  <c r="Z85" i="1"/>
  <c r="CG84" i="2"/>
  <c r="BB99" i="2" l="1"/>
  <c r="V103" i="3"/>
  <c r="BB104" i="2"/>
  <c r="X104" i="2" s="1"/>
  <c r="X99" i="2"/>
  <c r="W101" i="2"/>
  <c r="U101" i="3" s="1"/>
  <c r="P196" i="3"/>
  <c r="AW107" i="2"/>
  <c r="S107" i="2" s="1"/>
  <c r="Q107" i="3" s="1"/>
  <c r="BA94" i="2"/>
  <c r="W94" i="2" s="1"/>
  <c r="BB101" i="2"/>
  <c r="X102" i="2"/>
  <c r="V102" i="3" s="1"/>
  <c r="BC102" i="2" s="1"/>
  <c r="W95" i="2"/>
  <c r="X106" i="2"/>
  <c r="BC88" i="2"/>
  <c r="Y88" i="2" s="1"/>
  <c r="W88" i="3" s="1"/>
  <c r="U89" i="3"/>
  <c r="CI86" i="2"/>
  <c r="CG88" i="2"/>
  <c r="Y99" i="1"/>
  <c r="Y86" i="3"/>
  <c r="Z88" i="1"/>
  <c r="CH88" i="2" s="1"/>
  <c r="AA100" i="1"/>
  <c r="AA102" i="1"/>
  <c r="X108" i="1"/>
  <c r="X197" i="1" s="1"/>
  <c r="CH85" i="2"/>
  <c r="X85" i="3"/>
  <c r="BE85" i="2" s="1"/>
  <c r="CF87" i="2"/>
  <c r="CH84" i="2"/>
  <c r="Y106" i="1"/>
  <c r="Y89" i="1"/>
  <c r="S84" i="2"/>
  <c r="AB86" i="1"/>
  <c r="AA84" i="1"/>
  <c r="Y87" i="1"/>
  <c r="BC87" i="2" s="1"/>
  <c r="CE108" i="2"/>
  <c r="CE197" i="2" s="1"/>
  <c r="CC108" i="1"/>
  <c r="CC197" i="1" s="1"/>
  <c r="BC105" i="2" l="1"/>
  <c r="Y105" i="2" s="1"/>
  <c r="W105" i="3" s="1"/>
  <c r="V106" i="3"/>
  <c r="BC106" i="2" s="1"/>
  <c r="BC98" i="2"/>
  <c r="Y98" i="2" s="1"/>
  <c r="W98" i="3" s="1"/>
  <c r="V99" i="3"/>
  <c r="BC103" i="2"/>
  <c r="Y103" i="2" s="1"/>
  <c r="W103" i="3" s="1"/>
  <c r="V104" i="3"/>
  <c r="U95" i="3"/>
  <c r="BB95" i="2" s="1"/>
  <c r="X95" i="2" s="1"/>
  <c r="V95" i="3" s="1"/>
  <c r="U94" i="3"/>
  <c r="BB94" i="2" s="1"/>
  <c r="X94" i="2" s="1"/>
  <c r="V94" i="3" s="1"/>
  <c r="AW108" i="2"/>
  <c r="AW197" i="2" s="1"/>
  <c r="BB100" i="2"/>
  <c r="X101" i="2"/>
  <c r="V101" i="3" s="1"/>
  <c r="BC101" i="2" s="1"/>
  <c r="Y102" i="2"/>
  <c r="W102" i="3" s="1"/>
  <c r="BD102" i="2" s="1"/>
  <c r="Y96" i="2"/>
  <c r="X92" i="2"/>
  <c r="BD88" i="2"/>
  <c r="Z88" i="2" s="1"/>
  <c r="BF86" i="2"/>
  <c r="AB86" i="2" s="1"/>
  <c r="Z86" i="3" s="1"/>
  <c r="Y106" i="2"/>
  <c r="BB89" i="2"/>
  <c r="X89" i="2" s="1"/>
  <c r="V89" i="3" s="1"/>
  <c r="EJ108" i="2"/>
  <c r="EJ197" i="2" s="1"/>
  <c r="Y104" i="1"/>
  <c r="CD108" i="1"/>
  <c r="CD197" i="1" s="1"/>
  <c r="AA85" i="2"/>
  <c r="AA105" i="1"/>
  <c r="CG89" i="2"/>
  <c r="Z101" i="1"/>
  <c r="AA103" i="1"/>
  <c r="AA85" i="1"/>
  <c r="AA88" i="1"/>
  <c r="CJ86" i="2"/>
  <c r="Y87" i="2"/>
  <c r="W87" i="3" s="1"/>
  <c r="CF108" i="2"/>
  <c r="CF197" i="2" s="1"/>
  <c r="AB100" i="1"/>
  <c r="Z87" i="1"/>
  <c r="AB84" i="1"/>
  <c r="S108" i="2"/>
  <c r="S197" i="2" s="1"/>
  <c r="Q84" i="3"/>
  <c r="AX84" i="2" s="1"/>
  <c r="Q108" i="3" l="1"/>
  <c r="BD105" i="2"/>
  <c r="Z105" i="2" s="1"/>
  <c r="X105" i="3" s="1"/>
  <c r="W106" i="3"/>
  <c r="BD106" i="2" s="1"/>
  <c r="BC104" i="2"/>
  <c r="Y104" i="2" s="1"/>
  <c r="V92" i="3"/>
  <c r="BC92" i="2" s="1"/>
  <c r="Y92" i="2" s="1"/>
  <c r="W92" i="3" s="1"/>
  <c r="W96" i="3"/>
  <c r="BD96" i="2" s="1"/>
  <c r="Z96" i="2" s="1"/>
  <c r="Y101" i="2"/>
  <c r="Z102" i="2"/>
  <c r="X102" i="3" s="1"/>
  <c r="X100" i="2"/>
  <c r="V100" i="3" s="1"/>
  <c r="BC100" i="2" s="1"/>
  <c r="BC95" i="2"/>
  <c r="BD87" i="2"/>
  <c r="BC89" i="2"/>
  <c r="Y89" i="2" s="1"/>
  <c r="Z99" i="1"/>
  <c r="Z104" i="1"/>
  <c r="X88" i="3"/>
  <c r="AB102" i="1"/>
  <c r="AA87" i="1"/>
  <c r="AC84" i="1"/>
  <c r="BC94" i="2"/>
  <c r="CI84" i="2"/>
  <c r="Y108" i="1"/>
  <c r="Y197" i="1" s="1"/>
  <c r="CI85" i="2"/>
  <c r="Y85" i="3"/>
  <c r="BF85" i="2" s="1"/>
  <c r="Z106" i="1"/>
  <c r="Z106" i="2" s="1"/>
  <c r="X106" i="3" s="1"/>
  <c r="BE106" i="2" s="1"/>
  <c r="Z89" i="1"/>
  <c r="AC86" i="1"/>
  <c r="BG86" i="2" s="1"/>
  <c r="AC86" i="2" s="1"/>
  <c r="CG87" i="2"/>
  <c r="CI88" i="2"/>
  <c r="W101" i="3" l="1"/>
  <c r="BD101" i="2" s="1"/>
  <c r="BD103" i="2"/>
  <c r="Z103" i="2" s="1"/>
  <c r="W104" i="3"/>
  <c r="BD104" i="2" s="1"/>
  <c r="Z104" i="2" s="1"/>
  <c r="X96" i="3"/>
  <c r="BE96" i="2" s="1"/>
  <c r="AA96" i="2" s="1"/>
  <c r="Z101" i="2"/>
  <c r="Q196" i="3"/>
  <c r="AX107" i="2"/>
  <c r="T107" i="2" s="1"/>
  <c r="R107" i="3" s="1"/>
  <c r="BC99" i="2"/>
  <c r="Y100" i="2"/>
  <c r="W100" i="3" s="1"/>
  <c r="BD100" i="2" s="1"/>
  <c r="Y95" i="2"/>
  <c r="W95" i="3" s="1"/>
  <c r="W89" i="3"/>
  <c r="BD89" i="2" s="1"/>
  <c r="Z89" i="2" s="1"/>
  <c r="X89" i="3" s="1"/>
  <c r="BE88" i="2"/>
  <c r="AA88" i="2" s="1"/>
  <c r="EK108" i="2"/>
  <c r="EK197" i="2" s="1"/>
  <c r="AB105" i="1"/>
  <c r="CE108" i="1"/>
  <c r="CE197" i="1" s="1"/>
  <c r="CG108" i="2"/>
  <c r="CG197" i="2" s="1"/>
  <c r="AB85" i="1"/>
  <c r="AC100" i="1"/>
  <c r="T84" i="2"/>
  <c r="BE105" i="2"/>
  <c r="AA105" i="2" s="1"/>
  <c r="Y105" i="3" s="1"/>
  <c r="AD84" i="1"/>
  <c r="CH89" i="2"/>
  <c r="EL108" i="2" s="1"/>
  <c r="EL197" i="2" s="1"/>
  <c r="AB88" i="1"/>
  <c r="AA104" i="1"/>
  <c r="Z87" i="2"/>
  <c r="AA101" i="1"/>
  <c r="AB103" i="1"/>
  <c r="AB85" i="2"/>
  <c r="AC102" i="1"/>
  <c r="CI87" i="2"/>
  <c r="AA86" i="3"/>
  <c r="CK86" i="2"/>
  <c r="AA99" i="1"/>
  <c r="CJ84" i="2"/>
  <c r="CH87" i="2"/>
  <c r="X104" i="3" l="1"/>
  <c r="BE102" i="2"/>
  <c r="AA102" i="2" s="1"/>
  <c r="X103" i="3"/>
  <c r="BE103" i="2" s="1"/>
  <c r="AA103" i="2" s="1"/>
  <c r="X101" i="3"/>
  <c r="BE101" i="2" s="1"/>
  <c r="AA101" i="2" s="1"/>
  <c r="BE104" i="2"/>
  <c r="Y96" i="3"/>
  <c r="BF96" i="2" s="1"/>
  <c r="AB96" i="2" s="1"/>
  <c r="AX108" i="2"/>
  <c r="AX197" i="2" s="1"/>
  <c r="BD92" i="2"/>
  <c r="Z92" i="2" s="1"/>
  <c r="X92" i="3" s="1"/>
  <c r="Y99" i="2"/>
  <c r="W99" i="3" s="1"/>
  <c r="BD99" i="2" s="1"/>
  <c r="Z100" i="2"/>
  <c r="X100" i="3" s="1"/>
  <c r="BE100" i="2" s="1"/>
  <c r="Y94" i="2"/>
  <c r="AA104" i="2"/>
  <c r="Y88" i="3"/>
  <c r="BF88" i="2" s="1"/>
  <c r="AB88" i="2" s="1"/>
  <c r="Z88" i="3" s="1"/>
  <c r="CJ85" i="2"/>
  <c r="Z108" i="1"/>
  <c r="Z197" i="1" s="1"/>
  <c r="AD100" i="1"/>
  <c r="Z85" i="3"/>
  <c r="BG85" i="2" s="1"/>
  <c r="AC105" i="1"/>
  <c r="CJ88" i="2"/>
  <c r="AE84" i="1"/>
  <c r="AD86" i="1"/>
  <c r="BH86" i="2" s="1"/>
  <c r="AD86" i="2" s="1"/>
  <c r="AB87" i="1"/>
  <c r="X87" i="3"/>
  <c r="AA89" i="1"/>
  <c r="BE89" i="2" s="1"/>
  <c r="AA89" i="2" s="1"/>
  <c r="CK84" i="2"/>
  <c r="AA106" i="1"/>
  <c r="AA106" i="2" s="1"/>
  <c r="Y106" i="3" s="1"/>
  <c r="BF106" i="2" s="1"/>
  <c r="T108" i="2"/>
  <c r="T197" i="2" s="1"/>
  <c r="R84" i="3"/>
  <c r="R108" i="3" s="1"/>
  <c r="Y103" i="3" l="1"/>
  <c r="BF103" i="2" s="1"/>
  <c r="AB103" i="2" s="1"/>
  <c r="Y102" i="3"/>
  <c r="BF102" i="2" s="1"/>
  <c r="AB102" i="2" s="1"/>
  <c r="Y104" i="3"/>
  <c r="BF100" i="2"/>
  <c r="Y101" i="3"/>
  <c r="Z96" i="3"/>
  <c r="BG96" i="2" s="1"/>
  <c r="AC96" i="2" s="1"/>
  <c r="AA96" i="3" s="1"/>
  <c r="W94" i="3"/>
  <c r="BD94" i="2" s="1"/>
  <c r="Z94" i="2" s="1"/>
  <c r="X94" i="3" s="1"/>
  <c r="BE92" i="2"/>
  <c r="AA92" i="2" s="1"/>
  <c r="AA100" i="2"/>
  <c r="Y100" i="3" s="1"/>
  <c r="BD95" i="2"/>
  <c r="Z95" i="2" s="1"/>
  <c r="X95" i="3" s="1"/>
  <c r="BD98" i="2"/>
  <c r="Z98" i="2" s="1"/>
  <c r="X98" i="3" s="1"/>
  <c r="Z99" i="2"/>
  <c r="X99" i="3" s="1"/>
  <c r="BE99" i="2" s="1"/>
  <c r="BE87" i="2"/>
  <c r="AA87" i="2" s="1"/>
  <c r="Y87" i="3" s="1"/>
  <c r="AC85" i="1"/>
  <c r="AC85" i="2"/>
  <c r="CK85" i="2"/>
  <c r="AE100" i="1"/>
  <c r="AB104" i="1"/>
  <c r="AC88" i="1"/>
  <c r="BG88" i="2" s="1"/>
  <c r="AC88" i="2" s="1"/>
  <c r="AB101" i="1"/>
  <c r="AD102" i="1"/>
  <c r="AY84" i="2"/>
  <c r="BF105" i="2"/>
  <c r="AB105" i="2" s="1"/>
  <c r="Z105" i="3" s="1"/>
  <c r="Y89" i="3"/>
  <c r="AB89" i="1"/>
  <c r="AA108" i="1"/>
  <c r="AA197" i="1" s="1"/>
  <c r="AF84" i="1"/>
  <c r="AB86" i="3"/>
  <c r="CL86" i="2"/>
  <c r="CL84" i="2"/>
  <c r="AB99" i="1"/>
  <c r="CH108" i="2"/>
  <c r="CH197" i="2" s="1"/>
  <c r="CF108" i="1"/>
  <c r="CF197" i="1" s="1"/>
  <c r="AC103" i="1"/>
  <c r="BF101" i="2" l="1"/>
  <c r="Z102" i="3"/>
  <c r="BG102" i="2" s="1"/>
  <c r="AC102" i="2" s="1"/>
  <c r="Z103" i="3"/>
  <c r="BF104" i="2"/>
  <c r="AB104" i="2" s="1"/>
  <c r="Y92" i="3"/>
  <c r="BF92" i="2" s="1"/>
  <c r="BE95" i="2"/>
  <c r="AA95" i="2" s="1"/>
  <c r="BE98" i="2"/>
  <c r="AA98" i="2" s="1"/>
  <c r="Y98" i="3" s="1"/>
  <c r="AA99" i="2"/>
  <c r="AB100" i="2"/>
  <c r="Z100" i="3" s="1"/>
  <c r="R196" i="3"/>
  <c r="AY107" i="2"/>
  <c r="BH96" i="2"/>
  <c r="BF89" i="2"/>
  <c r="AB101" i="2"/>
  <c r="BF87" i="2"/>
  <c r="AB87" i="2" s="1"/>
  <c r="Z87" i="3" s="1"/>
  <c r="AA85" i="3"/>
  <c r="BH85" i="2" s="1"/>
  <c r="AD85" i="2" s="1"/>
  <c r="AA88" i="3"/>
  <c r="D84" i="1"/>
  <c r="AD85" i="1"/>
  <c r="CK88" i="2"/>
  <c r="AE86" i="1"/>
  <c r="BI86" i="2" s="1"/>
  <c r="AE86" i="2" s="1"/>
  <c r="AB106" i="1"/>
  <c r="AB106" i="2" s="1"/>
  <c r="Z106" i="3" s="1"/>
  <c r="BG106" i="2" s="1"/>
  <c r="CJ87" i="2"/>
  <c r="AC104" i="1"/>
  <c r="U84" i="2"/>
  <c r="AC87" i="1"/>
  <c r="CJ89" i="2"/>
  <c r="AE102" i="1"/>
  <c r="AD105" i="1"/>
  <c r="AC101" i="1"/>
  <c r="CM84" i="2"/>
  <c r="CI89" i="2"/>
  <c r="CG108" i="1"/>
  <c r="CG197" i="1" s="1"/>
  <c r="BG100" i="2" l="1"/>
  <c r="Z101" i="3"/>
  <c r="BG101" i="2" s="1"/>
  <c r="AA102" i="3"/>
  <c r="BF98" i="2"/>
  <c r="AB98" i="2" s="1"/>
  <c r="Z98" i="3" s="1"/>
  <c r="Y99" i="3"/>
  <c r="BF99" i="2" s="1"/>
  <c r="BG103" i="2"/>
  <c r="AC103" i="2" s="1"/>
  <c r="Z104" i="3"/>
  <c r="BG104" i="2" s="1"/>
  <c r="AC104" i="2" s="1"/>
  <c r="AY108" i="2"/>
  <c r="AY197" i="2" s="1"/>
  <c r="U107" i="2"/>
  <c r="S107" i="3" s="1"/>
  <c r="Y95" i="3"/>
  <c r="BF95" i="2" s="1"/>
  <c r="AB95" i="2" s="1"/>
  <c r="BE94" i="2"/>
  <c r="AA94" i="2" s="1"/>
  <c r="AB99" i="2"/>
  <c r="AC100" i="2"/>
  <c r="AA100" i="3" s="1"/>
  <c r="AD96" i="2"/>
  <c r="AB96" i="3" s="1"/>
  <c r="BG87" i="2"/>
  <c r="AC87" i="2" s="1"/>
  <c r="AA87" i="3" s="1"/>
  <c r="AC101" i="2"/>
  <c r="EN108" i="2"/>
  <c r="EN197" i="2" s="1"/>
  <c r="CI108" i="2"/>
  <c r="CI197" i="2" s="1"/>
  <c r="EM108" i="2"/>
  <c r="EM197" i="2" s="1"/>
  <c r="AB85" i="3"/>
  <c r="BI85" i="2" s="1"/>
  <c r="AF100" i="1"/>
  <c r="CM86" i="2"/>
  <c r="AD88" i="1"/>
  <c r="BH88" i="2" s="1"/>
  <c r="AD88" i="2" s="1"/>
  <c r="AB108" i="1"/>
  <c r="AB197" i="1" s="1"/>
  <c r="AC89" i="1"/>
  <c r="AC86" i="3"/>
  <c r="BG105" i="2"/>
  <c r="AC105" i="2" s="1"/>
  <c r="AA105" i="3" s="1"/>
  <c r="AC99" i="1"/>
  <c r="S84" i="3"/>
  <c r="CK89" i="2"/>
  <c r="CL85" i="2"/>
  <c r="AD103" i="1"/>
  <c r="AD87" i="1"/>
  <c r="AE85" i="1"/>
  <c r="S108" i="3" l="1"/>
  <c r="AA104" i="3"/>
  <c r="BH102" i="2"/>
  <c r="AD102" i="2" s="1"/>
  <c r="AA103" i="3"/>
  <c r="BH103" i="2" s="1"/>
  <c r="AD103" i="2" s="1"/>
  <c r="BG98" i="2"/>
  <c r="Z99" i="3"/>
  <c r="BG99" i="2" s="1"/>
  <c r="AC99" i="2" s="1"/>
  <c r="BH100" i="2"/>
  <c r="AD100" i="2" s="1"/>
  <c r="AB100" i="3" s="1"/>
  <c r="AA101" i="3"/>
  <c r="BH101" i="2" s="1"/>
  <c r="U108" i="2"/>
  <c r="U197" i="2" s="1"/>
  <c r="Z95" i="3"/>
  <c r="BG95" i="2" s="1"/>
  <c r="AC95" i="2" s="1"/>
  <c r="AA95" i="3" s="1"/>
  <c r="Y94" i="3"/>
  <c r="BF94" i="2" s="1"/>
  <c r="AC98" i="2"/>
  <c r="AA98" i="3" s="1"/>
  <c r="BI96" i="2"/>
  <c r="AB92" i="2"/>
  <c r="Z92" i="3" s="1"/>
  <c r="BH87" i="2"/>
  <c r="AB89" i="2"/>
  <c r="Z89" i="3" s="1"/>
  <c r="AE85" i="2"/>
  <c r="AC85" i="3" s="1"/>
  <c r="BJ85" i="2" s="1"/>
  <c r="BK85" i="2" s="1"/>
  <c r="AF86" i="1"/>
  <c r="AB88" i="3"/>
  <c r="D100" i="1"/>
  <c r="AE88" i="1"/>
  <c r="AD101" i="1"/>
  <c r="AC106" i="1"/>
  <c r="CH108" i="1"/>
  <c r="CH197" i="1" s="1"/>
  <c r="AE87" i="1"/>
  <c r="AF85" i="1"/>
  <c r="CK87" i="2"/>
  <c r="AD104" i="1"/>
  <c r="AD89" i="1"/>
  <c r="AZ84" i="2"/>
  <c r="AF102" i="1"/>
  <c r="EO108" i="2"/>
  <c r="EO197" i="2" s="1"/>
  <c r="AE105" i="1"/>
  <c r="AB103" i="3" l="1"/>
  <c r="BH98" i="2"/>
  <c r="AD98" i="2" s="1"/>
  <c r="AB98" i="3" s="1"/>
  <c r="AA99" i="3"/>
  <c r="AB102" i="3"/>
  <c r="BI102" i="2" s="1"/>
  <c r="AE102" i="2" s="1"/>
  <c r="AD101" i="2"/>
  <c r="AB101" i="3" s="1"/>
  <c r="D86" i="1"/>
  <c r="BH104" i="2"/>
  <c r="AD104" i="2" s="1"/>
  <c r="S196" i="3"/>
  <c r="AZ107" i="2"/>
  <c r="V107" i="2" s="1"/>
  <c r="T107" i="3" s="1"/>
  <c r="AB94" i="2"/>
  <c r="Z94" i="3" s="1"/>
  <c r="BG92" i="2"/>
  <c r="AC92" i="2" s="1"/>
  <c r="AA92" i="3" s="1"/>
  <c r="AE96" i="2"/>
  <c r="AC96" i="3" s="1"/>
  <c r="AD87" i="2"/>
  <c r="AB87" i="3" s="1"/>
  <c r="BI87" i="2" s="1"/>
  <c r="BI88" i="2"/>
  <c r="BJ86" i="2"/>
  <c r="BG89" i="2"/>
  <c r="AC89" i="2" s="1"/>
  <c r="AA89" i="3" s="1"/>
  <c r="CL88" i="2"/>
  <c r="AC108" i="1"/>
  <c r="AC197" i="1" s="1"/>
  <c r="CK108" i="2"/>
  <c r="CK197" i="2" s="1"/>
  <c r="AF88" i="1"/>
  <c r="D102" i="1"/>
  <c r="D85" i="1"/>
  <c r="BI100" i="2"/>
  <c r="AE100" i="2" s="1"/>
  <c r="AC100" i="3" s="1"/>
  <c r="AD99" i="1"/>
  <c r="AC106" i="2"/>
  <c r="CJ108" i="2"/>
  <c r="CJ197" i="2" s="1"/>
  <c r="CM87" i="2"/>
  <c r="CL89" i="2"/>
  <c r="AE103" i="1"/>
  <c r="AE101" i="1"/>
  <c r="CL87" i="2"/>
  <c r="V84" i="2"/>
  <c r="CM85" i="2"/>
  <c r="BH99" i="2" l="1"/>
  <c r="BI101" i="2"/>
  <c r="AC102" i="3"/>
  <c r="BH105" i="2"/>
  <c r="AD105" i="2" s="1"/>
  <c r="AB105" i="3" s="1"/>
  <c r="AA106" i="3"/>
  <c r="BH106" i="2" s="1"/>
  <c r="BI103" i="2"/>
  <c r="AE103" i="2" s="1"/>
  <c r="AB104" i="3"/>
  <c r="AE88" i="2"/>
  <c r="AC88" i="3" s="1"/>
  <c r="BJ88" i="2" s="1"/>
  <c r="BK88" i="2" s="1"/>
  <c r="V108" i="2"/>
  <c r="V197" i="2" s="1"/>
  <c r="BH95" i="2"/>
  <c r="AD95" i="2" s="1"/>
  <c r="AB95" i="3" s="1"/>
  <c r="AZ108" i="2"/>
  <c r="AZ197" i="2" s="1"/>
  <c r="BJ96" i="2"/>
  <c r="BK96" i="2" s="1"/>
  <c r="BH92" i="2"/>
  <c r="BG94" i="2"/>
  <c r="AE101" i="2"/>
  <c r="AD99" i="2"/>
  <c r="BK86" i="2"/>
  <c r="AF86" i="2"/>
  <c r="BH89" i="2"/>
  <c r="AD89" i="2" s="1"/>
  <c r="AB89" i="3" s="1"/>
  <c r="EP108" i="2"/>
  <c r="EP197" i="2" s="1"/>
  <c r="CI108" i="1"/>
  <c r="CI197" i="1" s="1"/>
  <c r="CM88" i="2"/>
  <c r="D88" i="1"/>
  <c r="AD106" i="1"/>
  <c r="AE99" i="1"/>
  <c r="T84" i="3"/>
  <c r="T108" i="3" s="1"/>
  <c r="AF105" i="1"/>
  <c r="AE89" i="1"/>
  <c r="AF87" i="1"/>
  <c r="AE87" i="2"/>
  <c r="AF85" i="2"/>
  <c r="AE104" i="1"/>
  <c r="BI104" i="2" s="1"/>
  <c r="BJ102" i="2" l="1"/>
  <c r="AC103" i="3"/>
  <c r="BJ100" i="2"/>
  <c r="BK100" i="2" s="1"/>
  <c r="AC101" i="3"/>
  <c r="BJ101" i="2" s="1"/>
  <c r="BK101" i="2" s="1"/>
  <c r="AD106" i="2"/>
  <c r="AB106" i="3" s="1"/>
  <c r="BI106" i="2" s="1"/>
  <c r="BI98" i="2"/>
  <c r="AE98" i="2" s="1"/>
  <c r="AC98" i="3" s="1"/>
  <c r="AB99" i="3"/>
  <c r="BI99" i="2" s="1"/>
  <c r="AE104" i="2"/>
  <c r="BI95" i="2"/>
  <c r="AE95" i="2" s="1"/>
  <c r="BK102" i="2"/>
  <c r="AF102" i="2"/>
  <c r="AD102" i="3" s="1"/>
  <c r="AF96" i="2"/>
  <c r="AC94" i="2"/>
  <c r="AA94" i="3" s="1"/>
  <c r="AD92" i="2"/>
  <c r="AB92" i="3" s="1"/>
  <c r="AG86" i="2"/>
  <c r="D86" i="2"/>
  <c r="AD86" i="3"/>
  <c r="BI89" i="2"/>
  <c r="AE89" i="2" s="1"/>
  <c r="AC89" i="3" s="1"/>
  <c r="AE99" i="2"/>
  <c r="AD108" i="1"/>
  <c r="AD197" i="1" s="1"/>
  <c r="AE106" i="1"/>
  <c r="D87" i="1"/>
  <c r="D105" i="1"/>
  <c r="AF88" i="2"/>
  <c r="BI105" i="2"/>
  <c r="AE105" i="2" s="1"/>
  <c r="AC105" i="3" s="1"/>
  <c r="AF101" i="1"/>
  <c r="D85" i="2"/>
  <c r="AG85" i="2"/>
  <c r="AF103" i="1"/>
  <c r="AD85" i="3"/>
  <c r="AC87" i="3"/>
  <c r="BJ87" i="2" s="1"/>
  <c r="AF89" i="1"/>
  <c r="BA84" i="2"/>
  <c r="AF100" i="2" l="1"/>
  <c r="AD100" i="3" s="1"/>
  <c r="BJ98" i="2"/>
  <c r="BK98" i="2" s="1"/>
  <c r="AC99" i="3"/>
  <c r="BJ103" i="2"/>
  <c r="BK103" i="2" s="1"/>
  <c r="AC104" i="3"/>
  <c r="AD96" i="3"/>
  <c r="AC95" i="3"/>
  <c r="BJ95" i="2" s="1"/>
  <c r="AG100" i="2"/>
  <c r="D100" i="2"/>
  <c r="AF98" i="2"/>
  <c r="AD98" i="3" s="1"/>
  <c r="T196" i="3"/>
  <c r="BA107" i="2"/>
  <c r="D102" i="2"/>
  <c r="AG102" i="2"/>
  <c r="D96" i="2"/>
  <c r="AG96" i="2"/>
  <c r="BI92" i="2"/>
  <c r="BH94" i="2"/>
  <c r="BJ89" i="2"/>
  <c r="BK89" i="2" s="1"/>
  <c r="AF101" i="2"/>
  <c r="AD101" i="3" s="1"/>
  <c r="CJ108" i="1"/>
  <c r="CJ197" i="1" s="1"/>
  <c r="CL108" i="2"/>
  <c r="CL197" i="2" s="1"/>
  <c r="D88" i="2"/>
  <c r="AG88" i="2"/>
  <c r="AD88" i="3"/>
  <c r="AF99" i="1"/>
  <c r="D89" i="1"/>
  <c r="AE108" i="1"/>
  <c r="AE197" i="1" s="1"/>
  <c r="D101" i="1"/>
  <c r="D103" i="1"/>
  <c r="AF87" i="2"/>
  <c r="BK87" i="2"/>
  <c r="AF104" i="1"/>
  <c r="CM89" i="2"/>
  <c r="W84" i="2"/>
  <c r="BJ99" i="2" l="1"/>
  <c r="BK99" i="2" s="1"/>
  <c r="AF103" i="2"/>
  <c r="AD103" i="3" s="1"/>
  <c r="BA108" i="2"/>
  <c r="BA197" i="2" s="1"/>
  <c r="W107" i="2"/>
  <c r="U107" i="3" s="1"/>
  <c r="BJ104" i="2"/>
  <c r="BK104" i="2" s="1"/>
  <c r="D98" i="2"/>
  <c r="BK95" i="2"/>
  <c r="AF95" i="2"/>
  <c r="AG95" i="2" s="1"/>
  <c r="AD94" i="2"/>
  <c r="AB94" i="3" s="1"/>
  <c r="AE92" i="2"/>
  <c r="AG103" i="2"/>
  <c r="AG101" i="2"/>
  <c r="EQ108" i="2"/>
  <c r="EQ197" i="2" s="1"/>
  <c r="D101" i="2"/>
  <c r="AF99" i="2"/>
  <c r="AD99" i="3" s="1"/>
  <c r="AD87" i="3"/>
  <c r="AE106" i="2"/>
  <c r="D99" i="1"/>
  <c r="D104" i="1"/>
  <c r="CK108" i="1"/>
  <c r="CK197" i="1" s="1"/>
  <c r="CM108" i="2"/>
  <c r="CM197" i="2" s="1"/>
  <c r="AF106" i="1"/>
  <c r="D87" i="2"/>
  <c r="AG87" i="2"/>
  <c r="AF89" i="2"/>
  <c r="U84" i="3"/>
  <c r="D103" i="2" l="1"/>
  <c r="U108" i="3"/>
  <c r="BJ105" i="2"/>
  <c r="AC106" i="3"/>
  <c r="BJ106" i="2" s="1"/>
  <c r="BK106" i="2" s="1"/>
  <c r="AF104" i="2"/>
  <c r="AD104" i="3" s="1"/>
  <c r="D99" i="2"/>
  <c r="W108" i="2"/>
  <c r="W197" i="2" s="1"/>
  <c r="D95" i="2"/>
  <c r="AD95" i="3"/>
  <c r="AC92" i="3"/>
  <c r="BJ92" i="2" s="1"/>
  <c r="BK105" i="2"/>
  <c r="AF105" i="2"/>
  <c r="AD105" i="3" s="1"/>
  <c r="AG104" i="2"/>
  <c r="D104" i="2"/>
  <c r="AG99" i="2"/>
  <c r="AG89" i="2"/>
  <c r="D106" i="1"/>
  <c r="AF108" i="1"/>
  <c r="AF197" i="1" s="1"/>
  <c r="AD89" i="3"/>
  <c r="D89" i="2"/>
  <c r="BB84" i="2"/>
  <c r="BK92" i="2" l="1"/>
  <c r="AF92" i="2"/>
  <c r="BI94" i="2"/>
  <c r="AE94" i="2" s="1"/>
  <c r="AC94" i="3" s="1"/>
  <c r="U196" i="3"/>
  <c r="BB107" i="2"/>
  <c r="X107" i="2" s="1"/>
  <c r="V107" i="3" s="1"/>
  <c r="D105" i="2"/>
  <c r="AG105" i="2"/>
  <c r="AG92" i="2"/>
  <c r="AF106" i="2"/>
  <c r="AD106" i="3" s="1"/>
  <c r="D108" i="1"/>
  <c r="D197" i="1" s="1"/>
  <c r="X84" i="2"/>
  <c r="AD92" i="3" l="1"/>
  <c r="D92" i="2"/>
  <c r="BJ94" i="2"/>
  <c r="BK94" i="2" s="1"/>
  <c r="BB108" i="2"/>
  <c r="BB197" i="2" s="1"/>
  <c r="D106" i="2"/>
  <c r="AG106" i="2"/>
  <c r="X108" i="2"/>
  <c r="X197" i="2" s="1"/>
  <c r="V84" i="3"/>
  <c r="V108" i="3" s="1"/>
  <c r="AF94" i="2" l="1"/>
  <c r="BC84" i="2"/>
  <c r="AD94" i="3" l="1"/>
  <c r="AG94" i="2"/>
  <c r="D94" i="2"/>
  <c r="V196" i="3"/>
  <c r="BC107" i="2"/>
  <c r="Y84" i="2"/>
  <c r="BC108" i="2" l="1"/>
  <c r="BC197" i="2" s="1"/>
  <c r="Y107" i="2"/>
  <c r="W84" i="3"/>
  <c r="Y108" i="2" l="1"/>
  <c r="Y197" i="2" s="1"/>
  <c r="W107" i="3"/>
  <c r="W108" i="3" s="1"/>
  <c r="BD84" i="2"/>
  <c r="W196" i="3" l="1"/>
  <c r="BD107" i="2"/>
  <c r="Z107" i="2" s="1"/>
  <c r="X107" i="3" s="1"/>
  <c r="Z84" i="2"/>
  <c r="BD108" i="2" l="1"/>
  <c r="BD197" i="2" s="1"/>
  <c r="Z108" i="2"/>
  <c r="Z197" i="2" s="1"/>
  <c r="X84" i="3"/>
  <c r="X108" i="3" s="1"/>
  <c r="BE84" i="2" l="1"/>
  <c r="X196" i="3" l="1"/>
  <c r="BE107" i="2"/>
  <c r="AA107" i="2" s="1"/>
  <c r="Y107" i="3" s="1"/>
  <c r="AA84" i="2"/>
  <c r="BE108" i="2" l="1"/>
  <c r="BE197" i="2" s="1"/>
  <c r="AA108" i="2"/>
  <c r="AA197" i="2" s="1"/>
  <c r="Y84" i="3"/>
  <c r="Y108" i="3" s="1"/>
  <c r="BF84" i="2" l="1"/>
  <c r="Y196" i="3" l="1"/>
  <c r="BF107" i="2"/>
  <c r="AB107" i="2" s="1"/>
  <c r="Z107" i="3" s="1"/>
  <c r="AB84" i="2"/>
  <c r="BF108" i="2" l="1"/>
  <c r="BF197" i="2" s="1"/>
  <c r="AB108" i="2"/>
  <c r="AB197" i="2" s="1"/>
  <c r="Z84" i="3"/>
  <c r="Z108" i="3" s="1"/>
  <c r="BG84" i="2" l="1"/>
  <c r="Z196" i="3" l="1"/>
  <c r="BG107" i="2"/>
  <c r="AC107" i="2" s="1"/>
  <c r="AA107" i="3" s="1"/>
  <c r="AC84" i="2"/>
  <c r="BG108" i="2" l="1"/>
  <c r="BG197" i="2" s="1"/>
  <c r="AC108" i="2"/>
  <c r="AC197" i="2" s="1"/>
  <c r="AA84" i="3"/>
  <c r="AA108" i="3" s="1"/>
  <c r="BH84" i="2" l="1"/>
  <c r="AA196" i="3" l="1"/>
  <c r="BH107" i="2"/>
  <c r="AD107" i="2" s="1"/>
  <c r="AB107" i="3" s="1"/>
  <c r="AD84" i="2"/>
  <c r="BH108" i="2" l="1"/>
  <c r="BH197" i="2" s="1"/>
  <c r="AD108" i="2"/>
  <c r="AD197" i="2" s="1"/>
  <c r="AB84" i="3"/>
  <c r="AB108" i="3" s="1"/>
  <c r="BI84" i="2" l="1"/>
  <c r="AB196" i="3" l="1"/>
  <c r="BI107" i="2"/>
  <c r="AE107" i="2" s="1"/>
  <c r="AC107" i="3" s="1"/>
  <c r="AE84" i="2"/>
  <c r="BI108" i="2" l="1"/>
  <c r="BI197" i="2" s="1"/>
  <c r="AE108" i="2"/>
  <c r="AE197" i="2" s="1"/>
  <c r="AC84" i="3"/>
  <c r="AC108" i="3" s="1"/>
  <c r="BJ84" i="2" l="1"/>
  <c r="BK84" i="2" s="1"/>
  <c r="AC196" i="3" l="1"/>
  <c r="BJ107" i="2"/>
  <c r="AF84" i="2"/>
  <c r="BJ108" i="2" l="1"/>
  <c r="BJ197" i="2" s="1"/>
  <c r="AF107" i="2"/>
  <c r="AD107" i="3" s="1"/>
  <c r="BK107" i="2"/>
  <c r="AF108" i="2"/>
  <c r="AF197" i="2" s="1"/>
  <c r="D84" i="2"/>
  <c r="AG84" i="2"/>
  <c r="AD84" i="3"/>
  <c r="AD108" i="3" l="1"/>
  <c r="AG107" i="2"/>
  <c r="D107" i="2"/>
  <c r="AD196" i="3"/>
  <c r="BK108" i="2" l="1"/>
  <c r="BK197" i="2" s="1"/>
  <c r="D108" i="2" l="1"/>
  <c r="D197" i="2" s="1"/>
  <c r="AG108" i="2"/>
  <c r="AG197" i="2" s="1"/>
  <c r="BQ190" i="1" l="1"/>
  <c r="BQ198" i="1" s="1"/>
  <c r="BS190" i="2" l="1"/>
  <c r="BS198" i="2" s="1"/>
  <c r="K7" i="1" l="1"/>
  <c r="I7" i="3" l="1"/>
  <c r="AM46" i="1"/>
  <c r="K9" i="1"/>
  <c r="K8" i="1"/>
  <c r="AW16" i="1" l="1"/>
  <c r="BZ16" i="1" s="1"/>
  <c r="CB15" i="2" s="1"/>
  <c r="AW35" i="1"/>
  <c r="AW42" i="1"/>
  <c r="BZ42" i="1" s="1"/>
  <c r="CB41" i="2" s="1"/>
  <c r="AZ15" i="1"/>
  <c r="CC15" i="1" s="1"/>
  <c r="CE14" i="2" s="1"/>
  <c r="AZ34" i="1"/>
  <c r="AV14" i="1"/>
  <c r="AV33" i="1"/>
  <c r="BY33" i="1" s="1"/>
  <c r="CA32" i="2" s="1"/>
  <c r="AR9" i="1"/>
  <c r="AR28" i="1"/>
  <c r="AR44" i="1"/>
  <c r="BA10" i="1"/>
  <c r="BA15" i="1"/>
  <c r="CD15" i="1" s="1"/>
  <c r="CF14" i="2" s="1"/>
  <c r="AU26" i="1"/>
  <c r="AU30" i="1"/>
  <c r="AU36" i="1"/>
  <c r="AS26" i="1"/>
  <c r="BV26" i="1" s="1"/>
  <c r="BX25" i="2" s="1"/>
  <c r="AS41" i="1"/>
  <c r="AQ43" i="1"/>
  <c r="AQ38" i="1"/>
  <c r="AY18" i="1"/>
  <c r="CB18" i="1" s="1"/>
  <c r="CD17" i="2" s="1"/>
  <c r="AY33" i="1"/>
  <c r="AY32" i="1"/>
  <c r="AW14" i="1"/>
  <c r="AW33" i="1"/>
  <c r="BZ33" i="1" s="1"/>
  <c r="CB32" i="2" s="1"/>
  <c r="AZ10" i="1"/>
  <c r="AZ12" i="1"/>
  <c r="AZ35" i="1"/>
  <c r="AV12" i="1"/>
  <c r="BY12" i="1" s="1"/>
  <c r="CA12" i="2" s="1"/>
  <c r="AV44" i="1"/>
  <c r="AR26" i="1"/>
  <c r="AR8" i="1"/>
  <c r="BA20" i="1"/>
  <c r="CD20" i="1" s="1"/>
  <c r="CF19" i="2" s="1"/>
  <c r="BA35" i="1"/>
  <c r="BA30" i="1"/>
  <c r="AU20" i="1"/>
  <c r="BX20" i="1" s="1"/>
  <c r="BZ19" i="2" s="1"/>
  <c r="AU28" i="1"/>
  <c r="BX28" i="1" s="1"/>
  <c r="BZ27" i="2" s="1"/>
  <c r="AS17" i="1"/>
  <c r="AS36" i="1"/>
  <c r="AQ15" i="1"/>
  <c r="BT15" i="1" s="1"/>
  <c r="BV14" i="2" s="1"/>
  <c r="AQ28" i="1"/>
  <c r="BT28" i="1" s="1"/>
  <c r="BV27" i="2" s="1"/>
  <c r="AQ41" i="1"/>
  <c r="AY12" i="1"/>
  <c r="AW8" i="1"/>
  <c r="AW27" i="1"/>
  <c r="BZ27" i="1" s="1"/>
  <c r="CB26" i="2" s="1"/>
  <c r="AW44" i="1"/>
  <c r="AZ7" i="1"/>
  <c r="AZ16" i="1"/>
  <c r="CC16" i="1" s="1"/>
  <c r="CE15" i="2" s="1"/>
  <c r="AV25" i="1"/>
  <c r="BY25" i="1" s="1"/>
  <c r="CA24" i="2" s="1"/>
  <c r="AV16" i="1"/>
  <c r="BY16" i="1" s="1"/>
  <c r="CA15" i="2" s="1"/>
  <c r="AV8" i="1"/>
  <c r="AR23" i="1"/>
  <c r="AR42" i="1"/>
  <c r="BU42" i="1" s="1"/>
  <c r="BW41" i="2" s="1"/>
  <c r="BA21" i="1"/>
  <c r="BA36" i="1"/>
  <c r="AU18" i="1"/>
  <c r="AU37" i="1"/>
  <c r="AU32" i="1"/>
  <c r="AS18" i="1"/>
  <c r="AS33" i="1"/>
  <c r="BV33" i="1" s="1"/>
  <c r="BX32" i="2" s="1"/>
  <c r="AQ35" i="1"/>
  <c r="BT35" i="1" s="1"/>
  <c r="BV34" i="2" s="1"/>
  <c r="AQ14" i="1"/>
  <c r="AY10" i="1"/>
  <c r="AY25" i="1"/>
  <c r="CB25" i="1" s="1"/>
  <c r="CD24" i="2" s="1"/>
  <c r="AW9" i="1"/>
  <c r="AW28" i="1"/>
  <c r="AW38" i="1"/>
  <c r="AZ8" i="1"/>
  <c r="AZ39" i="1"/>
  <c r="CC39" i="1" s="1"/>
  <c r="CE38" i="2" s="1"/>
  <c r="AV26" i="1"/>
  <c r="AV20" i="1"/>
  <c r="AR21" i="1"/>
  <c r="AR40" i="1"/>
  <c r="BU40" i="1" s="1"/>
  <c r="BW39" i="2" s="1"/>
  <c r="AR35" i="1"/>
  <c r="BA22" i="1"/>
  <c r="BA37" i="1"/>
  <c r="CD37" i="1" s="1"/>
  <c r="CF36" i="2" s="1"/>
  <c r="AU15" i="1"/>
  <c r="BX15" i="1" s="1"/>
  <c r="BZ14" i="2" s="1"/>
  <c r="AU21" i="1"/>
  <c r="AS12" i="1"/>
  <c r="AS31" i="1"/>
  <c r="BV31" i="1" s="1"/>
  <c r="BX30" i="2" s="1"/>
  <c r="AS42" i="1"/>
  <c r="BV42" i="1" s="1"/>
  <c r="BX41" i="2" s="1"/>
  <c r="AQ42" i="1"/>
  <c r="AQ17" i="1"/>
  <c r="AY7" i="1"/>
  <c r="AY30" i="1"/>
  <c r="CB30" i="1" s="1"/>
  <c r="CD29" i="2" s="1"/>
  <c r="AY39" i="1"/>
  <c r="BB13" i="1"/>
  <c r="BB32" i="1"/>
  <c r="AX8" i="1"/>
  <c r="AX27" i="1"/>
  <c r="AX44" i="1"/>
  <c r="AT14" i="1"/>
  <c r="AT10" i="1"/>
  <c r="BW10" i="1" s="1"/>
  <c r="BY10" i="2" s="1"/>
  <c r="BB23" i="1"/>
  <c r="BB26" i="1"/>
  <c r="BB29" i="1"/>
  <c r="AX25" i="1"/>
  <c r="CA25" i="1" s="1"/>
  <c r="CC24" i="2" s="1"/>
  <c r="AX42" i="1"/>
  <c r="AT20" i="1"/>
  <c r="AT22" i="1"/>
  <c r="AY42" i="1"/>
  <c r="CB42" i="1" s="1"/>
  <c r="CD41" i="2" s="1"/>
  <c r="BB21" i="1"/>
  <c r="BB40" i="1"/>
  <c r="AX16" i="1"/>
  <c r="CA16" i="1" s="1"/>
  <c r="CC15" i="2" s="1"/>
  <c r="AX35" i="1"/>
  <c r="CA35" i="1" s="1"/>
  <c r="CC34" i="2" s="1"/>
  <c r="AT11" i="1"/>
  <c r="AT34" i="1"/>
  <c r="AT43" i="1"/>
  <c r="BW43" i="1" s="1"/>
  <c r="BY42" i="2" s="1"/>
  <c r="BB15" i="1"/>
  <c r="CE15" i="1" s="1"/>
  <c r="CG14" i="2" s="1"/>
  <c r="BB38" i="1"/>
  <c r="BB41" i="1"/>
  <c r="AX17" i="1"/>
  <c r="CA17" i="1" s="1"/>
  <c r="CC16" i="2" s="1"/>
  <c r="AX36" i="1"/>
  <c r="CA36" i="1" s="1"/>
  <c r="CC35" i="2" s="1"/>
  <c r="AT12" i="1"/>
  <c r="AT35" i="1"/>
  <c r="BE8" i="1"/>
  <c r="BE27" i="1"/>
  <c r="CH27" i="1" s="1"/>
  <c r="CJ26" i="2" s="1"/>
  <c r="BE43" i="1"/>
  <c r="BD7" i="1"/>
  <c r="BD12" i="1"/>
  <c r="CG12" i="1" s="1"/>
  <c r="CI12" i="2" s="1"/>
  <c r="BE9" i="1"/>
  <c r="BE23" i="1"/>
  <c r="BE30" i="1"/>
  <c r="BD20" i="1"/>
  <c r="BD35" i="1"/>
  <c r="CG35" i="1" s="1"/>
  <c r="CI34" i="2" s="1"/>
  <c r="BE10" i="1"/>
  <c r="BE11" i="1"/>
  <c r="BD25" i="1"/>
  <c r="CG25" i="1" s="1"/>
  <c r="CI24" i="2" s="1"/>
  <c r="BD8" i="1"/>
  <c r="BD27" i="1"/>
  <c r="BE19" i="1"/>
  <c r="BE34" i="1"/>
  <c r="BD26" i="1"/>
  <c r="CG26" i="1" s="1"/>
  <c r="CI25" i="2" s="1"/>
  <c r="BD41" i="1"/>
  <c r="BC10" i="1"/>
  <c r="BC29" i="1"/>
  <c r="BC40" i="1"/>
  <c r="CF40" i="1" s="1"/>
  <c r="CH39" i="2" s="1"/>
  <c r="BC23" i="1"/>
  <c r="BC27" i="1"/>
  <c r="BC18" i="1"/>
  <c r="BC37" i="1"/>
  <c r="CF37" i="1" s="1"/>
  <c r="CH36" i="2" s="1"/>
  <c r="BC44" i="1"/>
  <c r="BC21" i="1"/>
  <c r="BC17" i="1"/>
  <c r="CF17" i="1" s="1"/>
  <c r="CH16" i="2" s="1"/>
  <c r="BH11" i="1"/>
  <c r="CK11" i="1" s="1"/>
  <c r="CM11" i="2" s="1"/>
  <c r="BH30" i="1"/>
  <c r="BG7" i="1"/>
  <c r="BG34" i="1"/>
  <c r="BG43" i="1"/>
  <c r="CJ43" i="1" s="1"/>
  <c r="CL42" i="2" s="1"/>
  <c r="BH15" i="1"/>
  <c r="BH34" i="1"/>
  <c r="BG11" i="1"/>
  <c r="BG38" i="1"/>
  <c r="CJ38" i="1" s="1"/>
  <c r="CL37" i="2" s="1"/>
  <c r="BH13" i="1"/>
  <c r="BH32" i="1"/>
  <c r="BH35" i="1"/>
  <c r="CK35" i="1" s="1"/>
  <c r="CM34" i="2" s="1"/>
  <c r="BG12" i="1"/>
  <c r="CJ12" i="1" s="1"/>
  <c r="CL12" i="2" s="1"/>
  <c r="BG35" i="1"/>
  <c r="BH14" i="1"/>
  <c r="BH33" i="1"/>
  <c r="CK33" i="1" s="1"/>
  <c r="CM32" i="2" s="1"/>
  <c r="BG10" i="1"/>
  <c r="CJ10" i="1" s="1"/>
  <c r="CL10" i="2" s="1"/>
  <c r="BG29" i="1"/>
  <c r="BG36" i="1"/>
  <c r="BF20" i="1"/>
  <c r="BF10" i="1"/>
  <c r="CI10" i="1" s="1"/>
  <c r="CK10" i="2" s="1"/>
  <c r="BF11" i="1"/>
  <c r="BF34" i="1"/>
  <c r="BF37" i="1"/>
  <c r="CI37" i="1" s="1"/>
  <c r="CK36" i="2" s="1"/>
  <c r="BF9" i="1"/>
  <c r="BF28" i="1"/>
  <c r="BF16" i="1"/>
  <c r="CI16" i="1" s="1"/>
  <c r="CK15" i="2" s="1"/>
  <c r="BF39" i="1"/>
  <c r="CI39" i="1" s="1"/>
  <c r="CK38" i="2" s="1"/>
  <c r="AW13" i="1"/>
  <c r="BZ13" i="1" s="1"/>
  <c r="AW32" i="1"/>
  <c r="AZ9" i="1"/>
  <c r="AZ24" i="1"/>
  <c r="CC24" i="1" s="1"/>
  <c r="CE23" i="2" s="1"/>
  <c r="AZ44" i="1"/>
  <c r="CC44" i="1" s="1"/>
  <c r="CE43" i="2" s="1"/>
  <c r="AV7" i="1"/>
  <c r="AV30" i="1"/>
  <c r="AR25" i="1"/>
  <c r="BU25" i="1" s="1"/>
  <c r="BW24" i="2" s="1"/>
  <c r="AR20" i="1"/>
  <c r="BU20" i="1" s="1"/>
  <c r="BW19" i="2" s="1"/>
  <c r="AR43" i="1"/>
  <c r="BA26" i="1"/>
  <c r="BA41" i="1"/>
  <c r="AU19" i="1"/>
  <c r="BX19" i="1" s="1"/>
  <c r="BZ18" i="2" s="1"/>
  <c r="AU27" i="1"/>
  <c r="AS16" i="1"/>
  <c r="BV16" i="1" s="1"/>
  <c r="BX15" i="2" s="1"/>
  <c r="AS35" i="1"/>
  <c r="BV35" i="1" s="1"/>
  <c r="BX34" i="2" s="1"/>
  <c r="AS34" i="1"/>
  <c r="BV34" i="1" s="1"/>
  <c r="BX33" i="2" s="1"/>
  <c r="AQ8" i="1"/>
  <c r="AQ21" i="1"/>
  <c r="AY11" i="1"/>
  <c r="CB11" i="1" s="1"/>
  <c r="CD11" i="2" s="1"/>
  <c r="AY34" i="1"/>
  <c r="CB34" i="1" s="1"/>
  <c r="CD33" i="2" s="1"/>
  <c r="BB7" i="1"/>
  <c r="AW11" i="1"/>
  <c r="AW30" i="1"/>
  <c r="AZ26" i="1"/>
  <c r="CC26" i="1" s="1"/>
  <c r="CE25" i="2" s="1"/>
  <c r="AZ41" i="1"/>
  <c r="AV21" i="1"/>
  <c r="AV40" i="1"/>
  <c r="BY40" i="1" s="1"/>
  <c r="CA39" i="2" s="1"/>
  <c r="AV42" i="1"/>
  <c r="BY42" i="1" s="1"/>
  <c r="CA41" i="2" s="1"/>
  <c r="AR19" i="1"/>
  <c r="AR38" i="1"/>
  <c r="BA17" i="1"/>
  <c r="BA32" i="1"/>
  <c r="CD32" i="1" s="1"/>
  <c r="CF31" i="2" s="1"/>
  <c r="AU14" i="1"/>
  <c r="AU33" i="1"/>
  <c r="AU25" i="1"/>
  <c r="AS14" i="1"/>
  <c r="BV14" i="1" s="1"/>
  <c r="BX13" i="2" s="1"/>
  <c r="AS29" i="1"/>
  <c r="AQ31" i="1"/>
  <c r="AQ44" i="1"/>
  <c r="BT44" i="1" s="1"/>
  <c r="BV43" i="2" s="1"/>
  <c r="AQ34" i="1"/>
  <c r="BT34" i="1" s="1"/>
  <c r="BV33" i="2" s="1"/>
  <c r="AY9" i="1"/>
  <c r="AW24" i="1"/>
  <c r="AW15" i="1"/>
  <c r="BZ15" i="1" s="1"/>
  <c r="CB14" i="2" s="1"/>
  <c r="AW34" i="1"/>
  <c r="BZ34" i="1" s="1"/>
  <c r="CB33" i="2" s="1"/>
  <c r="AZ23" i="1"/>
  <c r="AZ20" i="1"/>
  <c r="AV22" i="1"/>
  <c r="BY22" i="1" s="1"/>
  <c r="CA21" i="2" s="1"/>
  <c r="AV41" i="1"/>
  <c r="BY41" i="1" s="1"/>
  <c r="CA40" i="2" s="1"/>
  <c r="AR17" i="1"/>
  <c r="AR36" i="1"/>
  <c r="AR27" i="1"/>
  <c r="BA18" i="1"/>
  <c r="CD18" i="1" s="1"/>
  <c r="CF17" i="2" s="1"/>
  <c r="BA33" i="1"/>
  <c r="AU11" i="1"/>
  <c r="AU38" i="1"/>
  <c r="AS8" i="1"/>
  <c r="AS27" i="1"/>
  <c r="AS43" i="1"/>
  <c r="AQ30" i="1"/>
  <c r="AQ13" i="1"/>
  <c r="BT13" i="1" s="1"/>
  <c r="AY26" i="1"/>
  <c r="AY13" i="1"/>
  <c r="AW25" i="1"/>
  <c r="BZ25" i="1" s="1"/>
  <c r="CB24" i="2" s="1"/>
  <c r="AW19" i="1"/>
  <c r="BZ19" i="1" s="1"/>
  <c r="CB18" i="2" s="1"/>
  <c r="AZ21" i="1"/>
  <c r="AZ36" i="1"/>
  <c r="AZ31" i="1"/>
  <c r="AV19" i="1"/>
  <c r="BY19" i="1" s="1"/>
  <c r="CA18" i="2" s="1"/>
  <c r="AV24" i="1"/>
  <c r="AR18" i="1"/>
  <c r="AR37" i="1"/>
  <c r="BA12" i="1"/>
  <c r="CD12" i="1" s="1"/>
  <c r="CF12" i="2" s="1"/>
  <c r="BA27" i="1"/>
  <c r="BA34" i="1"/>
  <c r="AU12" i="1"/>
  <c r="AU39" i="1"/>
  <c r="BX39" i="1" s="1"/>
  <c r="BZ38" i="2" s="1"/>
  <c r="AS9" i="1"/>
  <c r="AS28" i="1"/>
  <c r="AS38" i="1"/>
  <c r="BV38" i="1" s="1"/>
  <c r="BX37" i="2" s="1"/>
  <c r="AQ20" i="1"/>
  <c r="BT20" i="1" s="1"/>
  <c r="BV19" i="2" s="1"/>
  <c r="AQ33" i="1"/>
  <c r="AY23" i="1"/>
  <c r="AY27" i="1"/>
  <c r="CB27" i="1" s="1"/>
  <c r="CD26" i="2" s="1"/>
  <c r="AY43" i="1"/>
  <c r="CB43" i="1" s="1"/>
  <c r="CD42" i="2" s="1"/>
  <c r="BB22" i="1"/>
  <c r="BB42" i="1"/>
  <c r="AX24" i="1"/>
  <c r="CA24" i="1" s="1"/>
  <c r="CC23" i="2" s="1"/>
  <c r="AX18" i="1"/>
  <c r="CA18" i="1" s="1"/>
  <c r="CC17" i="2" s="1"/>
  <c r="AT19" i="1"/>
  <c r="AT18" i="1"/>
  <c r="AT37" i="1"/>
  <c r="BW37" i="1" s="1"/>
  <c r="BY36" i="2" s="1"/>
  <c r="BB20" i="1"/>
  <c r="CE20" i="1" s="1"/>
  <c r="CG19" i="2" s="1"/>
  <c r="BB39" i="1"/>
  <c r="AX15" i="1"/>
  <c r="AX34" i="1"/>
  <c r="AX43" i="1"/>
  <c r="CA43" i="1" s="1"/>
  <c r="CC42" i="2" s="1"/>
  <c r="AT17" i="1"/>
  <c r="AT40" i="1"/>
  <c r="BB11" i="1"/>
  <c r="BB34" i="1"/>
  <c r="CE34" i="1" s="1"/>
  <c r="CG33" i="2" s="1"/>
  <c r="BB33" i="1"/>
  <c r="AX13" i="1"/>
  <c r="AX32" i="1"/>
  <c r="AT8" i="1"/>
  <c r="AT31" i="1"/>
  <c r="AT41" i="1"/>
  <c r="BB12" i="1"/>
  <c r="CE12" i="1" s="1"/>
  <c r="CG12" i="2" s="1"/>
  <c r="BB31" i="1"/>
  <c r="CE31" i="1" s="1"/>
  <c r="CG30" i="2" s="1"/>
  <c r="AX7" i="1"/>
  <c r="AX26" i="1"/>
  <c r="AX29" i="1"/>
  <c r="AT9" i="1"/>
  <c r="AT32" i="1"/>
  <c r="BE24" i="1"/>
  <c r="BE7" i="1"/>
  <c r="BE15" i="1"/>
  <c r="CH15" i="1" s="1"/>
  <c r="CJ14" i="2" s="1"/>
  <c r="BD23" i="1"/>
  <c r="BD16" i="1"/>
  <c r="CG16" i="1" s="1"/>
  <c r="CI15" i="2" s="1"/>
  <c r="BE25" i="1"/>
  <c r="BE40" i="1"/>
  <c r="CH40" i="1" s="1"/>
  <c r="CJ39" i="2" s="1"/>
  <c r="BD21" i="1"/>
  <c r="BD40" i="1"/>
  <c r="BD43" i="1"/>
  <c r="CG43" i="1" s="1"/>
  <c r="CI42" i="2" s="1"/>
  <c r="BE26" i="1"/>
  <c r="CH26" i="1" s="1"/>
  <c r="CJ25" i="2" s="1"/>
  <c r="BE41" i="1"/>
  <c r="BD22" i="1"/>
  <c r="BD37" i="1"/>
  <c r="CG37" i="1" s="1"/>
  <c r="CI36" i="2" s="1"/>
  <c r="BE20" i="1"/>
  <c r="CH20" i="1" s="1"/>
  <c r="CJ19" i="2" s="1"/>
  <c r="BE39" i="1"/>
  <c r="BE44" i="1"/>
  <c r="BD19" i="1"/>
  <c r="CG19" i="1" s="1"/>
  <c r="CI18" i="2" s="1"/>
  <c r="BD38" i="1"/>
  <c r="CG38" i="1" s="1"/>
  <c r="CI37" i="2" s="1"/>
  <c r="BC26" i="1"/>
  <c r="BC25" i="1"/>
  <c r="BC43" i="1"/>
  <c r="BC20" i="1"/>
  <c r="CF20" i="1" s="1"/>
  <c r="CH19" i="2" s="1"/>
  <c r="BC36" i="1"/>
  <c r="BC11" i="1"/>
  <c r="BC34" i="1"/>
  <c r="CF34" i="1" s="1"/>
  <c r="CH33" i="2" s="1"/>
  <c r="BC22" i="1"/>
  <c r="CF22" i="1" s="1"/>
  <c r="CH21" i="2" s="1"/>
  <c r="BC9" i="1"/>
  <c r="BC28" i="1"/>
  <c r="BH16" i="1"/>
  <c r="CK16" i="1" s="1"/>
  <c r="CM15" i="2" s="1"/>
  <c r="BH31" i="1"/>
  <c r="CK31" i="1" s="1"/>
  <c r="CM30" i="2" s="1"/>
  <c r="BG23" i="1"/>
  <c r="BG27" i="1"/>
  <c r="BH9" i="1"/>
  <c r="BH28" i="1"/>
  <c r="CK28" i="1" s="1"/>
  <c r="CM27" i="2" s="1"/>
  <c r="BH44" i="1"/>
  <c r="BG8" i="1"/>
  <c r="BG31" i="1"/>
  <c r="CJ31" i="1" s="1"/>
  <c r="CL30" i="2" s="1"/>
  <c r="BH10" i="1"/>
  <c r="CK10" i="1" s="1"/>
  <c r="CM10" i="2" s="1"/>
  <c r="BH29" i="1"/>
  <c r="BH43" i="1"/>
  <c r="BG17" i="1"/>
  <c r="BG13" i="1"/>
  <c r="CJ13" i="1" s="1"/>
  <c r="BH7" i="1"/>
  <c r="BH24" i="1"/>
  <c r="BG26" i="1"/>
  <c r="CJ26" i="1" s="1"/>
  <c r="CL25" i="2" s="1"/>
  <c r="BG30" i="1"/>
  <c r="CJ30" i="1" s="1"/>
  <c r="CL29" i="2" s="1"/>
  <c r="BG41" i="1"/>
  <c r="BF17" i="1"/>
  <c r="BF36" i="1"/>
  <c r="BF8" i="1"/>
  <c r="BF31" i="1"/>
  <c r="BF44" i="1"/>
  <c r="BF25" i="1"/>
  <c r="CI25" i="1" s="1"/>
  <c r="CK24" i="2" s="1"/>
  <c r="AW10" i="1"/>
  <c r="BZ10" i="1" s="1"/>
  <c r="CB10" i="2" s="1"/>
  <c r="AW29" i="1"/>
  <c r="AZ25" i="1"/>
  <c r="AZ40" i="1"/>
  <c r="AZ42" i="1"/>
  <c r="CC42" i="1" s="1"/>
  <c r="CE41" i="2" s="1"/>
  <c r="AV23" i="1"/>
  <c r="AV27" i="1"/>
  <c r="AR22" i="1"/>
  <c r="BU22" i="1" s="1"/>
  <c r="BW21" i="2" s="1"/>
  <c r="AR41" i="1"/>
  <c r="BU41" i="1" s="1"/>
  <c r="BW40" i="2" s="1"/>
  <c r="BA16" i="1"/>
  <c r="CD16" i="1" s="1"/>
  <c r="CF15" i="2" s="1"/>
  <c r="BA31" i="1"/>
  <c r="BA44" i="1"/>
  <c r="CD44" i="1" s="1"/>
  <c r="CF43" i="2" s="1"/>
  <c r="AU16" i="1"/>
  <c r="BX16" i="1" s="1"/>
  <c r="BZ15" i="2" s="1"/>
  <c r="AU9" i="1"/>
  <c r="AS13" i="1"/>
  <c r="AS32" i="1"/>
  <c r="BV32" i="1" s="1"/>
  <c r="BX31" i="2" s="1"/>
  <c r="AQ11" i="1"/>
  <c r="BT11" i="1" s="1"/>
  <c r="BV11" i="2" s="1"/>
  <c r="AQ24" i="1"/>
  <c r="AQ37" i="1"/>
  <c r="AY8" i="1"/>
  <c r="AY31" i="1"/>
  <c r="CB31" i="1" s="1"/>
  <c r="CD30" i="2" s="1"/>
  <c r="AW20" i="1"/>
  <c r="AW39" i="1"/>
  <c r="AW7" i="1"/>
  <c r="AZ19" i="1"/>
  <c r="CC19" i="1" s="1"/>
  <c r="CE18" i="2" s="1"/>
  <c r="AZ38" i="1"/>
  <c r="AV18" i="1"/>
  <c r="AV37" i="1"/>
  <c r="AR13" i="1"/>
  <c r="BU13" i="1" s="1"/>
  <c r="AR32" i="1"/>
  <c r="AR12" i="1"/>
  <c r="BA14" i="1"/>
  <c r="BA29" i="1"/>
  <c r="CD29" i="1" s="1"/>
  <c r="CF28" i="2" s="1"/>
  <c r="AU7" i="1"/>
  <c r="AU34" i="1"/>
  <c r="AU43" i="1"/>
  <c r="AS15" i="1"/>
  <c r="BV15" i="1" s="1"/>
  <c r="BX14" i="2" s="1"/>
  <c r="AS30" i="1"/>
  <c r="AQ18" i="1"/>
  <c r="AQ9" i="1"/>
  <c r="AY22" i="1"/>
  <c r="CB22" i="1" s="1"/>
  <c r="CD21" i="2" s="1"/>
  <c r="AY37" i="1"/>
  <c r="AW21" i="1"/>
  <c r="AW40" i="1"/>
  <c r="AZ17" i="1"/>
  <c r="CC17" i="1" s="1"/>
  <c r="CE16" i="2" s="1"/>
  <c r="AZ32" i="1"/>
  <c r="AZ27" i="1"/>
  <c r="AV15" i="1"/>
  <c r="AV38" i="1"/>
  <c r="BY38" i="1" s="1"/>
  <c r="CA37" i="2" s="1"/>
  <c r="AR14" i="1"/>
  <c r="AR33" i="1"/>
  <c r="BA8" i="1"/>
  <c r="BA23" i="1"/>
  <c r="CD23" i="1" s="1"/>
  <c r="CF22" i="2" s="1"/>
  <c r="BA43" i="1"/>
  <c r="AU8" i="1"/>
  <c r="AU35" i="1"/>
  <c r="AS24" i="1"/>
  <c r="BV24" i="1" s="1"/>
  <c r="BX23" i="2" s="1"/>
  <c r="AS19" i="1"/>
  <c r="AS11" i="1"/>
  <c r="AQ16" i="1"/>
  <c r="AQ29" i="1"/>
  <c r="BT29" i="1" s="1"/>
  <c r="BV28" i="2" s="1"/>
  <c r="AY19" i="1"/>
  <c r="AY17" i="1"/>
  <c r="AW22" i="1"/>
  <c r="BZ22" i="1" s="1"/>
  <c r="CB21" i="2" s="1"/>
  <c r="AW41" i="1"/>
  <c r="BZ41" i="1" s="1"/>
  <c r="CB40" i="2" s="1"/>
  <c r="AZ18" i="1"/>
  <c r="AZ33" i="1"/>
  <c r="AV13" i="1"/>
  <c r="AV32" i="1"/>
  <c r="BY32" i="1" s="1"/>
  <c r="CA31" i="2" s="1"/>
  <c r="AV39" i="1"/>
  <c r="AR11" i="1"/>
  <c r="AR30" i="1"/>
  <c r="BA9" i="1"/>
  <c r="BA11" i="1"/>
  <c r="BA42" i="1"/>
  <c r="AU13" i="1"/>
  <c r="AU40" i="1"/>
  <c r="BX40" i="1" s="1"/>
  <c r="BZ39" i="2" s="1"/>
  <c r="AS25" i="1"/>
  <c r="AS7" i="1"/>
  <c r="AQ23" i="1"/>
  <c r="AQ36" i="1"/>
  <c r="BT36" i="1" s="1"/>
  <c r="BV35" i="2" s="1"/>
  <c r="AQ10" i="1"/>
  <c r="AY20" i="1"/>
  <c r="AY40" i="1"/>
  <c r="BB19" i="1"/>
  <c r="CE19" i="1" s="1"/>
  <c r="CG18" i="2" s="1"/>
  <c r="BB10" i="1"/>
  <c r="BB18" i="1"/>
  <c r="AX21" i="1"/>
  <c r="AX40" i="1"/>
  <c r="CA40" i="1" s="1"/>
  <c r="CC39" i="2" s="1"/>
  <c r="AT16" i="1"/>
  <c r="BW16" i="1" s="1"/>
  <c r="BY15" i="2" s="1"/>
  <c r="AT39" i="1"/>
  <c r="AY28" i="1"/>
  <c r="CB28" i="1" s="1"/>
  <c r="CD27" i="2" s="1"/>
  <c r="BB17" i="1"/>
  <c r="CE17" i="1" s="1"/>
  <c r="CG16" i="2" s="1"/>
  <c r="BB36" i="1"/>
  <c r="AX12" i="1"/>
  <c r="AX31" i="1"/>
  <c r="AT7" i="1"/>
  <c r="AT30" i="1"/>
  <c r="AT33" i="1"/>
  <c r="BB8" i="1"/>
  <c r="BB27" i="1"/>
  <c r="CE27" i="1" s="1"/>
  <c r="CG26" i="2" s="1"/>
  <c r="BB44" i="1"/>
  <c r="AX10" i="1"/>
  <c r="AX37" i="1"/>
  <c r="CA37" i="1" s="1"/>
  <c r="CC36" i="2" s="1"/>
  <c r="AT24" i="1"/>
  <c r="BW24" i="1" s="1"/>
  <c r="BY23" i="2" s="1"/>
  <c r="AT28" i="1"/>
  <c r="AY35" i="1"/>
  <c r="BB9" i="1"/>
  <c r="BB28" i="1"/>
  <c r="CE28" i="1" s="1"/>
  <c r="CG27" i="2" s="1"/>
  <c r="AX23" i="1"/>
  <c r="AX14" i="1"/>
  <c r="AX33" i="1"/>
  <c r="CA33" i="1" s="1"/>
  <c r="CC32" i="2" s="1"/>
  <c r="AT25" i="1"/>
  <c r="BW25" i="1" s="1"/>
  <c r="BY24" i="2" s="1"/>
  <c r="AT42" i="1"/>
  <c r="BE21" i="1"/>
  <c r="BE36" i="1"/>
  <c r="CH36" i="1" s="1"/>
  <c r="CJ35" i="2" s="1"/>
  <c r="BD17" i="1"/>
  <c r="CG17" i="1" s="1"/>
  <c r="CI16" i="2" s="1"/>
  <c r="BD36" i="1"/>
  <c r="BD31" i="1"/>
  <c r="BE22" i="1"/>
  <c r="CH22" i="1" s="1"/>
  <c r="CJ21" i="2" s="1"/>
  <c r="BE37" i="1"/>
  <c r="CH37" i="1" s="1"/>
  <c r="CJ36" i="2" s="1"/>
  <c r="BD18" i="1"/>
  <c r="BD33" i="1"/>
  <c r="BE16" i="1"/>
  <c r="CH16" i="1" s="1"/>
  <c r="CJ15" i="2" s="1"/>
  <c r="BE35" i="1"/>
  <c r="CH35" i="1" s="1"/>
  <c r="CJ34" i="2" s="1"/>
  <c r="BE38" i="1"/>
  <c r="BD15" i="1"/>
  <c r="BD34" i="1"/>
  <c r="CG34" i="1" s="1"/>
  <c r="CI33" i="2" s="1"/>
  <c r="BE17" i="1"/>
  <c r="CH17" i="1" s="1"/>
  <c r="CJ16" i="2" s="1"/>
  <c r="BE32" i="1"/>
  <c r="BD13" i="1"/>
  <c r="BD32" i="1"/>
  <c r="BD39" i="1"/>
  <c r="CG39" i="1" s="1"/>
  <c r="CI38" i="2" s="1"/>
  <c r="BC19" i="1"/>
  <c r="BC13" i="1"/>
  <c r="BC14" i="1"/>
  <c r="CF14" i="1" s="1"/>
  <c r="CH13" i="2" s="1"/>
  <c r="BC33" i="1"/>
  <c r="CF33" i="1" s="1"/>
  <c r="CH32" i="2" s="1"/>
  <c r="BC42" i="1"/>
  <c r="BC8" i="1"/>
  <c r="BC31" i="1"/>
  <c r="CF31" i="1" s="1"/>
  <c r="CH30" i="2" s="1"/>
  <c r="BC15" i="1"/>
  <c r="CF15" i="1" s="1"/>
  <c r="CH14" i="2" s="1"/>
  <c r="BC38" i="1"/>
  <c r="BH21" i="1"/>
  <c r="BH40" i="1"/>
  <c r="CK40" i="1" s="1"/>
  <c r="CM39" i="2" s="1"/>
  <c r="BH42" i="1"/>
  <c r="CK42" i="1" s="1"/>
  <c r="CM41" i="2" s="1"/>
  <c r="BG20" i="1"/>
  <c r="BG32" i="1"/>
  <c r="BH25" i="1"/>
  <c r="BH20" i="1"/>
  <c r="CK20" i="1" s="1"/>
  <c r="CM19" i="2" s="1"/>
  <c r="BH27" i="1"/>
  <c r="BG24" i="1"/>
  <c r="BG44" i="1"/>
  <c r="BH26" i="1"/>
  <c r="CK26" i="1" s="1"/>
  <c r="CM25" i="2" s="1"/>
  <c r="BH8" i="1"/>
  <c r="BG22" i="1"/>
  <c r="BG21" i="1"/>
  <c r="BG40" i="1"/>
  <c r="CJ40" i="1" s="1"/>
  <c r="CL39" i="2" s="1"/>
  <c r="BH23" i="1"/>
  <c r="BH12" i="1"/>
  <c r="BG19" i="1"/>
  <c r="BG25" i="1"/>
  <c r="CJ25" i="1" s="1"/>
  <c r="CL24" i="2" s="1"/>
  <c r="BF7" i="1"/>
  <c r="BF30" i="1"/>
  <c r="BF29" i="1"/>
  <c r="BF24" i="1"/>
  <c r="CI24" i="1" s="1"/>
  <c r="CK23" i="2" s="1"/>
  <c r="BF26" i="1"/>
  <c r="BF15" i="1"/>
  <c r="BF38" i="1"/>
  <c r="CI38" i="1" s="1"/>
  <c r="CK37" i="2" s="1"/>
  <c r="BF41" i="1"/>
  <c r="CI41" i="1" s="1"/>
  <c r="CK40" i="2" s="1"/>
  <c r="BF18" i="1"/>
  <c r="BF42" i="1"/>
  <c r="AW26" i="1"/>
  <c r="AW43" i="1"/>
  <c r="BZ43" i="1" s="1"/>
  <c r="CB42" i="2" s="1"/>
  <c r="AZ22" i="1"/>
  <c r="AZ37" i="1"/>
  <c r="AV17" i="1"/>
  <c r="BY17" i="1" s="1"/>
  <c r="CA16" i="2" s="1"/>
  <c r="AV36" i="1"/>
  <c r="BY36" i="1" s="1"/>
  <c r="CA35" i="2" s="1"/>
  <c r="AV35" i="1"/>
  <c r="AR15" i="1"/>
  <c r="AR34" i="1"/>
  <c r="BU34" i="1" s="1"/>
  <c r="BW33" i="2" s="1"/>
  <c r="BA13" i="1"/>
  <c r="CD13" i="1" s="1"/>
  <c r="BA28" i="1"/>
  <c r="AU10" i="1"/>
  <c r="AU29" i="1"/>
  <c r="AU44" i="1"/>
  <c r="BX44" i="1" s="1"/>
  <c r="BZ43" i="2" s="1"/>
  <c r="AS10" i="1"/>
  <c r="AS23" i="1"/>
  <c r="AQ27" i="1"/>
  <c r="AQ40" i="1"/>
  <c r="BT40" i="1" s="1"/>
  <c r="BV39" i="2" s="1"/>
  <c r="AQ22" i="1"/>
  <c r="AY24" i="1"/>
  <c r="AY21" i="1"/>
  <c r="CB21" i="1" s="1"/>
  <c r="CD20" i="2" s="1"/>
  <c r="AW17" i="1"/>
  <c r="BZ17" i="1" s="1"/>
  <c r="CB16" i="2" s="1"/>
  <c r="AW36" i="1"/>
  <c r="AZ13" i="1"/>
  <c r="AZ28" i="1"/>
  <c r="AZ43" i="1"/>
  <c r="CC43" i="1" s="1"/>
  <c r="CE42" i="2" s="1"/>
  <c r="AV11" i="1"/>
  <c r="AV34" i="1"/>
  <c r="AR10" i="1"/>
  <c r="BU10" i="1" s="1"/>
  <c r="BW10" i="2" s="1"/>
  <c r="AR29" i="1"/>
  <c r="BU29" i="1" s="1"/>
  <c r="BW28" i="2" s="1"/>
  <c r="AR39" i="1"/>
  <c r="BA7" i="1"/>
  <c r="BA38" i="1"/>
  <c r="AU23" i="1"/>
  <c r="BX23" i="1" s="1"/>
  <c r="BZ22" i="2" s="1"/>
  <c r="AU31" i="1"/>
  <c r="AS20" i="1"/>
  <c r="AS39" i="1"/>
  <c r="AS44" i="1"/>
  <c r="BV44" i="1" s="1"/>
  <c r="BX43" i="2" s="1"/>
  <c r="AQ12" i="1"/>
  <c r="AQ25" i="1"/>
  <c r="AY15" i="1"/>
  <c r="AY38" i="1"/>
  <c r="CB38" i="1" s="1"/>
  <c r="CD37" i="2" s="1"/>
  <c r="AW18" i="1"/>
  <c r="AW37" i="1"/>
  <c r="AZ14" i="1"/>
  <c r="CC14" i="1" s="1"/>
  <c r="CE13" i="2" s="1"/>
  <c r="AZ29" i="1"/>
  <c r="CC29" i="1" s="1"/>
  <c r="CE28" i="2" s="1"/>
  <c r="AV9" i="1"/>
  <c r="AV28" i="1"/>
  <c r="AV31" i="1"/>
  <c r="AR7" i="1"/>
  <c r="AR24" i="1"/>
  <c r="BA24" i="1"/>
  <c r="BA39" i="1"/>
  <c r="CD39" i="1" s="1"/>
  <c r="CF38" i="2" s="1"/>
  <c r="BA19" i="1"/>
  <c r="CD19" i="1" s="1"/>
  <c r="CF18" i="2" s="1"/>
  <c r="AU24" i="1"/>
  <c r="AU41" i="1"/>
  <c r="AS21" i="1"/>
  <c r="BV21" i="1" s="1"/>
  <c r="BX20" i="2" s="1"/>
  <c r="AS40" i="1"/>
  <c r="BV40" i="1" s="1"/>
  <c r="BX39" i="2" s="1"/>
  <c r="AQ19" i="1"/>
  <c r="AQ32" i="1"/>
  <c r="AQ7" i="1"/>
  <c r="AY16" i="1"/>
  <c r="CB16" i="1" s="1"/>
  <c r="CD15" i="2" s="1"/>
  <c r="AW12" i="1"/>
  <c r="AW31" i="1"/>
  <c r="AW23" i="1"/>
  <c r="AZ11" i="1"/>
  <c r="CC11" i="1" s="1"/>
  <c r="CE11" i="2" s="1"/>
  <c r="AZ30" i="1"/>
  <c r="AV10" i="1"/>
  <c r="AV29" i="1"/>
  <c r="AV43" i="1"/>
  <c r="BY43" i="1" s="1"/>
  <c r="CA42" i="2" s="1"/>
  <c r="AR16" i="1"/>
  <c r="BU16" i="1" s="1"/>
  <c r="BW15" i="2" s="1"/>
  <c r="AR31" i="1"/>
  <c r="BA25" i="1"/>
  <c r="BA40" i="1"/>
  <c r="CD40" i="1" s="1"/>
  <c r="CF39" i="2" s="1"/>
  <c r="AU22" i="1"/>
  <c r="AU17" i="1"/>
  <c r="AU42" i="1"/>
  <c r="BX42" i="1" s="1"/>
  <c r="BZ41" i="2" s="1"/>
  <c r="AS22" i="1"/>
  <c r="BV22" i="1" s="1"/>
  <c r="BX21" i="2" s="1"/>
  <c r="AS37" i="1"/>
  <c r="AQ39" i="1"/>
  <c r="AQ26" i="1"/>
  <c r="BT26" i="1" s="1"/>
  <c r="BV25" i="2" s="1"/>
  <c r="AY14" i="1"/>
  <c r="CB14" i="1" s="1"/>
  <c r="CD13" i="2" s="1"/>
  <c r="AY29" i="1"/>
  <c r="AY36" i="1"/>
  <c r="BB16" i="1"/>
  <c r="CE16" i="1" s="1"/>
  <c r="CG15" i="2" s="1"/>
  <c r="BB35" i="1"/>
  <c r="CE35" i="1" s="1"/>
  <c r="CG34" i="2" s="1"/>
  <c r="AX11" i="1"/>
  <c r="AX30" i="1"/>
  <c r="AX41" i="1"/>
  <c r="CA41" i="1" s="1"/>
  <c r="CC40" i="2" s="1"/>
  <c r="AT13" i="1"/>
  <c r="BW13" i="1" s="1"/>
  <c r="AT36" i="1"/>
  <c r="AY44" i="1"/>
  <c r="BB30" i="1"/>
  <c r="CE30" i="1" s="1"/>
  <c r="CG29" i="2" s="1"/>
  <c r="BB43" i="1"/>
  <c r="CE43" i="1" s="1"/>
  <c r="CG42" i="2" s="1"/>
  <c r="AX9" i="1"/>
  <c r="AX28" i="1"/>
  <c r="AT23" i="1"/>
  <c r="BW23" i="1" s="1"/>
  <c r="BY22" i="2" s="1"/>
  <c r="AT27" i="1"/>
  <c r="BW27" i="1" s="1"/>
  <c r="BY26" i="2" s="1"/>
  <c r="AT44" i="1"/>
  <c r="BB24" i="1"/>
  <c r="BB14" i="1"/>
  <c r="CE14" i="1" s="1"/>
  <c r="CG13" i="2" s="1"/>
  <c r="AX19" i="1"/>
  <c r="CA19" i="1" s="1"/>
  <c r="CC18" i="2" s="1"/>
  <c r="AX38" i="1"/>
  <c r="AX22" i="1"/>
  <c r="AT21" i="1"/>
  <c r="BW21" i="1" s="1"/>
  <c r="BY20" i="2" s="1"/>
  <c r="AT29" i="1"/>
  <c r="BW29" i="1" s="1"/>
  <c r="BY28" i="2" s="1"/>
  <c r="AY41" i="1"/>
  <c r="BB25" i="1"/>
  <c r="BB37" i="1"/>
  <c r="CE37" i="1" s="1"/>
  <c r="CG36" i="2" s="1"/>
  <c r="AX20" i="1"/>
  <c r="CA20" i="1" s="1"/>
  <c r="CC19" i="2" s="1"/>
  <c r="AX39" i="1"/>
  <c r="AT15" i="1"/>
  <c r="AT38" i="1"/>
  <c r="BW38" i="1" s="1"/>
  <c r="BY37" i="2" s="1"/>
  <c r="AT26" i="1"/>
  <c r="BW26" i="1" s="1"/>
  <c r="BY25" i="2" s="1"/>
  <c r="BE18" i="1"/>
  <c r="BE33" i="1"/>
  <c r="BD14" i="1"/>
  <c r="BD29" i="1"/>
  <c r="CG29" i="1" s="1"/>
  <c r="CI28" i="2" s="1"/>
  <c r="BE12" i="1"/>
  <c r="BE31" i="1"/>
  <c r="BE42" i="1"/>
  <c r="CH42" i="1" s="1"/>
  <c r="CJ41" i="2" s="1"/>
  <c r="BD11" i="1"/>
  <c r="CG11" i="1" s="1"/>
  <c r="CI11" i="2" s="1"/>
  <c r="BD30" i="1"/>
  <c r="BE13" i="1"/>
  <c r="BE28" i="1"/>
  <c r="BD9" i="1"/>
  <c r="BD28" i="1"/>
  <c r="BD44" i="1"/>
  <c r="BE14" i="1"/>
  <c r="BE29" i="1"/>
  <c r="CH29" i="1" s="1"/>
  <c r="CJ28" i="2" s="1"/>
  <c r="BD10" i="1"/>
  <c r="BD24" i="1"/>
  <c r="BD42" i="1"/>
  <c r="CG42" i="1" s="1"/>
  <c r="CI41" i="2" s="1"/>
  <c r="BC16" i="1"/>
  <c r="CF16" i="1" s="1"/>
  <c r="CH15" i="2" s="1"/>
  <c r="BC39" i="1"/>
  <c r="BC7" i="1"/>
  <c r="BC30" i="1"/>
  <c r="CF30" i="1" s="1"/>
  <c r="CH29" i="2" s="1"/>
  <c r="BC32" i="1"/>
  <c r="CF32" i="1" s="1"/>
  <c r="CH31" i="2" s="1"/>
  <c r="BC24" i="1"/>
  <c r="BC41" i="1"/>
  <c r="BC12" i="1"/>
  <c r="CF12" i="1" s="1"/>
  <c r="CH12" i="2" s="1"/>
  <c r="BC35" i="1"/>
  <c r="CF35" i="1" s="1"/>
  <c r="CH34" i="2" s="1"/>
  <c r="BH18" i="1"/>
  <c r="BH37" i="1"/>
  <c r="BG14" i="1"/>
  <c r="CJ14" i="1" s="1"/>
  <c r="CL13" i="2" s="1"/>
  <c r="BG33" i="1"/>
  <c r="CJ33" i="1" s="1"/>
  <c r="CL32" i="2" s="1"/>
  <c r="BG42" i="1"/>
  <c r="BH22" i="1"/>
  <c r="BH41" i="1"/>
  <c r="CK41" i="1" s="1"/>
  <c r="CM40" i="2" s="1"/>
  <c r="BG18" i="1"/>
  <c r="CJ18" i="1" s="1"/>
  <c r="CL17" i="2" s="1"/>
  <c r="BG37" i="1"/>
  <c r="BG28" i="1"/>
  <c r="BH19" i="1"/>
  <c r="BH38" i="1"/>
  <c r="CK38" i="1" s="1"/>
  <c r="CM37" i="2" s="1"/>
  <c r="BG15" i="1"/>
  <c r="BG9" i="1"/>
  <c r="BH17" i="1"/>
  <c r="CK17" i="1" s="1"/>
  <c r="CM16" i="2" s="1"/>
  <c r="BH36" i="1"/>
  <c r="CK36" i="1" s="1"/>
  <c r="CM35" i="2" s="1"/>
  <c r="BH39" i="1"/>
  <c r="BG16" i="1"/>
  <c r="CJ16" i="1" s="1"/>
  <c r="CL15" i="2" s="1"/>
  <c r="BG39" i="1"/>
  <c r="CJ39" i="1" s="1"/>
  <c r="CL38" i="2" s="1"/>
  <c r="BF23" i="1"/>
  <c r="CI23" i="1" s="1"/>
  <c r="CK22" i="2" s="1"/>
  <c r="BF27" i="1"/>
  <c r="BF14" i="1"/>
  <c r="BF21" i="1"/>
  <c r="BF40" i="1"/>
  <c r="CI40" i="1" s="1"/>
  <c r="CK39" i="2" s="1"/>
  <c r="BF12" i="1"/>
  <c r="BF35" i="1"/>
  <c r="BF19" i="1"/>
  <c r="CI19" i="1" s="1"/>
  <c r="CK18" i="2" s="1"/>
  <c r="BF22" i="1"/>
  <c r="CI22" i="1" s="1"/>
  <c r="CK21" i="2" s="1"/>
  <c r="BF33" i="1"/>
  <c r="BF13" i="1"/>
  <c r="BF32" i="1"/>
  <c r="CI32" i="1" s="1"/>
  <c r="CK31" i="2" s="1"/>
  <c r="BF43" i="1"/>
  <c r="CI43" i="1" s="1"/>
  <c r="CK42" i="2" s="1"/>
  <c r="AM195" i="1"/>
  <c r="AM199" i="1" s="1"/>
  <c r="L44" i="2"/>
  <c r="J44" i="3" s="1"/>
  <c r="BV10" i="1"/>
  <c r="BX10" i="2" s="1"/>
  <c r="AN11" i="1"/>
  <c r="BR11" i="1"/>
  <c r="BT11" i="2" s="1"/>
  <c r="CH11" i="1"/>
  <c r="CJ11" i="2" s="1"/>
  <c r="BT10" i="1"/>
  <c r="BV10" i="2" s="1"/>
  <c r="CE11" i="1"/>
  <c r="CG11" i="2" s="1"/>
  <c r="CF11" i="1"/>
  <c r="CH11" i="2" s="1"/>
  <c r="BY10" i="1"/>
  <c r="CA10" i="2" s="1"/>
  <c r="CJ37" i="1"/>
  <c r="CL36" i="2" s="1"/>
  <c r="CI36" i="1"/>
  <c r="CK35" i="2" s="1"/>
  <c r="BZ36" i="1"/>
  <c r="CB35" i="2" s="1"/>
  <c r="CJ44" i="1"/>
  <c r="CL43" i="2" s="1"/>
  <c r="CE23" i="1"/>
  <c r="CG22" i="2" s="1"/>
  <c r="CE42" i="1"/>
  <c r="CG41" i="2" s="1"/>
  <c r="BY20" i="1"/>
  <c r="CA19" i="2" s="1"/>
  <c r="CC40" i="1"/>
  <c r="CE39" i="2" s="1"/>
  <c r="CD41" i="1"/>
  <c r="CF40" i="2" s="1"/>
  <c r="AN41" i="1"/>
  <c r="CC36" i="1"/>
  <c r="CE35" i="2" s="1"/>
  <c r="CA44" i="1"/>
  <c r="CC43" i="2" s="1"/>
  <c r="BS23" i="1"/>
  <c r="BU22" i="2" s="1"/>
  <c r="BU23" i="1"/>
  <c r="BW22" i="2" s="1"/>
  <c r="BS42" i="1"/>
  <c r="BU41" i="2" s="1"/>
  <c r="CC20" i="1"/>
  <c r="CE19" i="2" s="1"/>
  <c r="CG40" i="1"/>
  <c r="CI39" i="2" s="1"/>
  <c r="CH41" i="1"/>
  <c r="CJ40" i="2" s="1"/>
  <c r="CG41" i="1"/>
  <c r="CI40" i="2" s="1"/>
  <c r="BT38" i="1"/>
  <c r="BV37" i="2" s="1"/>
  <c r="CF43" i="1"/>
  <c r="CH42" i="2" s="1"/>
  <c r="CF39" i="1"/>
  <c r="CH38" i="2" s="1"/>
  <c r="BS39" i="1"/>
  <c r="BU38" i="2" s="1"/>
  <c r="CC37" i="1"/>
  <c r="CE36" i="2" s="1"/>
  <c r="AN36" i="1"/>
  <c r="CB44" i="1"/>
  <c r="CD43" i="2" s="1"/>
  <c r="BW42" i="1"/>
  <c r="BY41" i="2" s="1"/>
  <c r="AN20" i="1"/>
  <c r="BV41" i="1"/>
  <c r="BX40" i="2" s="1"/>
  <c r="BU37" i="1"/>
  <c r="BW36" i="2" s="1"/>
  <c r="CC25" i="1"/>
  <c r="CE24" i="2" s="1"/>
  <c r="BS20" i="1"/>
  <c r="BU19" i="2" s="1"/>
  <c r="BW40" i="1"/>
  <c r="BY39" i="2" s="1"/>
  <c r="BT24" i="1"/>
  <c r="BV23" i="2" s="1"/>
  <c r="CE24" i="1"/>
  <c r="CG23" i="2" s="1"/>
  <c r="CI44" i="1"/>
  <c r="CK43" i="2" s="1"/>
  <c r="BT23" i="1"/>
  <c r="BV22" i="2" s="1"/>
  <c r="CA39" i="1"/>
  <c r="CC38" i="2" s="1"/>
  <c r="BX25" i="1"/>
  <c r="BZ24" i="2" s="1"/>
  <c r="BT42" i="1"/>
  <c r="BV41" i="2" s="1"/>
  <c r="CF24" i="1"/>
  <c r="CH23" i="2" s="1"/>
  <c r="AN43" i="1"/>
  <c r="BU39" i="1"/>
  <c r="BW38" i="2" s="1"/>
  <c r="CE36" i="1"/>
  <c r="CG35" i="2" s="1"/>
  <c r="BR24" i="1"/>
  <c r="BT23" i="2" s="1"/>
  <c r="CE39" i="1"/>
  <c r="CG38" i="2" s="1"/>
  <c r="BU11" i="1"/>
  <c r="BW11" i="2" s="1"/>
  <c r="CA10" i="1"/>
  <c r="CC10" i="2" s="1"/>
  <c r="BV11" i="1"/>
  <c r="BX11" i="2" s="1"/>
  <c r="BX10" i="1"/>
  <c r="BZ10" i="2" s="1"/>
  <c r="BS11" i="1"/>
  <c r="BU11" i="2" s="1"/>
  <c r="CI11" i="1"/>
  <c r="CK11" i="2" s="1"/>
  <c r="CK37" i="1"/>
  <c r="CM36" i="2" s="1"/>
  <c r="CF36" i="1"/>
  <c r="CH35" i="2" s="1"/>
  <c r="BY44" i="1"/>
  <c r="CA43" i="2" s="1"/>
  <c r="BW20" i="1"/>
  <c r="BY19" i="2" s="1"/>
  <c r="BZ20" i="1"/>
  <c r="CB19" i="2" s="1"/>
  <c r="BS24" i="1"/>
  <c r="BU23" i="2" s="1"/>
  <c r="BU38" i="1"/>
  <c r="BW37" i="2" s="1"/>
  <c r="BX37" i="1"/>
  <c r="BZ36" i="2" s="1"/>
  <c r="BW36" i="1"/>
  <c r="BY35" i="2" s="1"/>
  <c r="BV36" i="1"/>
  <c r="BX35" i="2" s="1"/>
  <c r="CK25" i="1"/>
  <c r="CM24" i="2" s="1"/>
  <c r="CI42" i="1"/>
  <c r="CK41" i="2" s="1"/>
  <c r="CE40" i="1"/>
  <c r="CG39" i="2" s="1"/>
  <c r="BZ40" i="1"/>
  <c r="CB39" i="2" s="1"/>
  <c r="CE41" i="1"/>
  <c r="CG40" i="2" s="1"/>
  <c r="AN24" i="1"/>
  <c r="BQ24" i="1" s="1"/>
  <c r="BS23" i="2" s="1"/>
  <c r="BR38" i="1"/>
  <c r="BT37" i="2" s="1"/>
  <c r="BU43" i="1"/>
  <c r="BW42" i="2" s="1"/>
  <c r="BY39" i="1"/>
  <c r="CA38" i="2" s="1"/>
  <c r="CG36" i="1"/>
  <c r="CI35" i="2" s="1"/>
  <c r="BR25" i="1"/>
  <c r="BT24" i="2" s="1"/>
  <c r="AN44" i="1"/>
  <c r="AN42" i="1"/>
  <c r="CG20" i="1"/>
  <c r="CI19" i="2" s="1"/>
  <c r="BS40" i="1"/>
  <c r="BU39" i="2" s="1"/>
  <c r="BS41" i="1"/>
  <c r="BU40" i="2" s="1"/>
  <c r="BS44" i="1"/>
  <c r="BU43" i="2" s="1"/>
  <c r="CA42" i="1"/>
  <c r="CC41" i="2" s="1"/>
  <c r="BR40" i="1"/>
  <c r="BT39" i="2" s="1"/>
  <c r="CE38" i="1"/>
  <c r="CG37" i="2" s="1"/>
  <c r="CD42" i="1"/>
  <c r="CF41" i="2" s="1"/>
  <c r="BV43" i="1"/>
  <c r="BX42" i="2" s="1"/>
  <c r="BZ39" i="1"/>
  <c r="CB38" i="2" s="1"/>
  <c r="BS37" i="1"/>
  <c r="BU36" i="2" s="1"/>
  <c r="CH44" i="1"/>
  <c r="CJ43" i="2" s="1"/>
  <c r="CI20" i="1"/>
  <c r="CK19" i="2" s="1"/>
  <c r="BY24" i="1"/>
  <c r="CA23" i="2" s="1"/>
  <c r="CH43" i="1"/>
  <c r="CJ42" i="2" s="1"/>
  <c r="BT39" i="1"/>
  <c r="BV38" i="2" s="1"/>
  <c r="BR36" i="1"/>
  <c r="BT35" i="2" s="1"/>
  <c r="CE25" i="1"/>
  <c r="CG24" i="2" s="1"/>
  <c r="CF44" i="1"/>
  <c r="CH43" i="2" s="1"/>
  <c r="CJ23" i="1"/>
  <c r="CL22" i="2" s="1"/>
  <c r="CF38" i="1"/>
  <c r="CH37" i="2" s="1"/>
  <c r="BR43" i="1"/>
  <c r="BT42" i="2" s="1"/>
  <c r="BV39" i="1"/>
  <c r="BX38" i="2" s="1"/>
  <c r="CD10" i="1"/>
  <c r="CF10" i="2" s="1"/>
  <c r="BY11" i="1"/>
  <c r="CA11" i="2" s="1"/>
  <c r="CE10" i="1"/>
  <c r="CG10" i="2" s="1"/>
  <c r="BZ11" i="1"/>
  <c r="CB11" i="2" s="1"/>
  <c r="CB10" i="1"/>
  <c r="CD10" i="2" s="1"/>
  <c r="BW11" i="1"/>
  <c r="BY11" i="2" s="1"/>
  <c r="CC10" i="1"/>
  <c r="CE10" i="2" s="1"/>
  <c r="CJ11" i="1"/>
  <c r="CL11" i="2" s="1"/>
  <c r="CG10" i="1"/>
  <c r="CI10" i="2" s="1"/>
  <c r="AN25" i="1"/>
  <c r="BW44" i="1"/>
  <c r="BY43" i="2" s="1"/>
  <c r="BR23" i="1"/>
  <c r="BT22" i="2" s="1"/>
  <c r="BY23" i="1"/>
  <c r="CA22" i="2" s="1"/>
  <c r="BR42" i="1"/>
  <c r="BT41" i="2" s="1"/>
  <c r="CJ42" i="1"/>
  <c r="CL41" i="2" s="1"/>
  <c r="BR20" i="1"/>
  <c r="BT19" i="2" s="1"/>
  <c r="BT41" i="1"/>
  <c r="BV40" i="2" s="1"/>
  <c r="BX38" i="1"/>
  <c r="BZ37" i="2" s="1"/>
  <c r="BR37" i="1"/>
  <c r="BT36" i="2" s="1"/>
  <c r="AN37" i="1"/>
  <c r="CD25" i="1"/>
  <c r="CF24" i="2" s="1"/>
  <c r="CB23" i="1"/>
  <c r="CD22" i="2" s="1"/>
  <c r="BX41" i="1"/>
  <c r="BZ40" i="2" s="1"/>
  <c r="CG24" i="1"/>
  <c r="CI23" i="2" s="1"/>
  <c r="CB24" i="1"/>
  <c r="CD23" i="2" s="1"/>
  <c r="CH38" i="1"/>
  <c r="CJ37" i="2" s="1"/>
  <c r="CK43" i="1"/>
  <c r="CM42" i="2" s="1"/>
  <c r="BR39" i="1"/>
  <c r="BT38" i="2" s="1"/>
  <c r="CB37" i="1"/>
  <c r="CD36" i="2" s="1"/>
  <c r="CD36" i="1"/>
  <c r="CF35" i="2" s="1"/>
  <c r="BT25" i="1"/>
  <c r="BV24" i="2" s="1"/>
  <c r="CH25" i="1"/>
  <c r="CJ24" i="2" s="1"/>
  <c r="CG44" i="1"/>
  <c r="CI43" i="2" s="1"/>
  <c r="CF23" i="1"/>
  <c r="CH22" i="2" s="1"/>
  <c r="CF42" i="1"/>
  <c r="CH41" i="2" s="1"/>
  <c r="CK44" i="1"/>
  <c r="CM43" i="2" s="1"/>
  <c r="CA23" i="1"/>
  <c r="CC22" i="2" s="1"/>
  <c r="BU24" i="1"/>
  <c r="BW23" i="2" s="1"/>
  <c r="BS38" i="1"/>
  <c r="BU37" i="2" s="1"/>
  <c r="BU36" i="1"/>
  <c r="BW35" i="2" s="1"/>
  <c r="BV20" i="1"/>
  <c r="BX19" i="2" s="1"/>
  <c r="CH24" i="1"/>
  <c r="CJ23" i="2" s="1"/>
  <c r="AN38" i="1"/>
  <c r="BT43" i="1"/>
  <c r="BV42" i="2" s="1"/>
  <c r="AN39" i="1"/>
  <c r="CK24" i="1"/>
  <c r="CM23" i="2" s="1"/>
  <c r="BS43" i="1"/>
  <c r="BU42" i="2" s="1"/>
  <c r="BW39" i="1"/>
  <c r="BY38" i="2" s="1"/>
  <c r="BR10" i="1"/>
  <c r="BT10" i="2" s="1"/>
  <c r="CH10" i="1"/>
  <c r="CJ10" i="2" s="1"/>
  <c r="BS10" i="1"/>
  <c r="BU10" i="2" s="1"/>
  <c r="CD11" i="1"/>
  <c r="CF11" i="2" s="1"/>
  <c r="CF10" i="1"/>
  <c r="CH10" i="2" s="1"/>
  <c r="CA11" i="1"/>
  <c r="CC11" i="2" s="1"/>
  <c r="AN10" i="1"/>
  <c r="BX11" i="1"/>
  <c r="BZ11" i="2" s="1"/>
  <c r="BT37" i="1"/>
  <c r="BV36" i="2" s="1"/>
  <c r="BS36" i="1"/>
  <c r="BU35" i="2" s="1"/>
  <c r="BZ44" i="1"/>
  <c r="CB43" i="2" s="1"/>
  <c r="CH23" i="1"/>
  <c r="CJ22" i="2" s="1"/>
  <c r="AN23" i="1"/>
  <c r="CJ20" i="1"/>
  <c r="CL19" i="2" s="1"/>
  <c r="CJ41" i="1"/>
  <c r="CL40" i="2" s="1"/>
  <c r="BX24" i="1"/>
  <c r="BZ23" i="2" s="1"/>
  <c r="CD38" i="1"/>
  <c r="CF37" i="2" s="1"/>
  <c r="BY37" i="1"/>
  <c r="CA36" i="2" s="1"/>
  <c r="CJ36" i="1"/>
  <c r="CL35" i="2" s="1"/>
  <c r="CF25" i="1"/>
  <c r="CH24" i="2" s="1"/>
  <c r="BS25" i="1"/>
  <c r="BU24" i="2" s="1"/>
  <c r="BV23" i="1"/>
  <c r="BX22" i="2" s="1"/>
  <c r="CG23" i="1"/>
  <c r="CI22" i="2" s="1"/>
  <c r="AN40" i="1"/>
  <c r="BR41" i="1"/>
  <c r="BT40" i="2" s="1"/>
  <c r="CC41" i="1"/>
  <c r="CE40" i="2" s="1"/>
  <c r="BZ24" i="1"/>
  <c r="CB23" i="2" s="1"/>
  <c r="CA38" i="1"/>
  <c r="CC37" i="2" s="1"/>
  <c r="CD43" i="1"/>
  <c r="CF42" i="2" s="1"/>
  <c r="CH39" i="1"/>
  <c r="CJ38" i="2" s="1"/>
  <c r="BV37" i="1"/>
  <c r="BX36" i="2" s="1"/>
  <c r="BX36" i="1"/>
  <c r="BZ35" i="2" s="1"/>
  <c r="CE44" i="1"/>
  <c r="CG43" i="2" s="1"/>
  <c r="BR44" i="1"/>
  <c r="BT43" i="2" s="1"/>
  <c r="BZ23" i="1"/>
  <c r="CB22" i="2" s="1"/>
  <c r="CK23" i="1"/>
  <c r="CM22" i="2" s="1"/>
  <c r="CB20" i="1"/>
  <c r="CD19" i="2" s="1"/>
  <c r="CB40" i="1"/>
  <c r="CD39" i="2" s="1"/>
  <c r="CB41" i="1"/>
  <c r="CD40" i="2" s="1"/>
  <c r="BZ37" i="1"/>
  <c r="CB36" i="2" s="1"/>
  <c r="CB36" i="1"/>
  <c r="CD35" i="2" s="1"/>
  <c r="BW41" i="1"/>
  <c r="BY40" i="2" s="1"/>
  <c r="CD24" i="1"/>
  <c r="CF23" i="2" s="1"/>
  <c r="BU44" i="1"/>
  <c r="BW43" i="2" s="1"/>
  <c r="BV25" i="1"/>
  <c r="BX24" i="2" s="1"/>
  <c r="CJ24" i="1"/>
  <c r="CL23" i="2" s="1"/>
  <c r="BZ38" i="1"/>
  <c r="CB37" i="2" s="1"/>
  <c r="CK39" i="1"/>
  <c r="CM38" i="2" s="1"/>
  <c r="CC23" i="1"/>
  <c r="CE22" i="2" s="1"/>
  <c r="CF41" i="1"/>
  <c r="CH40" i="2" s="1"/>
  <c r="CC38" i="1"/>
  <c r="CE37" i="2" s="1"/>
  <c r="BX43" i="1"/>
  <c r="BZ42" i="2" s="1"/>
  <c r="CB39" i="1"/>
  <c r="CD38" i="2" s="1"/>
  <c r="BW33" i="1"/>
  <c r="BY32" i="2" s="1"/>
  <c r="BZ29" i="1"/>
  <c r="CB28" i="2" s="1"/>
  <c r="CK29" i="1"/>
  <c r="CM28" i="2" s="1"/>
  <c r="BV29" i="1"/>
  <c r="BX28" i="2" s="1"/>
  <c r="BR33" i="1"/>
  <c r="BT32" i="2" s="1"/>
  <c r="BT17" i="1"/>
  <c r="BV16" i="2" s="1"/>
  <c r="CI17" i="1"/>
  <c r="CK16" i="2" s="1"/>
  <c r="BS12" i="1"/>
  <c r="BU12" i="2" s="1"/>
  <c r="CJ32" i="1"/>
  <c r="CL31" i="2" s="1"/>
  <c r="BU30" i="1"/>
  <c r="BW29" i="2" s="1"/>
  <c r="CD35" i="1"/>
  <c r="CF34" i="2" s="1"/>
  <c r="BS26" i="1"/>
  <c r="BU25" i="2" s="1"/>
  <c r="AN14" i="1"/>
  <c r="CE29" i="1"/>
  <c r="CG28" i="2" s="1"/>
  <c r="BS17" i="1"/>
  <c r="BU16" i="2" s="1"/>
  <c r="BX12" i="1"/>
  <c r="BZ12" i="2" s="1"/>
  <c r="CA12" i="1"/>
  <c r="CC12" i="2" s="1"/>
  <c r="CG30" i="1"/>
  <c r="CI29" i="2" s="1"/>
  <c r="CF29" i="1"/>
  <c r="CH28" i="2" s="1"/>
  <c r="BT22" i="1"/>
  <c r="BV21" i="2" s="1"/>
  <c r="BX31" i="1"/>
  <c r="BZ30" i="2" s="1"/>
  <c r="CK21" i="1"/>
  <c r="CM20" i="2" s="1"/>
  <c r="BR18" i="1"/>
  <c r="BT17" i="2" s="1"/>
  <c r="BZ18" i="1"/>
  <c r="CB17" i="2" s="1"/>
  <c r="CC13" i="1"/>
  <c r="BR13" i="1"/>
  <c r="CE22" i="1"/>
  <c r="CG21" i="2" s="1"/>
  <c r="CD34" i="1"/>
  <c r="CF33" i="2" s="1"/>
  <c r="BR32" i="1"/>
  <c r="BT31" i="2" s="1"/>
  <c r="BZ30" i="1"/>
  <c r="CB29" i="2" s="1"/>
  <c r="AN28" i="1"/>
  <c r="BY35" i="1"/>
  <c r="CA34" i="2" s="1"/>
  <c r="BS35" i="1"/>
  <c r="BU34" i="2" s="1"/>
  <c r="BZ31" i="1"/>
  <c r="CB30" i="2" s="1"/>
  <c r="AN31" i="1"/>
  <c r="BU26" i="1"/>
  <c r="BW25" i="2" s="1"/>
  <c r="BS14" i="1"/>
  <c r="BU13" i="2" s="1"/>
  <c r="BT27" i="1"/>
  <c r="BV26" i="2" s="1"/>
  <c r="CC21" i="1"/>
  <c r="CE20" i="2" s="1"/>
  <c r="BT21" i="1"/>
  <c r="BV20" i="2" s="1"/>
  <c r="BU18" i="1"/>
  <c r="BW17" i="2" s="1"/>
  <c r="BW18" i="1"/>
  <c r="BY17" i="2" s="1"/>
  <c r="CK15" i="1"/>
  <c r="CM14" i="2" s="1"/>
  <c r="CC30" i="1"/>
  <c r="CE29" i="2" s="1"/>
  <c r="BU14" i="1"/>
  <c r="BW13" i="2" s="1"/>
  <c r="CA27" i="1"/>
  <c r="CC26" i="2" s="1"/>
  <c r="CF21" i="1"/>
  <c r="CH20" i="2" s="1"/>
  <c r="CI13" i="1"/>
  <c r="BU17" i="1"/>
  <c r="BW16" i="2" s="1"/>
  <c r="CB32" i="1"/>
  <c r="CD31" i="2" s="1"/>
  <c r="CB35" i="1"/>
  <c r="CD34" i="2" s="1"/>
  <c r="CE13" i="1"/>
  <c r="BW31" i="1"/>
  <c r="BY30" i="2" s="1"/>
  <c r="CD27" i="1"/>
  <c r="CF26" i="2" s="1"/>
  <c r="AN34" i="1"/>
  <c r="BS30" i="1"/>
  <c r="BU29" i="2" s="1"/>
  <c r="CF27" i="1"/>
  <c r="CH26" i="2" s="1"/>
  <c r="BU32" i="1"/>
  <c r="BW31" i="2" s="1"/>
  <c r="BX27" i="1"/>
  <c r="BZ26" i="2" s="1"/>
  <c r="CJ28" i="1"/>
  <c r="CL27" i="2" s="1"/>
  <c r="CG15" i="1"/>
  <c r="CI14" i="2" s="1"/>
  <c r="CG33" i="1"/>
  <c r="CI32" i="2" s="1"/>
  <c r="CI33" i="1"/>
  <c r="CK32" i="2" s="1"/>
  <c r="BX33" i="1"/>
  <c r="BZ32" i="2" s="1"/>
  <c r="CJ29" i="1"/>
  <c r="CL28" i="2" s="1"/>
  <c r="CD33" i="1"/>
  <c r="CF32" i="2" s="1"/>
  <c r="CH12" i="1"/>
  <c r="CJ12" i="2" s="1"/>
  <c r="BY34" i="1"/>
  <c r="CA33" i="2" s="1"/>
  <c r="BW30" i="1"/>
  <c r="BY29" i="2" s="1"/>
  <c r="CA26" i="1"/>
  <c r="CC25" i="2" s="1"/>
  <c r="BT33" i="1"/>
  <c r="BV32" i="2" s="1"/>
  <c r="AN29" i="1"/>
  <c r="CH30" i="1"/>
  <c r="CJ29" i="2" s="1"/>
  <c r="BR28" i="1"/>
  <c r="BT27" i="2" s="1"/>
  <c r="CE33" i="1"/>
  <c r="CG32" i="2" s="1"/>
  <c r="CK34" i="1"/>
  <c r="CM33" i="2" s="1"/>
  <c r="BY28" i="1"/>
  <c r="CA27" i="2" s="1"/>
  <c r="CJ35" i="1"/>
  <c r="CL34" i="2" s="1"/>
  <c r="CC31" i="1"/>
  <c r="CE30" i="2" s="1"/>
  <c r="BY14" i="1"/>
  <c r="CA13" i="2" s="1"/>
  <c r="CK27" i="1"/>
  <c r="CM26" i="2" s="1"/>
  <c r="CH21" i="1"/>
  <c r="CJ20" i="2" s="1"/>
  <c r="CB12" i="1"/>
  <c r="CD12" i="2" s="1"/>
  <c r="BS27" i="1"/>
  <c r="BU26" i="2" s="1"/>
  <c r="BU27" i="1"/>
  <c r="BW26" i="2" s="1"/>
  <c r="BY30" i="1"/>
  <c r="CA29" i="2" s="1"/>
  <c r="CK14" i="1"/>
  <c r="CM13" i="2" s="1"/>
  <c r="CG27" i="1"/>
  <c r="CI26" i="2" s="1"/>
  <c r="AN13" i="1"/>
  <c r="CB15" i="1"/>
  <c r="CD14" i="2" s="1"/>
  <c r="CB13" i="1"/>
  <c r="CK12" i="1"/>
  <c r="CM12" i="2" s="1"/>
  <c r="BT30" i="1"/>
  <c r="BV29" i="2" s="1"/>
  <c r="CD31" i="1"/>
  <c r="CF30" i="2" s="1"/>
  <c r="AN21" i="1"/>
  <c r="BU31" i="1"/>
  <c r="BW30" i="2" s="1"/>
  <c r="CI18" i="1"/>
  <c r="CK17" i="2" s="1"/>
  <c r="AN33" i="1"/>
  <c r="BU33" i="1"/>
  <c r="BW32" i="2" s="1"/>
  <c r="CC22" i="1"/>
  <c r="CE21" i="2" s="1"/>
  <c r="BU19" i="1"/>
  <c r="BW18" i="2" s="1"/>
  <c r="AN17" i="1"/>
  <c r="CH34" i="1"/>
  <c r="CJ33" i="2" s="1"/>
  <c r="BZ32" i="1"/>
  <c r="CB31" i="2" s="1"/>
  <c r="BU35" i="1"/>
  <c r="BW34" i="2" s="1"/>
  <c r="CB26" i="1"/>
  <c r="CD25" i="2" s="1"/>
  <c r="CH14" i="1"/>
  <c r="CJ13" i="2" s="1"/>
  <c r="BW14" i="1"/>
  <c r="BY13" i="2" s="1"/>
  <c r="CH33" i="1"/>
  <c r="CJ32" i="2" s="1"/>
  <c r="BT19" i="1"/>
  <c r="BV18" i="2" s="1"/>
  <c r="CJ34" i="1"/>
  <c r="CL33" i="2" s="1"/>
  <c r="AN7" i="1"/>
  <c r="BQ7" i="1" s="1"/>
  <c r="BS7" i="2" s="1"/>
  <c r="BW17" i="1"/>
  <c r="BY16" i="2" s="1"/>
  <c r="CI34" i="1"/>
  <c r="CK33" i="2" s="1"/>
  <c r="BW28" i="1"/>
  <c r="BY27" i="2" s="1"/>
  <c r="BZ35" i="1"/>
  <c r="CB34" i="2" s="1"/>
  <c r="BY26" i="1"/>
  <c r="CA25" i="2" s="1"/>
  <c r="BR21" i="1"/>
  <c r="BT20" i="2" s="1"/>
  <c r="CA15" i="1"/>
  <c r="CC14" i="2" s="1"/>
  <c r="BR19" i="1"/>
  <c r="BT18" i="2" s="1"/>
  <c r="CI12" i="1"/>
  <c r="CK12" i="2" s="1"/>
  <c r="CI27" i="1"/>
  <c r="CK26" i="2" s="1"/>
  <c r="CG13" i="1"/>
  <c r="AN9" i="1"/>
  <c r="CA32" i="1"/>
  <c r="CC31" i="2" s="1"/>
  <c r="CH31" i="1"/>
  <c r="CJ30" i="2" s="1"/>
  <c r="BT18" i="1"/>
  <c r="BV17" i="2" s="1"/>
  <c r="BY13" i="1"/>
  <c r="BY27" i="1"/>
  <c r="CA26" i="2" s="1"/>
  <c r="BX18" i="1"/>
  <c r="BZ17" i="2" s="1"/>
  <c r="BR35" i="1"/>
  <c r="BT34" i="2" s="1"/>
  <c r="CA14" i="1"/>
  <c r="CC13" i="2" s="1"/>
  <c r="BZ21" i="1"/>
  <c r="CB20" i="2" s="1"/>
  <c r="BS33" i="1"/>
  <c r="BU32" i="2" s="1"/>
  <c r="BR29" i="1"/>
  <c r="BT28" i="2" s="1"/>
  <c r="CI29" i="1"/>
  <c r="CK28" i="2" s="1"/>
  <c r="BX22" i="1"/>
  <c r="BZ21" i="2" s="1"/>
  <c r="CJ19" i="1"/>
  <c r="CL18" i="2" s="1"/>
  <c r="CB19" i="1"/>
  <c r="CD18" i="2" s="1"/>
  <c r="BT12" i="1"/>
  <c r="BV12" i="2" s="1"/>
  <c r="BR12" i="1"/>
  <c r="BT12" i="2" s="1"/>
  <c r="CA34" i="1"/>
  <c r="CC33" i="2" s="1"/>
  <c r="CH32" i="1"/>
  <c r="CJ31" i="2" s="1"/>
  <c r="CK30" i="1"/>
  <c r="CM29" i="2" s="1"/>
  <c r="CD30" i="1"/>
  <c r="CF29" i="2" s="1"/>
  <c r="CG28" i="1"/>
  <c r="CI27" i="2" s="1"/>
  <c r="BT31" i="1"/>
  <c r="BV30" i="2" s="1"/>
  <c r="CA31" i="1"/>
  <c r="CC30" i="2" s="1"/>
  <c r="CD26" i="1"/>
  <c r="CF25" i="2" s="1"/>
  <c r="CC33" i="1"/>
  <c r="CE32" i="2" s="1"/>
  <c r="CA29" i="1"/>
  <c r="CC28" i="2" s="1"/>
  <c r="CH19" i="1"/>
  <c r="CJ18" i="2" s="1"/>
  <c r="CF19" i="1"/>
  <c r="CH18" i="2" s="1"/>
  <c r="BV17" i="1"/>
  <c r="BX16" i="2" s="1"/>
  <c r="BZ12" i="1"/>
  <c r="CB12" i="2" s="1"/>
  <c r="CG32" i="1"/>
  <c r="CI31" i="2" s="1"/>
  <c r="CC28" i="1"/>
  <c r="CE27" i="2" s="1"/>
  <c r="BZ28" i="1"/>
  <c r="CB27" i="2" s="1"/>
  <c r="CG22" i="1"/>
  <c r="CI21" i="2" s="1"/>
  <c r="CB17" i="1"/>
  <c r="CD16" i="2" s="1"/>
  <c r="CK32" i="1"/>
  <c r="CM31" i="2" s="1"/>
  <c r="BV30" i="1"/>
  <c r="BX29" i="2" s="1"/>
  <c r="CG31" i="1"/>
  <c r="CI30" i="2" s="1"/>
  <c r="CD14" i="1"/>
  <c r="CF13" i="2" s="1"/>
  <c r="CI14" i="1"/>
  <c r="CK13" i="2" s="1"/>
  <c r="CJ27" i="1"/>
  <c r="CL26" i="2" s="1"/>
  <c r="CG18" i="1"/>
  <c r="CI17" i="2" s="1"/>
  <c r="BS18" i="1"/>
  <c r="BU17" i="2" s="1"/>
  <c r="CH13" i="1"/>
  <c r="BX29" i="1"/>
  <c r="BZ28" i="2" s="1"/>
  <c r="CJ22" i="1"/>
  <c r="CL21" i="2" s="1"/>
  <c r="AN12" i="1"/>
  <c r="CE32" i="1"/>
  <c r="CG31" i="2" s="1"/>
  <c r="CH28" i="1"/>
  <c r="CJ27" i="2" s="1"/>
  <c r="CI31" i="1"/>
  <c r="CK30" i="2" s="1"/>
  <c r="CG14" i="1"/>
  <c r="CI13" i="2" s="1"/>
  <c r="CI21" i="1"/>
  <c r="CK20" i="2" s="1"/>
  <c r="BY21" i="1"/>
  <c r="CA20" i="2" s="1"/>
  <c r="CF13" i="1"/>
  <c r="BW34" i="1"/>
  <c r="BY33" i="2" s="1"/>
  <c r="CA28" i="1"/>
  <c r="CC27" i="2" s="1"/>
  <c r="CG21" i="1"/>
  <c r="CI20" i="2" s="1"/>
  <c r="CJ15" i="1"/>
  <c r="CL14" i="2" s="1"/>
  <c r="AN19" i="1"/>
  <c r="CK13" i="1"/>
  <c r="BY31" i="1"/>
  <c r="CA30" i="2" s="1"/>
  <c r="BZ14" i="1"/>
  <c r="CB13" i="2" s="1"/>
  <c r="CC18" i="1"/>
  <c r="CE17" i="2" s="1"/>
  <c r="BR15" i="1"/>
  <c r="BT14" i="2" s="1"/>
  <c r="CD17" i="1"/>
  <c r="CF16" i="2" s="1"/>
  <c r="BS34" i="1"/>
  <c r="BU33" i="2" s="1"/>
  <c r="BV28" i="1"/>
  <c r="BX27" i="2" s="1"/>
  <c r="AN35" i="1"/>
  <c r="BX14" i="1"/>
  <c r="BZ13" i="2" s="1"/>
  <c r="AN8" i="1"/>
  <c r="BQ8" i="1" s="1"/>
  <c r="BS8" i="2" s="1"/>
  <c r="BV27" i="1"/>
  <c r="BX26" i="2" s="1"/>
  <c r="CD21" i="1"/>
  <c r="CF20" i="2" s="1"/>
  <c r="BV18" i="1"/>
  <c r="BX17" i="2" s="1"/>
  <c r="BS15" i="1"/>
  <c r="BU14" i="2" s="1"/>
  <c r="CA13" i="1"/>
  <c r="CD28" i="1"/>
  <c r="CF27" i="2" s="1"/>
  <c r="BR31" i="1"/>
  <c r="BT30" i="2" s="1"/>
  <c r="BR14" i="1"/>
  <c r="BT13" i="2" s="1"/>
  <c r="CH18" i="1"/>
  <c r="CJ17" i="2" s="1"/>
  <c r="BW12" i="1"/>
  <c r="BY12" i="2" s="1"/>
  <c r="CI30" i="1"/>
  <c r="CK29" i="2" s="1"/>
  <c r="BX21" i="1"/>
  <c r="BZ20" i="2" s="1"/>
  <c r="CB33" i="1"/>
  <c r="CD32" i="2" s="1"/>
  <c r="CB29" i="1"/>
  <c r="CD28" i="2" s="1"/>
  <c r="BY29" i="1"/>
  <c r="CA28" i="2" s="1"/>
  <c r="AN22" i="1"/>
  <c r="CJ17" i="1"/>
  <c r="CL16" i="2" s="1"/>
  <c r="BR34" i="1"/>
  <c r="BT33" i="2" s="1"/>
  <c r="CC32" i="1"/>
  <c r="CE31" i="2" s="1"/>
  <c r="BU28" i="1"/>
  <c r="BW27" i="2" s="1"/>
  <c r="BX35" i="1"/>
  <c r="BZ34" i="2" s="1"/>
  <c r="CI35" i="1"/>
  <c r="CK34" i="2" s="1"/>
  <c r="CE26" i="1"/>
  <c r="CG25" i="2" s="1"/>
  <c r="CA22" i="1"/>
  <c r="CC21" i="2" s="1"/>
  <c r="BS19" i="1"/>
  <c r="BU18" i="2" s="1"/>
  <c r="BX17" i="1"/>
  <c r="BZ16" i="2" s="1"/>
  <c r="BR17" i="1"/>
  <c r="BT16" i="2" s="1"/>
  <c r="BV12" i="1"/>
  <c r="BX12" i="2" s="1"/>
  <c r="BR30" i="1"/>
  <c r="BT29" i="2" s="1"/>
  <c r="CD22" i="1"/>
  <c r="CF21" i="2" s="1"/>
  <c r="CK19" i="1"/>
  <c r="CM18" i="2" s="1"/>
  <c r="BR27" i="1"/>
  <c r="BT26" i="2" s="1"/>
  <c r="CE21" i="1"/>
  <c r="CG20" i="2" s="1"/>
  <c r="AN18" i="1"/>
  <c r="BX13" i="1"/>
  <c r="BV13" i="1"/>
  <c r="BT32" i="1"/>
  <c r="BV31" i="2" s="1"/>
  <c r="BU21" i="1"/>
  <c r="BW20" i="2" s="1"/>
  <c r="CK18" i="1"/>
  <c r="CM17" i="2" s="1"/>
  <c r="BS13" i="1"/>
  <c r="CI26" i="1"/>
  <c r="CK25" i="2" s="1"/>
  <c r="CJ21" i="1"/>
  <c r="CL20" i="2" s="1"/>
  <c r="BW15" i="1"/>
  <c r="BY14" i="2" s="1"/>
  <c r="CC34" i="1"/>
  <c r="CE33" i="2" s="1"/>
  <c r="BZ26" i="1"/>
  <c r="CB25" i="2" s="1"/>
  <c r="AN27" i="1"/>
  <c r="BY15" i="1"/>
  <c r="CA14" i="2" s="1"/>
  <c r="BW35" i="1"/>
  <c r="BY34" i="2" s="1"/>
  <c r="BR26" i="1"/>
  <c r="BT25" i="2" s="1"/>
  <c r="CI15" i="1"/>
  <c r="CK14" i="2" s="1"/>
  <c r="BW22" i="1"/>
  <c r="BY21" i="2" s="1"/>
  <c r="BT14" i="1"/>
  <c r="BV13" i="2" s="1"/>
  <c r="BU12" i="1"/>
  <c r="BW12" i="2" s="1"/>
  <c r="BX30" i="1"/>
  <c r="BZ29" i="2" s="1"/>
  <c r="BS31" i="1"/>
  <c r="BU30" i="2" s="1"/>
  <c r="CK22" i="1"/>
  <c r="CM21" i="2" s="1"/>
  <c r="BX34" i="1"/>
  <c r="BZ33" i="2" s="1"/>
  <c r="BX32" i="1"/>
  <c r="BZ31" i="2" s="1"/>
  <c r="CA30" i="1"/>
  <c r="CC29" i="2" s="1"/>
  <c r="BS28" i="1"/>
  <c r="BU27" i="2" s="1"/>
  <c r="BR22" i="1"/>
  <c r="BT21" i="2" s="1"/>
  <c r="BS22" i="1"/>
  <c r="BU21" i="2" s="1"/>
  <c r="BS29" i="1"/>
  <c r="BU28" i="2" s="1"/>
  <c r="BW19" i="1"/>
  <c r="BY18" i="2" s="1"/>
  <c r="CC12" i="1"/>
  <c r="CE12" i="2" s="1"/>
  <c r="BW32" i="1"/>
  <c r="BY31" i="2" s="1"/>
  <c r="AN30" i="1"/>
  <c r="CF18" i="1"/>
  <c r="CH17" i="2" s="1"/>
  <c r="CI28" i="1"/>
  <c r="CK27" i="2" s="1"/>
  <c r="CC35" i="1"/>
  <c r="CE34" i="2" s="1"/>
  <c r="BS21" i="1"/>
  <c r="BU20" i="2" s="1"/>
  <c r="CE18" i="1"/>
  <c r="CG17" i="2" s="1"/>
  <c r="AN26" i="1"/>
  <c r="BV19" i="1"/>
  <c r="BX18" i="2" s="1"/>
  <c r="CF28" i="1"/>
  <c r="CH27" i="2" s="1"/>
  <c r="CF26" i="1"/>
  <c r="CH25" i="2" s="1"/>
  <c r="BS32" i="1"/>
  <c r="BU31" i="2" s="1"/>
  <c r="BX26" i="1"/>
  <c r="BZ25" i="2" s="1"/>
  <c r="AN15" i="1"/>
  <c r="BY18" i="1"/>
  <c r="CA17" i="2" s="1"/>
  <c r="BU15" i="1"/>
  <c r="BW14" i="2" s="1"/>
  <c r="AN32" i="1"/>
  <c r="CC27" i="1"/>
  <c r="CE26" i="2" s="1"/>
  <c r="CA21" i="1"/>
  <c r="CC20" i="2" s="1"/>
  <c r="BQ9" i="1"/>
  <c r="BS9" i="2" s="1"/>
  <c r="AP29" i="2"/>
  <c r="I9" i="3"/>
  <c r="AP13" i="2"/>
  <c r="AP17" i="2"/>
  <c r="AP30" i="2"/>
  <c r="K46" i="1"/>
  <c r="AP28" i="2"/>
  <c r="AP15" i="2"/>
  <c r="AP22" i="2"/>
  <c r="I8" i="3"/>
  <c r="AP24" i="2"/>
  <c r="AP34" i="2"/>
  <c r="BT16" i="1" l="1"/>
  <c r="BV15" i="2" s="1"/>
  <c r="O16" i="1"/>
  <c r="BQ19" i="1"/>
  <c r="BS18" i="2" s="1"/>
  <c r="BQ33" i="1"/>
  <c r="BS32" i="2" s="1"/>
  <c r="BQ14" i="1"/>
  <c r="BS13" i="2" s="1"/>
  <c r="BQ41" i="1"/>
  <c r="BS40" i="2" s="1"/>
  <c r="BQ30" i="1"/>
  <c r="BS29" i="2" s="1"/>
  <c r="BQ27" i="1"/>
  <c r="BS26" i="2" s="1"/>
  <c r="BQ18" i="1"/>
  <c r="BS17" i="2" s="1"/>
  <c r="BQ12" i="1"/>
  <c r="BS12" i="2" s="1"/>
  <c r="BQ10" i="1"/>
  <c r="BS10" i="2" s="1"/>
  <c r="BQ25" i="1"/>
  <c r="BS24" i="2" s="1"/>
  <c r="BQ42" i="1"/>
  <c r="BS41" i="2" s="1"/>
  <c r="L41" i="2" s="1"/>
  <c r="J41" i="3" s="1"/>
  <c r="BQ32" i="1"/>
  <c r="BS31" i="2" s="1"/>
  <c r="BQ15" i="1"/>
  <c r="BS14" i="2" s="1"/>
  <c r="BQ22" i="1"/>
  <c r="BS21" i="2" s="1"/>
  <c r="BQ35" i="1"/>
  <c r="BS34" i="2" s="1"/>
  <c r="BQ17" i="1"/>
  <c r="BS16" i="2" s="1"/>
  <c r="L16" i="2" s="1"/>
  <c r="J16" i="3" s="1"/>
  <c r="BQ21" i="1"/>
  <c r="BS20" i="2" s="1"/>
  <c r="BQ13" i="1"/>
  <c r="BQ31" i="1"/>
  <c r="BS30" i="2" s="1"/>
  <c r="BQ28" i="1"/>
  <c r="BS27" i="2" s="1"/>
  <c r="BQ40" i="1"/>
  <c r="BS39" i="2" s="1"/>
  <c r="BQ23" i="1"/>
  <c r="BS22" i="2" s="1"/>
  <c r="BQ39" i="1"/>
  <c r="BS38" i="2" s="1"/>
  <c r="L38" i="2" s="1"/>
  <c r="J38" i="3" s="1"/>
  <c r="BQ37" i="1"/>
  <c r="BS36" i="2" s="1"/>
  <c r="L36" i="2" s="1"/>
  <c r="J36" i="3" s="1"/>
  <c r="BQ20" i="1"/>
  <c r="BS19" i="2" s="1"/>
  <c r="BQ11" i="1"/>
  <c r="BS11" i="2" s="1"/>
  <c r="BQ26" i="1"/>
  <c r="BS25" i="2" s="1"/>
  <c r="BQ29" i="1"/>
  <c r="BS28" i="2" s="1"/>
  <c r="BQ34" i="1"/>
  <c r="BS33" i="2" s="1"/>
  <c r="BQ38" i="1"/>
  <c r="BS37" i="2" s="1"/>
  <c r="L37" i="2" s="1"/>
  <c r="J37" i="3" s="1"/>
  <c r="BQ44" i="1"/>
  <c r="BS43" i="2" s="1"/>
  <c r="BQ43" i="1"/>
  <c r="BS42" i="2" s="1"/>
  <c r="BQ36" i="1"/>
  <c r="BS35" i="2" s="1"/>
  <c r="L24" i="1"/>
  <c r="AP23" i="2" s="1"/>
  <c r="L23" i="2" s="1"/>
  <c r="J23" i="3" s="1"/>
  <c r="K48" i="1"/>
  <c r="K195" i="1"/>
  <c r="K199" i="1" s="1"/>
  <c r="I46" i="3"/>
  <c r="P16" i="1" l="1"/>
  <c r="Q16" i="1" s="1"/>
  <c r="L43" i="1"/>
  <c r="L38" i="1"/>
  <c r="L29" i="1"/>
  <c r="L11" i="1"/>
  <c r="L37" i="1"/>
  <c r="L23" i="1"/>
  <c r="L28" i="1"/>
  <c r="L13" i="1"/>
  <c r="L17" i="1"/>
  <c r="L22" i="1"/>
  <c r="L32" i="1"/>
  <c r="L25" i="1"/>
  <c r="L12" i="1"/>
  <c r="L27" i="1"/>
  <c r="L41" i="1"/>
  <c r="L33" i="1"/>
  <c r="L36" i="1"/>
  <c r="L44" i="1"/>
  <c r="L34" i="1"/>
  <c r="L26" i="1"/>
  <c r="L20" i="1"/>
  <c r="L39" i="1"/>
  <c r="L40" i="1"/>
  <c r="L31" i="1"/>
  <c r="L21" i="1"/>
  <c r="L35" i="1"/>
  <c r="L15" i="1"/>
  <c r="L42" i="1"/>
  <c r="L10" i="1"/>
  <c r="L18" i="1"/>
  <c r="L30" i="1"/>
  <c r="L14" i="1"/>
  <c r="L19" i="1"/>
  <c r="I194" i="3"/>
  <c r="I198" i="3" s="1"/>
  <c r="C16" i="1" l="1"/>
  <c r="R16" i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M20" i="1"/>
  <c r="N20" i="1" s="1"/>
  <c r="O20" i="1" s="1"/>
  <c r="P20" i="1" s="1"/>
  <c r="Q20" i="1" s="1"/>
  <c r="AP19" i="2"/>
  <c r="M14" i="1"/>
  <c r="N14" i="1" s="1"/>
  <c r="O14" i="1" s="1"/>
  <c r="P14" i="1" s="1"/>
  <c r="Q14" i="1" s="1"/>
  <c r="M42" i="1"/>
  <c r="M31" i="1"/>
  <c r="N31" i="1" s="1"/>
  <c r="O31" i="1" s="1"/>
  <c r="P31" i="1" s="1"/>
  <c r="Q31" i="1" s="1"/>
  <c r="M26" i="1"/>
  <c r="AP25" i="2"/>
  <c r="L25" i="2" s="1"/>
  <c r="J25" i="3" s="1"/>
  <c r="M27" i="1"/>
  <c r="N27" i="1" s="1"/>
  <c r="O27" i="1" s="1"/>
  <c r="P27" i="1" s="1"/>
  <c r="Q27" i="1" s="1"/>
  <c r="AP26" i="2"/>
  <c r="M22" i="1"/>
  <c r="N22" i="1" s="1"/>
  <c r="O22" i="1" s="1"/>
  <c r="P22" i="1" s="1"/>
  <c r="Q22" i="1" s="1"/>
  <c r="AP21" i="2"/>
  <c r="M23" i="1"/>
  <c r="N23" i="1" s="1"/>
  <c r="O23" i="1" s="1"/>
  <c r="P23" i="1" s="1"/>
  <c r="Q23" i="1" s="1"/>
  <c r="M38" i="1"/>
  <c r="AQ37" i="2"/>
  <c r="M37" i="2" s="1"/>
  <c r="K37" i="3" s="1"/>
  <c r="M10" i="1"/>
  <c r="AP10" i="2"/>
  <c r="L10" i="2" s="1"/>
  <c r="J10" i="3" s="1"/>
  <c r="M36" i="1"/>
  <c r="N36" i="1" s="1"/>
  <c r="O36" i="1" s="1"/>
  <c r="P36" i="1" s="1"/>
  <c r="Q36" i="1" s="1"/>
  <c r="AP35" i="2"/>
  <c r="M30" i="1"/>
  <c r="N30" i="1" s="1"/>
  <c r="O30" i="1" s="1"/>
  <c r="P30" i="1" s="1"/>
  <c r="Q30" i="1" s="1"/>
  <c r="M34" i="1"/>
  <c r="N34" i="1" s="1"/>
  <c r="O34" i="1" s="1"/>
  <c r="P34" i="1" s="1"/>
  <c r="Q34" i="1" s="1"/>
  <c r="AP33" i="2"/>
  <c r="M17" i="1"/>
  <c r="M37" i="1"/>
  <c r="M43" i="1"/>
  <c r="AP42" i="2"/>
  <c r="L42" i="2" s="1"/>
  <c r="J42" i="3" s="1"/>
  <c r="M19" i="1"/>
  <c r="N19" i="1" s="1"/>
  <c r="O19" i="1" s="1"/>
  <c r="P19" i="1" s="1"/>
  <c r="Q19" i="1" s="1"/>
  <c r="AP18" i="2"/>
  <c r="M15" i="1"/>
  <c r="N15" i="1" s="1"/>
  <c r="O15" i="1" s="1"/>
  <c r="P15" i="1" s="1"/>
  <c r="Q15" i="1" s="1"/>
  <c r="AP14" i="2"/>
  <c r="M40" i="1"/>
  <c r="N40" i="1" s="1"/>
  <c r="O40" i="1" s="1"/>
  <c r="P40" i="1" s="1"/>
  <c r="Q40" i="1" s="1"/>
  <c r="AP39" i="2"/>
  <c r="L39" i="2" s="1"/>
  <c r="J39" i="3" s="1"/>
  <c r="M12" i="1"/>
  <c r="N12" i="1" s="1"/>
  <c r="O12" i="1" s="1"/>
  <c r="P12" i="1" s="1"/>
  <c r="Q12" i="1" s="1"/>
  <c r="AP12" i="2"/>
  <c r="M18" i="1"/>
  <c r="N18" i="1" s="1"/>
  <c r="O18" i="1" s="1"/>
  <c r="P18" i="1" s="1"/>
  <c r="Q18" i="1" s="1"/>
  <c r="M35" i="1"/>
  <c r="N35" i="1" s="1"/>
  <c r="O35" i="1" s="1"/>
  <c r="P35" i="1" s="1"/>
  <c r="Q35" i="1" s="1"/>
  <c r="M39" i="1"/>
  <c r="AQ38" i="2"/>
  <c r="M38" i="2" s="1"/>
  <c r="K38" i="3" s="1"/>
  <c r="M44" i="1"/>
  <c r="AP43" i="2"/>
  <c r="L43" i="2" s="1"/>
  <c r="J43" i="3" s="1"/>
  <c r="M33" i="1"/>
  <c r="N33" i="1" s="1"/>
  <c r="O33" i="1" s="1"/>
  <c r="P33" i="1" s="1"/>
  <c r="Q33" i="1" s="1"/>
  <c r="AP32" i="2"/>
  <c r="M25" i="1"/>
  <c r="N25" i="1" s="1"/>
  <c r="O25" i="1" s="1"/>
  <c r="P25" i="1" s="1"/>
  <c r="Q25" i="1" s="1"/>
  <c r="M13" i="1"/>
  <c r="M11" i="1"/>
  <c r="AP11" i="2"/>
  <c r="L11" i="2" s="1"/>
  <c r="J11" i="3" s="1"/>
  <c r="M21" i="1"/>
  <c r="AP20" i="2"/>
  <c r="L20" i="2" s="1"/>
  <c r="J20" i="3" s="1"/>
  <c r="M41" i="1"/>
  <c r="AP40" i="2"/>
  <c r="L40" i="2" s="1"/>
  <c r="J40" i="3" s="1"/>
  <c r="M32" i="1"/>
  <c r="N32" i="1" s="1"/>
  <c r="O32" i="1" s="1"/>
  <c r="P32" i="1" s="1"/>
  <c r="Q32" i="1" s="1"/>
  <c r="AP31" i="2"/>
  <c r="M28" i="1"/>
  <c r="N28" i="1" s="1"/>
  <c r="O28" i="1" s="1"/>
  <c r="P28" i="1" s="1"/>
  <c r="Q28" i="1" s="1"/>
  <c r="AP27" i="2"/>
  <c r="M29" i="1"/>
  <c r="N29" i="1" s="1"/>
  <c r="O29" i="1" s="1"/>
  <c r="P29" i="1" s="1"/>
  <c r="Q29" i="1" s="1"/>
  <c r="CB8" i="1"/>
  <c r="BZ8" i="1"/>
  <c r="BR9" i="1"/>
  <c r="CF9" i="1"/>
  <c r="CK9" i="1"/>
  <c r="CG8" i="1"/>
  <c r="CA9" i="1"/>
  <c r="BR8" i="1"/>
  <c r="CC8" i="1"/>
  <c r="BT8" i="1"/>
  <c r="CI9" i="1"/>
  <c r="BU9" i="1"/>
  <c r="CJ8" i="1"/>
  <c r="BT9" i="1"/>
  <c r="CD9" i="1"/>
  <c r="CK8" i="1"/>
  <c r="CE8" i="1"/>
  <c r="BW8" i="1"/>
  <c r="BS9" i="1"/>
  <c r="BU8" i="1"/>
  <c r="BW9" i="1"/>
  <c r="CG9" i="1"/>
  <c r="CB9" i="1"/>
  <c r="BV8" i="1"/>
  <c r="CD8" i="1"/>
  <c r="BV9" i="1"/>
  <c r="M24" i="1"/>
  <c r="CH8" i="1"/>
  <c r="BZ9" i="1"/>
  <c r="CJ9" i="1"/>
  <c r="CE9" i="1"/>
  <c r="BX8" i="1"/>
  <c r="BY8" i="1"/>
  <c r="CF8" i="1"/>
  <c r="BY9" i="1"/>
  <c r="BS8" i="1"/>
  <c r="CC9" i="1"/>
  <c r="CH9" i="1"/>
  <c r="CA8" i="1"/>
  <c r="BX9" i="1"/>
  <c r="CI8" i="1"/>
  <c r="R35" i="1" l="1"/>
  <c r="S35" i="1" s="1"/>
  <c r="T35" i="1" s="1"/>
  <c r="R30" i="1"/>
  <c r="S30" i="1" s="1"/>
  <c r="T30" i="1" s="1"/>
  <c r="R14" i="1"/>
  <c r="S14" i="1" s="1"/>
  <c r="T14" i="1" s="1"/>
  <c r="R29" i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R32" i="1"/>
  <c r="S32" i="1" s="1"/>
  <c r="T32" i="1" s="1"/>
  <c r="R25" i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R18" i="1"/>
  <c r="S18" i="1" s="1"/>
  <c r="T18" i="1" s="1"/>
  <c r="R40" i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R19" i="1"/>
  <c r="S19" i="1" s="1"/>
  <c r="T19" i="1" s="1"/>
  <c r="R22" i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R36" i="1"/>
  <c r="S36" i="1" s="1"/>
  <c r="T36" i="1" s="1"/>
  <c r="R31" i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R20" i="1"/>
  <c r="S20" i="1" s="1"/>
  <c r="T20" i="1" s="1"/>
  <c r="R33" i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R15" i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R34" i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R23" i="1"/>
  <c r="S23" i="1" s="1"/>
  <c r="T23" i="1" s="1"/>
  <c r="R27" i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D16" i="1"/>
  <c r="AQ10" i="2"/>
  <c r="M10" i="2" s="1"/>
  <c r="K10" i="3" s="1"/>
  <c r="AQ11" i="2"/>
  <c r="M11" i="2" s="1"/>
  <c r="K11" i="3" s="1"/>
  <c r="AR38" i="2"/>
  <c r="N38" i="2" s="1"/>
  <c r="L38" i="3" s="1"/>
  <c r="C36" i="1"/>
  <c r="C23" i="1"/>
  <c r="C25" i="1"/>
  <c r="C35" i="1"/>
  <c r="C18" i="1"/>
  <c r="C14" i="1"/>
  <c r="C29" i="1"/>
  <c r="C27" i="1"/>
  <c r="AQ44" i="2"/>
  <c r="M44" i="2" s="1"/>
  <c r="K44" i="3" s="1"/>
  <c r="AQ39" i="2"/>
  <c r="M39" i="2" s="1"/>
  <c r="K39" i="3" s="1"/>
  <c r="AQ40" i="2"/>
  <c r="M40" i="2" s="1"/>
  <c r="K40" i="3" s="1"/>
  <c r="AQ41" i="2"/>
  <c r="M41" i="2" s="1"/>
  <c r="K41" i="3" s="1"/>
  <c r="AQ42" i="2"/>
  <c r="M42" i="2" s="1"/>
  <c r="K42" i="3" s="1"/>
  <c r="AQ43" i="2"/>
  <c r="M43" i="2" s="1"/>
  <c r="K43" i="3" s="1"/>
  <c r="C15" i="1"/>
  <c r="N21" i="1"/>
  <c r="C32" i="1"/>
  <c r="N13" i="1"/>
  <c r="C33" i="1"/>
  <c r="N39" i="1"/>
  <c r="U18" i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C19" i="1"/>
  <c r="N37" i="1"/>
  <c r="C34" i="1"/>
  <c r="N38" i="1"/>
  <c r="C22" i="1"/>
  <c r="C31" i="1"/>
  <c r="N42" i="1"/>
  <c r="C20" i="1"/>
  <c r="U32" i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N41" i="1"/>
  <c r="N44" i="1"/>
  <c r="U19" i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N43" i="1"/>
  <c r="U20" i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R28" i="1"/>
  <c r="S28" i="1" s="1"/>
  <c r="T28" i="1" s="1"/>
  <c r="C28" i="1"/>
  <c r="N11" i="1"/>
  <c r="U35" i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R12" i="1"/>
  <c r="S12" i="1" s="1"/>
  <c r="T12" i="1" s="1"/>
  <c r="C12" i="1"/>
  <c r="C40" i="1"/>
  <c r="N17" i="1"/>
  <c r="C30" i="1"/>
  <c r="U36" i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N10" i="1"/>
  <c r="U23" i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U14" i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U30" i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N26" i="1"/>
  <c r="L32" i="2"/>
  <c r="J32" i="3" s="1"/>
  <c r="L33" i="2"/>
  <c r="J33" i="3" s="1"/>
  <c r="L34" i="2"/>
  <c r="J34" i="3" s="1"/>
  <c r="L31" i="2"/>
  <c r="J31" i="3" s="1"/>
  <c r="N24" i="1"/>
  <c r="BE46" i="1"/>
  <c r="BE47" i="1" s="1"/>
  <c r="BH46" i="1"/>
  <c r="BD46" i="1"/>
  <c r="BD47" i="1" s="1"/>
  <c r="BG46" i="1"/>
  <c r="BG47" i="1" s="1"/>
  <c r="AU46" i="1"/>
  <c r="AU47" i="1" s="1"/>
  <c r="BA46" i="1"/>
  <c r="BA47" i="1" s="1"/>
  <c r="AY46" i="1"/>
  <c r="AY47" i="1" s="1"/>
  <c r="AQ46" i="1"/>
  <c r="AQ47" i="1" s="1"/>
  <c r="AZ46" i="1"/>
  <c r="AZ47" i="1" s="1"/>
  <c r="AX46" i="1"/>
  <c r="AX47" i="1" s="1"/>
  <c r="AS46" i="1"/>
  <c r="AS47" i="1" s="1"/>
  <c r="BB46" i="1"/>
  <c r="BB47" i="1" s="1"/>
  <c r="AT46" i="1"/>
  <c r="AT47" i="1" s="1"/>
  <c r="AR46" i="1"/>
  <c r="AR47" i="1" s="1"/>
  <c r="AW46" i="1"/>
  <c r="AW47" i="1" s="1"/>
  <c r="AV46" i="1"/>
  <c r="AV47" i="1" s="1"/>
  <c r="BF46" i="1"/>
  <c r="BF47" i="1" s="1"/>
  <c r="BC46" i="1"/>
  <c r="BC47" i="1" s="1"/>
  <c r="BH195" i="1" l="1"/>
  <c r="BH47" i="1"/>
  <c r="AR10" i="2"/>
  <c r="D25" i="1"/>
  <c r="D27" i="1"/>
  <c r="D30" i="1"/>
  <c r="D32" i="1"/>
  <c r="D36" i="1"/>
  <c r="D23" i="1"/>
  <c r="D35" i="1"/>
  <c r="AR41" i="2"/>
  <c r="N41" i="2" s="1"/>
  <c r="L41" i="3" s="1"/>
  <c r="AR40" i="2"/>
  <c r="N40" i="2" s="1"/>
  <c r="L40" i="3" s="1"/>
  <c r="AR44" i="2"/>
  <c r="N44" i="2" s="1"/>
  <c r="L44" i="3" s="1"/>
  <c r="AR43" i="2"/>
  <c r="N43" i="2" s="1"/>
  <c r="L43" i="3" s="1"/>
  <c r="AR42" i="2"/>
  <c r="N42" i="2" s="1"/>
  <c r="L42" i="3" s="1"/>
  <c r="AR39" i="2"/>
  <c r="N39" i="2" s="1"/>
  <c r="L39" i="3" s="1"/>
  <c r="U28" i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O43" i="1"/>
  <c r="O38" i="1"/>
  <c r="O39" i="1"/>
  <c r="O24" i="1"/>
  <c r="O10" i="1"/>
  <c r="D15" i="1"/>
  <c r="U12" i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R11" i="2"/>
  <c r="N11" i="2" s="1"/>
  <c r="L11" i="3" s="1"/>
  <c r="D20" i="1"/>
  <c r="D34" i="1"/>
  <c r="D19" i="1"/>
  <c r="O44" i="1"/>
  <c r="O41" i="1"/>
  <c r="D18" i="1"/>
  <c r="O17" i="1"/>
  <c r="O11" i="1"/>
  <c r="D33" i="1"/>
  <c r="O42" i="1"/>
  <c r="O21" i="1"/>
  <c r="O26" i="1"/>
  <c r="N10" i="2"/>
  <c r="D14" i="1"/>
  <c r="D31" i="1"/>
  <c r="D22" i="1"/>
  <c r="O37" i="1"/>
  <c r="O13" i="1"/>
  <c r="D29" i="1"/>
  <c r="D40" i="1"/>
  <c r="AQ33" i="2"/>
  <c r="AQ34" i="2"/>
  <c r="BF195" i="1"/>
  <c r="AS195" i="1"/>
  <c r="BG195" i="1"/>
  <c r="AT195" i="1"/>
  <c r="AY195" i="1"/>
  <c r="AV195" i="1"/>
  <c r="BB195" i="1"/>
  <c r="AP195" i="1"/>
  <c r="BA195" i="1"/>
  <c r="AR195" i="1"/>
  <c r="AQ195" i="1"/>
  <c r="BE195" i="1"/>
  <c r="AX195" i="1"/>
  <c r="BD195" i="1"/>
  <c r="BC195" i="1"/>
  <c r="AW195" i="1"/>
  <c r="AO195" i="1"/>
  <c r="AZ195" i="1"/>
  <c r="AU195" i="1"/>
  <c r="AS11" i="2" l="1"/>
  <c r="O11" i="2" s="1"/>
  <c r="M11" i="3" s="1"/>
  <c r="AS44" i="2"/>
  <c r="O44" i="2" s="1"/>
  <c r="AS43" i="2"/>
  <c r="O43" i="2" s="1"/>
  <c r="M43" i="3" s="1"/>
  <c r="AS41" i="2"/>
  <c r="O41" i="2" s="1"/>
  <c r="AS40" i="2"/>
  <c r="O40" i="2" s="1"/>
  <c r="M40" i="3" s="1"/>
  <c r="AS42" i="2"/>
  <c r="O42" i="2" s="1"/>
  <c r="M42" i="3" s="1"/>
  <c r="AS39" i="2"/>
  <c r="O39" i="2" s="1"/>
  <c r="M39" i="3" s="1"/>
  <c r="P13" i="1"/>
  <c r="P42" i="1"/>
  <c r="P10" i="1"/>
  <c r="P24" i="1"/>
  <c r="D28" i="1"/>
  <c r="P38" i="1"/>
  <c r="P37" i="1"/>
  <c r="P17" i="1"/>
  <c r="P44" i="1"/>
  <c r="P26" i="1"/>
  <c r="P21" i="1"/>
  <c r="P11" i="1"/>
  <c r="P41" i="1"/>
  <c r="D12" i="1"/>
  <c r="L10" i="3"/>
  <c r="AS10" i="2" s="1"/>
  <c r="O10" i="2" s="1"/>
  <c r="P39" i="1"/>
  <c r="P43" i="1"/>
  <c r="AQ32" i="2"/>
  <c r="M32" i="2" s="1"/>
  <c r="K32" i="3" s="1"/>
  <c r="M33" i="2"/>
  <c r="K33" i="3" s="1"/>
  <c r="M34" i="2"/>
  <c r="K34" i="3" s="1"/>
  <c r="M44" i="3" l="1"/>
  <c r="AT44" i="2" s="1"/>
  <c r="P44" i="2" s="1"/>
  <c r="N44" i="3" s="1"/>
  <c r="AU44" i="2" s="1"/>
  <c r="Q44" i="2" s="1"/>
  <c r="M41" i="3"/>
  <c r="AT41" i="2" s="1"/>
  <c r="P41" i="2" s="1"/>
  <c r="N41" i="3" s="1"/>
  <c r="AT43" i="2"/>
  <c r="P43" i="2" s="1"/>
  <c r="N43" i="3" s="1"/>
  <c r="AT42" i="2"/>
  <c r="P42" i="2" s="1"/>
  <c r="N42" i="3" s="1"/>
  <c r="AT40" i="2"/>
  <c r="P40" i="2" s="1"/>
  <c r="N40" i="3" s="1"/>
  <c r="Q11" i="1"/>
  <c r="Q43" i="1"/>
  <c r="AT11" i="2"/>
  <c r="P11" i="2" s="1"/>
  <c r="N11" i="3" s="1"/>
  <c r="Q38" i="1"/>
  <c r="M10" i="3"/>
  <c r="AT10" i="2" s="1"/>
  <c r="P10" i="2" s="1"/>
  <c r="N10" i="3" s="1"/>
  <c r="Q17" i="1"/>
  <c r="Q37" i="1"/>
  <c r="Q10" i="1"/>
  <c r="Q42" i="1"/>
  <c r="Q26" i="1"/>
  <c r="Q39" i="1"/>
  <c r="Q44" i="1"/>
  <c r="Q41" i="1"/>
  <c r="Q21" i="1"/>
  <c r="Q24" i="1"/>
  <c r="Q13" i="1"/>
  <c r="AR34" i="2"/>
  <c r="N34" i="2" s="1"/>
  <c r="L34" i="3" s="1"/>
  <c r="AR33" i="2"/>
  <c r="N33" i="2" s="1"/>
  <c r="L33" i="3" s="1"/>
  <c r="O44" i="3" l="1"/>
  <c r="C24" i="1"/>
  <c r="AU11" i="2"/>
  <c r="Q11" i="2" s="1"/>
  <c r="C44" i="2"/>
  <c r="AU41" i="2"/>
  <c r="Q41" i="2" s="1"/>
  <c r="O41" i="3" s="1"/>
  <c r="AU42" i="2"/>
  <c r="Q42" i="2" s="1"/>
  <c r="O42" i="3" s="1"/>
  <c r="AU43" i="2"/>
  <c r="Q43" i="2" s="1"/>
  <c r="O43" i="3" s="1"/>
  <c r="R24" i="1"/>
  <c r="R21" i="1"/>
  <c r="C21" i="1"/>
  <c r="AU10" i="2"/>
  <c r="Q10" i="2" s="1"/>
  <c r="R13" i="1"/>
  <c r="C13" i="1"/>
  <c r="R26" i="1"/>
  <c r="C26" i="1"/>
  <c r="R10" i="1"/>
  <c r="C10" i="1"/>
  <c r="R17" i="1"/>
  <c r="C17" i="1"/>
  <c r="R43" i="1"/>
  <c r="C43" i="1"/>
  <c r="R41" i="1"/>
  <c r="C41" i="1"/>
  <c r="R38" i="1"/>
  <c r="C38" i="1"/>
  <c r="R44" i="1"/>
  <c r="C44" i="1"/>
  <c r="R39" i="1"/>
  <c r="C39" i="1"/>
  <c r="R42" i="1"/>
  <c r="C42" i="1"/>
  <c r="R37" i="1"/>
  <c r="C37" i="1"/>
  <c r="R11" i="1"/>
  <c r="C11" i="1"/>
  <c r="C11" i="2" l="1"/>
  <c r="O11" i="3"/>
  <c r="O10" i="3"/>
  <c r="AV10" i="2" s="1"/>
  <c r="R10" i="2" s="1"/>
  <c r="P10" i="3" s="1"/>
  <c r="AV43" i="2"/>
  <c r="R43" i="2" s="1"/>
  <c r="P43" i="3" s="1"/>
  <c r="AV42" i="2"/>
  <c r="R42" i="2" s="1"/>
  <c r="P42" i="3" s="1"/>
  <c r="AV11" i="2"/>
  <c r="R11" i="2" s="1"/>
  <c r="P11" i="3" s="1"/>
  <c r="C42" i="2"/>
  <c r="C43" i="2"/>
  <c r="AV44" i="2"/>
  <c r="R44" i="2" s="1"/>
  <c r="P44" i="3" s="1"/>
  <c r="C41" i="2"/>
  <c r="S37" i="1"/>
  <c r="S17" i="1"/>
  <c r="S11" i="1"/>
  <c r="S39" i="1"/>
  <c r="S38" i="1"/>
  <c r="S43" i="1"/>
  <c r="C10" i="2"/>
  <c r="S21" i="1"/>
  <c r="S42" i="1"/>
  <c r="S41" i="1"/>
  <c r="S26" i="1"/>
  <c r="S10" i="1"/>
  <c r="S13" i="1"/>
  <c r="S24" i="1"/>
  <c r="S44" i="1"/>
  <c r="AS34" i="2"/>
  <c r="O34" i="2" s="1"/>
  <c r="M34" i="3" s="1"/>
  <c r="AW10" i="2" l="1"/>
  <c r="S10" i="2" s="1"/>
  <c r="AW44" i="2"/>
  <c r="S44" i="2" s="1"/>
  <c r="Q44" i="3" s="1"/>
  <c r="T24" i="1"/>
  <c r="T10" i="1"/>
  <c r="Q10" i="3"/>
  <c r="T21" i="1"/>
  <c r="T43" i="1"/>
  <c r="T41" i="1"/>
  <c r="T42" i="1"/>
  <c r="T39" i="1"/>
  <c r="T17" i="1"/>
  <c r="AW43" i="2"/>
  <c r="S43" i="2" s="1"/>
  <c r="Q43" i="3" s="1"/>
  <c r="T13" i="1"/>
  <c r="T26" i="1"/>
  <c r="AW11" i="2"/>
  <c r="S11" i="2" s="1"/>
  <c r="Q11" i="3" s="1"/>
  <c r="T44" i="1"/>
  <c r="T38" i="1"/>
  <c r="T11" i="1"/>
  <c r="T37" i="1"/>
  <c r="AX11" i="2" l="1"/>
  <c r="T11" i="2" s="1"/>
  <c r="R11" i="3" s="1"/>
  <c r="AX44" i="2"/>
  <c r="T44" i="2" s="1"/>
  <c r="R44" i="3" s="1"/>
  <c r="U37" i="1"/>
  <c r="U38" i="1"/>
  <c r="U17" i="1"/>
  <c r="U42" i="1"/>
  <c r="U43" i="1"/>
  <c r="U10" i="1"/>
  <c r="U13" i="1"/>
  <c r="U11" i="1"/>
  <c r="U39" i="1"/>
  <c r="U41" i="1"/>
  <c r="U21" i="1"/>
  <c r="U24" i="1"/>
  <c r="U44" i="1"/>
  <c r="U26" i="1"/>
  <c r="AX10" i="2"/>
  <c r="T10" i="2" s="1"/>
  <c r="V41" i="1" l="1"/>
  <c r="V11" i="1"/>
  <c r="V10" i="1"/>
  <c r="V24" i="1"/>
  <c r="V17" i="1"/>
  <c r="V44" i="1"/>
  <c r="V21" i="1"/>
  <c r="V26" i="1"/>
  <c r="AY11" i="2"/>
  <c r="U11" i="2" s="1"/>
  <c r="S11" i="3" s="1"/>
  <c r="R10" i="3"/>
  <c r="AY10" i="2" s="1"/>
  <c r="U10" i="2" s="1"/>
  <c r="S10" i="3" s="1"/>
  <c r="V42" i="1"/>
  <c r="V37" i="1"/>
  <c r="V39" i="1"/>
  <c r="V13" i="1"/>
  <c r="V43" i="1"/>
  <c r="V38" i="1"/>
  <c r="AZ11" i="2" l="1"/>
  <c r="V11" i="2" s="1"/>
  <c r="T11" i="3" s="1"/>
  <c r="AZ10" i="2"/>
  <c r="V10" i="2" s="1"/>
  <c r="T10" i="3" s="1"/>
  <c r="W13" i="1"/>
  <c r="W39" i="1"/>
  <c r="W37" i="1"/>
  <c r="W26" i="1"/>
  <c r="W44" i="1"/>
  <c r="W11" i="1"/>
  <c r="W43" i="1"/>
  <c r="W24" i="1"/>
  <c r="W10" i="1"/>
  <c r="W41" i="1"/>
  <c r="W38" i="1"/>
  <c r="W42" i="1"/>
  <c r="W21" i="1"/>
  <c r="W17" i="1"/>
  <c r="BA10" i="2" l="1"/>
  <c r="W10" i="2" s="1"/>
  <c r="U10" i="3" s="1"/>
  <c r="BA11" i="2"/>
  <c r="W11" i="2" s="1"/>
  <c r="U11" i="3" s="1"/>
  <c r="X38" i="1"/>
  <c r="X17" i="1"/>
  <c r="X24" i="1"/>
  <c r="X11" i="1"/>
  <c r="X37" i="1"/>
  <c r="X21" i="1"/>
  <c r="X10" i="1"/>
  <c r="X43" i="1"/>
  <c r="X26" i="1"/>
  <c r="X42" i="1"/>
  <c r="X41" i="1"/>
  <c r="X44" i="1"/>
  <c r="X39" i="1"/>
  <c r="X13" i="1"/>
  <c r="BB10" i="2" l="1"/>
  <c r="X10" i="2" s="1"/>
  <c r="V10" i="3" s="1"/>
  <c r="BB11" i="2"/>
  <c r="X11" i="2" s="1"/>
  <c r="V11" i="3" s="1"/>
  <c r="Y39" i="1"/>
  <c r="Y42" i="1"/>
  <c r="Y37" i="1"/>
  <c r="Y24" i="1"/>
  <c r="Y41" i="1"/>
  <c r="Y43" i="1"/>
  <c r="Y13" i="1"/>
  <c r="Y26" i="1"/>
  <c r="Y21" i="1"/>
  <c r="Y11" i="1"/>
  <c r="Y17" i="1"/>
  <c r="Y38" i="1"/>
  <c r="Y44" i="1"/>
  <c r="Y10" i="1"/>
  <c r="BC11" i="2" l="1"/>
  <c r="Y11" i="2" s="1"/>
  <c r="W11" i="3" s="1"/>
  <c r="Z44" i="1"/>
  <c r="Z17" i="1"/>
  <c r="Z13" i="1"/>
  <c r="Z24" i="1"/>
  <c r="BC10" i="2"/>
  <c r="Y10" i="2" s="1"/>
  <c r="W10" i="3" s="1"/>
  <c r="Z21" i="1"/>
  <c r="Z43" i="1"/>
  <c r="Z41" i="1"/>
  <c r="Z39" i="1"/>
  <c r="Z38" i="1"/>
  <c r="Z42" i="1"/>
  <c r="Z10" i="1"/>
  <c r="Z11" i="1"/>
  <c r="Z26" i="1"/>
  <c r="Z37" i="1"/>
  <c r="BD10" i="2" l="1"/>
  <c r="Z10" i="2" s="1"/>
  <c r="X10" i="3" s="1"/>
  <c r="BD11" i="2"/>
  <c r="Z11" i="2" s="1"/>
  <c r="X11" i="3" s="1"/>
  <c r="AA38" i="1"/>
  <c r="AA37" i="1"/>
  <c r="AA26" i="1"/>
  <c r="AA10" i="1"/>
  <c r="AA41" i="1"/>
  <c r="AA24" i="1"/>
  <c r="AA13" i="1"/>
  <c r="AA39" i="1"/>
  <c r="AA21" i="1"/>
  <c r="AA11" i="1"/>
  <c r="AA42" i="1"/>
  <c r="AA43" i="1"/>
  <c r="AA44" i="1"/>
  <c r="AA17" i="1"/>
  <c r="BE11" i="2" l="1"/>
  <c r="AA11" i="2" s="1"/>
  <c r="Y11" i="3" s="1"/>
  <c r="BE10" i="2"/>
  <c r="AA10" i="2" s="1"/>
  <c r="Y10" i="3" s="1"/>
  <c r="AB11" i="1"/>
  <c r="AB39" i="1"/>
  <c r="AB24" i="1"/>
  <c r="AB10" i="1"/>
  <c r="AB37" i="1"/>
  <c r="AB38" i="1"/>
  <c r="AB17" i="1"/>
  <c r="AB44" i="1"/>
  <c r="AB42" i="1"/>
  <c r="AB43" i="1"/>
  <c r="AB21" i="1"/>
  <c r="AB13" i="1"/>
  <c r="AB41" i="1"/>
  <c r="AB26" i="1"/>
  <c r="AC38" i="1" l="1"/>
  <c r="BF10" i="2"/>
  <c r="AB10" i="2" s="1"/>
  <c r="Z10" i="3" s="1"/>
  <c r="AC44" i="1"/>
  <c r="AC26" i="1"/>
  <c r="AC39" i="1"/>
  <c r="AC41" i="1"/>
  <c r="AC21" i="1"/>
  <c r="AC10" i="1"/>
  <c r="AC13" i="1"/>
  <c r="AC42" i="1"/>
  <c r="AC17" i="1"/>
  <c r="BF11" i="2"/>
  <c r="AB11" i="2" s="1"/>
  <c r="Z11" i="3" s="1"/>
  <c r="AC43" i="1"/>
  <c r="AC37" i="1"/>
  <c r="AC24" i="1"/>
  <c r="AC11" i="1"/>
  <c r="BG11" i="2" l="1"/>
  <c r="AC11" i="2" s="1"/>
  <c r="AA11" i="3" s="1"/>
  <c r="AD13" i="1"/>
  <c r="AD21" i="1"/>
  <c r="AD39" i="1"/>
  <c r="AD44" i="1"/>
  <c r="AD24" i="1"/>
  <c r="AD43" i="1"/>
  <c r="AD42" i="1"/>
  <c r="BG10" i="2"/>
  <c r="AC10" i="2" s="1"/>
  <c r="AA10" i="3" s="1"/>
  <c r="AD10" i="1"/>
  <c r="AD41" i="1"/>
  <c r="AD26" i="1"/>
  <c r="AD11" i="1"/>
  <c r="AD37" i="1"/>
  <c r="AD17" i="1"/>
  <c r="AD38" i="1"/>
  <c r="BH10" i="2" l="1"/>
  <c r="AD10" i="2" s="1"/>
  <c r="AB10" i="3" s="1"/>
  <c r="BH11" i="2"/>
  <c r="AD11" i="2" s="1"/>
  <c r="AB11" i="3" s="1"/>
  <c r="AE17" i="1"/>
  <c r="AE11" i="1"/>
  <c r="AE41" i="1"/>
  <c r="AE43" i="1"/>
  <c r="AE44" i="1"/>
  <c r="AE21" i="1"/>
  <c r="AE38" i="1"/>
  <c r="AE37" i="1"/>
  <c r="AE26" i="1"/>
  <c r="AE10" i="1"/>
  <c r="AE42" i="1"/>
  <c r="AE24" i="1"/>
  <c r="AE39" i="1"/>
  <c r="AE13" i="1"/>
  <c r="BI10" i="2" l="1"/>
  <c r="AE10" i="2" s="1"/>
  <c r="AC10" i="3" s="1"/>
  <c r="BI11" i="2"/>
  <c r="AE11" i="2" s="1"/>
  <c r="AC11" i="3" s="1"/>
  <c r="AF13" i="1"/>
  <c r="AF24" i="1"/>
  <c r="AF10" i="1"/>
  <c r="AF37" i="1"/>
  <c r="AF21" i="1"/>
  <c r="AF43" i="1"/>
  <c r="AF11" i="1"/>
  <c r="AF39" i="1"/>
  <c r="AF42" i="1"/>
  <c r="AF26" i="1"/>
  <c r="AF38" i="1"/>
  <c r="AF44" i="1"/>
  <c r="AF41" i="1"/>
  <c r="AF17" i="1"/>
  <c r="BJ11" i="2" l="1"/>
  <c r="BK11" i="2" s="1"/>
  <c r="BJ10" i="2"/>
  <c r="BK10" i="2" s="1"/>
  <c r="D44" i="1"/>
  <c r="D26" i="1"/>
  <c r="D43" i="1"/>
  <c r="D37" i="1"/>
  <c r="D24" i="1"/>
  <c r="D38" i="1"/>
  <c r="D41" i="1"/>
  <c r="D42" i="1"/>
  <c r="D11" i="1"/>
  <c r="D21" i="1"/>
  <c r="D10" i="1"/>
  <c r="D13" i="1"/>
  <c r="D17" i="1"/>
  <c r="D39" i="1"/>
  <c r="AF11" i="2"/>
  <c r="AD11" i="3" l="1"/>
  <c r="AF10" i="2"/>
  <c r="AD10" i="3" s="1"/>
  <c r="AG11" i="2"/>
  <c r="D11" i="2"/>
  <c r="AG10" i="2" l="1"/>
  <c r="D10" i="2"/>
  <c r="L24" i="2"/>
  <c r="J24" i="3" s="1"/>
  <c r="L8" i="1"/>
  <c r="L17" i="2"/>
  <c r="J17" i="3" s="1"/>
  <c r="L9" i="1"/>
  <c r="L27" i="2"/>
  <c r="J27" i="3" s="1"/>
  <c r="L28" i="2"/>
  <c r="J28" i="3" s="1"/>
  <c r="AQ25" i="2" l="1"/>
  <c r="M25" i="2" s="1"/>
  <c r="K25" i="3" s="1"/>
  <c r="AQ24" i="2"/>
  <c r="AP9" i="2"/>
  <c r="L9" i="2" s="1"/>
  <c r="J9" i="3" s="1"/>
  <c r="AP8" i="2"/>
  <c r="L8" i="2" s="1"/>
  <c r="J8" i="3" s="1"/>
  <c r="AQ17" i="2"/>
  <c r="AQ28" i="2"/>
  <c r="L26" i="2" l="1"/>
  <c r="J26" i="3" s="1"/>
  <c r="L30" i="2"/>
  <c r="J30" i="3" s="1"/>
  <c r="L13" i="2"/>
  <c r="J13" i="3" s="1"/>
  <c r="L22" i="2"/>
  <c r="J22" i="3" s="1"/>
  <c r="L29" i="2"/>
  <c r="J29" i="3" s="1"/>
  <c r="L35" i="2"/>
  <c r="J35" i="3" s="1"/>
  <c r="L19" i="2"/>
  <c r="J19" i="3" s="1"/>
  <c r="L15" i="2"/>
  <c r="J15" i="3" s="1"/>
  <c r="L14" i="2"/>
  <c r="J14" i="3" s="1"/>
  <c r="L12" i="2"/>
  <c r="L21" i="2"/>
  <c r="J21" i="3" s="1"/>
  <c r="L18" i="2"/>
  <c r="J18" i="3" s="1"/>
  <c r="M17" i="2"/>
  <c r="K17" i="3" s="1"/>
  <c r="M24" i="2"/>
  <c r="K24" i="3" s="1"/>
  <c r="BT9" i="2"/>
  <c r="M9" i="1"/>
  <c r="AQ9" i="2" s="1"/>
  <c r="BT8" i="2"/>
  <c r="M8" i="1"/>
  <c r="AQ8" i="2" s="1"/>
  <c r="M28" i="2"/>
  <c r="K28" i="3" s="1"/>
  <c r="AQ16" i="2" l="1"/>
  <c r="M16" i="2" s="1"/>
  <c r="K16" i="3" s="1"/>
  <c r="AQ15" i="2"/>
  <c r="M15" i="2" s="1"/>
  <c r="K15" i="3" s="1"/>
  <c r="AQ23" i="2"/>
  <c r="M23" i="2" s="1"/>
  <c r="K23" i="3" s="1"/>
  <c r="AQ22" i="2"/>
  <c r="M22" i="2" s="1"/>
  <c r="K22" i="3" s="1"/>
  <c r="AQ20" i="2"/>
  <c r="M20" i="2" s="1"/>
  <c r="K20" i="3" s="1"/>
  <c r="AR25" i="2"/>
  <c r="N25" i="2" s="1"/>
  <c r="L25" i="3" s="1"/>
  <c r="AR24" i="2"/>
  <c r="AQ36" i="2"/>
  <c r="M36" i="2" s="1"/>
  <c r="K36" i="3" s="1"/>
  <c r="AQ31" i="2"/>
  <c r="M31" i="2" s="1"/>
  <c r="K31" i="3" s="1"/>
  <c r="AQ27" i="2"/>
  <c r="M27" i="2" s="1"/>
  <c r="K27" i="3" s="1"/>
  <c r="AR37" i="2"/>
  <c r="N37" i="2" s="1"/>
  <c r="L37" i="3" s="1"/>
  <c r="AR32" i="2"/>
  <c r="N32" i="2" s="1"/>
  <c r="L32" i="3" s="1"/>
  <c r="J12" i="3"/>
  <c r="AQ12" i="2" s="1"/>
  <c r="M12" i="2" s="1"/>
  <c r="AQ19" i="2"/>
  <c r="M19" i="2" s="1"/>
  <c r="K19" i="3" s="1"/>
  <c r="M8" i="2"/>
  <c r="K8" i="3" s="1"/>
  <c r="AR28" i="2"/>
  <c r="M9" i="2"/>
  <c r="AR20" i="2" l="1"/>
  <c r="N20" i="2" s="1"/>
  <c r="L20" i="3" s="1"/>
  <c r="AR23" i="2"/>
  <c r="N23" i="2" s="1"/>
  <c r="L23" i="3" s="1"/>
  <c r="AS38" i="2"/>
  <c r="O38" i="2" s="1"/>
  <c r="M38" i="3" s="1"/>
  <c r="AR16" i="2"/>
  <c r="N16" i="2" s="1"/>
  <c r="L16" i="3" s="1"/>
  <c r="AS33" i="2"/>
  <c r="O33" i="2" s="1"/>
  <c r="M33" i="3" s="1"/>
  <c r="AT39" i="2"/>
  <c r="P39" i="2" s="1"/>
  <c r="N39" i="3" s="1"/>
  <c r="K12" i="3"/>
  <c r="AR12" i="2" s="1"/>
  <c r="N12" i="2" s="1"/>
  <c r="L12" i="3" s="1"/>
  <c r="AQ29" i="2"/>
  <c r="M29" i="2" s="1"/>
  <c r="K29" i="3" s="1"/>
  <c r="AQ35" i="2"/>
  <c r="M35" i="2" s="1"/>
  <c r="K35" i="3" s="1"/>
  <c r="AQ21" i="2"/>
  <c r="M21" i="2" s="1"/>
  <c r="K21" i="3" s="1"/>
  <c r="AQ18" i="2"/>
  <c r="M18" i="2" s="1"/>
  <c r="K18" i="3" s="1"/>
  <c r="AQ13" i="2"/>
  <c r="M13" i="2" s="1"/>
  <c r="K13" i="3" s="1"/>
  <c r="AQ26" i="2"/>
  <c r="M26" i="2" s="1"/>
  <c r="K26" i="3" s="1"/>
  <c r="AQ14" i="2"/>
  <c r="M14" i="2" s="1"/>
  <c r="K14" i="3" s="1"/>
  <c r="AQ30" i="2"/>
  <c r="M30" i="2" s="1"/>
  <c r="K30" i="3" s="1"/>
  <c r="N24" i="2"/>
  <c r="L24" i="3" s="1"/>
  <c r="DX195" i="2"/>
  <c r="BU9" i="2"/>
  <c r="BU8" i="2"/>
  <c r="N9" i="1"/>
  <c r="N8" i="1"/>
  <c r="AR8" i="2" s="1"/>
  <c r="N28" i="2"/>
  <c r="L28" i="3" s="1"/>
  <c r="K9" i="3"/>
  <c r="AR27" i="2" l="1"/>
  <c r="N27" i="2" s="1"/>
  <c r="L27" i="3" s="1"/>
  <c r="AR36" i="2"/>
  <c r="N36" i="2" s="1"/>
  <c r="L36" i="3" s="1"/>
  <c r="AR35" i="2"/>
  <c r="N35" i="2" s="1"/>
  <c r="L35" i="3" s="1"/>
  <c r="AS25" i="2"/>
  <c r="O25" i="2" s="1"/>
  <c r="M25" i="3" s="1"/>
  <c r="AR31" i="2"/>
  <c r="N31" i="2" s="1"/>
  <c r="L31" i="3" s="1"/>
  <c r="AR30" i="2"/>
  <c r="N30" i="2" s="1"/>
  <c r="L30" i="3" s="1"/>
  <c r="AR19" i="2"/>
  <c r="N19" i="2" s="1"/>
  <c r="L19" i="3" s="1"/>
  <c r="AR15" i="2"/>
  <c r="N15" i="2" s="1"/>
  <c r="L15" i="3" s="1"/>
  <c r="AR14" i="2"/>
  <c r="N14" i="2" s="1"/>
  <c r="L14" i="3" s="1"/>
  <c r="AR22" i="2"/>
  <c r="N22" i="2" s="1"/>
  <c r="L22" i="3" s="1"/>
  <c r="AS37" i="2"/>
  <c r="O37" i="2" s="1"/>
  <c r="M37" i="3" s="1"/>
  <c r="AU40" i="2"/>
  <c r="Q40" i="2" s="1"/>
  <c r="O40" i="3" s="1"/>
  <c r="AT34" i="2"/>
  <c r="P34" i="2" s="1"/>
  <c r="N34" i="3" s="1"/>
  <c r="AS32" i="2"/>
  <c r="O32" i="2" s="1"/>
  <c r="M32" i="3" s="1"/>
  <c r="AR13" i="2"/>
  <c r="N13" i="2" s="1"/>
  <c r="L13" i="3" s="1"/>
  <c r="AR21" i="2"/>
  <c r="N21" i="2" s="1"/>
  <c r="L21" i="3" s="1"/>
  <c r="AR29" i="2"/>
  <c r="N29" i="2" s="1"/>
  <c r="L29" i="3" s="1"/>
  <c r="AR18" i="2"/>
  <c r="N18" i="2" s="1"/>
  <c r="L18" i="3" s="1"/>
  <c r="AR26" i="2"/>
  <c r="N26" i="2" s="1"/>
  <c r="L26" i="3" s="1"/>
  <c r="AR17" i="2"/>
  <c r="N17" i="2" s="1"/>
  <c r="L17" i="3" s="1"/>
  <c r="AR9" i="2"/>
  <c r="N9" i="2" s="1"/>
  <c r="L9" i="3" s="1"/>
  <c r="AS28" i="2"/>
  <c r="DY195" i="2"/>
  <c r="N8" i="2"/>
  <c r="L8" i="3" s="1"/>
  <c r="O9" i="1"/>
  <c r="O8" i="1"/>
  <c r="AT38" i="2" l="1"/>
  <c r="P38" i="2" s="1"/>
  <c r="N38" i="3" s="1"/>
  <c r="AS16" i="2"/>
  <c r="O16" i="2" s="1"/>
  <c r="M16" i="3" s="1"/>
  <c r="AS15" i="2"/>
  <c r="AS36" i="2"/>
  <c r="O36" i="2" s="1"/>
  <c r="M36" i="3" s="1"/>
  <c r="AS31" i="2"/>
  <c r="O31" i="2" s="1"/>
  <c r="M31" i="3" s="1"/>
  <c r="AS23" i="2"/>
  <c r="O23" i="2" s="1"/>
  <c r="M23" i="3" s="1"/>
  <c r="AS22" i="2"/>
  <c r="O22" i="2" s="1"/>
  <c r="M22" i="3" s="1"/>
  <c r="AS20" i="2"/>
  <c r="O20" i="2" s="1"/>
  <c r="M20" i="3" s="1"/>
  <c r="AT33" i="2"/>
  <c r="P33" i="2" s="1"/>
  <c r="N33" i="3" s="1"/>
  <c r="AU39" i="2"/>
  <c r="Q39" i="2" s="1"/>
  <c r="O39" i="3" s="1"/>
  <c r="C40" i="2"/>
  <c r="AV41" i="2"/>
  <c r="R41" i="2" s="1"/>
  <c r="P41" i="3" s="1"/>
  <c r="AS17" i="2"/>
  <c r="AS29" i="2"/>
  <c r="O29" i="2" s="1"/>
  <c r="M29" i="3" s="1"/>
  <c r="AS21" i="2"/>
  <c r="AS30" i="2"/>
  <c r="O30" i="2" s="1"/>
  <c r="M30" i="3" s="1"/>
  <c r="O28" i="2"/>
  <c r="M28" i="3" s="1"/>
  <c r="AS9" i="2"/>
  <c r="AS8" i="2"/>
  <c r="BW8" i="2"/>
  <c r="BV8" i="2"/>
  <c r="BV9" i="2"/>
  <c r="BW9" i="2"/>
  <c r="AV39" i="2" l="1"/>
  <c r="R39" i="2" s="1"/>
  <c r="P39" i="3" s="1"/>
  <c r="AT23" i="2"/>
  <c r="P23" i="2" s="1"/>
  <c r="N23" i="3" s="1"/>
  <c r="AT32" i="2"/>
  <c r="P32" i="2" s="1"/>
  <c r="N32" i="3" s="1"/>
  <c r="AT31" i="2"/>
  <c r="P31" i="2" s="1"/>
  <c r="N31" i="3" s="1"/>
  <c r="AW42" i="2"/>
  <c r="S42" i="2" s="1"/>
  <c r="Q42" i="3" s="1"/>
  <c r="AT37" i="2"/>
  <c r="P37" i="2" s="1"/>
  <c r="N37" i="3" s="1"/>
  <c r="AV40" i="2"/>
  <c r="R40" i="2" s="1"/>
  <c r="P40" i="3" s="1"/>
  <c r="C39" i="2"/>
  <c r="AY44" i="2"/>
  <c r="U44" i="2" s="1"/>
  <c r="S44" i="3" s="1"/>
  <c r="AU34" i="2"/>
  <c r="Q34" i="2" s="1"/>
  <c r="O34" i="3" s="1"/>
  <c r="AS18" i="2"/>
  <c r="O18" i="2" s="1"/>
  <c r="M18" i="3" s="1"/>
  <c r="AS12" i="2"/>
  <c r="O12" i="2" s="1"/>
  <c r="AS35" i="2"/>
  <c r="O35" i="2" s="1"/>
  <c r="M35" i="3" s="1"/>
  <c r="AS24" i="2"/>
  <c r="O24" i="2" s="1"/>
  <c r="M24" i="3" s="1"/>
  <c r="AS14" i="2"/>
  <c r="O14" i="2" s="1"/>
  <c r="M14" i="3" s="1"/>
  <c r="AS19" i="2"/>
  <c r="O19" i="2" s="1"/>
  <c r="M19" i="3" s="1"/>
  <c r="AS13" i="2"/>
  <c r="O13" i="2" s="1"/>
  <c r="M13" i="3" s="1"/>
  <c r="AS26" i="2"/>
  <c r="O26" i="2" s="1"/>
  <c r="M26" i="3" s="1"/>
  <c r="AS27" i="2"/>
  <c r="O27" i="2" s="1"/>
  <c r="M27" i="3" s="1"/>
  <c r="O15" i="2"/>
  <c r="M15" i="3" s="1"/>
  <c r="O17" i="2"/>
  <c r="M17" i="3" s="1"/>
  <c r="O21" i="2"/>
  <c r="M21" i="3" s="1"/>
  <c r="O9" i="2"/>
  <c r="M9" i="3" s="1"/>
  <c r="O8" i="2"/>
  <c r="M8" i="3" s="1"/>
  <c r="AT29" i="2"/>
  <c r="P8" i="1"/>
  <c r="P9" i="1"/>
  <c r="AT16" i="2" l="1"/>
  <c r="P16" i="2" s="1"/>
  <c r="N16" i="3" s="1"/>
  <c r="AT20" i="2"/>
  <c r="P20" i="2" s="1"/>
  <c r="N20" i="3" s="1"/>
  <c r="AT19" i="2"/>
  <c r="AX43" i="2"/>
  <c r="T43" i="2" s="1"/>
  <c r="R43" i="3" s="1"/>
  <c r="AU33" i="2"/>
  <c r="Q33" i="2" s="1"/>
  <c r="O33" i="3" s="1"/>
  <c r="AU32" i="2"/>
  <c r="Q32" i="2" s="1"/>
  <c r="O32" i="3" s="1"/>
  <c r="AT25" i="2"/>
  <c r="P25" i="2" s="1"/>
  <c r="N25" i="3" s="1"/>
  <c r="AT24" i="2"/>
  <c r="AT36" i="2"/>
  <c r="P36" i="2" s="1"/>
  <c r="N36" i="3" s="1"/>
  <c r="AT35" i="2"/>
  <c r="P35" i="2" s="1"/>
  <c r="N35" i="3" s="1"/>
  <c r="AU38" i="2"/>
  <c r="Q38" i="2" s="1"/>
  <c r="O38" i="3" s="1"/>
  <c r="AU37" i="2"/>
  <c r="Q37" i="2" s="1"/>
  <c r="O37" i="3" s="1"/>
  <c r="AW40" i="2"/>
  <c r="S40" i="2" s="1"/>
  <c r="Q40" i="3" s="1"/>
  <c r="AW41" i="2"/>
  <c r="S41" i="2" s="1"/>
  <c r="Q41" i="3" s="1"/>
  <c r="C34" i="2"/>
  <c r="AT17" i="2"/>
  <c r="P17" i="2" s="1"/>
  <c r="N17" i="3" s="1"/>
  <c r="AT21" i="2"/>
  <c r="P21" i="2" s="1"/>
  <c r="N21" i="3" s="1"/>
  <c r="M12" i="3"/>
  <c r="AT12" i="2" s="1"/>
  <c r="AT27" i="2"/>
  <c r="AT18" i="2"/>
  <c r="P18" i="2" s="1"/>
  <c r="N18" i="3" s="1"/>
  <c r="AT13" i="2"/>
  <c r="P13" i="2" s="1"/>
  <c r="N13" i="3" s="1"/>
  <c r="AT26" i="2"/>
  <c r="P26" i="2" s="1"/>
  <c r="N26" i="3" s="1"/>
  <c r="AT14" i="2"/>
  <c r="P14" i="2" s="1"/>
  <c r="N14" i="3" s="1"/>
  <c r="AT30" i="2"/>
  <c r="P30" i="2" s="1"/>
  <c r="N30" i="3" s="1"/>
  <c r="AT8" i="2"/>
  <c r="P8" i="2" s="1"/>
  <c r="N8" i="3" s="1"/>
  <c r="AT9" i="2"/>
  <c r="P9" i="2" s="1"/>
  <c r="N9" i="3" s="1"/>
  <c r="DZ46" i="2"/>
  <c r="DZ195" i="2" s="1"/>
  <c r="Q8" i="1"/>
  <c r="P29" i="2"/>
  <c r="N29" i="3" s="1"/>
  <c r="Q9" i="1"/>
  <c r="BX8" i="2"/>
  <c r="BY8" i="2" l="1"/>
  <c r="AX42" i="2"/>
  <c r="T42" i="2" s="1"/>
  <c r="AV32" i="2"/>
  <c r="R32" i="2" s="1"/>
  <c r="P32" i="3" s="1"/>
  <c r="C32" i="2"/>
  <c r="AV34" i="2"/>
  <c r="R34" i="2" s="1"/>
  <c r="P34" i="3" s="1"/>
  <c r="AV33" i="2"/>
  <c r="R33" i="2" s="1"/>
  <c r="P33" i="3" s="1"/>
  <c r="C33" i="2"/>
  <c r="AU36" i="2"/>
  <c r="Q36" i="2" s="1"/>
  <c r="O36" i="3" s="1"/>
  <c r="AU35" i="2"/>
  <c r="Q35" i="2" s="1"/>
  <c r="O35" i="3" s="1"/>
  <c r="AX41" i="2"/>
  <c r="T41" i="2" s="1"/>
  <c r="R41" i="3" s="1"/>
  <c r="AU31" i="2"/>
  <c r="Q31" i="2" s="1"/>
  <c r="O31" i="3" s="1"/>
  <c r="AU30" i="2"/>
  <c r="Q30" i="2" s="1"/>
  <c r="O30" i="3" s="1"/>
  <c r="AV38" i="2"/>
  <c r="R38" i="2" s="1"/>
  <c r="P38" i="3" s="1"/>
  <c r="C38" i="2"/>
  <c r="AU21" i="2"/>
  <c r="Q21" i="2" s="1"/>
  <c r="O21" i="3" s="1"/>
  <c r="C37" i="2"/>
  <c r="AY43" i="2"/>
  <c r="AU17" i="2"/>
  <c r="Q17" i="2" s="1"/>
  <c r="O17" i="3" s="1"/>
  <c r="AU18" i="2"/>
  <c r="AU13" i="2"/>
  <c r="Q13" i="2" s="1"/>
  <c r="O13" i="3" s="1"/>
  <c r="AU14" i="2"/>
  <c r="Q14" i="2" s="1"/>
  <c r="O14" i="3" s="1"/>
  <c r="AU26" i="2"/>
  <c r="Q26" i="2" s="1"/>
  <c r="O26" i="3" s="1"/>
  <c r="AT22" i="2"/>
  <c r="P22" i="2" s="1"/>
  <c r="N22" i="3" s="1"/>
  <c r="AT28" i="2"/>
  <c r="P28" i="2" s="1"/>
  <c r="N28" i="3" s="1"/>
  <c r="AT15" i="2"/>
  <c r="P15" i="2" s="1"/>
  <c r="N15" i="3" s="1"/>
  <c r="P12" i="2"/>
  <c r="P24" i="2"/>
  <c r="N24" i="3" s="1"/>
  <c r="P27" i="2"/>
  <c r="N27" i="3" s="1"/>
  <c r="P19" i="2"/>
  <c r="N19" i="3" s="1"/>
  <c r="AU8" i="2"/>
  <c r="Q8" i="2" s="1"/>
  <c r="AU9" i="2"/>
  <c r="EA46" i="2"/>
  <c r="EA195" i="2" s="1"/>
  <c r="C9" i="1"/>
  <c r="C8" i="1"/>
  <c r="R8" i="1"/>
  <c r="BY9" i="2"/>
  <c r="BX9" i="2"/>
  <c r="R42" i="3" l="1"/>
  <c r="AY42" i="2" s="1"/>
  <c r="U42" i="2" s="1"/>
  <c r="S42" i="3" s="1"/>
  <c r="C36" i="2"/>
  <c r="AV14" i="2"/>
  <c r="C31" i="2"/>
  <c r="AW39" i="2"/>
  <c r="S39" i="2" s="1"/>
  <c r="Q39" i="3" s="1"/>
  <c r="AU25" i="2"/>
  <c r="Q25" i="2" s="1"/>
  <c r="O25" i="3" s="1"/>
  <c r="AU24" i="2"/>
  <c r="Q24" i="2" s="1"/>
  <c r="O24" i="3" s="1"/>
  <c r="AV31" i="2"/>
  <c r="R31" i="2" s="1"/>
  <c r="P31" i="3" s="1"/>
  <c r="AU16" i="2"/>
  <c r="Q16" i="2" s="1"/>
  <c r="O16" i="3" s="1"/>
  <c r="AU15" i="2"/>
  <c r="Q15" i="2" s="1"/>
  <c r="O15" i="3" s="1"/>
  <c r="AU20" i="2"/>
  <c r="Q20" i="2" s="1"/>
  <c r="O20" i="3" s="1"/>
  <c r="AW33" i="2"/>
  <c r="S33" i="2" s="1"/>
  <c r="Q33" i="3" s="1"/>
  <c r="AW34" i="2"/>
  <c r="S34" i="2" s="1"/>
  <c r="Q34" i="3" s="1"/>
  <c r="AU23" i="2"/>
  <c r="Q23" i="2" s="1"/>
  <c r="O23" i="3" s="1"/>
  <c r="AU22" i="2"/>
  <c r="Q22" i="2" s="1"/>
  <c r="O22" i="3" s="1"/>
  <c r="AV37" i="2"/>
  <c r="R37" i="2" s="1"/>
  <c r="P37" i="3" s="1"/>
  <c r="AV36" i="2"/>
  <c r="R36" i="2" s="1"/>
  <c r="P36" i="3" s="1"/>
  <c r="AV26" i="2"/>
  <c r="AX39" i="2"/>
  <c r="T39" i="2" s="1"/>
  <c r="AX40" i="2"/>
  <c r="T40" i="2" s="1"/>
  <c r="R40" i="3" s="1"/>
  <c r="AV17" i="2"/>
  <c r="U43" i="2"/>
  <c r="N12" i="3"/>
  <c r="AU12" i="2" s="1"/>
  <c r="Q12" i="2" s="1"/>
  <c r="C30" i="2"/>
  <c r="C35" i="2"/>
  <c r="C26" i="2"/>
  <c r="C17" i="2"/>
  <c r="C21" i="2"/>
  <c r="C14" i="2"/>
  <c r="C13" i="2"/>
  <c r="Q18" i="2"/>
  <c r="O18" i="3" s="1"/>
  <c r="Q9" i="2"/>
  <c r="AU28" i="2"/>
  <c r="C8" i="2"/>
  <c r="AU29" i="2"/>
  <c r="O8" i="3"/>
  <c r="AV8" i="2" s="1"/>
  <c r="R9" i="1"/>
  <c r="S8" i="1"/>
  <c r="R39" i="3" l="1"/>
  <c r="AY39" i="2" s="1"/>
  <c r="U39" i="2" s="1"/>
  <c r="S39" i="3" s="1"/>
  <c r="S43" i="3"/>
  <c r="AZ43" i="2" s="1"/>
  <c r="V43" i="2" s="1"/>
  <c r="T43" i="3" s="1"/>
  <c r="AV18" i="2"/>
  <c r="R18" i="2" s="1"/>
  <c r="P18" i="3" s="1"/>
  <c r="AV16" i="2"/>
  <c r="R16" i="2" s="1"/>
  <c r="P16" i="3" s="1"/>
  <c r="AV25" i="2"/>
  <c r="R25" i="2" s="1"/>
  <c r="P25" i="3" s="1"/>
  <c r="O9" i="3"/>
  <c r="C23" i="2"/>
  <c r="C20" i="2"/>
  <c r="C16" i="2"/>
  <c r="C25" i="2"/>
  <c r="AW38" i="2"/>
  <c r="S38" i="2" s="1"/>
  <c r="Q38" i="3" s="1"/>
  <c r="AW37" i="2"/>
  <c r="S37" i="2" s="1"/>
  <c r="Q37" i="3" s="1"/>
  <c r="AX34" i="2"/>
  <c r="T34" i="2" s="1"/>
  <c r="AW32" i="2"/>
  <c r="S32" i="2" s="1"/>
  <c r="Q32" i="3" s="1"/>
  <c r="AV23" i="2"/>
  <c r="R23" i="2" s="1"/>
  <c r="P23" i="3" s="1"/>
  <c r="AZ44" i="2"/>
  <c r="V44" i="2" s="1"/>
  <c r="T44" i="3" s="1"/>
  <c r="AY41" i="2"/>
  <c r="U41" i="2" s="1"/>
  <c r="S41" i="3" s="1"/>
  <c r="AY40" i="2"/>
  <c r="O12" i="3"/>
  <c r="AV12" i="2" s="1"/>
  <c r="R12" i="2" s="1"/>
  <c r="P12" i="3" s="1"/>
  <c r="C22" i="2"/>
  <c r="C15" i="2"/>
  <c r="AV35" i="2"/>
  <c r="R35" i="2" s="1"/>
  <c r="P35" i="3" s="1"/>
  <c r="AU19" i="2"/>
  <c r="Q19" i="2" s="1"/>
  <c r="O19" i="3" s="1"/>
  <c r="AU27" i="2"/>
  <c r="Q27" i="2" s="1"/>
  <c r="O27" i="3" s="1"/>
  <c r="AV13" i="2"/>
  <c r="R13" i="2" s="1"/>
  <c r="P13" i="3" s="1"/>
  <c r="C18" i="2"/>
  <c r="C24" i="2"/>
  <c r="C12" i="2"/>
  <c r="AV9" i="2"/>
  <c r="R9" i="2" s="1"/>
  <c r="P9" i="3" s="1"/>
  <c r="Q29" i="2"/>
  <c r="O29" i="3" s="1"/>
  <c r="Q28" i="2"/>
  <c r="O28" i="3" s="1"/>
  <c r="R14" i="2"/>
  <c r="P14" i="3" s="1"/>
  <c r="AV21" i="2"/>
  <c r="AV24" i="2"/>
  <c r="C9" i="2"/>
  <c r="R8" i="2"/>
  <c r="P8" i="3" s="1"/>
  <c r="AW8" i="2" s="1"/>
  <c r="EB46" i="2"/>
  <c r="EB195" i="2" s="1"/>
  <c r="CA8" i="2"/>
  <c r="BZ8" i="2"/>
  <c r="BZ9" i="2"/>
  <c r="R34" i="3" l="1"/>
  <c r="AY34" i="2" s="1"/>
  <c r="U34" i="2" s="1"/>
  <c r="S34" i="3" s="1"/>
  <c r="AX38" i="2"/>
  <c r="T38" i="2" s="1"/>
  <c r="AV30" i="2"/>
  <c r="R30" i="2" s="1"/>
  <c r="P30" i="3" s="1"/>
  <c r="AV20" i="2"/>
  <c r="R20" i="2" s="1"/>
  <c r="P20" i="3" s="1"/>
  <c r="AV19" i="2"/>
  <c r="R19" i="2" s="1"/>
  <c r="P19" i="3" s="1"/>
  <c r="AX33" i="2"/>
  <c r="T33" i="2" s="1"/>
  <c r="AW36" i="2"/>
  <c r="S36" i="2" s="1"/>
  <c r="Q36" i="3" s="1"/>
  <c r="AW35" i="2"/>
  <c r="S35" i="2" s="1"/>
  <c r="Q35" i="3" s="1"/>
  <c r="BA44" i="2"/>
  <c r="W44" i="2" s="1"/>
  <c r="U44" i="3" s="1"/>
  <c r="AZ42" i="2"/>
  <c r="V42" i="2" s="1"/>
  <c r="T42" i="3" s="1"/>
  <c r="U40" i="2"/>
  <c r="S40" i="3" s="1"/>
  <c r="C27" i="2"/>
  <c r="C19" i="2"/>
  <c r="AW13" i="2"/>
  <c r="S13" i="2" s="1"/>
  <c r="Q13" i="3" s="1"/>
  <c r="AV22" i="2"/>
  <c r="R22" i="2" s="1"/>
  <c r="P22" i="3" s="1"/>
  <c r="AV15" i="2"/>
  <c r="R15" i="2" s="1"/>
  <c r="P15" i="3" s="1"/>
  <c r="C29" i="2"/>
  <c r="C28" i="2"/>
  <c r="R26" i="2"/>
  <c r="P26" i="3" s="1"/>
  <c r="R17" i="2"/>
  <c r="P17" i="3" s="1"/>
  <c r="AV28" i="2"/>
  <c r="R24" i="2"/>
  <c r="P24" i="3" s="1"/>
  <c r="R21" i="2"/>
  <c r="P21" i="3" s="1"/>
  <c r="AW14" i="2"/>
  <c r="S14" i="2" s="1"/>
  <c r="Q14" i="3" s="1"/>
  <c r="AW12" i="2"/>
  <c r="S8" i="2"/>
  <c r="Q8" i="3" s="1"/>
  <c r="S9" i="1"/>
  <c r="EC46" i="2"/>
  <c r="EC195" i="2" s="1"/>
  <c r="T8" i="1"/>
  <c r="R33" i="3" l="1"/>
  <c r="AY33" i="2" s="1"/>
  <c r="U33" i="2" s="1"/>
  <c r="S33" i="3" s="1"/>
  <c r="R38" i="3"/>
  <c r="AY38" i="2" s="1"/>
  <c r="U38" i="2" s="1"/>
  <c r="S38" i="3" s="1"/>
  <c r="AW18" i="2"/>
  <c r="S18" i="2" s="1"/>
  <c r="Q18" i="3" s="1"/>
  <c r="AW16" i="2"/>
  <c r="S16" i="2" s="1"/>
  <c r="Q16" i="3" s="1"/>
  <c r="AW15" i="2"/>
  <c r="S15" i="2" s="1"/>
  <c r="Q15" i="3" s="1"/>
  <c r="AW20" i="2"/>
  <c r="S20" i="2" s="1"/>
  <c r="Q20" i="3" s="1"/>
  <c r="AW23" i="2"/>
  <c r="S23" i="2" s="1"/>
  <c r="Q23" i="3" s="1"/>
  <c r="AW22" i="2"/>
  <c r="S22" i="2" s="1"/>
  <c r="Q22" i="3" s="1"/>
  <c r="AW31" i="2"/>
  <c r="S31" i="2" s="1"/>
  <c r="Q31" i="3" s="1"/>
  <c r="AW25" i="2"/>
  <c r="S25" i="2" s="1"/>
  <c r="Q25" i="3" s="1"/>
  <c r="AX37" i="2"/>
  <c r="T37" i="2" s="1"/>
  <c r="AX36" i="2"/>
  <c r="T36" i="2" s="1"/>
  <c r="R36" i="3" s="1"/>
  <c r="BA43" i="2"/>
  <c r="AZ40" i="2"/>
  <c r="AZ41" i="2"/>
  <c r="V41" i="2" s="1"/>
  <c r="T41" i="3" s="1"/>
  <c r="AZ39" i="2"/>
  <c r="V39" i="2" s="1"/>
  <c r="T39" i="3" s="1"/>
  <c r="AW19" i="2"/>
  <c r="S19" i="2" s="1"/>
  <c r="Q19" i="3" s="1"/>
  <c r="AW26" i="2"/>
  <c r="S26" i="2" s="1"/>
  <c r="Q26" i="3" s="1"/>
  <c r="AX13" i="2"/>
  <c r="AW17" i="2"/>
  <c r="S17" i="2" s="1"/>
  <c r="Q17" i="3" s="1"/>
  <c r="AX35" i="2"/>
  <c r="AV27" i="2"/>
  <c r="R27" i="2" s="1"/>
  <c r="P27" i="3" s="1"/>
  <c r="AX8" i="2"/>
  <c r="T8" i="2" s="1"/>
  <c r="R8" i="3" s="1"/>
  <c r="AW9" i="2"/>
  <c r="S9" i="2" s="1"/>
  <c r="Q9" i="3" s="1"/>
  <c r="R28" i="2"/>
  <c r="P28" i="3" s="1"/>
  <c r="CB8" i="2"/>
  <c r="CA9" i="2"/>
  <c r="T9" i="1"/>
  <c r="R37" i="3" l="1"/>
  <c r="AY37" i="2" s="1"/>
  <c r="U37" i="2" s="1"/>
  <c r="S37" i="3" s="1"/>
  <c r="AX20" i="2"/>
  <c r="T20" i="2" s="1"/>
  <c r="R20" i="3" s="1"/>
  <c r="AX16" i="2"/>
  <c r="T16" i="2" s="1"/>
  <c r="R16" i="3" s="1"/>
  <c r="AX15" i="2"/>
  <c r="AX23" i="2"/>
  <c r="T23" i="2" s="1"/>
  <c r="R23" i="3" s="1"/>
  <c r="AX32" i="2"/>
  <c r="T32" i="2" s="1"/>
  <c r="R32" i="3" s="1"/>
  <c r="BA42" i="2"/>
  <c r="W42" i="2" s="1"/>
  <c r="U42" i="3" s="1"/>
  <c r="AZ34" i="2"/>
  <c r="AZ38" i="2"/>
  <c r="V38" i="2" s="1"/>
  <c r="T38" i="3" s="1"/>
  <c r="V40" i="2"/>
  <c r="W43" i="2"/>
  <c r="U43" i="3" s="1"/>
  <c r="AW27" i="2"/>
  <c r="S27" i="2" s="1"/>
  <c r="Q27" i="3" s="1"/>
  <c r="AW24" i="2"/>
  <c r="S24" i="2" s="1"/>
  <c r="Q24" i="3" s="1"/>
  <c r="AW21" i="2"/>
  <c r="S21" i="2" s="1"/>
  <c r="Q21" i="3" s="1"/>
  <c r="AV29" i="2"/>
  <c r="R29" i="2" s="1"/>
  <c r="P29" i="3" s="1"/>
  <c r="AX14" i="2"/>
  <c r="T14" i="2" s="1"/>
  <c r="R14" i="3" s="1"/>
  <c r="AX26" i="2"/>
  <c r="T26" i="2" s="1"/>
  <c r="R26" i="3" s="1"/>
  <c r="T13" i="2"/>
  <c r="R13" i="3" s="1"/>
  <c r="T35" i="2"/>
  <c r="R35" i="3" s="1"/>
  <c r="S12" i="2"/>
  <c r="Q12" i="3" s="1"/>
  <c r="AX19" i="2"/>
  <c r="AX9" i="2"/>
  <c r="T9" i="2" s="1"/>
  <c r="EE46" i="2"/>
  <c r="EE195" i="2" s="1"/>
  <c r="ED46" i="2"/>
  <c r="ED195" i="2" s="1"/>
  <c r="AX18" i="2"/>
  <c r="CB9" i="2"/>
  <c r="U8" i="1"/>
  <c r="AY8" i="2" s="1"/>
  <c r="U8" i="2" s="1"/>
  <c r="T40" i="3" l="1"/>
  <c r="BA40" i="2" s="1"/>
  <c r="W40" i="2" s="1"/>
  <c r="U40" i="3" s="1"/>
  <c r="AY36" i="2"/>
  <c r="U36" i="2" s="1"/>
  <c r="S36" i="3" s="1"/>
  <c r="AW30" i="2"/>
  <c r="S30" i="2" s="1"/>
  <c r="Q30" i="3" s="1"/>
  <c r="AX25" i="2"/>
  <c r="T25" i="2" s="1"/>
  <c r="R25" i="3" s="1"/>
  <c r="BA39" i="2"/>
  <c r="W39" i="2" s="1"/>
  <c r="U39" i="3" s="1"/>
  <c r="V34" i="2"/>
  <c r="T34" i="3" s="1"/>
  <c r="BB43" i="2"/>
  <c r="BB44" i="2"/>
  <c r="X44" i="2" s="1"/>
  <c r="V44" i="3" s="1"/>
  <c r="BA41" i="2"/>
  <c r="W41" i="2" s="1"/>
  <c r="AZ37" i="2"/>
  <c r="V37" i="2" s="1"/>
  <c r="T37" i="3" s="1"/>
  <c r="AY32" i="2"/>
  <c r="U32" i="2" s="1"/>
  <c r="S32" i="3" s="1"/>
  <c r="AX24" i="2"/>
  <c r="T24" i="2" s="1"/>
  <c r="R24" i="3" s="1"/>
  <c r="AY14" i="2"/>
  <c r="AW29" i="2"/>
  <c r="S29" i="2" s="1"/>
  <c r="Q29" i="3" s="1"/>
  <c r="AX21" i="2"/>
  <c r="T21" i="2" s="1"/>
  <c r="R21" i="3" s="1"/>
  <c r="AX22" i="2"/>
  <c r="T22" i="2" s="1"/>
  <c r="R22" i="3" s="1"/>
  <c r="AX17" i="2"/>
  <c r="T17" i="2" s="1"/>
  <c r="R17" i="3" s="1"/>
  <c r="AW28" i="2"/>
  <c r="S28" i="2" s="1"/>
  <c r="Q28" i="3" s="1"/>
  <c r="T15" i="2"/>
  <c r="R15" i="3" s="1"/>
  <c r="AX27" i="2"/>
  <c r="T18" i="2"/>
  <c r="R18" i="3" s="1"/>
  <c r="V8" i="1"/>
  <c r="R9" i="3"/>
  <c r="U9" i="1"/>
  <c r="S8" i="3"/>
  <c r="U41" i="3" l="1"/>
  <c r="BB41" i="2" s="1"/>
  <c r="X41" i="2" s="1"/>
  <c r="V41" i="3" s="1"/>
  <c r="AY16" i="2"/>
  <c r="U16" i="2" s="1"/>
  <c r="S16" i="3" s="1"/>
  <c r="AY15" i="2"/>
  <c r="U15" i="2" s="1"/>
  <c r="S15" i="3" s="1"/>
  <c r="AY23" i="2"/>
  <c r="U23" i="2" s="1"/>
  <c r="S23" i="3" s="1"/>
  <c r="AY22" i="2"/>
  <c r="AY25" i="2"/>
  <c r="U25" i="2" s="1"/>
  <c r="S25" i="3" s="1"/>
  <c r="AX31" i="2"/>
  <c r="T31" i="2" s="1"/>
  <c r="R31" i="3" s="1"/>
  <c r="AX30" i="2"/>
  <c r="T30" i="2" s="1"/>
  <c r="R30" i="3" s="1"/>
  <c r="AX29" i="2"/>
  <c r="T29" i="2" s="1"/>
  <c r="R29" i="3" s="1"/>
  <c r="BB42" i="2"/>
  <c r="X42" i="2" s="1"/>
  <c r="V42" i="3" s="1"/>
  <c r="BB40" i="2"/>
  <c r="AZ33" i="2"/>
  <c r="X43" i="2"/>
  <c r="V43" i="3" s="1"/>
  <c r="BA38" i="2"/>
  <c r="W38" i="2" s="1"/>
  <c r="U38" i="3" s="1"/>
  <c r="AX28" i="2"/>
  <c r="T28" i="2" s="1"/>
  <c r="R28" i="3" s="1"/>
  <c r="AY17" i="2"/>
  <c r="AY21" i="2"/>
  <c r="AY35" i="2"/>
  <c r="AY26" i="2"/>
  <c r="U26" i="2" s="1"/>
  <c r="S26" i="3" s="1"/>
  <c r="AY13" i="2"/>
  <c r="AX12" i="2"/>
  <c r="T12" i="2" s="1"/>
  <c r="R12" i="3" s="1"/>
  <c r="U14" i="2"/>
  <c r="S14" i="3" s="1"/>
  <c r="T19" i="2"/>
  <c r="R19" i="3" s="1"/>
  <c r="AY24" i="2"/>
  <c r="AZ8" i="2"/>
  <c r="AY9" i="2"/>
  <c r="U9" i="2" s="1"/>
  <c r="S9" i="3" s="1"/>
  <c r="EF46" i="2"/>
  <c r="EF195" i="2" s="1"/>
  <c r="EG46" i="2"/>
  <c r="EG195" i="2" s="1"/>
  <c r="AY18" i="2"/>
  <c r="CC8" i="2"/>
  <c r="CD8" i="2"/>
  <c r="CC9" i="2"/>
  <c r="AY31" i="2" l="1"/>
  <c r="U31" i="2" s="1"/>
  <c r="S31" i="3" s="1"/>
  <c r="AY30" i="2"/>
  <c r="U30" i="2" s="1"/>
  <c r="S30" i="3" s="1"/>
  <c r="BC42" i="2"/>
  <c r="Y42" i="2" s="1"/>
  <c r="W42" i="3" s="1"/>
  <c r="AZ15" i="2"/>
  <c r="V15" i="2" s="1"/>
  <c r="T15" i="3" s="1"/>
  <c r="AY20" i="2"/>
  <c r="U20" i="2" s="1"/>
  <c r="S20" i="3" s="1"/>
  <c r="AY19" i="2"/>
  <c r="U19" i="2" s="1"/>
  <c r="S19" i="3" s="1"/>
  <c r="AZ16" i="2"/>
  <c r="V16" i="2" s="1"/>
  <c r="T16" i="3" s="1"/>
  <c r="BC43" i="2"/>
  <c r="BC44" i="2"/>
  <c r="Y44" i="2" s="1"/>
  <c r="W44" i="3" s="1"/>
  <c r="V33" i="2"/>
  <c r="X40" i="2"/>
  <c r="V40" i="3" s="1"/>
  <c r="BB39" i="2"/>
  <c r="X39" i="2" s="1"/>
  <c r="V39" i="3" s="1"/>
  <c r="AY29" i="2"/>
  <c r="AY12" i="2"/>
  <c r="AZ26" i="2"/>
  <c r="V26" i="2" s="1"/>
  <c r="T26" i="3" s="1"/>
  <c r="U35" i="2"/>
  <c r="S35" i="3" s="1"/>
  <c r="U22" i="2"/>
  <c r="S22" i="3" s="1"/>
  <c r="AZ14" i="2"/>
  <c r="U13" i="2"/>
  <c r="S13" i="3" s="1"/>
  <c r="U21" i="2"/>
  <c r="S21" i="3" s="1"/>
  <c r="U17" i="2"/>
  <c r="S17" i="3" s="1"/>
  <c r="U24" i="2"/>
  <c r="S24" i="3" s="1"/>
  <c r="T27" i="2"/>
  <c r="R27" i="3" s="1"/>
  <c r="V8" i="2"/>
  <c r="T8" i="3" s="1"/>
  <c r="U18" i="2"/>
  <c r="S18" i="3" s="1"/>
  <c r="W8" i="1"/>
  <c r="CE8" i="2" s="1"/>
  <c r="V9" i="1"/>
  <c r="AZ9" i="2" s="1"/>
  <c r="V9" i="2" s="1"/>
  <c r="T33" i="3" l="1"/>
  <c r="BA33" i="2" s="1"/>
  <c r="W33" i="2" s="1"/>
  <c r="U33" i="3" s="1"/>
  <c r="AZ23" i="2"/>
  <c r="V23" i="2" s="1"/>
  <c r="T23" i="3" s="1"/>
  <c r="AZ36" i="2"/>
  <c r="V36" i="2" s="1"/>
  <c r="T36" i="3" s="1"/>
  <c r="AY28" i="2"/>
  <c r="U28" i="2" s="1"/>
  <c r="S28" i="3" s="1"/>
  <c r="BA16" i="2"/>
  <c r="W16" i="2" s="1"/>
  <c r="U16" i="3" s="1"/>
  <c r="BA15" i="2"/>
  <c r="AZ25" i="2"/>
  <c r="V25" i="2" s="1"/>
  <c r="T25" i="3" s="1"/>
  <c r="AZ24" i="2"/>
  <c r="V24" i="2" s="1"/>
  <c r="T24" i="3" s="1"/>
  <c r="AZ32" i="2"/>
  <c r="V32" i="2" s="1"/>
  <c r="T32" i="3" s="1"/>
  <c r="AZ31" i="2"/>
  <c r="V31" i="2" s="1"/>
  <c r="T31" i="3" s="1"/>
  <c r="BC41" i="2"/>
  <c r="Y41" i="2" s="1"/>
  <c r="W41" i="3" s="1"/>
  <c r="BA37" i="2"/>
  <c r="W37" i="2" s="1"/>
  <c r="U37" i="3" s="1"/>
  <c r="BC40" i="2"/>
  <c r="Y40" i="2" s="1"/>
  <c r="W40" i="3" s="1"/>
  <c r="BA34" i="2"/>
  <c r="Y43" i="2"/>
  <c r="W43" i="3" s="1"/>
  <c r="AZ19" i="2"/>
  <c r="V19" i="2" s="1"/>
  <c r="T19" i="3" s="1"/>
  <c r="AZ20" i="2"/>
  <c r="V20" i="2" s="1"/>
  <c r="T20" i="3" s="1"/>
  <c r="AZ21" i="2"/>
  <c r="V21" i="2" s="1"/>
  <c r="T21" i="3" s="1"/>
  <c r="AZ35" i="2"/>
  <c r="V35" i="2" s="1"/>
  <c r="T35" i="3" s="1"/>
  <c r="AZ22" i="2"/>
  <c r="AZ13" i="2"/>
  <c r="U12" i="2"/>
  <c r="S12" i="3" s="1"/>
  <c r="AZ17" i="2"/>
  <c r="V17" i="2" s="1"/>
  <c r="T17" i="3" s="1"/>
  <c r="V14" i="2"/>
  <c r="T14" i="3" s="1"/>
  <c r="U29" i="2"/>
  <c r="S29" i="3" s="1"/>
  <c r="BA8" i="2"/>
  <c r="W8" i="2" s="1"/>
  <c r="U8" i="3" s="1"/>
  <c r="EH46" i="2"/>
  <c r="EH195" i="2" s="1"/>
  <c r="X8" i="1"/>
  <c r="AZ18" i="2"/>
  <c r="T9" i="3"/>
  <c r="EI46" i="2"/>
  <c r="EI195" i="2" s="1"/>
  <c r="CF8" i="2"/>
  <c r="BA20" i="2" l="1"/>
  <c r="BA19" i="2"/>
  <c r="BA36" i="2"/>
  <c r="W36" i="2" s="1"/>
  <c r="U36" i="3" s="1"/>
  <c r="BA32" i="2"/>
  <c r="W32" i="2" s="1"/>
  <c r="U32" i="3" s="1"/>
  <c r="BB33" i="2"/>
  <c r="X33" i="2" s="1"/>
  <c r="V33" i="3" s="1"/>
  <c r="BA25" i="2"/>
  <c r="W25" i="2" s="1"/>
  <c r="U25" i="3" s="1"/>
  <c r="BD42" i="2"/>
  <c r="Z42" i="2" s="1"/>
  <c r="BD41" i="2"/>
  <c r="Z41" i="2" s="1"/>
  <c r="X41" i="3" s="1"/>
  <c r="BA26" i="2"/>
  <c r="W26" i="2" s="1"/>
  <c r="U26" i="3" s="1"/>
  <c r="AZ29" i="2"/>
  <c r="AZ30" i="2"/>
  <c r="V30" i="2" s="1"/>
  <c r="T30" i="3" s="1"/>
  <c r="BA21" i="2"/>
  <c r="W21" i="2" s="1"/>
  <c r="U21" i="3" s="1"/>
  <c r="W20" i="2"/>
  <c r="U20" i="3" s="1"/>
  <c r="BD43" i="2"/>
  <c r="BD44" i="2"/>
  <c r="Z44" i="2" s="1"/>
  <c r="X44" i="3" s="1"/>
  <c r="W34" i="2"/>
  <c r="BB38" i="2"/>
  <c r="X38" i="2" s="1"/>
  <c r="V38" i="3" s="1"/>
  <c r="BA24" i="2"/>
  <c r="W24" i="2" s="1"/>
  <c r="U24" i="3" s="1"/>
  <c r="BA35" i="2"/>
  <c r="W35" i="2" s="1"/>
  <c r="U35" i="3" s="1"/>
  <c r="V13" i="2"/>
  <c r="T13" i="3" s="1"/>
  <c r="BA17" i="2"/>
  <c r="W17" i="2" s="1"/>
  <c r="U17" i="3" s="1"/>
  <c r="AZ12" i="2"/>
  <c r="V12" i="2" s="1"/>
  <c r="AY27" i="2"/>
  <c r="U27" i="2" s="1"/>
  <c r="S27" i="3" s="1"/>
  <c r="V22" i="2"/>
  <c r="T22" i="3" s="1"/>
  <c r="V18" i="2"/>
  <c r="T18" i="3" s="1"/>
  <c r="BB8" i="2"/>
  <c r="X8" i="2" s="1"/>
  <c r="V8" i="3" s="1"/>
  <c r="W9" i="1"/>
  <c r="X9" i="1" s="1"/>
  <c r="CF9" i="2" s="1"/>
  <c r="CD9" i="2"/>
  <c r="Y8" i="1"/>
  <c r="W15" i="2"/>
  <c r="U15" i="3" s="1"/>
  <c r="X42" i="3" l="1"/>
  <c r="BE42" i="2" s="1"/>
  <c r="AA42" i="2" s="1"/>
  <c r="Y42" i="3" s="1"/>
  <c r="U34" i="3"/>
  <c r="BB34" i="2" s="1"/>
  <c r="X34" i="2" s="1"/>
  <c r="BA14" i="2"/>
  <c r="W14" i="2" s="1"/>
  <c r="U14" i="3" s="1"/>
  <c r="BB16" i="2"/>
  <c r="X16" i="2" s="1"/>
  <c r="V16" i="3" s="1"/>
  <c r="BB15" i="2"/>
  <c r="BA23" i="2"/>
  <c r="W23" i="2" s="1"/>
  <c r="U23" i="3" s="1"/>
  <c r="AZ28" i="2"/>
  <c r="V28" i="2" s="1"/>
  <c r="T28" i="3" s="1"/>
  <c r="AZ27" i="2"/>
  <c r="V27" i="2" s="1"/>
  <c r="T27" i="3" s="1"/>
  <c r="BB25" i="2"/>
  <c r="X25" i="2" s="1"/>
  <c r="V25" i="3" s="1"/>
  <c r="BA31" i="2"/>
  <c r="W31" i="2" s="1"/>
  <c r="U31" i="3" s="1"/>
  <c r="BB37" i="2"/>
  <c r="X37" i="2" s="1"/>
  <c r="V37" i="3" s="1"/>
  <c r="BB36" i="2"/>
  <c r="X36" i="2" s="1"/>
  <c r="V36" i="3" s="1"/>
  <c r="BB35" i="2"/>
  <c r="X35" i="2" s="1"/>
  <c r="V35" i="3" s="1"/>
  <c r="BB32" i="2"/>
  <c r="X32" i="2" s="1"/>
  <c r="V32" i="3" s="1"/>
  <c r="BB26" i="2"/>
  <c r="X26" i="2" s="1"/>
  <c r="V26" i="3" s="1"/>
  <c r="BC39" i="2"/>
  <c r="Y39" i="2" s="1"/>
  <c r="W39" i="3" s="1"/>
  <c r="Z43" i="2"/>
  <c r="X43" i="3" s="1"/>
  <c r="BB21" i="2"/>
  <c r="X21" i="2" s="1"/>
  <c r="V21" i="3" s="1"/>
  <c r="T12" i="3"/>
  <c r="BA12" i="2" s="1"/>
  <c r="W12" i="2" s="1"/>
  <c r="BA22" i="2"/>
  <c r="BB17" i="2"/>
  <c r="BA13" i="2"/>
  <c r="W13" i="2" s="1"/>
  <c r="U13" i="3" s="1"/>
  <c r="BB24" i="2"/>
  <c r="X24" i="2" s="1"/>
  <c r="V24" i="3" s="1"/>
  <c r="V29" i="2"/>
  <c r="T29" i="3" s="1"/>
  <c r="BC8" i="2"/>
  <c r="Y8" i="2" s="1"/>
  <c r="BA9" i="2"/>
  <c r="W9" i="2" s="1"/>
  <c r="U9" i="3" s="1"/>
  <c r="BB9" i="2" s="1"/>
  <c r="EJ46" i="2"/>
  <c r="EJ195" i="2" s="1"/>
  <c r="CE9" i="2"/>
  <c r="CG8" i="2"/>
  <c r="Y9" i="1"/>
  <c r="V34" i="3" l="1"/>
  <c r="BC34" i="2" s="1"/>
  <c r="Y34" i="2" s="1"/>
  <c r="W34" i="3" s="1"/>
  <c r="BA28" i="2"/>
  <c r="W28" i="2" s="1"/>
  <c r="BC36" i="2"/>
  <c r="Y36" i="2" s="1"/>
  <c r="W36" i="3" s="1"/>
  <c r="BA30" i="2"/>
  <c r="W30" i="2" s="1"/>
  <c r="U30" i="3" s="1"/>
  <c r="BA29" i="2"/>
  <c r="W29" i="2" s="1"/>
  <c r="U29" i="3" s="1"/>
  <c r="BE44" i="2"/>
  <c r="AA44" i="2" s="1"/>
  <c r="Y44" i="3" s="1"/>
  <c r="BE43" i="2"/>
  <c r="AA43" i="2" s="1"/>
  <c r="Y43" i="3" s="1"/>
  <c r="BC38" i="2"/>
  <c r="Y38" i="2" s="1"/>
  <c r="W38" i="3" s="1"/>
  <c r="BC37" i="2"/>
  <c r="Y37" i="2" s="1"/>
  <c r="W37" i="3" s="1"/>
  <c r="BC32" i="2"/>
  <c r="Y32" i="2" s="1"/>
  <c r="W32" i="3" s="1"/>
  <c r="BC33" i="2"/>
  <c r="Y33" i="2" s="1"/>
  <c r="W33" i="3" s="1"/>
  <c r="BC25" i="2"/>
  <c r="Y25" i="2" s="1"/>
  <c r="W25" i="3" s="1"/>
  <c r="BD40" i="2"/>
  <c r="Z40" i="2" s="1"/>
  <c r="X40" i="3" s="1"/>
  <c r="U12" i="3"/>
  <c r="BB12" i="2" s="1"/>
  <c r="X12" i="2" s="1"/>
  <c r="BC26" i="2"/>
  <c r="Y26" i="2" s="1"/>
  <c r="W26" i="3" s="1"/>
  <c r="BB13" i="2"/>
  <c r="X13" i="2" s="1"/>
  <c r="V13" i="3" s="1"/>
  <c r="BA27" i="2"/>
  <c r="W27" i="2" s="1"/>
  <c r="U27" i="3" s="1"/>
  <c r="BB14" i="2"/>
  <c r="X14" i="2" s="1"/>
  <c r="V14" i="3" s="1"/>
  <c r="BA18" i="2"/>
  <c r="W18" i="2" s="1"/>
  <c r="U18" i="3" s="1"/>
  <c r="X17" i="2"/>
  <c r="V17" i="3" s="1"/>
  <c r="W22" i="2"/>
  <c r="U22" i="3" s="1"/>
  <c r="W19" i="2"/>
  <c r="U19" i="3" s="1"/>
  <c r="BC24" i="2"/>
  <c r="Y24" i="2" s="1"/>
  <c r="W24" i="3" s="1"/>
  <c r="X15" i="2"/>
  <c r="V15" i="3" s="1"/>
  <c r="EK46" i="2"/>
  <c r="EK195" i="2" s="1"/>
  <c r="X9" i="2"/>
  <c r="V9" i="3" s="1"/>
  <c r="CG9" i="2"/>
  <c r="Z9" i="1"/>
  <c r="Z8" i="1"/>
  <c r="W8" i="3"/>
  <c r="U28" i="3" l="1"/>
  <c r="BB28" i="2" s="1"/>
  <c r="X28" i="2" s="1"/>
  <c r="V28" i="3" s="1"/>
  <c r="BD25" i="2"/>
  <c r="Z25" i="2" s="1"/>
  <c r="X25" i="3" s="1"/>
  <c r="BB20" i="2"/>
  <c r="X20" i="2" s="1"/>
  <c r="V20" i="3" s="1"/>
  <c r="BB19" i="2"/>
  <c r="X19" i="2" s="1"/>
  <c r="V19" i="3" s="1"/>
  <c r="BB23" i="2"/>
  <c r="X23" i="2" s="1"/>
  <c r="V23" i="3" s="1"/>
  <c r="BC16" i="2"/>
  <c r="Y16" i="2" s="1"/>
  <c r="W16" i="3" s="1"/>
  <c r="BD37" i="2"/>
  <c r="Z37" i="2" s="1"/>
  <c r="X37" i="3" s="1"/>
  <c r="BD39" i="2"/>
  <c r="Z39" i="2" s="1"/>
  <c r="X39" i="3" s="1"/>
  <c r="BD38" i="2"/>
  <c r="Z38" i="2" s="1"/>
  <c r="X38" i="3" s="1"/>
  <c r="BB31" i="2"/>
  <c r="X31" i="2" s="1"/>
  <c r="V31" i="3" s="1"/>
  <c r="BB30" i="2"/>
  <c r="X30" i="2" s="1"/>
  <c r="V30" i="3" s="1"/>
  <c r="BE40" i="2"/>
  <c r="AA40" i="2" s="1"/>
  <c r="Y40" i="3" s="1"/>
  <c r="BE41" i="2"/>
  <c r="AA41" i="2" s="1"/>
  <c r="Y41" i="3" s="1"/>
  <c r="BD33" i="2"/>
  <c r="Z33" i="2" s="1"/>
  <c r="X33" i="3" s="1"/>
  <c r="BD34" i="2"/>
  <c r="BF43" i="2"/>
  <c r="AB43" i="2" s="1"/>
  <c r="Z43" i="3" s="1"/>
  <c r="BF44" i="2"/>
  <c r="AB44" i="2" s="1"/>
  <c r="Z44" i="3" s="1"/>
  <c r="BB29" i="2"/>
  <c r="X29" i="2" s="1"/>
  <c r="V29" i="3" s="1"/>
  <c r="BC13" i="2"/>
  <c r="Y13" i="2" s="1"/>
  <c r="W13" i="3" s="1"/>
  <c r="V12" i="3"/>
  <c r="BC12" i="2" s="1"/>
  <c r="Y12" i="2" s="1"/>
  <c r="W12" i="3" s="1"/>
  <c r="BC17" i="2"/>
  <c r="Y17" i="2" s="1"/>
  <c r="W17" i="3" s="1"/>
  <c r="BB18" i="2"/>
  <c r="BC14" i="2"/>
  <c r="Y14" i="2" s="1"/>
  <c r="W14" i="3" s="1"/>
  <c r="BC35" i="2"/>
  <c r="Y35" i="2" s="1"/>
  <c r="W35" i="3" s="1"/>
  <c r="BB27" i="2"/>
  <c r="BB22" i="2"/>
  <c r="X22" i="2" s="1"/>
  <c r="V22" i="3" s="1"/>
  <c r="BD8" i="2"/>
  <c r="Z8" i="2" s="1"/>
  <c r="X8" i="3" s="1"/>
  <c r="BC9" i="2"/>
  <c r="Y9" i="2" s="1"/>
  <c r="CH9" i="2"/>
  <c r="BE39" i="2" l="1"/>
  <c r="AA39" i="2" s="1"/>
  <c r="BE38" i="2"/>
  <c r="AA38" i="2" s="1"/>
  <c r="Y38" i="3" s="1"/>
  <c r="BC31" i="2"/>
  <c r="Y31" i="2" s="1"/>
  <c r="W31" i="3" s="1"/>
  <c r="BC30" i="2"/>
  <c r="Y30" i="2" s="1"/>
  <c r="W30" i="3" s="1"/>
  <c r="BC21" i="2"/>
  <c r="Y21" i="2" s="1"/>
  <c r="W21" i="3" s="1"/>
  <c r="BC20" i="2"/>
  <c r="Y20" i="2" s="1"/>
  <c r="W20" i="3" s="1"/>
  <c r="BC22" i="2"/>
  <c r="BC29" i="2"/>
  <c r="BF42" i="2"/>
  <c r="AB42" i="2" s="1"/>
  <c r="BF41" i="2"/>
  <c r="AB41" i="2" s="1"/>
  <c r="Z41" i="3" s="1"/>
  <c r="BD36" i="2"/>
  <c r="Z36" i="2" s="1"/>
  <c r="X36" i="3" s="1"/>
  <c r="BD35" i="2"/>
  <c r="Z35" i="2" s="1"/>
  <c r="X35" i="3" s="1"/>
  <c r="BF40" i="2"/>
  <c r="AB40" i="2" s="1"/>
  <c r="Z40" i="3" s="1"/>
  <c r="BC23" i="2"/>
  <c r="Y23" i="2" s="1"/>
  <c r="W23" i="3" s="1"/>
  <c r="Z34" i="2"/>
  <c r="BG43" i="2"/>
  <c r="AC43" i="2" s="1"/>
  <c r="AA43" i="3" s="1"/>
  <c r="BG44" i="2"/>
  <c r="AC44" i="2" s="1"/>
  <c r="AA44" i="3" s="1"/>
  <c r="BD13" i="2"/>
  <c r="Z13" i="2" s="1"/>
  <c r="X13" i="3" s="1"/>
  <c r="BD14" i="2"/>
  <c r="Z14" i="2" s="1"/>
  <c r="X14" i="3" s="1"/>
  <c r="BD26" i="2"/>
  <c r="Z26" i="2" s="1"/>
  <c r="X26" i="3" s="1"/>
  <c r="X27" i="2"/>
  <c r="V27" i="3" s="1"/>
  <c r="BD17" i="2"/>
  <c r="Z17" i="2" s="1"/>
  <c r="X17" i="3" s="1"/>
  <c r="X18" i="2"/>
  <c r="V18" i="3" s="1"/>
  <c r="BD12" i="2"/>
  <c r="Z12" i="2" s="1"/>
  <c r="X12" i="3" s="1"/>
  <c r="W9" i="3"/>
  <c r="BD9" i="2" s="1"/>
  <c r="Z9" i="2" s="1"/>
  <c r="X9" i="3" s="1"/>
  <c r="EL46" i="2"/>
  <c r="EL195" i="2" s="1"/>
  <c r="BC15" i="2"/>
  <c r="CH8" i="2"/>
  <c r="AA8" i="1"/>
  <c r="BE8" i="2" s="1"/>
  <c r="AA9" i="1"/>
  <c r="X34" i="3" l="1"/>
  <c r="BE34" i="2" s="1"/>
  <c r="AA34" i="2" s="1"/>
  <c r="Y34" i="3" s="1"/>
  <c r="Z42" i="3"/>
  <c r="BG42" i="2" s="1"/>
  <c r="AC42" i="2" s="1"/>
  <c r="AA42" i="3" s="1"/>
  <c r="Y39" i="3"/>
  <c r="BF39" i="2" s="1"/>
  <c r="AB39" i="2" s="1"/>
  <c r="Z39" i="3" s="1"/>
  <c r="BG39" i="2" s="1"/>
  <c r="AC39" i="2" s="1"/>
  <c r="AA39" i="3" s="1"/>
  <c r="BD24" i="2"/>
  <c r="Z24" i="2" s="1"/>
  <c r="X24" i="3" s="1"/>
  <c r="BE37" i="2"/>
  <c r="AA37" i="2" s="1"/>
  <c r="Y37" i="3" s="1"/>
  <c r="BE36" i="2"/>
  <c r="AA36" i="2" s="1"/>
  <c r="Y36" i="3" s="1"/>
  <c r="BC19" i="2"/>
  <c r="Y19" i="2" s="1"/>
  <c r="W19" i="3" s="1"/>
  <c r="BD19" i="2" s="1"/>
  <c r="BC18" i="2"/>
  <c r="Y18" i="2" s="1"/>
  <c r="W18" i="3" s="1"/>
  <c r="BE35" i="2"/>
  <c r="BC28" i="2"/>
  <c r="Y28" i="2" s="1"/>
  <c r="W28" i="3" s="1"/>
  <c r="BC27" i="2"/>
  <c r="Y27" i="2" s="1"/>
  <c r="W27" i="3" s="1"/>
  <c r="BD32" i="2"/>
  <c r="Z32" i="2" s="1"/>
  <c r="X32" i="3" s="1"/>
  <c r="BD31" i="2"/>
  <c r="Z31" i="2" s="1"/>
  <c r="X31" i="3" s="1"/>
  <c r="BH43" i="2"/>
  <c r="AD43" i="2" s="1"/>
  <c r="AB43" i="3" s="1"/>
  <c r="BG41" i="2"/>
  <c r="AC41" i="2" s="1"/>
  <c r="AA41" i="3" s="1"/>
  <c r="BG40" i="2"/>
  <c r="AC40" i="2" s="1"/>
  <c r="AA40" i="3" s="1"/>
  <c r="BH44" i="2"/>
  <c r="AD44" i="2" s="1"/>
  <c r="AB44" i="3" s="1"/>
  <c r="BD20" i="2"/>
  <c r="Z20" i="2" s="1"/>
  <c r="X20" i="3" s="1"/>
  <c r="BD21" i="2"/>
  <c r="Z21" i="2" s="1"/>
  <c r="X21" i="3" s="1"/>
  <c r="BE26" i="2"/>
  <c r="AA26" i="2" s="1"/>
  <c r="Y26" i="3" s="1"/>
  <c r="BE14" i="2"/>
  <c r="AA14" i="2" s="1"/>
  <c r="Y14" i="3" s="1"/>
  <c r="BE13" i="2"/>
  <c r="AA13" i="2" s="1"/>
  <c r="Y13" i="3" s="1"/>
  <c r="Y29" i="2"/>
  <c r="W29" i="3" s="1"/>
  <c r="Y22" i="2"/>
  <c r="W22" i="3" s="1"/>
  <c r="BE9" i="2"/>
  <c r="AA9" i="2" s="1"/>
  <c r="Y9" i="3" s="1"/>
  <c r="AA8" i="2"/>
  <c r="EM46" i="2"/>
  <c r="EM195" i="2" s="1"/>
  <c r="AB9" i="1"/>
  <c r="CI9" i="2"/>
  <c r="AB8" i="1"/>
  <c r="BD28" i="2" l="1"/>
  <c r="Z28" i="2" s="1"/>
  <c r="X28" i="3" s="1"/>
  <c r="BD27" i="2"/>
  <c r="Z27" i="2" s="1"/>
  <c r="X27" i="3" s="1"/>
  <c r="BI44" i="2"/>
  <c r="AE44" i="2" s="1"/>
  <c r="AC44" i="3" s="1"/>
  <c r="BH42" i="2"/>
  <c r="AD42" i="2" s="1"/>
  <c r="AB42" i="3" s="1"/>
  <c r="BH41" i="2"/>
  <c r="AD41" i="2" s="1"/>
  <c r="AB41" i="3" s="1"/>
  <c r="BD23" i="2"/>
  <c r="Z23" i="2" s="1"/>
  <c r="X23" i="3" s="1"/>
  <c r="BD30" i="2"/>
  <c r="Z30" i="2" s="1"/>
  <c r="X30" i="3" s="1"/>
  <c r="BD29" i="2"/>
  <c r="Z29" i="2" s="1"/>
  <c r="X29" i="3" s="1"/>
  <c r="BH40" i="2"/>
  <c r="AD40" i="2" s="1"/>
  <c r="AB40" i="3" s="1"/>
  <c r="BE21" i="2"/>
  <c r="AA21" i="2" s="1"/>
  <c r="Y21" i="3" s="1"/>
  <c r="BE33" i="2"/>
  <c r="AA33" i="2" s="1"/>
  <c r="Y33" i="3" s="1"/>
  <c r="BE32" i="2"/>
  <c r="AA32" i="2" s="1"/>
  <c r="Y32" i="3" s="1"/>
  <c r="BF38" i="2"/>
  <c r="AB38" i="2" s="1"/>
  <c r="Z38" i="3" s="1"/>
  <c r="BF37" i="2"/>
  <c r="AB37" i="2" s="1"/>
  <c r="Z37" i="3" s="1"/>
  <c r="BE25" i="2"/>
  <c r="AA25" i="2" s="1"/>
  <c r="Y25" i="3" s="1"/>
  <c r="BH39" i="2"/>
  <c r="AD39" i="2" s="1"/>
  <c r="AB39" i="3" s="1"/>
  <c r="BF13" i="2"/>
  <c r="AB13" i="2" s="1"/>
  <c r="Z13" i="3" s="1"/>
  <c r="BF14" i="2"/>
  <c r="AB14" i="2" s="1"/>
  <c r="Z14" i="3" s="1"/>
  <c r="BF26" i="2"/>
  <c r="AB26" i="2" s="1"/>
  <c r="Z26" i="3" s="1"/>
  <c r="BE12" i="2"/>
  <c r="AA12" i="2" s="1"/>
  <c r="Y12" i="3" s="1"/>
  <c r="Y15" i="2"/>
  <c r="W15" i="3" s="1"/>
  <c r="AA35" i="2"/>
  <c r="Y35" i="3" s="1"/>
  <c r="BD18" i="2"/>
  <c r="Z18" i="2" s="1"/>
  <c r="X18" i="3" s="1"/>
  <c r="BF9" i="2"/>
  <c r="AB9" i="2" s="1"/>
  <c r="Z19" i="2"/>
  <c r="X19" i="3" s="1"/>
  <c r="AC8" i="1"/>
  <c r="CI8" i="2"/>
  <c r="CJ9" i="2"/>
  <c r="AC9" i="1"/>
  <c r="Y8" i="3"/>
  <c r="BF8" i="2" s="1"/>
  <c r="BJ44" i="2" l="1"/>
  <c r="BK44" i="2" s="1"/>
  <c r="BG38" i="2"/>
  <c r="AC38" i="2" s="1"/>
  <c r="AA38" i="3" s="1"/>
  <c r="BE28" i="2"/>
  <c r="AA28" i="2" s="1"/>
  <c r="Y28" i="3" s="1"/>
  <c r="BE27" i="2"/>
  <c r="AA27" i="2" s="1"/>
  <c r="Y27" i="3" s="1"/>
  <c r="BE20" i="2"/>
  <c r="AA20" i="2" s="1"/>
  <c r="Y20" i="3" s="1"/>
  <c r="BE29" i="2"/>
  <c r="AA29" i="2" s="1"/>
  <c r="Y29" i="3" s="1"/>
  <c r="BF34" i="2"/>
  <c r="AB34" i="2" s="1"/>
  <c r="Z34" i="3" s="1"/>
  <c r="BF33" i="2"/>
  <c r="AB33" i="2" s="1"/>
  <c r="Z33" i="3" s="1"/>
  <c r="BI41" i="2"/>
  <c r="AE41" i="2" s="1"/>
  <c r="AC41" i="3" s="1"/>
  <c r="BE24" i="2"/>
  <c r="AA24" i="2" s="1"/>
  <c r="Y24" i="3" s="1"/>
  <c r="BI43" i="2"/>
  <c r="AE43" i="2" s="1"/>
  <c r="AC43" i="3" s="1"/>
  <c r="BI42" i="2"/>
  <c r="AE42" i="2" s="1"/>
  <c r="BF36" i="2"/>
  <c r="AB36" i="2" s="1"/>
  <c r="Z36" i="3" s="1"/>
  <c r="BF35" i="2"/>
  <c r="BD16" i="2"/>
  <c r="Z16" i="2" s="1"/>
  <c r="X16" i="3" s="1"/>
  <c r="BD15" i="2"/>
  <c r="BI40" i="2"/>
  <c r="AE40" i="2" s="1"/>
  <c r="AC40" i="3" s="1"/>
  <c r="BE31" i="2"/>
  <c r="AA31" i="2" s="1"/>
  <c r="Y31" i="3" s="1"/>
  <c r="BE30" i="2"/>
  <c r="AA30" i="2" s="1"/>
  <c r="Y30" i="3" s="1"/>
  <c r="BI39" i="2"/>
  <c r="AE39" i="2" s="1"/>
  <c r="AC39" i="3" s="1"/>
  <c r="BG26" i="2"/>
  <c r="AC26" i="2" s="1"/>
  <c r="AA26" i="3" s="1"/>
  <c r="BF12" i="2"/>
  <c r="AB12" i="2" s="1"/>
  <c r="BG14" i="2"/>
  <c r="AC14" i="2" s="1"/>
  <c r="AA14" i="3" s="1"/>
  <c r="BD22" i="2"/>
  <c r="Z22" i="2" s="1"/>
  <c r="X22" i="3" s="1"/>
  <c r="BE18" i="2"/>
  <c r="AB8" i="2"/>
  <c r="Z8" i="3" s="1"/>
  <c r="BG8" i="2" s="1"/>
  <c r="AD8" i="1"/>
  <c r="Z9" i="3"/>
  <c r="CK9" i="2"/>
  <c r="AD9" i="1"/>
  <c r="EN46" i="2"/>
  <c r="EN195" i="2" s="1"/>
  <c r="CJ8" i="2"/>
  <c r="AC42" i="3" l="1"/>
  <c r="BJ42" i="2" s="1"/>
  <c r="BE23" i="2"/>
  <c r="AA23" i="2" s="1"/>
  <c r="Y23" i="3" s="1"/>
  <c r="BE22" i="2"/>
  <c r="AA22" i="2" s="1"/>
  <c r="Y22" i="3" s="1"/>
  <c r="BG34" i="2"/>
  <c r="AC34" i="2" s="1"/>
  <c r="AA34" i="3" s="1"/>
  <c r="BG37" i="2"/>
  <c r="AC37" i="2" s="1"/>
  <c r="AA37" i="3" s="1"/>
  <c r="BF30" i="2"/>
  <c r="AB30" i="2" s="1"/>
  <c r="Z30" i="3" s="1"/>
  <c r="BF29" i="2"/>
  <c r="AB29" i="2" s="1"/>
  <c r="Z29" i="3" s="1"/>
  <c r="AF44" i="2"/>
  <c r="AD44" i="3" s="1"/>
  <c r="BF32" i="2"/>
  <c r="AB32" i="2" s="1"/>
  <c r="Z32" i="3" s="1"/>
  <c r="BF31" i="2"/>
  <c r="AB31" i="2" s="1"/>
  <c r="Z31" i="3" s="1"/>
  <c r="BE17" i="2"/>
  <c r="AA17" i="2" s="1"/>
  <c r="Y17" i="3" s="1"/>
  <c r="BJ43" i="2"/>
  <c r="BK43" i="2" s="1"/>
  <c r="BF25" i="2"/>
  <c r="AB25" i="2" s="1"/>
  <c r="Z25" i="3" s="1"/>
  <c r="BF21" i="2"/>
  <c r="AB21" i="2" s="1"/>
  <c r="Z21" i="3" s="1"/>
  <c r="BJ41" i="2"/>
  <c r="BJ40" i="2"/>
  <c r="BK40" i="2" s="1"/>
  <c r="BF28" i="2"/>
  <c r="AB28" i="2" s="1"/>
  <c r="Z28" i="3" s="1"/>
  <c r="Z12" i="3"/>
  <c r="BG12" i="2" s="1"/>
  <c r="BF27" i="2"/>
  <c r="AB27" i="2" s="1"/>
  <c r="Z27" i="3" s="1"/>
  <c r="BG13" i="2"/>
  <c r="AC13" i="2" s="1"/>
  <c r="AA13" i="3" s="1"/>
  <c r="AB35" i="2"/>
  <c r="Z35" i="3" s="1"/>
  <c r="Z15" i="2"/>
  <c r="X15" i="3" s="1"/>
  <c r="BG9" i="2"/>
  <c r="AC9" i="2" s="1"/>
  <c r="AA9" i="3" s="1"/>
  <c r="AA18" i="2"/>
  <c r="Y18" i="3" s="1"/>
  <c r="EO46" i="2"/>
  <c r="EO195" i="2" s="1"/>
  <c r="CL9" i="2"/>
  <c r="AE8" i="1"/>
  <c r="BE19" i="2"/>
  <c r="CK8" i="2"/>
  <c r="AC8" i="2"/>
  <c r="BK42" i="2" l="1"/>
  <c r="AF42" i="2"/>
  <c r="AD42" i="3" s="1"/>
  <c r="BG31" i="2"/>
  <c r="AC31" i="2" s="1"/>
  <c r="AA31" i="3" s="1"/>
  <c r="BG30" i="2"/>
  <c r="AC30" i="2" s="1"/>
  <c r="AA30" i="3" s="1"/>
  <c r="BG33" i="2"/>
  <c r="AC33" i="2" s="1"/>
  <c r="AA33" i="3" s="1"/>
  <c r="BG32" i="2"/>
  <c r="AC32" i="2" s="1"/>
  <c r="AA32" i="3" s="1"/>
  <c r="BE16" i="2"/>
  <c r="AA16" i="2" s="1"/>
  <c r="Y16" i="3" s="1"/>
  <c r="BG36" i="2"/>
  <c r="AC36" i="2" s="1"/>
  <c r="AA36" i="3" s="1"/>
  <c r="BF22" i="2"/>
  <c r="AB22" i="2" s="1"/>
  <c r="Z22" i="3" s="1"/>
  <c r="AF40" i="2"/>
  <c r="AD40" i="3" s="1"/>
  <c r="AG44" i="2"/>
  <c r="D44" i="2"/>
  <c r="BH38" i="2"/>
  <c r="AD38" i="2" s="1"/>
  <c r="AB38" i="3" s="1"/>
  <c r="BF24" i="2"/>
  <c r="AB24" i="2" s="1"/>
  <c r="Z24" i="3" s="1"/>
  <c r="BF23" i="2"/>
  <c r="AB23" i="2" s="1"/>
  <c r="Z23" i="3" s="1"/>
  <c r="BH14" i="2"/>
  <c r="AD14" i="2" s="1"/>
  <c r="AB14" i="3" s="1"/>
  <c r="BH13" i="2"/>
  <c r="AF43" i="2"/>
  <c r="AD43" i="3" s="1"/>
  <c r="D42" i="2"/>
  <c r="AG42" i="2"/>
  <c r="BH26" i="2"/>
  <c r="AD26" i="2" s="1"/>
  <c r="AB26" i="3" s="1"/>
  <c r="BJ39" i="2"/>
  <c r="BK41" i="2"/>
  <c r="AF41" i="2"/>
  <c r="AD41" i="3" s="1"/>
  <c r="BG35" i="2"/>
  <c r="AC35" i="2" s="1"/>
  <c r="AA35" i="3" s="1"/>
  <c r="BG27" i="2"/>
  <c r="AC27" i="2" s="1"/>
  <c r="AA27" i="3" s="1"/>
  <c r="AC12" i="2"/>
  <c r="BG28" i="2"/>
  <c r="BH9" i="2"/>
  <c r="AD9" i="2" s="1"/>
  <c r="AB9" i="3" s="1"/>
  <c r="BF18" i="2"/>
  <c r="AE9" i="1"/>
  <c r="CL8" i="2"/>
  <c r="AA8" i="3"/>
  <c r="D40" i="2" l="1"/>
  <c r="AG40" i="2"/>
  <c r="BG23" i="2"/>
  <c r="AC23" i="2" s="1"/>
  <c r="AA23" i="3" s="1"/>
  <c r="BH30" i="2"/>
  <c r="D43" i="2"/>
  <c r="AG43" i="2"/>
  <c r="BG25" i="2"/>
  <c r="AC25" i="2" s="1"/>
  <c r="AA25" i="3" s="1"/>
  <c r="BG24" i="2"/>
  <c r="AC24" i="2" s="1"/>
  <c r="AA24" i="3" s="1"/>
  <c r="BF17" i="2"/>
  <c r="AB17" i="2" s="1"/>
  <c r="Z17" i="3" s="1"/>
  <c r="BH32" i="2"/>
  <c r="AD32" i="2" s="1"/>
  <c r="AB32" i="3" s="1"/>
  <c r="BG22" i="2"/>
  <c r="AC22" i="2" s="1"/>
  <c r="AA22" i="3" s="1"/>
  <c r="BH37" i="2"/>
  <c r="AD37" i="2" s="1"/>
  <c r="AB37" i="3" s="1"/>
  <c r="BH36" i="2"/>
  <c r="AD36" i="2" s="1"/>
  <c r="AB36" i="3" s="1"/>
  <c r="BH34" i="2"/>
  <c r="AD34" i="2" s="1"/>
  <c r="AB34" i="3" s="1"/>
  <c r="BH33" i="2"/>
  <c r="AD33" i="2" s="1"/>
  <c r="AB33" i="3" s="1"/>
  <c r="BH31" i="2"/>
  <c r="AD31" i="2" s="1"/>
  <c r="AB31" i="3" s="1"/>
  <c r="D41" i="2"/>
  <c r="AG41" i="2"/>
  <c r="BK39" i="2"/>
  <c r="AF39" i="2"/>
  <c r="AD39" i="3" s="1"/>
  <c r="BH27" i="2"/>
  <c r="AD27" i="2" s="1"/>
  <c r="AB27" i="3" s="1"/>
  <c r="AA12" i="3"/>
  <c r="BH12" i="2" s="1"/>
  <c r="AD12" i="2" s="1"/>
  <c r="AB12" i="3" s="1"/>
  <c r="BE15" i="2"/>
  <c r="AA15" i="2" s="1"/>
  <c r="Y15" i="3" s="1"/>
  <c r="BG29" i="2"/>
  <c r="AC29" i="2" s="1"/>
  <c r="AA29" i="3" s="1"/>
  <c r="AD13" i="2"/>
  <c r="AB13" i="3" s="1"/>
  <c r="AC28" i="2"/>
  <c r="AA28" i="3" s="1"/>
  <c r="AA19" i="2"/>
  <c r="Y19" i="3" s="1"/>
  <c r="BI9" i="2"/>
  <c r="AE9" i="2" s="1"/>
  <c r="AC9" i="3" s="1"/>
  <c r="BH8" i="2"/>
  <c r="AD8" i="2" s="1"/>
  <c r="AB8" i="3" s="1"/>
  <c r="CM8" i="2"/>
  <c r="CM9" i="2"/>
  <c r="AF8" i="1"/>
  <c r="BI32" i="2" l="1"/>
  <c r="AE32" i="2" s="1"/>
  <c r="AC32" i="3" s="1"/>
  <c r="BF16" i="2"/>
  <c r="AB16" i="2" s="1"/>
  <c r="Z16" i="3" s="1"/>
  <c r="BF15" i="2"/>
  <c r="AB15" i="2" s="1"/>
  <c r="Z15" i="3" s="1"/>
  <c r="BH24" i="2"/>
  <c r="AD24" i="2" s="1"/>
  <c r="AB24" i="3" s="1"/>
  <c r="BI38" i="2"/>
  <c r="AE38" i="2" s="1"/>
  <c r="BI37" i="2"/>
  <c r="AE37" i="2" s="1"/>
  <c r="AC37" i="3" s="1"/>
  <c r="BH25" i="2"/>
  <c r="AD25" i="2" s="1"/>
  <c r="AB25" i="3" s="1"/>
  <c r="BH23" i="2"/>
  <c r="AD23" i="2" s="1"/>
  <c r="AB23" i="3" s="1"/>
  <c r="BI34" i="2"/>
  <c r="AE34" i="2" s="1"/>
  <c r="BI33" i="2"/>
  <c r="AE33" i="2" s="1"/>
  <c r="AC33" i="3" s="1"/>
  <c r="BI14" i="2"/>
  <c r="AE14" i="2" s="1"/>
  <c r="AC14" i="3" s="1"/>
  <c r="BF20" i="2"/>
  <c r="AB20" i="2" s="1"/>
  <c r="Z20" i="3" s="1"/>
  <c r="BF19" i="2"/>
  <c r="AB19" i="2" s="1"/>
  <c r="Z19" i="3" s="1"/>
  <c r="BG21" i="2"/>
  <c r="AC21" i="2" s="1"/>
  <c r="AA21" i="3" s="1"/>
  <c r="AG39" i="2"/>
  <c r="D39" i="2"/>
  <c r="BH28" i="2"/>
  <c r="AD28" i="2" s="1"/>
  <c r="AB28" i="3" s="1"/>
  <c r="BH29" i="2"/>
  <c r="AD29" i="2" s="1"/>
  <c r="AB29" i="3" s="1"/>
  <c r="BH35" i="2"/>
  <c r="AD35" i="2" s="1"/>
  <c r="AB35" i="3" s="1"/>
  <c r="BI27" i="2"/>
  <c r="BI12" i="2"/>
  <c r="AE12" i="2" s="1"/>
  <c r="AC12" i="3" s="1"/>
  <c r="AB18" i="2"/>
  <c r="Z18" i="3" s="1"/>
  <c r="BI8" i="2"/>
  <c r="AE8" i="2" s="1"/>
  <c r="AC8" i="3" s="1"/>
  <c r="BJ8" i="2" s="1"/>
  <c r="D8" i="1"/>
  <c r="EQ46" i="2"/>
  <c r="EQ195" i="2" s="1"/>
  <c r="AD30" i="2"/>
  <c r="AB30" i="3" s="1"/>
  <c r="AF9" i="1"/>
  <c r="AC34" i="3" l="1"/>
  <c r="BJ34" i="2" s="1"/>
  <c r="AC38" i="3"/>
  <c r="BJ38" i="2" s="1"/>
  <c r="BJ9" i="2"/>
  <c r="BI26" i="2"/>
  <c r="AE26" i="2" s="1"/>
  <c r="AC26" i="3" s="1"/>
  <c r="BI25" i="2"/>
  <c r="AE25" i="2" s="1"/>
  <c r="AC25" i="3" s="1"/>
  <c r="BG20" i="2"/>
  <c r="AC20" i="2" s="1"/>
  <c r="AA20" i="3" s="1"/>
  <c r="BG19" i="2"/>
  <c r="AC19" i="2" s="1"/>
  <c r="AA19" i="3" s="1"/>
  <c r="BI24" i="2"/>
  <c r="AE24" i="2" s="1"/>
  <c r="AC24" i="3" s="1"/>
  <c r="BI31" i="2"/>
  <c r="AE31" i="2" s="1"/>
  <c r="AC31" i="3" s="1"/>
  <c r="BI36" i="2"/>
  <c r="AE36" i="2" s="1"/>
  <c r="AC36" i="3" s="1"/>
  <c r="BI35" i="2"/>
  <c r="AE35" i="2" s="1"/>
  <c r="AC35" i="3" s="1"/>
  <c r="BG15" i="2"/>
  <c r="AC15" i="2" s="1"/>
  <c r="AA15" i="3" s="1"/>
  <c r="BJ33" i="2"/>
  <c r="BK33" i="2" s="1"/>
  <c r="BG17" i="2"/>
  <c r="AC17" i="2" s="1"/>
  <c r="AA17" i="3" s="1"/>
  <c r="BG16" i="2"/>
  <c r="AC16" i="2" s="1"/>
  <c r="AA16" i="3" s="1"/>
  <c r="BH22" i="2"/>
  <c r="AD22" i="2" s="1"/>
  <c r="AB22" i="3" s="1"/>
  <c r="BJ32" i="2"/>
  <c r="BJ37" i="2"/>
  <c r="BI29" i="2"/>
  <c r="AE29" i="2" s="1"/>
  <c r="AC29" i="3" s="1"/>
  <c r="BI28" i="2"/>
  <c r="AE28" i="2" s="1"/>
  <c r="AC28" i="3" s="1"/>
  <c r="BG18" i="2"/>
  <c r="AC18" i="2" s="1"/>
  <c r="AA18" i="3" s="1"/>
  <c r="BI13" i="2"/>
  <c r="AE13" i="2" s="1"/>
  <c r="AC13" i="3" s="1"/>
  <c r="AE27" i="2"/>
  <c r="AC27" i="3" s="1"/>
  <c r="BK9" i="2"/>
  <c r="AF9" i="2"/>
  <c r="EP46" i="2"/>
  <c r="EP195" i="2" s="1"/>
  <c r="D9" i="1"/>
  <c r="AF8" i="2"/>
  <c r="BK8" i="2"/>
  <c r="BI30" i="2"/>
  <c r="BK38" i="2" l="1"/>
  <c r="AF38" i="2"/>
  <c r="BK34" i="2"/>
  <c r="AF34" i="2"/>
  <c r="D34" i="2" s="1"/>
  <c r="AG9" i="2"/>
  <c r="BJ14" i="2"/>
  <c r="BK14" i="2" s="1"/>
  <c r="BJ13" i="2"/>
  <c r="BH19" i="2"/>
  <c r="AD19" i="2" s="1"/>
  <c r="AB19" i="3" s="1"/>
  <c r="BI23" i="2"/>
  <c r="AE23" i="2" s="1"/>
  <c r="AC23" i="3" s="1"/>
  <c r="BI22" i="2"/>
  <c r="AE22" i="2" s="1"/>
  <c r="AC22" i="3" s="1"/>
  <c r="AF33" i="2"/>
  <c r="AD33" i="3" s="1"/>
  <c r="BJ25" i="2"/>
  <c r="BJ24" i="2"/>
  <c r="BJ36" i="2"/>
  <c r="BK36" i="2" s="1"/>
  <c r="BJ35" i="2"/>
  <c r="BK35" i="2" s="1"/>
  <c r="BH15" i="2"/>
  <c r="AD15" i="2" s="1"/>
  <c r="AB15" i="3" s="1"/>
  <c r="BH17" i="2"/>
  <c r="BH16" i="2"/>
  <c r="AD16" i="2" s="1"/>
  <c r="AB16" i="3" s="1"/>
  <c r="BH21" i="2"/>
  <c r="AD21" i="2" s="1"/>
  <c r="AB21" i="3" s="1"/>
  <c r="BH20" i="2"/>
  <c r="AD20" i="2" s="1"/>
  <c r="AB20" i="3" s="1"/>
  <c r="BJ26" i="2"/>
  <c r="BK32" i="2"/>
  <c r="AF32" i="2"/>
  <c r="AD32" i="3" s="1"/>
  <c r="BK37" i="2"/>
  <c r="AF37" i="2"/>
  <c r="AD37" i="3" s="1"/>
  <c r="AF36" i="2"/>
  <c r="AD36" i="3" s="1"/>
  <c r="BH18" i="2"/>
  <c r="BJ29" i="2"/>
  <c r="BJ28" i="2"/>
  <c r="BK28" i="2" s="1"/>
  <c r="BJ27" i="2"/>
  <c r="BK27" i="2" s="1"/>
  <c r="AD9" i="3"/>
  <c r="D9" i="2"/>
  <c r="AD8" i="3"/>
  <c r="BJ12" i="2"/>
  <c r="BK12" i="2" s="1"/>
  <c r="D8" i="2"/>
  <c r="AG8" i="2"/>
  <c r="AD38" i="3" l="1"/>
  <c r="AG38" i="2"/>
  <c r="D38" i="2"/>
  <c r="AG34" i="2"/>
  <c r="AD34" i="3"/>
  <c r="AF14" i="2"/>
  <c r="AD14" i="3" s="1"/>
  <c r="BK24" i="2"/>
  <c r="AF24" i="2"/>
  <c r="AD24" i="3" s="1"/>
  <c r="BI21" i="2"/>
  <c r="AE21" i="2" s="1"/>
  <c r="AC21" i="3" s="1"/>
  <c r="BK25" i="2"/>
  <c r="AF25" i="2"/>
  <c r="AD25" i="3" s="1"/>
  <c r="AF26" i="2"/>
  <c r="AD26" i="3" s="1"/>
  <c r="BK26" i="2"/>
  <c r="AD17" i="2"/>
  <c r="AB17" i="3" s="1"/>
  <c r="D33" i="2"/>
  <c r="AG33" i="2"/>
  <c r="BJ23" i="2"/>
  <c r="BK23" i="2" s="1"/>
  <c r="BJ22" i="2"/>
  <c r="BK22" i="2" s="1"/>
  <c r="BI20" i="2"/>
  <c r="AE20" i="2" s="1"/>
  <c r="AC20" i="3" s="1"/>
  <c r="BI16" i="2"/>
  <c r="AE16" i="2" s="1"/>
  <c r="AC16" i="3" s="1"/>
  <c r="AG36" i="2"/>
  <c r="D36" i="2"/>
  <c r="AG32" i="2"/>
  <c r="D32" i="2"/>
  <c r="BJ21" i="2"/>
  <c r="AG37" i="2"/>
  <c r="D37" i="2"/>
  <c r="AF23" i="2"/>
  <c r="AD23" i="3" s="1"/>
  <c r="BK13" i="2"/>
  <c r="AF13" i="2"/>
  <c r="AD13" i="3" s="1"/>
  <c r="BK29" i="2"/>
  <c r="AF29" i="2"/>
  <c r="AD29" i="3" s="1"/>
  <c r="AF27" i="2"/>
  <c r="AD27" i="3" s="1"/>
  <c r="AF35" i="2"/>
  <c r="AD35" i="3" s="1"/>
  <c r="BI15" i="2"/>
  <c r="AE15" i="2" s="1"/>
  <c r="AC15" i="3" s="1"/>
  <c r="AG14" i="2"/>
  <c r="D14" i="2"/>
  <c r="AE30" i="2"/>
  <c r="AC30" i="3" s="1"/>
  <c r="AD18" i="2"/>
  <c r="AB18" i="3" s="1"/>
  <c r="AF28" i="2"/>
  <c r="AD28" i="3" s="1"/>
  <c r="D24" i="2" l="1"/>
  <c r="AG24" i="2"/>
  <c r="AG13" i="2"/>
  <c r="D13" i="2"/>
  <c r="D29" i="2"/>
  <c r="AG23" i="2"/>
  <c r="D23" i="2"/>
  <c r="BJ31" i="2"/>
  <c r="BK31" i="2" s="1"/>
  <c r="BJ30" i="2"/>
  <c r="D27" i="2"/>
  <c r="AG26" i="2"/>
  <c r="D26" i="2"/>
  <c r="BJ16" i="2"/>
  <c r="BK16" i="2" s="1"/>
  <c r="BJ15" i="2"/>
  <c r="BK15" i="2" s="1"/>
  <c r="AG25" i="2"/>
  <c r="D25" i="2"/>
  <c r="BI17" i="2"/>
  <c r="AF22" i="2"/>
  <c r="AD22" i="3" s="1"/>
  <c r="BK21" i="2"/>
  <c r="AF21" i="2"/>
  <c r="AD21" i="3" s="1"/>
  <c r="AG29" i="2"/>
  <c r="AG27" i="2"/>
  <c r="BI18" i="2"/>
  <c r="AE18" i="2" s="1"/>
  <c r="AC18" i="3" s="1"/>
  <c r="BI19" i="2"/>
  <c r="AE19" i="2" s="1"/>
  <c r="AC19" i="3" s="1"/>
  <c r="D35" i="2"/>
  <c r="AG35" i="2"/>
  <c r="D28" i="2"/>
  <c r="AG28" i="2"/>
  <c r="AF12" i="2"/>
  <c r="AG22" i="2"/>
  <c r="AF31" i="2" l="1"/>
  <c r="AD31" i="3" s="1"/>
  <c r="AD12" i="3"/>
  <c r="D22" i="2"/>
  <c r="AF16" i="2"/>
  <c r="AD16" i="3" s="1"/>
  <c r="BJ20" i="2"/>
  <c r="BK20" i="2" s="1"/>
  <c r="BJ19" i="2"/>
  <c r="BK19" i="2" s="1"/>
  <c r="D21" i="2"/>
  <c r="AG21" i="2"/>
  <c r="AE17" i="2"/>
  <c r="AC17" i="3" s="1"/>
  <c r="AF20" i="2"/>
  <c r="AD20" i="3" s="1"/>
  <c r="AG31" i="2"/>
  <c r="D31" i="2"/>
  <c r="BK30" i="2"/>
  <c r="AF30" i="2"/>
  <c r="AD30" i="3" s="1"/>
  <c r="BJ18" i="2"/>
  <c r="BK18" i="2" s="1"/>
  <c r="AG12" i="2"/>
  <c r="D12" i="2"/>
  <c r="AF15" i="2"/>
  <c r="AD15" i="3" s="1"/>
  <c r="D16" i="2" l="1"/>
  <c r="AG16" i="2"/>
  <c r="AG20" i="2"/>
  <c r="D20" i="2"/>
  <c r="BJ17" i="2"/>
  <c r="AG30" i="2"/>
  <c r="D30" i="2"/>
  <c r="AF19" i="2"/>
  <c r="AD19" i="3" s="1"/>
  <c r="D15" i="2"/>
  <c r="AG15" i="2"/>
  <c r="AF18" i="2"/>
  <c r="AD18" i="3" s="1"/>
  <c r="AF17" i="2" l="1"/>
  <c r="AD17" i="3" s="1"/>
  <c r="BK17" i="2"/>
  <c r="D19" i="2"/>
  <c r="AG19" i="2"/>
  <c r="AG18" i="2"/>
  <c r="D18" i="2"/>
  <c r="D17" i="2" l="1"/>
  <c r="AG17" i="2"/>
  <c r="L112" i="1"/>
  <c r="L112" i="2" s="1"/>
  <c r="BY112" i="1" l="1"/>
  <c r="BR112" i="1"/>
  <c r="M112" i="1" s="1"/>
  <c r="BU112" i="1"/>
  <c r="BS112" i="1"/>
  <c r="BX112" i="1"/>
  <c r="CA112" i="1"/>
  <c r="BV112" i="1"/>
  <c r="BZ112" i="1"/>
  <c r="CB112" i="1"/>
  <c r="CC112" i="1"/>
  <c r="J112" i="3"/>
  <c r="AQ112" i="2" s="1"/>
  <c r="BT112" i="1"/>
  <c r="BW112" i="1"/>
  <c r="N112" i="1" l="1"/>
  <c r="CC112" i="2"/>
  <c r="CB112" i="2"/>
  <c r="BU112" i="2"/>
  <c r="CA112" i="2"/>
  <c r="CD112" i="2"/>
  <c r="BT112" i="2"/>
  <c r="BY112" i="2"/>
  <c r="BZ112" i="2"/>
  <c r="BV112" i="2"/>
  <c r="CE112" i="2"/>
  <c r="BX112" i="2"/>
  <c r="BW112" i="2"/>
  <c r="M112" i="2" l="1"/>
  <c r="O112" i="1"/>
  <c r="P112" i="1" l="1"/>
  <c r="K112" i="3"/>
  <c r="AR112" i="2" s="1"/>
  <c r="Q112" i="1" l="1"/>
  <c r="R112" i="1" l="1"/>
  <c r="C112" i="1"/>
  <c r="N112" i="2"/>
  <c r="S112" i="1" l="1"/>
  <c r="L112" i="3"/>
  <c r="AS112" i="2" s="1"/>
  <c r="T112" i="1" l="1"/>
  <c r="U112" i="1" l="1"/>
  <c r="O112" i="2"/>
  <c r="V112" i="1" l="1"/>
  <c r="M112" i="3"/>
  <c r="AT112" i="2" s="1"/>
  <c r="W112" i="1" l="1"/>
  <c r="X112" i="1" l="1"/>
  <c r="P112" i="2"/>
  <c r="N112" i="3" l="1"/>
  <c r="AU112" i="2" s="1"/>
  <c r="Q112" i="2" l="1"/>
  <c r="O112" i="3" l="1"/>
  <c r="AV112" i="2" s="1"/>
  <c r="C112" i="2"/>
  <c r="R112" i="2" l="1"/>
  <c r="P112" i="3" l="1"/>
  <c r="AW112" i="2" s="1"/>
  <c r="S112" i="2" l="1"/>
  <c r="Q112" i="3" l="1"/>
  <c r="AX112" i="2" s="1"/>
  <c r="T112" i="2" l="1"/>
  <c r="R112" i="3" l="1"/>
  <c r="AY112" i="2" s="1"/>
  <c r="U112" i="2" l="1"/>
  <c r="S112" i="3" l="1"/>
  <c r="AZ112" i="2" s="1"/>
  <c r="V112" i="2" l="1"/>
  <c r="T112" i="3" l="1"/>
  <c r="BA112" i="2" s="1"/>
  <c r="W112" i="2" l="1"/>
  <c r="U112" i="3" l="1"/>
  <c r="BB112" i="2" s="1"/>
  <c r="X112" i="2" l="1"/>
  <c r="V112" i="3" l="1"/>
  <c r="BC112" i="2" s="1"/>
  <c r="AV190" i="1" l="1"/>
  <c r="BU155" i="1"/>
  <c r="BW155" i="2" s="1"/>
  <c r="BZ118" i="1"/>
  <c r="CB118" i="2" s="1"/>
  <c r="BU124" i="1"/>
  <c r="BW124" i="2" s="1"/>
  <c r="CC147" i="1"/>
  <c r="CE147" i="2" s="1"/>
  <c r="BX144" i="1"/>
  <c r="BZ144" i="2" s="1"/>
  <c r="BR132" i="1"/>
  <c r="BT132" i="2" s="1"/>
  <c r="BY120" i="1"/>
  <c r="CA120" i="2" s="1"/>
  <c r="BT137" i="1"/>
  <c r="BV137" i="2" s="1"/>
  <c r="BY146" i="1"/>
  <c r="CA146" i="2" s="1"/>
  <c r="BZ122" i="1"/>
  <c r="CB122" i="2" s="1"/>
  <c r="CC148" i="1"/>
  <c r="CE148" i="2" s="1"/>
  <c r="L166" i="1"/>
  <c r="BV131" i="1"/>
  <c r="BX131" i="2" s="1"/>
  <c r="BX179" i="1"/>
  <c r="BZ179" i="2" s="1"/>
  <c r="BW152" i="1"/>
  <c r="BY152" i="2" s="1"/>
  <c r="BR152" i="1"/>
  <c r="BT152" i="2" s="1"/>
  <c r="L136" i="1"/>
  <c r="BU126" i="1"/>
  <c r="BW126" i="2" s="1"/>
  <c r="L179" i="1"/>
  <c r="BW185" i="1"/>
  <c r="BY185" i="2" s="1"/>
  <c r="BR139" i="1"/>
  <c r="BT139" i="2" s="1"/>
  <c r="L134" i="1"/>
  <c r="BW165" i="1"/>
  <c r="BY165" i="2" s="1"/>
  <c r="L133" i="1"/>
  <c r="AP133" i="2" s="1"/>
  <c r="L157" i="1"/>
  <c r="AP157" i="2" s="1"/>
  <c r="L170" i="2"/>
  <c r="J170" i="3" s="1"/>
  <c r="CA176" i="1"/>
  <c r="CC176" i="2" s="1"/>
  <c r="BU170" i="1"/>
  <c r="BW170" i="2" s="1"/>
  <c r="L129" i="1"/>
  <c r="BY164" i="1"/>
  <c r="CA164" i="2" s="1"/>
  <c r="L165" i="1"/>
  <c r="AP165" i="2" s="1"/>
  <c r="L154" i="1"/>
  <c r="AP154" i="2" s="1"/>
  <c r="CA166" i="1"/>
  <c r="CC166" i="2" s="1"/>
  <c r="BU125" i="1"/>
  <c r="BW125" i="2" s="1"/>
  <c r="L175" i="2"/>
  <c r="J175" i="3" s="1"/>
  <c r="L138" i="1"/>
  <c r="AP138" i="2" s="1"/>
  <c r="L168" i="1"/>
  <c r="AP168" i="2" s="1"/>
  <c r="L143" i="1"/>
  <c r="L150" i="1"/>
  <c r="L123" i="1"/>
  <c r="L116" i="1"/>
  <c r="L116" i="2" s="1"/>
  <c r="L126" i="1"/>
  <c r="AP126" i="2" s="1"/>
  <c r="L124" i="1"/>
  <c r="L122" i="1"/>
  <c r="AP122" i="2" s="1"/>
  <c r="BR174" i="1"/>
  <c r="L151" i="1"/>
  <c r="AP151" i="2" s="1"/>
  <c r="BX119" i="1"/>
  <c r="BZ119" i="2" s="1"/>
  <c r="L185" i="1"/>
  <c r="AP185" i="2" s="1"/>
  <c r="L140" i="1"/>
  <c r="L142" i="1"/>
  <c r="L183" i="1"/>
  <c r="AP183" i="2" s="1"/>
  <c r="L137" i="1"/>
  <c r="L117" i="1"/>
  <c r="AP117" i="2" s="1"/>
  <c r="L118" i="1"/>
  <c r="AP118" i="2" s="1"/>
  <c r="L184" i="1"/>
  <c r="L144" i="1"/>
  <c r="BZ154" i="1"/>
  <c r="CB154" i="2" s="1"/>
  <c r="L159" i="1"/>
  <c r="AP159" i="2" s="1"/>
  <c r="L163" i="1"/>
  <c r="L161" i="1"/>
  <c r="L162" i="1"/>
  <c r="AP162" i="2" s="1"/>
  <c r="L158" i="1"/>
  <c r="L153" i="1"/>
  <c r="L128" i="1"/>
  <c r="L113" i="1"/>
  <c r="L113" i="2" s="1"/>
  <c r="L114" i="1"/>
  <c r="L115" i="1"/>
  <c r="L119" i="1"/>
  <c r="AP119" i="2" s="1"/>
  <c r="BU173" i="1"/>
  <c r="BW173" i="2" s="1"/>
  <c r="BZ150" i="1"/>
  <c r="CB150" i="2" s="1"/>
  <c r="L120" i="1"/>
  <c r="AP120" i="2" s="1"/>
  <c r="L160" i="1"/>
  <c r="AP160" i="2" s="1"/>
  <c r="L125" i="1"/>
  <c r="AP125" i="2" s="1"/>
  <c r="L173" i="2"/>
  <c r="J173" i="3" s="1"/>
  <c r="L152" i="1"/>
  <c r="AP152" i="2" s="1"/>
  <c r="L121" i="1"/>
  <c r="AP121" i="2" s="1"/>
  <c r="L171" i="2"/>
  <c r="J171" i="3" s="1"/>
  <c r="L131" i="1"/>
  <c r="L167" i="1"/>
  <c r="AP167" i="2" s="1"/>
  <c r="L127" i="1"/>
  <c r="AP127" i="2" s="1"/>
  <c r="L149" i="1"/>
  <c r="AP149" i="2" s="1"/>
  <c r="L147" i="1"/>
  <c r="AP147" i="2" s="1"/>
  <c r="L132" i="1"/>
  <c r="L135" i="1"/>
  <c r="AP135" i="2" s="1"/>
  <c r="BR156" i="1"/>
  <c r="BT156" i="2" s="1"/>
  <c r="L186" i="1"/>
  <c r="AP186" i="2" s="1"/>
  <c r="L148" i="1"/>
  <c r="AP148" i="2" s="1"/>
  <c r="L141" i="1"/>
  <c r="L155" i="1"/>
  <c r="AQ190" i="1"/>
  <c r="L180" i="1"/>
  <c r="L139" i="1"/>
  <c r="CB135" i="1"/>
  <c r="CD135" i="2" s="1"/>
  <c r="L156" i="1"/>
  <c r="AP156" i="2" s="1"/>
  <c r="L176" i="2"/>
  <c r="J176" i="3" s="1"/>
  <c r="L164" i="1"/>
  <c r="L145" i="1"/>
  <c r="AP145" i="2" s="1"/>
  <c r="L146" i="1"/>
  <c r="AP146" i="2" s="1"/>
  <c r="L130" i="1"/>
  <c r="AQ191" i="1" l="1"/>
  <c r="D20" i="4"/>
  <c r="AV191" i="1"/>
  <c r="I20" i="4"/>
  <c r="BT174" i="2"/>
  <c r="M174" i="1"/>
  <c r="AP180" i="2"/>
  <c r="L180" i="2" s="1"/>
  <c r="J180" i="3" s="1"/>
  <c r="AP130" i="2"/>
  <c r="L130" i="2" s="1"/>
  <c r="J130" i="3" s="1"/>
  <c r="L186" i="2"/>
  <c r="J186" i="3" s="1"/>
  <c r="AV198" i="1"/>
  <c r="AV199" i="1" s="1"/>
  <c r="AQ198" i="1"/>
  <c r="AQ199" i="1" s="1"/>
  <c r="AP198" i="1"/>
  <c r="AP199" i="1" s="1"/>
  <c r="AP153" i="2"/>
  <c r="L153" i="2" s="1"/>
  <c r="J153" i="3" s="1"/>
  <c r="AP124" i="2"/>
  <c r="L124" i="2" s="1"/>
  <c r="J124" i="3" s="1"/>
  <c r="AP150" i="2"/>
  <c r="L150" i="2" s="1"/>
  <c r="J150" i="3" s="1"/>
  <c r="AP164" i="2"/>
  <c r="L164" i="2" s="1"/>
  <c r="J164" i="3" s="1"/>
  <c r="AP158" i="2"/>
  <c r="L158" i="2" s="1"/>
  <c r="J158" i="3" s="1"/>
  <c r="AP143" i="2"/>
  <c r="L143" i="2" s="1"/>
  <c r="J143" i="3" s="1"/>
  <c r="AP134" i="2"/>
  <c r="L134" i="2" s="1"/>
  <c r="J134" i="3" s="1"/>
  <c r="AP132" i="2"/>
  <c r="L132" i="2" s="1"/>
  <c r="J132" i="3" s="1"/>
  <c r="AP128" i="2"/>
  <c r="L128" i="2" s="1"/>
  <c r="J128" i="3" s="1"/>
  <c r="AP161" i="2"/>
  <c r="L161" i="2" s="1"/>
  <c r="J161" i="3" s="1"/>
  <c r="AP144" i="2"/>
  <c r="L144" i="2" s="1"/>
  <c r="J144" i="3" s="1"/>
  <c r="AP137" i="2"/>
  <c r="L137" i="2" s="1"/>
  <c r="J137" i="3" s="1"/>
  <c r="AP123" i="2"/>
  <c r="L123" i="2" s="1"/>
  <c r="J123" i="3" s="1"/>
  <c r="AP166" i="2"/>
  <c r="L166" i="2" s="1"/>
  <c r="J166" i="3" s="1"/>
  <c r="AP115" i="2"/>
  <c r="L115" i="2" s="1"/>
  <c r="J115" i="3" s="1"/>
  <c r="AP163" i="2"/>
  <c r="L163" i="2" s="1"/>
  <c r="J163" i="3" s="1"/>
  <c r="L184" i="2"/>
  <c r="J184" i="3" s="1"/>
  <c r="AP155" i="2"/>
  <c r="L155" i="2" s="1"/>
  <c r="J155" i="3" s="1"/>
  <c r="AP131" i="2"/>
  <c r="L131" i="2" s="1"/>
  <c r="J131" i="3" s="1"/>
  <c r="AP142" i="2"/>
  <c r="L142" i="2" s="1"/>
  <c r="J142" i="3" s="1"/>
  <c r="AP139" i="2"/>
  <c r="L139" i="2" s="1"/>
  <c r="J139" i="3" s="1"/>
  <c r="AP141" i="2"/>
  <c r="L141" i="2" s="1"/>
  <c r="J141" i="3" s="1"/>
  <c r="AP140" i="2"/>
  <c r="L140" i="2" s="1"/>
  <c r="J140" i="3" s="1"/>
  <c r="AP129" i="2"/>
  <c r="L129" i="2" s="1"/>
  <c r="J129" i="3" s="1"/>
  <c r="AP136" i="2"/>
  <c r="L136" i="2" s="1"/>
  <c r="J136" i="3" s="1"/>
  <c r="L160" i="2"/>
  <c r="J160" i="3" s="1"/>
  <c r="L119" i="2"/>
  <c r="J119" i="3" s="1"/>
  <c r="L162" i="2"/>
  <c r="J162" i="3" s="1"/>
  <c r="L149" i="2"/>
  <c r="J149" i="3" s="1"/>
  <c r="L152" i="2"/>
  <c r="J152" i="3" s="1"/>
  <c r="L120" i="2"/>
  <c r="J120" i="3" s="1"/>
  <c r="L126" i="2"/>
  <c r="J126" i="3" s="1"/>
  <c r="L133" i="2"/>
  <c r="J133" i="3" s="1"/>
  <c r="L146" i="2"/>
  <c r="J146" i="3" s="1"/>
  <c r="L135" i="2"/>
  <c r="J135" i="3" s="1"/>
  <c r="L127" i="2"/>
  <c r="J127" i="3" s="1"/>
  <c r="L183" i="2"/>
  <c r="L185" i="2"/>
  <c r="L122" i="2"/>
  <c r="J122" i="3" s="1"/>
  <c r="L168" i="2"/>
  <c r="J168" i="3" s="1"/>
  <c r="L147" i="2"/>
  <c r="J147" i="3" s="1"/>
  <c r="L121" i="2"/>
  <c r="J121" i="3" s="1"/>
  <c r="L117" i="2"/>
  <c r="J117" i="3" s="1"/>
  <c r="L165" i="2"/>
  <c r="J165" i="3" s="1"/>
  <c r="L157" i="2"/>
  <c r="J157" i="3" s="1"/>
  <c r="L156" i="2"/>
  <c r="J156" i="3" s="1"/>
  <c r="L145" i="2"/>
  <c r="J145" i="3" s="1"/>
  <c r="L148" i="2"/>
  <c r="J148" i="3" s="1"/>
  <c r="L167" i="2"/>
  <c r="J167" i="3" s="1"/>
  <c r="L125" i="2"/>
  <c r="J125" i="3" s="1"/>
  <c r="L159" i="2"/>
  <c r="J159" i="3" s="1"/>
  <c r="L118" i="2"/>
  <c r="J118" i="3" s="1"/>
  <c r="L138" i="2"/>
  <c r="J138" i="3" s="1"/>
  <c r="L154" i="2"/>
  <c r="J154" i="3" s="1"/>
  <c r="L114" i="2"/>
  <c r="J114" i="3" s="1"/>
  <c r="AQ114" i="2" s="1"/>
  <c r="BS144" i="1"/>
  <c r="BU144" i="2" s="1"/>
  <c r="BY132" i="1"/>
  <c r="CA132" i="2" s="1"/>
  <c r="M139" i="1"/>
  <c r="BW147" i="1"/>
  <c r="BY147" i="2" s="1"/>
  <c r="BR124" i="1"/>
  <c r="BT124" i="2" s="1"/>
  <c r="BW128" i="1"/>
  <c r="BY128" i="2" s="1"/>
  <c r="BY147" i="1"/>
  <c r="CA147" i="2" s="1"/>
  <c r="CA121" i="1"/>
  <c r="CC121" i="2" s="1"/>
  <c r="BZ147" i="1"/>
  <c r="CB147" i="2" s="1"/>
  <c r="BR172" i="1"/>
  <c r="BW166" i="1"/>
  <c r="BY166" i="2" s="1"/>
  <c r="BR176" i="1"/>
  <c r="BU128" i="1"/>
  <c r="BW128" i="2" s="1"/>
  <c r="CC155" i="1"/>
  <c r="CE155" i="2" s="1"/>
  <c r="BX184" i="1"/>
  <c r="BZ184" i="2" s="1"/>
  <c r="BU116" i="1"/>
  <c r="BW116" i="2" s="1"/>
  <c r="BR135" i="1"/>
  <c r="BT135" i="2" s="1"/>
  <c r="BW116" i="1"/>
  <c r="BY116" i="2" s="1"/>
  <c r="CA154" i="1"/>
  <c r="CC154" i="2" s="1"/>
  <c r="CC118" i="1"/>
  <c r="CE118" i="2" s="1"/>
  <c r="CA144" i="1"/>
  <c r="CC144" i="2" s="1"/>
  <c r="CA140" i="1"/>
  <c r="CC140" i="2" s="1"/>
  <c r="CA149" i="1"/>
  <c r="CC149" i="2" s="1"/>
  <c r="BU149" i="1"/>
  <c r="BW149" i="2" s="1"/>
  <c r="AZ190" i="1"/>
  <c r="CB174" i="1"/>
  <c r="CD174" i="2" s="1"/>
  <c r="CA168" i="1"/>
  <c r="CC168" i="2" s="1"/>
  <c r="BT168" i="1"/>
  <c r="BV168" i="2" s="1"/>
  <c r="BS168" i="1"/>
  <c r="BU168" i="2" s="1"/>
  <c r="BV168" i="1"/>
  <c r="BX168" i="2" s="1"/>
  <c r="BY168" i="1"/>
  <c r="CA168" i="2" s="1"/>
  <c r="BW168" i="1"/>
  <c r="BY168" i="2" s="1"/>
  <c r="BS121" i="1"/>
  <c r="BU121" i="2" s="1"/>
  <c r="BU186" i="1"/>
  <c r="BW186" i="2" s="1"/>
  <c r="BS186" i="1"/>
  <c r="BU186" i="2" s="1"/>
  <c r="BR150" i="1"/>
  <c r="BY150" i="1"/>
  <c r="CA150" i="2" s="1"/>
  <c r="BR113" i="1"/>
  <c r="M113" i="1" s="1"/>
  <c r="BY113" i="1"/>
  <c r="CA113" i="2" s="1"/>
  <c r="BX153" i="1"/>
  <c r="BZ153" i="2" s="1"/>
  <c r="AU190" i="1"/>
  <c r="AR190" i="1"/>
  <c r="BW160" i="1"/>
  <c r="BY160" i="2" s="1"/>
  <c r="BY160" i="1"/>
  <c r="CA160" i="2" s="1"/>
  <c r="CB123" i="1"/>
  <c r="CD123" i="2" s="1"/>
  <c r="BV129" i="1"/>
  <c r="BX129" i="2" s="1"/>
  <c r="BX129" i="1"/>
  <c r="BZ129" i="2" s="1"/>
  <c r="BX155" i="1"/>
  <c r="BZ155" i="2" s="1"/>
  <c r="AY190" i="1"/>
  <c r="BT140" i="1"/>
  <c r="BV140" i="2" s="1"/>
  <c r="BR143" i="1"/>
  <c r="BT143" i="2" s="1"/>
  <c r="BW170" i="1"/>
  <c r="BY170" i="2" s="1"/>
  <c r="CA170" i="1"/>
  <c r="CC170" i="2" s="1"/>
  <c r="CC170" i="1"/>
  <c r="CE170" i="2" s="1"/>
  <c r="BS141" i="1"/>
  <c r="BU141" i="2" s="1"/>
  <c r="BU141" i="1"/>
  <c r="BW141" i="2" s="1"/>
  <c r="BW141" i="1"/>
  <c r="BY141" i="2" s="1"/>
  <c r="BX156" i="1"/>
  <c r="BZ156" i="2" s="1"/>
  <c r="BT156" i="1"/>
  <c r="BV156" i="2" s="1"/>
  <c r="M132" i="1"/>
  <c r="M156" i="1"/>
  <c r="BR125" i="1"/>
  <c r="BT125" i="2" s="1"/>
  <c r="BS140" i="1"/>
  <c r="BU140" i="2" s="1"/>
  <c r="BY170" i="1"/>
  <c r="CA170" i="2" s="1"/>
  <c r="CA116" i="1"/>
  <c r="CC116" i="2" s="1"/>
  <c r="BY183" i="1"/>
  <c r="CA183" i="2" s="1"/>
  <c r="BS119" i="1"/>
  <c r="BU119" i="2" s="1"/>
  <c r="AT190" i="1"/>
  <c r="CB127" i="1"/>
  <c r="CD127" i="2" s="1"/>
  <c r="BW127" i="1"/>
  <c r="BY127" i="2" s="1"/>
  <c r="BW173" i="1"/>
  <c r="BY173" i="2" s="1"/>
  <c r="AW190" i="1"/>
  <c r="BU134" i="1"/>
  <c r="BW134" i="2" s="1"/>
  <c r="AX190" i="1"/>
  <c r="BZ124" i="1"/>
  <c r="CB124" i="2" s="1"/>
  <c r="BX176" i="1"/>
  <c r="BZ176" i="2" s="1"/>
  <c r="CA147" i="1"/>
  <c r="CC147" i="2" s="1"/>
  <c r="CC172" i="1"/>
  <c r="CE172" i="2" s="1"/>
  <c r="BW148" i="1"/>
  <c r="BY148" i="2" s="1"/>
  <c r="CC145" i="1"/>
  <c r="CE145" i="2" s="1"/>
  <c r="BW145" i="1"/>
  <c r="BY145" i="2" s="1"/>
  <c r="BY145" i="1"/>
  <c r="CA145" i="2" s="1"/>
  <c r="BV145" i="1"/>
  <c r="BX145" i="2" s="1"/>
  <c r="CB145" i="1"/>
  <c r="CD145" i="2" s="1"/>
  <c r="BU145" i="1"/>
  <c r="BW145" i="2" s="1"/>
  <c r="BX145" i="1"/>
  <c r="BZ145" i="2" s="1"/>
  <c r="BT145" i="1"/>
  <c r="BV145" i="2" s="1"/>
  <c r="BR145" i="1"/>
  <c r="BT145" i="2" s="1"/>
  <c r="BS145" i="1"/>
  <c r="BU145" i="2" s="1"/>
  <c r="BZ145" i="1"/>
  <c r="CB145" i="2" s="1"/>
  <c r="CA145" i="1"/>
  <c r="CC145" i="2" s="1"/>
  <c r="BW151" i="1"/>
  <c r="BY151" i="2" s="1"/>
  <c r="BZ151" i="1"/>
  <c r="CB151" i="2" s="1"/>
  <c r="CA151" i="1"/>
  <c r="CC151" i="2" s="1"/>
  <c r="BT151" i="1"/>
  <c r="BV151" i="2" s="1"/>
  <c r="BY151" i="1"/>
  <c r="CA151" i="2" s="1"/>
  <c r="BV151" i="1"/>
  <c r="BX151" i="2" s="1"/>
  <c r="BU151" i="1"/>
  <c r="BW151" i="2" s="1"/>
  <c r="BS151" i="1"/>
  <c r="BU151" i="2" s="1"/>
  <c r="CB151" i="1"/>
  <c r="CD151" i="2" s="1"/>
  <c r="BR151" i="1"/>
  <c r="BT151" i="2" s="1"/>
  <c r="CC151" i="1"/>
  <c r="CE151" i="2" s="1"/>
  <c r="BX151" i="1"/>
  <c r="BZ151" i="2" s="1"/>
  <c r="CB157" i="1"/>
  <c r="CD157" i="2" s="1"/>
  <c r="BY157" i="1"/>
  <c r="CA157" i="2" s="1"/>
  <c r="BS157" i="1"/>
  <c r="BU157" i="2" s="1"/>
  <c r="BW157" i="1"/>
  <c r="BY157" i="2" s="1"/>
  <c r="CC157" i="1"/>
  <c r="CE157" i="2" s="1"/>
  <c r="BR157" i="1"/>
  <c r="BT157" i="2" s="1"/>
  <c r="BV157" i="1"/>
  <c r="BX157" i="2" s="1"/>
  <c r="BX157" i="1"/>
  <c r="BZ157" i="2" s="1"/>
  <c r="BZ157" i="1"/>
  <c r="CB157" i="2" s="1"/>
  <c r="CA157" i="1"/>
  <c r="CC157" i="2" s="1"/>
  <c r="BT157" i="1"/>
  <c r="BV157" i="2" s="1"/>
  <c r="BU157" i="1"/>
  <c r="BW157" i="2" s="1"/>
  <c r="CB133" i="1"/>
  <c r="CD133" i="2" s="1"/>
  <c r="CA133" i="1"/>
  <c r="CC133" i="2" s="1"/>
  <c r="BS133" i="1"/>
  <c r="BU133" i="2" s="1"/>
  <c r="BR133" i="1"/>
  <c r="BT133" i="2" s="1"/>
  <c r="BW133" i="1"/>
  <c r="BY133" i="2" s="1"/>
  <c r="BV133" i="1"/>
  <c r="BX133" i="2" s="1"/>
  <c r="BY133" i="1"/>
  <c r="CA133" i="2" s="1"/>
  <c r="BT133" i="1"/>
  <c r="BV133" i="2" s="1"/>
  <c r="BZ133" i="1"/>
  <c r="CB133" i="2" s="1"/>
  <c r="CC133" i="1"/>
  <c r="CE133" i="2" s="1"/>
  <c r="BX133" i="1"/>
  <c r="BZ133" i="2" s="1"/>
  <c r="BU133" i="1"/>
  <c r="BW133" i="2" s="1"/>
  <c r="CC159" i="1"/>
  <c r="CE159" i="2" s="1"/>
  <c r="BZ159" i="1"/>
  <c r="CB159" i="2" s="1"/>
  <c r="BY159" i="1"/>
  <c r="CA159" i="2" s="1"/>
  <c r="BR159" i="1"/>
  <c r="BT159" i="2" s="1"/>
  <c r="BT159" i="1"/>
  <c r="BV159" i="2" s="1"/>
  <c r="BW159" i="1"/>
  <c r="BY159" i="2" s="1"/>
  <c r="BX159" i="1"/>
  <c r="BZ159" i="2" s="1"/>
  <c r="BV159" i="1"/>
  <c r="BX159" i="2" s="1"/>
  <c r="BU159" i="1"/>
  <c r="BW159" i="2" s="1"/>
  <c r="BS159" i="1"/>
  <c r="BU159" i="2" s="1"/>
  <c r="CA159" i="1"/>
  <c r="CC159" i="2" s="1"/>
  <c r="CB159" i="1"/>
  <c r="CD159" i="2" s="1"/>
  <c r="L190" i="1"/>
  <c r="L198" i="1" s="1"/>
  <c r="J113" i="3"/>
  <c r="AQ113" i="2" s="1"/>
  <c r="CA158" i="1"/>
  <c r="CC158" i="2" s="1"/>
  <c r="BT158" i="1"/>
  <c r="BV158" i="2" s="1"/>
  <c r="BV158" i="1"/>
  <c r="BX158" i="2" s="1"/>
  <c r="BX158" i="1"/>
  <c r="BZ158" i="2" s="1"/>
  <c r="BW158" i="1"/>
  <c r="BY158" i="2" s="1"/>
  <c r="BZ158" i="1"/>
  <c r="CB158" i="2" s="1"/>
  <c r="CC158" i="1"/>
  <c r="CE158" i="2" s="1"/>
  <c r="BR158" i="1"/>
  <c r="BT158" i="2" s="1"/>
  <c r="CB158" i="1"/>
  <c r="CD158" i="2" s="1"/>
  <c r="BY158" i="1"/>
  <c r="CA158" i="2" s="1"/>
  <c r="BS158" i="1"/>
  <c r="BU158" i="2" s="1"/>
  <c r="BU158" i="1"/>
  <c r="BW158" i="2" s="1"/>
  <c r="CA130" i="1"/>
  <c r="CC130" i="2" s="1"/>
  <c r="BW130" i="1"/>
  <c r="BY130" i="2" s="1"/>
  <c r="CC130" i="1"/>
  <c r="CE130" i="2" s="1"/>
  <c r="BT130" i="1"/>
  <c r="BV130" i="2" s="1"/>
  <c r="BX130" i="1"/>
  <c r="BZ130" i="2" s="1"/>
  <c r="CB130" i="1"/>
  <c r="CD130" i="2" s="1"/>
  <c r="BR130" i="1"/>
  <c r="BT130" i="2" s="1"/>
  <c r="BY130" i="1"/>
  <c r="CA130" i="2" s="1"/>
  <c r="BZ130" i="1"/>
  <c r="CB130" i="2" s="1"/>
  <c r="BS130" i="1"/>
  <c r="BU130" i="2" s="1"/>
  <c r="BU130" i="1"/>
  <c r="BW130" i="2" s="1"/>
  <c r="BV130" i="1"/>
  <c r="BX130" i="2" s="1"/>
  <c r="BZ117" i="1"/>
  <c r="CB117" i="2" s="1"/>
  <c r="BW117" i="1"/>
  <c r="BY117" i="2" s="1"/>
  <c r="BV117" i="1"/>
  <c r="BX117" i="2" s="1"/>
  <c r="CB117" i="1"/>
  <c r="CD117" i="2" s="1"/>
  <c r="BX117" i="1"/>
  <c r="BZ117" i="2" s="1"/>
  <c r="BR117" i="1"/>
  <c r="BT117" i="1"/>
  <c r="BV117" i="2" s="1"/>
  <c r="CC117" i="1"/>
  <c r="CE117" i="2" s="1"/>
  <c r="CA117" i="1"/>
  <c r="CC117" i="2" s="1"/>
  <c r="BU117" i="1"/>
  <c r="BW117" i="2" s="1"/>
  <c r="BY117" i="1"/>
  <c r="CA117" i="2" s="1"/>
  <c r="BS117" i="1"/>
  <c r="BU117" i="2" s="1"/>
  <c r="J116" i="3"/>
  <c r="AQ116" i="2" s="1"/>
  <c r="CA136" i="1"/>
  <c r="CC136" i="2" s="1"/>
  <c r="BR136" i="1"/>
  <c r="BT136" i="2" s="1"/>
  <c r="BS136" i="1"/>
  <c r="BU136" i="2" s="1"/>
  <c r="BZ136" i="1"/>
  <c r="CB136" i="2" s="1"/>
  <c r="CB136" i="1"/>
  <c r="CD136" i="2" s="1"/>
  <c r="BT136" i="1"/>
  <c r="BV136" i="2" s="1"/>
  <c r="BU136" i="1"/>
  <c r="BW136" i="2" s="1"/>
  <c r="BW136" i="1"/>
  <c r="BY136" i="2" s="1"/>
  <c r="CC136" i="1"/>
  <c r="CE136" i="2" s="1"/>
  <c r="BX136" i="1"/>
  <c r="BZ136" i="2" s="1"/>
  <c r="BY136" i="1"/>
  <c r="CA136" i="2" s="1"/>
  <c r="CB138" i="1"/>
  <c r="CD138" i="2" s="1"/>
  <c r="BZ138" i="1"/>
  <c r="CB138" i="2" s="1"/>
  <c r="CC138" i="1"/>
  <c r="CE138" i="2" s="1"/>
  <c r="BX138" i="1"/>
  <c r="BZ138" i="2" s="1"/>
  <c r="BY138" i="1"/>
  <c r="CA138" i="2" s="1"/>
  <c r="BW138" i="1"/>
  <c r="BY138" i="2" s="1"/>
  <c r="BS138" i="1"/>
  <c r="BU138" i="2" s="1"/>
  <c r="BT138" i="1"/>
  <c r="BV138" i="2" s="1"/>
  <c r="BR138" i="1"/>
  <c r="BU138" i="1"/>
  <c r="BW138" i="2" s="1"/>
  <c r="BX167" i="1"/>
  <c r="BZ167" i="2" s="1"/>
  <c r="BR167" i="1"/>
  <c r="BT167" i="2" s="1"/>
  <c r="BS167" i="1"/>
  <c r="BU167" i="2" s="1"/>
  <c r="CB167" i="1"/>
  <c r="CD167" i="2" s="1"/>
  <c r="CA167" i="1"/>
  <c r="CC167" i="2" s="1"/>
  <c r="BW167" i="1"/>
  <c r="BY167" i="2" s="1"/>
  <c r="BT167" i="1"/>
  <c r="BV167" i="2" s="1"/>
  <c r="CC167" i="1"/>
  <c r="CE167" i="2" s="1"/>
  <c r="BU167" i="1"/>
  <c r="BW167" i="2" s="1"/>
  <c r="CB131" i="1"/>
  <c r="CD131" i="2" s="1"/>
  <c r="BY167" i="1"/>
  <c r="CA167" i="2" s="1"/>
  <c r="CB154" i="1"/>
  <c r="CD154" i="2" s="1"/>
  <c r="BX154" i="1"/>
  <c r="BZ154" i="2" s="1"/>
  <c r="BU154" i="1"/>
  <c r="BW154" i="2" s="1"/>
  <c r="BR154" i="1"/>
  <c r="BT154" i="2" s="1"/>
  <c r="BS154" i="1"/>
  <c r="BU154" i="2" s="1"/>
  <c r="BV154" i="1"/>
  <c r="BX154" i="2" s="1"/>
  <c r="CC154" i="1"/>
  <c r="CE154" i="2" s="1"/>
  <c r="BR153" i="1"/>
  <c r="BT153" i="2" s="1"/>
  <c r="CA153" i="1"/>
  <c r="CC153" i="2" s="1"/>
  <c r="BS153" i="1"/>
  <c r="BU153" i="2" s="1"/>
  <c r="BT153" i="1"/>
  <c r="BV153" i="2" s="1"/>
  <c r="BV153" i="1"/>
  <c r="BX153" i="2" s="1"/>
  <c r="CC153" i="1"/>
  <c r="CE153" i="2" s="1"/>
  <c r="CB153" i="1"/>
  <c r="CD153" i="2" s="1"/>
  <c r="BX174" i="1"/>
  <c r="BZ174" i="2" s="1"/>
  <c r="BS174" i="1"/>
  <c r="BU174" i="2" s="1"/>
  <c r="BZ174" i="1"/>
  <c r="CB174" i="2" s="1"/>
  <c r="BU174" i="1"/>
  <c r="BW174" i="2" s="1"/>
  <c r="CA174" i="1"/>
  <c r="CC174" i="2" s="1"/>
  <c r="BT174" i="1"/>
  <c r="BV174" i="2" s="1"/>
  <c r="BW174" i="1"/>
  <c r="BY174" i="2" s="1"/>
  <c r="BV174" i="1"/>
  <c r="BX174" i="2" s="1"/>
  <c r="CC184" i="1"/>
  <c r="CE184" i="2" s="1"/>
  <c r="BS184" i="1"/>
  <c r="BU184" i="2" s="1"/>
  <c r="BW184" i="1"/>
  <c r="BY184" i="2" s="1"/>
  <c r="BV184" i="1"/>
  <c r="BX184" i="2" s="1"/>
  <c r="BY184" i="1"/>
  <c r="CA184" i="2" s="1"/>
  <c r="CA184" i="1"/>
  <c r="CC184" i="2" s="1"/>
  <c r="CB184" i="1"/>
  <c r="CD184" i="2" s="1"/>
  <c r="BT184" i="1"/>
  <c r="BV184" i="2" s="1"/>
  <c r="BZ184" i="1"/>
  <c r="CB184" i="2" s="1"/>
  <c r="CB114" i="1"/>
  <c r="CD114" i="2" s="1"/>
  <c r="BV114" i="1"/>
  <c r="BX114" i="2" s="1"/>
  <c r="BY114" i="1"/>
  <c r="CA114" i="2" s="1"/>
  <c r="BX114" i="1"/>
  <c r="BZ114" i="2" s="1"/>
  <c r="BS114" i="1"/>
  <c r="BU114" i="2" s="1"/>
  <c r="CC114" i="1"/>
  <c r="CE114" i="2" s="1"/>
  <c r="BW114" i="1"/>
  <c r="BY114" i="2" s="1"/>
  <c r="CA114" i="1"/>
  <c r="CC114" i="2" s="1"/>
  <c r="BU114" i="1"/>
  <c r="BW114" i="2" s="1"/>
  <c r="BT114" i="1"/>
  <c r="BV114" i="2" s="1"/>
  <c r="BR114" i="1"/>
  <c r="BZ114" i="1"/>
  <c r="CB114" i="2" s="1"/>
  <c r="BV164" i="1"/>
  <c r="BX164" i="2" s="1"/>
  <c r="BZ164" i="1"/>
  <c r="CB164" i="2" s="1"/>
  <c r="CB164" i="1"/>
  <c r="CD164" i="2" s="1"/>
  <c r="BR164" i="1"/>
  <c r="BT164" i="2" s="1"/>
  <c r="CA164" i="1"/>
  <c r="CC164" i="2" s="1"/>
  <c r="BT164" i="1"/>
  <c r="BV164" i="2" s="1"/>
  <c r="CC164" i="1"/>
  <c r="CE164" i="2" s="1"/>
  <c r="BW164" i="1"/>
  <c r="BY164" i="2" s="1"/>
  <c r="BX164" i="1"/>
  <c r="BZ164" i="2" s="1"/>
  <c r="BU164" i="1"/>
  <c r="BW164" i="2" s="1"/>
  <c r="BS164" i="1"/>
  <c r="BU164" i="2" s="1"/>
  <c r="CC176" i="1"/>
  <c r="CE176" i="2" s="1"/>
  <c r="BT176" i="1"/>
  <c r="BV176" i="2" s="1"/>
  <c r="BS176" i="1"/>
  <c r="BU176" i="2" s="1"/>
  <c r="BV176" i="1"/>
  <c r="BX176" i="2" s="1"/>
  <c r="BY176" i="1"/>
  <c r="CA176" i="2" s="1"/>
  <c r="BZ176" i="1"/>
  <c r="CB176" i="2" s="1"/>
  <c r="CB176" i="1"/>
  <c r="CD176" i="2" s="1"/>
  <c r="BW176" i="1"/>
  <c r="BY176" i="2" s="1"/>
  <c r="BZ160" i="1"/>
  <c r="CB160" i="2" s="1"/>
  <c r="CB160" i="1"/>
  <c r="CD160" i="2" s="1"/>
  <c r="BT160" i="1"/>
  <c r="BV160" i="2" s="1"/>
  <c r="CC160" i="1"/>
  <c r="CE160" i="2" s="1"/>
  <c r="BS160" i="1"/>
  <c r="BU160" i="2" s="1"/>
  <c r="BR160" i="1"/>
  <c r="BT160" i="2" s="1"/>
  <c r="CA160" i="1"/>
  <c r="CC160" i="2" s="1"/>
  <c r="BX160" i="1"/>
  <c r="BZ160" i="2" s="1"/>
  <c r="CB152" i="1"/>
  <c r="CD152" i="2" s="1"/>
  <c r="BV152" i="1"/>
  <c r="BX152" i="2" s="1"/>
  <c r="CA152" i="1"/>
  <c r="CC152" i="2" s="1"/>
  <c r="BY152" i="1"/>
  <c r="CA152" i="2" s="1"/>
  <c r="BS152" i="1"/>
  <c r="BU152" i="2" s="1"/>
  <c r="BT152" i="1"/>
  <c r="BV152" i="2" s="1"/>
  <c r="CC152" i="1"/>
  <c r="CE152" i="2" s="1"/>
  <c r="BZ152" i="1"/>
  <c r="CB152" i="2" s="1"/>
  <c r="BX131" i="1"/>
  <c r="BZ131" i="2" s="1"/>
  <c r="BS173" i="1"/>
  <c r="BU173" i="2" s="1"/>
  <c r="BT134" i="1"/>
  <c r="BV134" i="2" s="1"/>
  <c r="BV138" i="1"/>
  <c r="BX138" i="2" s="1"/>
  <c r="BV160" i="1"/>
  <c r="BX160" i="2" s="1"/>
  <c r="BW135" i="1"/>
  <c r="BY135" i="2" s="1"/>
  <c r="CC135" i="1"/>
  <c r="CE135" i="2" s="1"/>
  <c r="BU135" i="1"/>
  <c r="BW135" i="2" s="1"/>
  <c r="BT135" i="1"/>
  <c r="BV135" i="2" s="1"/>
  <c r="CA135" i="1"/>
  <c r="CC135" i="2" s="1"/>
  <c r="BX135" i="1"/>
  <c r="BZ135" i="2" s="1"/>
  <c r="BS135" i="1"/>
  <c r="BU135" i="2" s="1"/>
  <c r="BY135" i="1"/>
  <c r="CA135" i="2" s="1"/>
  <c r="BV135" i="1"/>
  <c r="BX135" i="2" s="1"/>
  <c r="BZ135" i="1"/>
  <c r="CB135" i="2" s="1"/>
  <c r="BZ156" i="1"/>
  <c r="CB156" i="2" s="1"/>
  <c r="CB156" i="1"/>
  <c r="CD156" i="2" s="1"/>
  <c r="CC156" i="1"/>
  <c r="CE156" i="2" s="1"/>
  <c r="BU156" i="1"/>
  <c r="BW156" i="2" s="1"/>
  <c r="BY156" i="1"/>
  <c r="CA156" i="2" s="1"/>
  <c r="CA156" i="1"/>
  <c r="CC156" i="2" s="1"/>
  <c r="BS156" i="1"/>
  <c r="BU156" i="2" s="1"/>
  <c r="BW156" i="1"/>
  <c r="BY156" i="2" s="1"/>
  <c r="CB150" i="1"/>
  <c r="CD150" i="2" s="1"/>
  <c r="BW150" i="1"/>
  <c r="BY150" i="2" s="1"/>
  <c r="BS150" i="1"/>
  <c r="BU150" i="2" s="1"/>
  <c r="BU150" i="1"/>
  <c r="BW150" i="2" s="1"/>
  <c r="BT150" i="1"/>
  <c r="BV150" i="2" s="1"/>
  <c r="BX150" i="1"/>
  <c r="BZ150" i="2" s="1"/>
  <c r="CC150" i="1"/>
  <c r="CE150" i="2" s="1"/>
  <c r="CA150" i="1"/>
  <c r="CC150" i="2" s="1"/>
  <c r="BV150" i="1"/>
  <c r="BX150" i="2" s="1"/>
  <c r="CA113" i="1"/>
  <c r="BV173" i="1"/>
  <c r="BX173" i="2" s="1"/>
  <c r="CC125" i="1"/>
  <c r="CE125" i="2" s="1"/>
  <c r="BZ125" i="1"/>
  <c r="CB125" i="2" s="1"/>
  <c r="BV125" i="1"/>
  <c r="BX125" i="2" s="1"/>
  <c r="BW125" i="1"/>
  <c r="BY125" i="2" s="1"/>
  <c r="BS125" i="1"/>
  <c r="BU125" i="2" s="1"/>
  <c r="CA125" i="1"/>
  <c r="CC125" i="2" s="1"/>
  <c r="BX125" i="1"/>
  <c r="BZ125" i="2" s="1"/>
  <c r="BT125" i="1"/>
  <c r="BV125" i="2" s="1"/>
  <c r="CB125" i="1"/>
  <c r="CD125" i="2" s="1"/>
  <c r="BY161" i="1"/>
  <c r="CA161" i="2" s="1"/>
  <c r="CA161" i="1"/>
  <c r="CC161" i="2" s="1"/>
  <c r="BX161" i="1"/>
  <c r="BZ161" i="2" s="1"/>
  <c r="BS161" i="1"/>
  <c r="BU161" i="2" s="1"/>
  <c r="BU161" i="1"/>
  <c r="BW161" i="2" s="1"/>
  <c r="BV161" i="1"/>
  <c r="BX161" i="2" s="1"/>
  <c r="CC161" i="1"/>
  <c r="CE161" i="2" s="1"/>
  <c r="BT161" i="1"/>
  <c r="BV161" i="2" s="1"/>
  <c r="BU166" i="1"/>
  <c r="BW166" i="2" s="1"/>
  <c r="BV156" i="1"/>
  <c r="BX156" i="2" s="1"/>
  <c r="BW140" i="1"/>
  <c r="BY140" i="2" s="1"/>
  <c r="BZ140" i="1"/>
  <c r="CB140" i="2" s="1"/>
  <c r="BY140" i="1"/>
  <c r="CA140" i="2" s="1"/>
  <c r="BX140" i="1"/>
  <c r="BZ140" i="2" s="1"/>
  <c r="CC140" i="1"/>
  <c r="CE140" i="2" s="1"/>
  <c r="BV140" i="1"/>
  <c r="BX140" i="2" s="1"/>
  <c r="BU140" i="1"/>
  <c r="BW140" i="2" s="1"/>
  <c r="CB140" i="1"/>
  <c r="CD140" i="2" s="1"/>
  <c r="BR140" i="1"/>
  <c r="BT140" i="2" s="1"/>
  <c r="BY115" i="1"/>
  <c r="CA115" i="2" s="1"/>
  <c r="BW113" i="1"/>
  <c r="CC185" i="1"/>
  <c r="CE185" i="2" s="1"/>
  <c r="BS185" i="1"/>
  <c r="BU185" i="2" s="1"/>
  <c r="CB185" i="1"/>
  <c r="CD185" i="2" s="1"/>
  <c r="BX185" i="1"/>
  <c r="BZ185" i="2" s="1"/>
  <c r="BZ185" i="1"/>
  <c r="CB185" i="2" s="1"/>
  <c r="BV185" i="1"/>
  <c r="BX185" i="2" s="1"/>
  <c r="BR185" i="1"/>
  <c r="BT185" i="2" s="1"/>
  <c r="CA185" i="1"/>
  <c r="CC185" i="2" s="1"/>
  <c r="BT185" i="1"/>
  <c r="BV185" i="2" s="1"/>
  <c r="BU185" i="1"/>
  <c r="BW185" i="2" s="1"/>
  <c r="BY185" i="1"/>
  <c r="CA185" i="2" s="1"/>
  <c r="BV162" i="1"/>
  <c r="BX162" i="2" s="1"/>
  <c r="CA146" i="1"/>
  <c r="CC146" i="2" s="1"/>
  <c r="BR146" i="1"/>
  <c r="BW146" i="1"/>
  <c r="BY146" i="2" s="1"/>
  <c r="CB146" i="1"/>
  <c r="CD146" i="2" s="1"/>
  <c r="BV146" i="1"/>
  <c r="BX146" i="2" s="1"/>
  <c r="BU146" i="1"/>
  <c r="BW146" i="2" s="1"/>
  <c r="CC146" i="1"/>
  <c r="CE146" i="2" s="1"/>
  <c r="BX146" i="1"/>
  <c r="BZ146" i="2" s="1"/>
  <c r="BT146" i="1"/>
  <c r="BV146" i="2" s="1"/>
  <c r="BS146" i="1"/>
  <c r="BU146" i="2" s="1"/>
  <c r="BZ146" i="1"/>
  <c r="CB146" i="2" s="1"/>
  <c r="CB120" i="1"/>
  <c r="CD120" i="2" s="1"/>
  <c r="BW120" i="1"/>
  <c r="BY120" i="2" s="1"/>
  <c r="CA120" i="1"/>
  <c r="CC120" i="2" s="1"/>
  <c r="BR120" i="1"/>
  <c r="BZ120" i="1"/>
  <c r="CB120" i="2" s="1"/>
  <c r="CC120" i="1"/>
  <c r="CE120" i="2" s="1"/>
  <c r="BU120" i="1"/>
  <c r="BW120" i="2" s="1"/>
  <c r="BT120" i="1"/>
  <c r="BV120" i="2" s="1"/>
  <c r="BV120" i="1"/>
  <c r="BX120" i="2" s="1"/>
  <c r="BX120" i="1"/>
  <c r="BZ120" i="2" s="1"/>
  <c r="BV113" i="1"/>
  <c r="CB161" i="1"/>
  <c r="CD161" i="2" s="1"/>
  <c r="CA171" i="1"/>
  <c r="CC171" i="2" s="1"/>
  <c r="CB171" i="1"/>
  <c r="CD171" i="2" s="1"/>
  <c r="BX171" i="1"/>
  <c r="BZ171" i="2" s="1"/>
  <c r="BW171" i="1"/>
  <c r="BY171" i="2" s="1"/>
  <c r="BT171" i="1"/>
  <c r="BV171" i="2" s="1"/>
  <c r="BZ171" i="1"/>
  <c r="CB171" i="2" s="1"/>
  <c r="BS171" i="1"/>
  <c r="BU171" i="2" s="1"/>
  <c r="CC171" i="1"/>
  <c r="CE171" i="2" s="1"/>
  <c r="BU171" i="1"/>
  <c r="BW171" i="2" s="1"/>
  <c r="BY171" i="1"/>
  <c r="CA171" i="2" s="1"/>
  <c r="BR171" i="1"/>
  <c r="BW161" i="1"/>
  <c r="BY161" i="2" s="1"/>
  <c r="BW154" i="1"/>
  <c r="BY154" i="2" s="1"/>
  <c r="CA173" i="1"/>
  <c r="CC173" i="2" s="1"/>
  <c r="BR184" i="1"/>
  <c r="BT184" i="2" s="1"/>
  <c r="BZ170" i="1"/>
  <c r="CB170" i="2" s="1"/>
  <c r="BU184" i="1"/>
  <c r="BW184" i="2" s="1"/>
  <c r="BU153" i="1"/>
  <c r="BW153" i="2" s="1"/>
  <c r="BR115" i="1"/>
  <c r="BT115" i="2" s="1"/>
  <c r="BR161" i="1"/>
  <c r="BS120" i="1"/>
  <c r="BU120" i="2" s="1"/>
  <c r="BV171" i="1"/>
  <c r="BX171" i="2" s="1"/>
  <c r="BU152" i="1"/>
  <c r="BW152" i="2" s="1"/>
  <c r="BZ153" i="1"/>
  <c r="CB153" i="2" s="1"/>
  <c r="BY125" i="1"/>
  <c r="CA125" i="2" s="1"/>
  <c r="BZ165" i="1"/>
  <c r="CB165" i="2" s="1"/>
  <c r="BY165" i="1"/>
  <c r="CA165" i="2" s="1"/>
  <c r="CC165" i="1"/>
  <c r="CE165" i="2" s="1"/>
  <c r="BT165" i="1"/>
  <c r="BV165" i="2" s="1"/>
  <c r="BS165" i="1"/>
  <c r="BU165" i="2" s="1"/>
  <c r="CB165" i="1"/>
  <c r="CD165" i="2" s="1"/>
  <c r="CA165" i="1"/>
  <c r="CC165" i="2" s="1"/>
  <c r="BX165" i="1"/>
  <c r="BZ165" i="2" s="1"/>
  <c r="BV165" i="1"/>
  <c r="BX165" i="2" s="1"/>
  <c r="CC139" i="1"/>
  <c r="CE139" i="2" s="1"/>
  <c r="BY139" i="1"/>
  <c r="CA139" i="2" s="1"/>
  <c r="BS139" i="1"/>
  <c r="BU139" i="2" s="1"/>
  <c r="CA139" i="1"/>
  <c r="CC139" i="2" s="1"/>
  <c r="BU139" i="1"/>
  <c r="BW139" i="2" s="1"/>
  <c r="CB139" i="1"/>
  <c r="CD139" i="2" s="1"/>
  <c r="BT139" i="1"/>
  <c r="BV139" i="2" s="1"/>
  <c r="BV139" i="1"/>
  <c r="BX139" i="2" s="1"/>
  <c r="CA123" i="1"/>
  <c r="CC123" i="2" s="1"/>
  <c r="CC123" i="1"/>
  <c r="CE123" i="2" s="1"/>
  <c r="BZ123" i="1"/>
  <c r="CB123" i="2" s="1"/>
  <c r="BS123" i="1"/>
  <c r="BU123" i="2" s="1"/>
  <c r="BT123" i="1"/>
  <c r="BV123" i="2" s="1"/>
  <c r="BX123" i="1"/>
  <c r="BZ123" i="2" s="1"/>
  <c r="BU123" i="1"/>
  <c r="BW123" i="2" s="1"/>
  <c r="BW123" i="1"/>
  <c r="BY123" i="2" s="1"/>
  <c r="BY123" i="1"/>
  <c r="CA123" i="2" s="1"/>
  <c r="CC131" i="1"/>
  <c r="CE131" i="2" s="1"/>
  <c r="CA131" i="1"/>
  <c r="CC131" i="2" s="1"/>
  <c r="BZ131" i="1"/>
  <c r="CB131" i="2" s="1"/>
  <c r="BS131" i="1"/>
  <c r="BU131" i="2" s="1"/>
  <c r="BW131" i="1"/>
  <c r="BY131" i="2" s="1"/>
  <c r="BU131" i="1"/>
  <c r="BW131" i="2" s="1"/>
  <c r="BT131" i="1"/>
  <c r="BV131" i="2" s="1"/>
  <c r="BR131" i="1"/>
  <c r="BT131" i="2" s="1"/>
  <c r="BZ186" i="1"/>
  <c r="CB186" i="2" s="1"/>
  <c r="CB186" i="1"/>
  <c r="CD186" i="2" s="1"/>
  <c r="CC186" i="1"/>
  <c r="CE186" i="2" s="1"/>
  <c r="BV186" i="1"/>
  <c r="BX186" i="2" s="1"/>
  <c r="BW186" i="1"/>
  <c r="BY186" i="2" s="1"/>
  <c r="BX186" i="1"/>
  <c r="BZ186" i="2" s="1"/>
  <c r="BT186" i="1"/>
  <c r="BV186" i="2" s="1"/>
  <c r="CA186" i="1"/>
  <c r="CC186" i="2" s="1"/>
  <c r="BY186" i="1"/>
  <c r="CA186" i="2" s="1"/>
  <c r="BY173" i="1"/>
  <c r="CA173" i="2" s="1"/>
  <c r="BR173" i="1"/>
  <c r="CC173" i="1"/>
  <c r="CE173" i="2" s="1"/>
  <c r="BT173" i="1"/>
  <c r="BV173" i="2" s="1"/>
  <c r="CB173" i="1"/>
  <c r="CD173" i="2" s="1"/>
  <c r="BZ173" i="1"/>
  <c r="CB173" i="2" s="1"/>
  <c r="BX173" i="1"/>
  <c r="BZ173" i="2" s="1"/>
  <c r="BZ119" i="1"/>
  <c r="CB119" i="2" s="1"/>
  <c r="CC119" i="1"/>
  <c r="CE119" i="2" s="1"/>
  <c r="BV119" i="1"/>
  <c r="BX119" i="2" s="1"/>
  <c r="CA119" i="1"/>
  <c r="CC119" i="2" s="1"/>
  <c r="CB119" i="1"/>
  <c r="CD119" i="2" s="1"/>
  <c r="BU119" i="1"/>
  <c r="BW119" i="2" s="1"/>
  <c r="BW119" i="1"/>
  <c r="BY119" i="2" s="1"/>
  <c r="BT119" i="1"/>
  <c r="BV119" i="2" s="1"/>
  <c r="BY119" i="1"/>
  <c r="CA119" i="2" s="1"/>
  <c r="BR119" i="1"/>
  <c r="BT119" i="2" s="1"/>
  <c r="BV170" i="1"/>
  <c r="BX170" i="2" s="1"/>
  <c r="BS170" i="1"/>
  <c r="BU170" i="2" s="1"/>
  <c r="CB170" i="1"/>
  <c r="CD170" i="2" s="1"/>
  <c r="BR170" i="1"/>
  <c r="BT170" i="1"/>
  <c r="BV170" i="2" s="1"/>
  <c r="CA126" i="1"/>
  <c r="CC126" i="2" s="1"/>
  <c r="BW126" i="1"/>
  <c r="BY126" i="2" s="1"/>
  <c r="BY126" i="1"/>
  <c r="CA126" i="2" s="1"/>
  <c r="BX126" i="1"/>
  <c r="BZ126" i="2" s="1"/>
  <c r="CC126" i="1"/>
  <c r="CE126" i="2" s="1"/>
  <c r="BZ126" i="1"/>
  <c r="CB126" i="2" s="1"/>
  <c r="BR126" i="1"/>
  <c r="BT126" i="2" s="1"/>
  <c r="BT126" i="1"/>
  <c r="BV126" i="2" s="1"/>
  <c r="BV126" i="1"/>
  <c r="BX126" i="2" s="1"/>
  <c r="CB126" i="1"/>
  <c r="CD126" i="2" s="1"/>
  <c r="BS126" i="1"/>
  <c r="BU126" i="2" s="1"/>
  <c r="BS179" i="1"/>
  <c r="BU179" i="2" s="1"/>
  <c r="CC179" i="1"/>
  <c r="CE179" i="2" s="1"/>
  <c r="BT179" i="1"/>
  <c r="BV179" i="2" s="1"/>
  <c r="BZ179" i="1"/>
  <c r="CB179" i="2" s="1"/>
  <c r="BY179" i="1"/>
  <c r="CA179" i="2" s="1"/>
  <c r="BV179" i="1"/>
  <c r="BX179" i="2" s="1"/>
  <c r="CB179" i="1"/>
  <c r="CD179" i="2" s="1"/>
  <c r="CA179" i="1"/>
  <c r="CC179" i="2" s="1"/>
  <c r="BR179" i="1"/>
  <c r="BT179" i="2" s="1"/>
  <c r="BW179" i="1"/>
  <c r="BY179" i="2" s="1"/>
  <c r="BU179" i="1"/>
  <c r="BW179" i="2" s="1"/>
  <c r="BZ134" i="1"/>
  <c r="CB134" i="2" s="1"/>
  <c r="BV134" i="1"/>
  <c r="BX134" i="2" s="1"/>
  <c r="BS134" i="1"/>
  <c r="BU134" i="2" s="1"/>
  <c r="CC134" i="1"/>
  <c r="CE134" i="2" s="1"/>
  <c r="CA134" i="1"/>
  <c r="CC134" i="2" s="1"/>
  <c r="BR134" i="1"/>
  <c r="BT134" i="2" s="1"/>
  <c r="BW134" i="1"/>
  <c r="BY134" i="2" s="1"/>
  <c r="BY134" i="1"/>
  <c r="CA134" i="2" s="1"/>
  <c r="CB134" i="1"/>
  <c r="CD134" i="2" s="1"/>
  <c r="BX122" i="1"/>
  <c r="BZ122" i="2" s="1"/>
  <c r="CC122" i="1"/>
  <c r="CE122" i="2" s="1"/>
  <c r="BU122" i="1"/>
  <c r="BW122" i="2" s="1"/>
  <c r="BW122" i="1"/>
  <c r="BY122" i="2" s="1"/>
  <c r="CB122" i="1"/>
  <c r="CD122" i="2" s="1"/>
  <c r="BV122" i="1"/>
  <c r="BX122" i="2" s="1"/>
  <c r="BR122" i="1"/>
  <c r="BT122" i="2" s="1"/>
  <c r="BS122" i="1"/>
  <c r="BU122" i="2" s="1"/>
  <c r="BY122" i="1"/>
  <c r="CA122" i="2" s="1"/>
  <c r="CA122" i="1"/>
  <c r="CC122" i="2" s="1"/>
  <c r="BT122" i="1"/>
  <c r="BV122" i="2" s="1"/>
  <c r="BX113" i="1"/>
  <c r="BU113" i="1"/>
  <c r="BT113" i="1"/>
  <c r="BS113" i="1"/>
  <c r="BZ113" i="1"/>
  <c r="M152" i="1"/>
  <c r="BZ166" i="1"/>
  <c r="CB166" i="2" s="1"/>
  <c r="CC166" i="1"/>
  <c r="CE166" i="2" s="1"/>
  <c r="BS166" i="1"/>
  <c r="BU166" i="2" s="1"/>
  <c r="BT166" i="1"/>
  <c r="BV166" i="2" s="1"/>
  <c r="BV166" i="1"/>
  <c r="BX166" i="2" s="1"/>
  <c r="BX166" i="1"/>
  <c r="BZ166" i="2" s="1"/>
  <c r="CB166" i="1"/>
  <c r="CD166" i="2" s="1"/>
  <c r="BY166" i="1"/>
  <c r="CA166" i="2" s="1"/>
  <c r="BR166" i="1"/>
  <c r="BT166" i="2" s="1"/>
  <c r="BV136" i="1"/>
  <c r="BX136" i="2" s="1"/>
  <c r="CB115" i="1"/>
  <c r="CD115" i="2" s="1"/>
  <c r="CC115" i="1"/>
  <c r="CE115" i="2" s="1"/>
  <c r="BX115" i="1"/>
  <c r="BZ115" i="2" s="1"/>
  <c r="BS115" i="1"/>
  <c r="BU115" i="2" s="1"/>
  <c r="BW115" i="1"/>
  <c r="BY115" i="2" s="1"/>
  <c r="BZ115" i="1"/>
  <c r="CB115" i="2" s="1"/>
  <c r="BU115" i="1"/>
  <c r="BW115" i="2" s="1"/>
  <c r="CA115" i="1"/>
  <c r="CC115" i="2" s="1"/>
  <c r="BT115" i="1"/>
  <c r="BV115" i="2" s="1"/>
  <c r="BU165" i="1"/>
  <c r="BW165" i="2" s="1"/>
  <c r="BX139" i="1"/>
  <c r="BZ139" i="2" s="1"/>
  <c r="BW175" i="1"/>
  <c r="BY175" i="2" s="1"/>
  <c r="BX175" i="1"/>
  <c r="BZ175" i="2" s="1"/>
  <c r="BU175" i="1"/>
  <c r="BW175" i="2" s="1"/>
  <c r="BR175" i="1"/>
  <c r="CB175" i="1"/>
  <c r="CD175" i="2" s="1"/>
  <c r="BY175" i="1"/>
  <c r="CA175" i="2" s="1"/>
  <c r="BS175" i="1"/>
  <c r="BU175" i="2" s="1"/>
  <c r="BT175" i="1"/>
  <c r="BV175" i="2" s="1"/>
  <c r="BV175" i="1"/>
  <c r="BX175" i="2" s="1"/>
  <c r="CA175" i="1"/>
  <c r="CC175" i="2" s="1"/>
  <c r="CC175" i="1"/>
  <c r="CE175" i="2" s="1"/>
  <c r="BZ175" i="1"/>
  <c r="CB175" i="2" s="1"/>
  <c r="BS162" i="1"/>
  <c r="BU162" i="2" s="1"/>
  <c r="CA162" i="1"/>
  <c r="CC162" i="2" s="1"/>
  <c r="BW162" i="1"/>
  <c r="BY162" i="2" s="1"/>
  <c r="BX162" i="1"/>
  <c r="BZ162" i="2" s="1"/>
  <c r="CC162" i="1"/>
  <c r="CE162" i="2" s="1"/>
  <c r="BU162" i="1"/>
  <c r="BW162" i="2" s="1"/>
  <c r="BY162" i="1"/>
  <c r="CA162" i="2" s="1"/>
  <c r="BT162" i="1"/>
  <c r="BV162" i="2" s="1"/>
  <c r="BR162" i="1"/>
  <c r="BZ162" i="1"/>
  <c r="CB162" i="2" s="1"/>
  <c r="CB162" i="1"/>
  <c r="CD162" i="2" s="1"/>
  <c r="BY174" i="1"/>
  <c r="CA174" i="2" s="1"/>
  <c r="BY153" i="1"/>
  <c r="CA153" i="2" s="1"/>
  <c r="BV123" i="1"/>
  <c r="BX123" i="2" s="1"/>
  <c r="CC174" i="1"/>
  <c r="CE174" i="2" s="1"/>
  <c r="BY131" i="1"/>
  <c r="CA131" i="2" s="1"/>
  <c r="CA142" i="1"/>
  <c r="CC142" i="2" s="1"/>
  <c r="CC142" i="1"/>
  <c r="CE142" i="2" s="1"/>
  <c r="CB142" i="1"/>
  <c r="CD142" i="2" s="1"/>
  <c r="BX142" i="1"/>
  <c r="BZ142" i="2" s="1"/>
  <c r="BT142" i="1"/>
  <c r="BV142" i="2" s="1"/>
  <c r="BU142" i="1"/>
  <c r="BW142" i="2" s="1"/>
  <c r="BW142" i="1"/>
  <c r="BY142" i="2" s="1"/>
  <c r="BR142" i="1"/>
  <c r="BY142" i="1"/>
  <c r="CA142" i="2" s="1"/>
  <c r="BZ142" i="1"/>
  <c r="CB142" i="2" s="1"/>
  <c r="BS142" i="1"/>
  <c r="BU142" i="2" s="1"/>
  <c r="BV142" i="1"/>
  <c r="BX142" i="2" s="1"/>
  <c r="CC183" i="1"/>
  <c r="CE183" i="2" s="1"/>
  <c r="BU183" i="1"/>
  <c r="BW183" i="2" s="1"/>
  <c r="BX183" i="1"/>
  <c r="BZ183" i="2" s="1"/>
  <c r="CB183" i="1"/>
  <c r="CD183" i="2" s="1"/>
  <c r="BT183" i="1"/>
  <c r="BV183" i="2" s="1"/>
  <c r="BZ183" i="1"/>
  <c r="CB183" i="2" s="1"/>
  <c r="BS183" i="1"/>
  <c r="BU183" i="2" s="1"/>
  <c r="CA183" i="1"/>
  <c r="CC183" i="2" s="1"/>
  <c r="BR183" i="1"/>
  <c r="BT183" i="2" s="1"/>
  <c r="BW183" i="1"/>
  <c r="BY183" i="2" s="1"/>
  <c r="BV183" i="1"/>
  <c r="BX183" i="2" s="1"/>
  <c r="BV115" i="1"/>
  <c r="BX115" i="2" s="1"/>
  <c r="BX152" i="1"/>
  <c r="BZ152" i="2" s="1"/>
  <c r="BX143" i="1"/>
  <c r="BZ143" i="2" s="1"/>
  <c r="CA143" i="1"/>
  <c r="CC143" i="2" s="1"/>
  <c r="BZ143" i="1"/>
  <c r="CB143" i="2" s="1"/>
  <c r="CB143" i="1"/>
  <c r="CD143" i="2" s="1"/>
  <c r="BY143" i="1"/>
  <c r="CA143" i="2" s="1"/>
  <c r="BT143" i="1"/>
  <c r="BV143" i="2" s="1"/>
  <c r="BW143" i="1"/>
  <c r="BY143" i="2" s="1"/>
  <c r="BV143" i="1"/>
  <c r="BX143" i="2" s="1"/>
  <c r="BS143" i="1"/>
  <c r="BU143" i="2" s="1"/>
  <c r="BU143" i="1"/>
  <c r="BW143" i="2" s="1"/>
  <c r="CC143" i="1"/>
  <c r="CE143" i="2" s="1"/>
  <c r="CA138" i="1"/>
  <c r="CC138" i="2" s="1"/>
  <c r="CB113" i="1"/>
  <c r="BV167" i="1"/>
  <c r="BX167" i="2" s="1"/>
  <c r="BX170" i="1"/>
  <c r="BZ170" i="2" s="1"/>
  <c r="BR149" i="1"/>
  <c r="BT149" i="2" s="1"/>
  <c r="BT149" i="1"/>
  <c r="BV149" i="2" s="1"/>
  <c r="BW149" i="1"/>
  <c r="BY149" i="2" s="1"/>
  <c r="BZ149" i="1"/>
  <c r="CB149" i="2" s="1"/>
  <c r="CB149" i="1"/>
  <c r="CD149" i="2" s="1"/>
  <c r="BS149" i="1"/>
  <c r="BU149" i="2" s="1"/>
  <c r="BY149" i="1"/>
  <c r="CA149" i="2" s="1"/>
  <c r="BX149" i="1"/>
  <c r="BZ149" i="2" s="1"/>
  <c r="CC149" i="1"/>
  <c r="CE149" i="2" s="1"/>
  <c r="BV149" i="1"/>
  <c r="BX149" i="2" s="1"/>
  <c r="BR186" i="1"/>
  <c r="BT186" i="2" s="1"/>
  <c r="BZ167" i="1"/>
  <c r="CB167" i="2" s="1"/>
  <c r="BY127" i="1"/>
  <c r="CA127" i="2" s="1"/>
  <c r="BR127" i="1"/>
  <c r="BT127" i="2" s="1"/>
  <c r="CA127" i="1"/>
  <c r="CC127" i="2" s="1"/>
  <c r="CC127" i="1"/>
  <c r="CE127" i="2" s="1"/>
  <c r="BX127" i="1"/>
  <c r="BZ127" i="2" s="1"/>
  <c r="BU127" i="1"/>
  <c r="BW127" i="2" s="1"/>
  <c r="BT127" i="1"/>
  <c r="BV127" i="2" s="1"/>
  <c r="BZ127" i="1"/>
  <c r="CB127" i="2" s="1"/>
  <c r="BV127" i="1"/>
  <c r="BX127" i="2" s="1"/>
  <c r="BS127" i="1"/>
  <c r="BU127" i="2" s="1"/>
  <c r="BW139" i="1"/>
  <c r="BY139" i="2" s="1"/>
  <c r="BZ161" i="1"/>
  <c r="CB161" i="2" s="1"/>
  <c r="CC180" i="1"/>
  <c r="CE180" i="2" s="1"/>
  <c r="CA180" i="1"/>
  <c r="CC180" i="2" s="1"/>
  <c r="BZ180" i="1"/>
  <c r="CB180" i="2" s="1"/>
  <c r="BU180" i="1"/>
  <c r="BW180" i="2" s="1"/>
  <c r="BR180" i="1"/>
  <c r="BT180" i="2" s="1"/>
  <c r="BV180" i="1"/>
  <c r="BX180" i="2" s="1"/>
  <c r="CB180" i="1"/>
  <c r="CD180" i="2" s="1"/>
  <c r="BS180" i="1"/>
  <c r="BU180" i="2" s="1"/>
  <c r="BW180" i="1"/>
  <c r="BY180" i="2" s="1"/>
  <c r="BX180" i="1"/>
  <c r="BZ180" i="2" s="1"/>
  <c r="BY180" i="1"/>
  <c r="CA180" i="2" s="1"/>
  <c r="BT180" i="1"/>
  <c r="BV180" i="2" s="1"/>
  <c r="BU121" i="1"/>
  <c r="BW121" i="2" s="1"/>
  <c r="BY121" i="1"/>
  <c r="CA121" i="2" s="1"/>
  <c r="BZ121" i="1"/>
  <c r="CB121" i="2" s="1"/>
  <c r="CB121" i="1"/>
  <c r="CD121" i="2" s="1"/>
  <c r="BW121" i="1"/>
  <c r="BY121" i="2" s="1"/>
  <c r="BR121" i="1"/>
  <c r="BT121" i="1"/>
  <c r="BV121" i="2" s="1"/>
  <c r="CC121" i="1"/>
  <c r="CE121" i="2" s="1"/>
  <c r="BV121" i="1"/>
  <c r="BX121" i="2" s="1"/>
  <c r="BX121" i="1"/>
  <c r="BZ121" i="2" s="1"/>
  <c r="BU160" i="1"/>
  <c r="BW160" i="2" s="1"/>
  <c r="BR165" i="1"/>
  <c r="BT165" i="2" s="1"/>
  <c r="BU176" i="1"/>
  <c r="BW176" i="2" s="1"/>
  <c r="BY154" i="1"/>
  <c r="CA154" i="2" s="1"/>
  <c r="CC113" i="1"/>
  <c r="BR123" i="1"/>
  <c r="BT123" i="2" s="1"/>
  <c r="BZ139" i="1"/>
  <c r="CB139" i="2" s="1"/>
  <c r="BW153" i="1"/>
  <c r="BY153" i="2" s="1"/>
  <c r="BX134" i="1"/>
  <c r="BZ134" i="2" s="1"/>
  <c r="BT154" i="1"/>
  <c r="BV154" i="2" s="1"/>
  <c r="AS190" i="1"/>
  <c r="BR129" i="1"/>
  <c r="BT129" i="2" s="1"/>
  <c r="BT129" i="1"/>
  <c r="BV129" i="2" s="1"/>
  <c r="CA129" i="1"/>
  <c r="CC129" i="2" s="1"/>
  <c r="CC129" i="1"/>
  <c r="CE129" i="2" s="1"/>
  <c r="BU129" i="1"/>
  <c r="BW129" i="2" s="1"/>
  <c r="BW129" i="1"/>
  <c r="BY129" i="2" s="1"/>
  <c r="BZ129" i="1"/>
  <c r="CB129" i="2" s="1"/>
  <c r="BS129" i="1"/>
  <c r="BU129" i="2" s="1"/>
  <c r="BX148" i="1"/>
  <c r="BZ148" i="2" s="1"/>
  <c r="BZ148" i="1"/>
  <c r="CB148" i="2" s="1"/>
  <c r="BY148" i="1"/>
  <c r="CA148" i="2" s="1"/>
  <c r="CB148" i="1"/>
  <c r="CD148" i="2" s="1"/>
  <c r="BV148" i="1"/>
  <c r="BX148" i="2" s="1"/>
  <c r="BU148" i="1"/>
  <c r="BW148" i="2" s="1"/>
  <c r="BR148" i="1"/>
  <c r="CA148" i="1"/>
  <c r="CC148" i="2" s="1"/>
  <c r="BT148" i="1"/>
  <c r="BV148" i="2" s="1"/>
  <c r="BY137" i="1"/>
  <c r="CA137" i="2" s="1"/>
  <c r="BZ137" i="1"/>
  <c r="CB137" i="2" s="1"/>
  <c r="BX137" i="1"/>
  <c r="BZ137" i="2" s="1"/>
  <c r="CC137" i="1"/>
  <c r="CE137" i="2" s="1"/>
  <c r="CB137" i="1"/>
  <c r="CD137" i="2" s="1"/>
  <c r="BU137" i="1"/>
  <c r="BW137" i="2" s="1"/>
  <c r="CA137" i="1"/>
  <c r="CC137" i="2" s="1"/>
  <c r="BR137" i="1"/>
  <c r="BT137" i="2" s="1"/>
  <c r="CB116" i="1"/>
  <c r="CD116" i="2" s="1"/>
  <c r="CC116" i="1"/>
  <c r="CE116" i="2" s="1"/>
  <c r="BX116" i="1"/>
  <c r="BZ116" i="2" s="1"/>
  <c r="BZ116" i="1"/>
  <c r="CB116" i="2" s="1"/>
  <c r="BY116" i="1"/>
  <c r="CA116" i="2" s="1"/>
  <c r="BR116" i="1"/>
  <c r="BT116" i="2" s="1"/>
  <c r="BS116" i="1"/>
  <c r="BU116" i="2" s="1"/>
  <c r="CC144" i="1"/>
  <c r="CE144" i="2" s="1"/>
  <c r="BU144" i="1"/>
  <c r="BW144" i="2" s="1"/>
  <c r="BR144" i="1"/>
  <c r="BT144" i="2" s="1"/>
  <c r="BT144" i="1"/>
  <c r="BV144" i="2" s="1"/>
  <c r="BV144" i="1"/>
  <c r="BX144" i="2" s="1"/>
  <c r="BY144" i="1"/>
  <c r="CA144" i="2" s="1"/>
  <c r="BZ144" i="1"/>
  <c r="CB144" i="2" s="1"/>
  <c r="CB128" i="1"/>
  <c r="CD128" i="2" s="1"/>
  <c r="BZ128" i="1"/>
  <c r="CB128" i="2" s="1"/>
  <c r="BR128" i="1"/>
  <c r="BT128" i="2" s="1"/>
  <c r="BS128" i="1"/>
  <c r="BU128" i="2" s="1"/>
  <c r="BV128" i="1"/>
  <c r="BX128" i="2" s="1"/>
  <c r="BY128" i="1"/>
  <c r="CA128" i="2" s="1"/>
  <c r="CA128" i="1"/>
  <c r="CC128" i="2" s="1"/>
  <c r="CC128" i="1"/>
  <c r="CE128" i="2" s="1"/>
  <c r="BX128" i="1"/>
  <c r="BZ128" i="2" s="1"/>
  <c r="BU163" i="1"/>
  <c r="BW163" i="2" s="1"/>
  <c r="BY163" i="1"/>
  <c r="CA163" i="2" s="1"/>
  <c r="CC163" i="1"/>
  <c r="CE163" i="2" s="1"/>
  <c r="BR163" i="1"/>
  <c r="BT163" i="2" s="1"/>
  <c r="CB163" i="1"/>
  <c r="CD163" i="2" s="1"/>
  <c r="BZ163" i="1"/>
  <c r="CB163" i="2" s="1"/>
  <c r="BW163" i="1"/>
  <c r="BY163" i="2" s="1"/>
  <c r="BV163" i="1"/>
  <c r="BX163" i="2" s="1"/>
  <c r="BS163" i="1"/>
  <c r="BU163" i="2" s="1"/>
  <c r="BX163" i="1"/>
  <c r="BZ163" i="2" s="1"/>
  <c r="CA163" i="1"/>
  <c r="CC163" i="2" s="1"/>
  <c r="BY129" i="1"/>
  <c r="CA129" i="2" s="1"/>
  <c r="BV137" i="1"/>
  <c r="BX137" i="2" s="1"/>
  <c r="BV116" i="1"/>
  <c r="BX116" i="2" s="1"/>
  <c r="BS137" i="1"/>
  <c r="BU137" i="2" s="1"/>
  <c r="BW137" i="1"/>
  <c r="BY137" i="2" s="1"/>
  <c r="BX132" i="1"/>
  <c r="BZ132" i="2" s="1"/>
  <c r="CC132" i="1"/>
  <c r="CE132" i="2" s="1"/>
  <c r="CB132" i="1"/>
  <c r="CD132" i="2" s="1"/>
  <c r="BV132" i="1"/>
  <c r="BX132" i="2" s="1"/>
  <c r="BZ132" i="1"/>
  <c r="CB132" i="2" s="1"/>
  <c r="BU132" i="1"/>
  <c r="BW132" i="2" s="1"/>
  <c r="BS132" i="1"/>
  <c r="BU132" i="2" s="1"/>
  <c r="BT132" i="1"/>
  <c r="BV132" i="2" s="1"/>
  <c r="CA132" i="1"/>
  <c r="CC132" i="2" s="1"/>
  <c r="CB141" i="1"/>
  <c r="CD141" i="2" s="1"/>
  <c r="CC141" i="1"/>
  <c r="CE141" i="2" s="1"/>
  <c r="BV141" i="1"/>
  <c r="BX141" i="2" s="1"/>
  <c r="BR141" i="1"/>
  <c r="BT141" i="2" s="1"/>
  <c r="BZ141" i="1"/>
  <c r="CB141" i="2" s="1"/>
  <c r="CA141" i="1"/>
  <c r="CC141" i="2" s="1"/>
  <c r="BY141" i="1"/>
  <c r="CA141" i="2" s="1"/>
  <c r="BX141" i="1"/>
  <c r="BZ141" i="2" s="1"/>
  <c r="BT141" i="1"/>
  <c r="BV141" i="2" s="1"/>
  <c r="BW132" i="1"/>
  <c r="BY132" i="2" s="1"/>
  <c r="BX147" i="1"/>
  <c r="BZ147" i="2" s="1"/>
  <c r="BT147" i="1"/>
  <c r="BV147" i="2" s="1"/>
  <c r="CB147" i="1"/>
  <c r="CD147" i="2" s="1"/>
  <c r="BU147" i="1"/>
  <c r="BW147" i="2" s="1"/>
  <c r="BS147" i="1"/>
  <c r="BU147" i="2" s="1"/>
  <c r="BR147" i="1"/>
  <c r="BT147" i="2" s="1"/>
  <c r="BV147" i="1"/>
  <c r="BX147" i="2" s="1"/>
  <c r="CC168" i="1"/>
  <c r="CE168" i="2" s="1"/>
  <c r="BZ168" i="1"/>
  <c r="CB168" i="2" s="1"/>
  <c r="BX168" i="1"/>
  <c r="BZ168" i="2" s="1"/>
  <c r="BU168" i="1"/>
  <c r="BW168" i="2" s="1"/>
  <c r="CB168" i="1"/>
  <c r="CD168" i="2" s="1"/>
  <c r="BR168" i="1"/>
  <c r="BT168" i="2" s="1"/>
  <c r="CC124" i="1"/>
  <c r="CE124" i="2" s="1"/>
  <c r="BV124" i="1"/>
  <c r="BX124" i="2" s="1"/>
  <c r="CA124" i="1"/>
  <c r="CC124" i="2" s="1"/>
  <c r="BX124" i="1"/>
  <c r="BZ124" i="2" s="1"/>
  <c r="BS124" i="1"/>
  <c r="BU124" i="2" s="1"/>
  <c r="BT124" i="1"/>
  <c r="BV124" i="2" s="1"/>
  <c r="CB124" i="1"/>
  <c r="CD124" i="2" s="1"/>
  <c r="BY124" i="1"/>
  <c r="CA124" i="2" s="1"/>
  <c r="BW124" i="1"/>
  <c r="BY124" i="2" s="1"/>
  <c r="BX172" i="1"/>
  <c r="BZ172" i="2" s="1"/>
  <c r="BY172" i="1"/>
  <c r="CA172" i="2" s="1"/>
  <c r="BZ172" i="1"/>
  <c r="CB172" i="2" s="1"/>
  <c r="BT172" i="1"/>
  <c r="BV172" i="2" s="1"/>
  <c r="BV172" i="1"/>
  <c r="BX172" i="2" s="1"/>
  <c r="CB172" i="1"/>
  <c r="CD172" i="2" s="1"/>
  <c r="BU172" i="1"/>
  <c r="BW172" i="2" s="1"/>
  <c r="BS172" i="1"/>
  <c r="BU172" i="2" s="1"/>
  <c r="BW172" i="1"/>
  <c r="BY172" i="2" s="1"/>
  <c r="CA118" i="1"/>
  <c r="CC118" i="2" s="1"/>
  <c r="BY118" i="1"/>
  <c r="CA118" i="2" s="1"/>
  <c r="BX118" i="1"/>
  <c r="BZ118" i="2" s="1"/>
  <c r="BR118" i="1"/>
  <c r="BU118" i="1"/>
  <c r="BW118" i="2" s="1"/>
  <c r="BV118" i="1"/>
  <c r="BX118" i="2" s="1"/>
  <c r="CB118" i="1"/>
  <c r="CD118" i="2" s="1"/>
  <c r="BW118" i="1"/>
  <c r="BY118" i="2" s="1"/>
  <c r="BT118" i="1"/>
  <c r="BV118" i="2" s="1"/>
  <c r="BS118" i="1"/>
  <c r="BU118" i="2" s="1"/>
  <c r="BS148" i="1"/>
  <c r="BU148" i="2" s="1"/>
  <c r="BT163" i="1"/>
  <c r="BV163" i="2" s="1"/>
  <c r="BT128" i="1"/>
  <c r="BV128" i="2" s="1"/>
  <c r="BT116" i="1"/>
  <c r="BV116" i="2" s="1"/>
  <c r="CB129" i="1"/>
  <c r="CD129" i="2" s="1"/>
  <c r="CB144" i="1"/>
  <c r="CD144" i="2" s="1"/>
  <c r="BW144" i="1"/>
  <c r="BY144" i="2" s="1"/>
  <c r="CA172" i="1"/>
  <c r="CC172" i="2" s="1"/>
  <c r="CB155" i="1"/>
  <c r="CD155" i="2" s="1"/>
  <c r="BY155" i="1"/>
  <c r="CA155" i="2" s="1"/>
  <c r="BZ155" i="1"/>
  <c r="CB155" i="2" s="1"/>
  <c r="BV155" i="1"/>
  <c r="BX155" i="2" s="1"/>
  <c r="BT155" i="1"/>
  <c r="BV155" i="2" s="1"/>
  <c r="CA155" i="1"/>
  <c r="CC155" i="2" s="1"/>
  <c r="BS155" i="1"/>
  <c r="BU155" i="2" s="1"/>
  <c r="BR155" i="1"/>
  <c r="BW155" i="1"/>
  <c r="BY155" i="2" s="1"/>
  <c r="AQ184" i="2" l="1"/>
  <c r="J185" i="3"/>
  <c r="AQ182" i="2"/>
  <c r="M182" i="2" s="1"/>
  <c r="K182" i="3" s="1"/>
  <c r="J183" i="3"/>
  <c r="AY191" i="1"/>
  <c r="L20" i="4"/>
  <c r="AU191" i="1"/>
  <c r="H20" i="4"/>
  <c r="AZ191" i="1"/>
  <c r="M20" i="4"/>
  <c r="AW191" i="1"/>
  <c r="J20" i="4"/>
  <c r="AT191" i="1"/>
  <c r="G20" i="4"/>
  <c r="AS191" i="1"/>
  <c r="F20" i="4"/>
  <c r="AX191" i="1"/>
  <c r="K20" i="4"/>
  <c r="AR191" i="1"/>
  <c r="E20" i="4"/>
  <c r="BT175" i="2"/>
  <c r="M175" i="1"/>
  <c r="BT172" i="2"/>
  <c r="M172" i="1"/>
  <c r="BT173" i="2"/>
  <c r="M173" i="1"/>
  <c r="N174" i="1"/>
  <c r="O174" i="1" s="1"/>
  <c r="P174" i="1" s="1"/>
  <c r="Q174" i="1" s="1"/>
  <c r="BT170" i="2"/>
  <c r="M170" i="1"/>
  <c r="BT171" i="2"/>
  <c r="M171" i="1"/>
  <c r="BT176" i="2"/>
  <c r="M176" i="1"/>
  <c r="N176" i="1" s="1"/>
  <c r="O176" i="1" s="1"/>
  <c r="P176" i="1" s="1"/>
  <c r="Q176" i="1" s="1"/>
  <c r="L174" i="2"/>
  <c r="J174" i="3" s="1"/>
  <c r="L172" i="2"/>
  <c r="J172" i="3" s="1"/>
  <c r="L179" i="2"/>
  <c r="J179" i="3" s="1"/>
  <c r="AQ179" i="2" s="1"/>
  <c r="AS198" i="1"/>
  <c r="AS199" i="1" s="1"/>
  <c r="AX198" i="1"/>
  <c r="AX199" i="1" s="1"/>
  <c r="AY198" i="1"/>
  <c r="AY199" i="1" s="1"/>
  <c r="AR198" i="1"/>
  <c r="AR199" i="1" s="1"/>
  <c r="AZ198" i="1"/>
  <c r="AZ199" i="1" s="1"/>
  <c r="AO198" i="1"/>
  <c r="AO199" i="1" s="1"/>
  <c r="AW198" i="1"/>
  <c r="AW199" i="1" s="1"/>
  <c r="AT198" i="1"/>
  <c r="AT199" i="1" s="1"/>
  <c r="AU198" i="1"/>
  <c r="AU199" i="1" s="1"/>
  <c r="AQ139" i="2"/>
  <c r="M139" i="2" s="1"/>
  <c r="K139" i="3" s="1"/>
  <c r="AQ156" i="2"/>
  <c r="M156" i="2" s="1"/>
  <c r="K156" i="3" s="1"/>
  <c r="AQ132" i="2"/>
  <c r="M132" i="2" s="1"/>
  <c r="AQ152" i="2"/>
  <c r="M152" i="2" s="1"/>
  <c r="K152" i="3" s="1"/>
  <c r="M119" i="1"/>
  <c r="N119" i="1" s="1"/>
  <c r="M124" i="1"/>
  <c r="N124" i="1" s="1"/>
  <c r="M135" i="1"/>
  <c r="AQ176" i="2"/>
  <c r="AP190" i="2"/>
  <c r="AP198" i="2" s="1"/>
  <c r="L151" i="2"/>
  <c r="M154" i="1"/>
  <c r="AQ154" i="2" s="1"/>
  <c r="M130" i="1"/>
  <c r="N130" i="1" s="1"/>
  <c r="M125" i="1"/>
  <c r="N125" i="1" s="1"/>
  <c r="M151" i="1"/>
  <c r="N151" i="1" s="1"/>
  <c r="M167" i="1"/>
  <c r="N167" i="1" s="1"/>
  <c r="M131" i="1"/>
  <c r="AQ131" i="2" s="1"/>
  <c r="M136" i="1"/>
  <c r="N136" i="1" s="1"/>
  <c r="M165" i="1"/>
  <c r="AQ165" i="2" s="1"/>
  <c r="BR190" i="1"/>
  <c r="BR198" i="1" s="1"/>
  <c r="BT113" i="2"/>
  <c r="M186" i="1"/>
  <c r="M128" i="1"/>
  <c r="N128" i="1" s="1"/>
  <c r="M158" i="1"/>
  <c r="N158" i="1" s="1"/>
  <c r="N139" i="1"/>
  <c r="O139" i="1" s="1"/>
  <c r="CA190" i="2"/>
  <c r="CA198" i="2" s="1"/>
  <c r="BT150" i="2"/>
  <c r="M150" i="1"/>
  <c r="N150" i="1" s="1"/>
  <c r="M129" i="1"/>
  <c r="N129" i="1" s="1"/>
  <c r="M160" i="1"/>
  <c r="AQ160" i="2" s="1"/>
  <c r="M133" i="1"/>
  <c r="M145" i="1"/>
  <c r="N145" i="1" s="1"/>
  <c r="M184" i="1"/>
  <c r="M140" i="1"/>
  <c r="AQ140" i="2" s="1"/>
  <c r="M143" i="1"/>
  <c r="N143" i="1" s="1"/>
  <c r="BT155" i="2"/>
  <c r="M155" i="1"/>
  <c r="AQ155" i="2" s="1"/>
  <c r="CC190" i="1"/>
  <c r="CC198" i="1" s="1"/>
  <c r="CE113" i="2"/>
  <c r="CE190" i="2" s="1"/>
  <c r="CE198" i="2" s="1"/>
  <c r="M185" i="1"/>
  <c r="AQ185" i="2" s="1"/>
  <c r="M185" i="2" s="1"/>
  <c r="K185" i="3" s="1"/>
  <c r="BW190" i="1"/>
  <c r="BW198" i="1" s="1"/>
  <c r="BY113" i="2"/>
  <c r="BY190" i="2" s="1"/>
  <c r="BY198" i="2" s="1"/>
  <c r="M168" i="1"/>
  <c r="AQ168" i="2" s="1"/>
  <c r="EG190" i="2"/>
  <c r="EG198" i="2" s="1"/>
  <c r="EG199" i="2" s="1"/>
  <c r="N113" i="1"/>
  <c r="M148" i="1"/>
  <c r="AQ148" i="2" s="1"/>
  <c r="BT148" i="2"/>
  <c r="BU190" i="1"/>
  <c r="BU198" i="1" s="1"/>
  <c r="BW113" i="2"/>
  <c r="BW190" i="2" s="1"/>
  <c r="BW198" i="2" s="1"/>
  <c r="BV190" i="1"/>
  <c r="BV198" i="1" s="1"/>
  <c r="BX113" i="2"/>
  <c r="BX190" i="2" s="1"/>
  <c r="BX198" i="2" s="1"/>
  <c r="M127" i="1"/>
  <c r="DZ190" i="2"/>
  <c r="DZ198" i="2" s="1"/>
  <c r="DZ199" i="2" s="1"/>
  <c r="EE190" i="2"/>
  <c r="EE198" i="2" s="1"/>
  <c r="EE199" i="2" s="1"/>
  <c r="M115" i="1"/>
  <c r="M116" i="1"/>
  <c r="M126" i="1"/>
  <c r="AQ126" i="2" s="1"/>
  <c r="M137" i="1"/>
  <c r="AQ137" i="2" s="1"/>
  <c r="M122" i="1"/>
  <c r="AQ122" i="2" s="1"/>
  <c r="BX190" i="1"/>
  <c r="BX198" i="1" s="1"/>
  <c r="BZ113" i="2"/>
  <c r="BZ190" i="2" s="1"/>
  <c r="BZ198" i="2" s="1"/>
  <c r="EA190" i="2"/>
  <c r="EA198" i="2" s="1"/>
  <c r="EA199" i="2" s="1"/>
  <c r="EI190" i="2"/>
  <c r="EI198" i="2" s="1"/>
  <c r="EI199" i="2" s="1"/>
  <c r="EB190" i="2"/>
  <c r="EB198" i="2" s="1"/>
  <c r="EB199" i="2" s="1"/>
  <c r="EH190" i="2"/>
  <c r="EH198" i="2" s="1"/>
  <c r="EH199" i="2" s="1"/>
  <c r="M180" i="1"/>
  <c r="BY190" i="1"/>
  <c r="BY198" i="1" s="1"/>
  <c r="M116" i="2"/>
  <c r="M153" i="1"/>
  <c r="AQ153" i="2" s="1"/>
  <c r="M164" i="1"/>
  <c r="AQ164" i="2" s="1"/>
  <c r="L192" i="1"/>
  <c r="CB190" i="1"/>
  <c r="CB198" i="1" s="1"/>
  <c r="CD113" i="2"/>
  <c r="CD190" i="2" s="1"/>
  <c r="CD198" i="2" s="1"/>
  <c r="M147" i="1"/>
  <c r="AQ147" i="2" s="1"/>
  <c r="BT161" i="2"/>
  <c r="M161" i="1"/>
  <c r="AQ161" i="2" s="1"/>
  <c r="M114" i="1"/>
  <c r="BT114" i="2"/>
  <c r="ED190" i="2"/>
  <c r="ED198" i="2" s="1"/>
  <c r="ED199" i="2" s="1"/>
  <c r="BT117" i="2"/>
  <c r="M117" i="1"/>
  <c r="AQ117" i="2" s="1"/>
  <c r="BT142" i="2"/>
  <c r="M142" i="1"/>
  <c r="AQ142" i="2" s="1"/>
  <c r="BT162" i="2"/>
  <c r="M162" i="1"/>
  <c r="AQ162" i="2" s="1"/>
  <c r="M183" i="1"/>
  <c r="BU113" i="2"/>
  <c r="BU190" i="2" s="1"/>
  <c r="BU198" i="2" s="1"/>
  <c r="BS190" i="1"/>
  <c r="BS198" i="1" s="1"/>
  <c r="BT120" i="2"/>
  <c r="M120" i="1"/>
  <c r="AQ120" i="2" s="1"/>
  <c r="CA190" i="1"/>
  <c r="CA198" i="1" s="1"/>
  <c r="CC113" i="2"/>
  <c r="CC190" i="2" s="1"/>
  <c r="CC198" i="2" s="1"/>
  <c r="EC190" i="2"/>
  <c r="EC198" i="2" s="1"/>
  <c r="EC199" i="2" s="1"/>
  <c r="M179" i="1"/>
  <c r="BT138" i="2"/>
  <c r="M138" i="1"/>
  <c r="AQ138" i="2" s="1"/>
  <c r="BT118" i="2"/>
  <c r="M118" i="1"/>
  <c r="AQ118" i="2" s="1"/>
  <c r="BT121" i="2"/>
  <c r="M121" i="1"/>
  <c r="AQ121" i="2" s="1"/>
  <c r="M157" i="1"/>
  <c r="AQ157" i="2" s="1"/>
  <c r="N152" i="1"/>
  <c r="BZ190" i="1"/>
  <c r="BZ198" i="1" s="1"/>
  <c r="CB113" i="2"/>
  <c r="CB190" i="2" s="1"/>
  <c r="CB198" i="2" s="1"/>
  <c r="BT190" i="1"/>
  <c r="BT198" i="1" s="1"/>
  <c r="BV113" i="2"/>
  <c r="BV190" i="2" s="1"/>
  <c r="BV198" i="2" s="1"/>
  <c r="M159" i="1"/>
  <c r="AQ159" i="2" s="1"/>
  <c r="N132" i="1"/>
  <c r="BT146" i="2"/>
  <c r="M146" i="1"/>
  <c r="AQ146" i="2" s="1"/>
  <c r="M166" i="1"/>
  <c r="AQ166" i="2" s="1"/>
  <c r="M144" i="1"/>
  <c r="AQ144" i="2" s="1"/>
  <c r="M149" i="1"/>
  <c r="AQ149" i="2" s="1"/>
  <c r="EF190" i="2"/>
  <c r="EF198" i="2" s="1"/>
  <c r="EF199" i="2" s="1"/>
  <c r="DY198" i="2"/>
  <c r="DY199" i="2" s="1"/>
  <c r="M123" i="1"/>
  <c r="M163" i="1"/>
  <c r="AQ163" i="2" s="1"/>
  <c r="M134" i="1"/>
  <c r="N156" i="1"/>
  <c r="M141" i="1"/>
  <c r="AQ141" i="2" s="1"/>
  <c r="AQ183" i="2" l="1"/>
  <c r="N172" i="1"/>
  <c r="O172" i="1" s="1"/>
  <c r="P172" i="1" s="1"/>
  <c r="Q172" i="1" s="1"/>
  <c r="R176" i="1"/>
  <c r="S176" i="1" s="1"/>
  <c r="T176" i="1" s="1"/>
  <c r="C176" i="1"/>
  <c r="N170" i="1"/>
  <c r="O170" i="1" s="1"/>
  <c r="P170" i="1" s="1"/>
  <c r="Q170" i="1" s="1"/>
  <c r="AQ170" i="2"/>
  <c r="M170" i="2" s="1"/>
  <c r="K170" i="3" s="1"/>
  <c r="N173" i="1"/>
  <c r="O173" i="1" s="1"/>
  <c r="P173" i="1" s="1"/>
  <c r="Q173" i="1" s="1"/>
  <c r="AQ173" i="2"/>
  <c r="M173" i="2" s="1"/>
  <c r="K173" i="3" s="1"/>
  <c r="N175" i="1"/>
  <c r="O175" i="1" s="1"/>
  <c r="P175" i="1" s="1"/>
  <c r="Q175" i="1" s="1"/>
  <c r="AQ175" i="2"/>
  <c r="M175" i="2" s="1"/>
  <c r="K175" i="3" s="1"/>
  <c r="N186" i="1"/>
  <c r="AQ186" i="2"/>
  <c r="M186" i="2" s="1"/>
  <c r="K186" i="3" s="1"/>
  <c r="N171" i="1"/>
  <c r="O171" i="1" s="1"/>
  <c r="P171" i="1" s="1"/>
  <c r="Q171" i="1" s="1"/>
  <c r="AQ171" i="2"/>
  <c r="M171" i="2" s="1"/>
  <c r="K171" i="3" s="1"/>
  <c r="R174" i="1"/>
  <c r="S174" i="1" s="1"/>
  <c r="T174" i="1" s="1"/>
  <c r="C174" i="1"/>
  <c r="AQ180" i="2"/>
  <c r="M180" i="2" s="1"/>
  <c r="K180" i="3" s="1"/>
  <c r="AQ172" i="2"/>
  <c r="AQ174" i="2"/>
  <c r="M118" i="2"/>
  <c r="K118" i="3" s="1"/>
  <c r="AQ130" i="2"/>
  <c r="M130" i="2" s="1"/>
  <c r="K130" i="3" s="1"/>
  <c r="AR130" i="2" s="1"/>
  <c r="AR152" i="2"/>
  <c r="N152" i="2" s="1"/>
  <c r="L152" i="3" s="1"/>
  <c r="AQ145" i="2"/>
  <c r="M145" i="2" s="1"/>
  <c r="K145" i="3" s="1"/>
  <c r="AR145" i="2" s="1"/>
  <c r="AQ129" i="2"/>
  <c r="M129" i="2" s="1"/>
  <c r="K129" i="3" s="1"/>
  <c r="AR129" i="2" s="1"/>
  <c r="AQ158" i="2"/>
  <c r="M158" i="2" s="1"/>
  <c r="K158" i="3" s="1"/>
  <c r="AR158" i="2" s="1"/>
  <c r="AQ136" i="2"/>
  <c r="M136" i="2" s="1"/>
  <c r="K136" i="3" s="1"/>
  <c r="AR136" i="2" s="1"/>
  <c r="AQ119" i="2"/>
  <c r="M119" i="2" s="1"/>
  <c r="K119" i="3" s="1"/>
  <c r="AQ125" i="2"/>
  <c r="M125" i="2" s="1"/>
  <c r="K125" i="3" s="1"/>
  <c r="AR125" i="2" s="1"/>
  <c r="AR139" i="2"/>
  <c r="N139" i="2" s="1"/>
  <c r="L139" i="3" s="1"/>
  <c r="AS139" i="2" s="1"/>
  <c r="AR156" i="2"/>
  <c r="N156" i="2" s="1"/>
  <c r="L156" i="3" s="1"/>
  <c r="AQ167" i="2"/>
  <c r="M167" i="2" s="1"/>
  <c r="K167" i="3" s="1"/>
  <c r="AR167" i="2" s="1"/>
  <c r="AQ124" i="2"/>
  <c r="M124" i="2" s="1"/>
  <c r="K124" i="3" s="1"/>
  <c r="AR124" i="2" s="1"/>
  <c r="AQ135" i="2"/>
  <c r="M135" i="2" s="1"/>
  <c r="K135" i="3" s="1"/>
  <c r="AQ150" i="2"/>
  <c r="M150" i="2" s="1"/>
  <c r="AQ128" i="2"/>
  <c r="M128" i="2" s="1"/>
  <c r="K128" i="3" s="1"/>
  <c r="AR128" i="2" s="1"/>
  <c r="AQ143" i="2"/>
  <c r="M143" i="2" s="1"/>
  <c r="K143" i="3" s="1"/>
  <c r="AR143" i="2" s="1"/>
  <c r="M122" i="2"/>
  <c r="K122" i="3" s="1"/>
  <c r="AQ127" i="2"/>
  <c r="M127" i="2" s="1"/>
  <c r="K127" i="3" s="1"/>
  <c r="M126" i="2"/>
  <c r="K126" i="3" s="1"/>
  <c r="AQ134" i="2"/>
  <c r="M134" i="2" s="1"/>
  <c r="K134" i="3" s="1"/>
  <c r="AQ123" i="2"/>
  <c r="M123" i="2" s="1"/>
  <c r="K123" i="3" s="1"/>
  <c r="AQ115" i="2"/>
  <c r="M115" i="2" s="1"/>
  <c r="K115" i="3" s="1"/>
  <c r="AQ133" i="2"/>
  <c r="M133" i="2" s="1"/>
  <c r="K133" i="3" s="1"/>
  <c r="M163" i="2"/>
  <c r="K163" i="3" s="1"/>
  <c r="M164" i="2"/>
  <c r="K164" i="3" s="1"/>
  <c r="M154" i="2"/>
  <c r="K154" i="3" s="1"/>
  <c r="M149" i="2"/>
  <c r="K149" i="3" s="1"/>
  <c r="M183" i="2"/>
  <c r="M147" i="2"/>
  <c r="K147" i="3" s="1"/>
  <c r="M184" i="2"/>
  <c r="K184" i="3" s="1"/>
  <c r="M159" i="2"/>
  <c r="K159" i="3" s="1"/>
  <c r="M157" i="2"/>
  <c r="K157" i="3" s="1"/>
  <c r="M168" i="2"/>
  <c r="K168" i="3" s="1"/>
  <c r="M141" i="2"/>
  <c r="K141" i="3" s="1"/>
  <c r="M140" i="2"/>
  <c r="K140" i="3" s="1"/>
  <c r="M160" i="2"/>
  <c r="K160" i="3" s="1"/>
  <c r="M165" i="2"/>
  <c r="K165" i="3" s="1"/>
  <c r="M153" i="2"/>
  <c r="K153" i="3" s="1"/>
  <c r="M137" i="2"/>
  <c r="K137" i="3" s="1"/>
  <c r="M166" i="2"/>
  <c r="K166" i="3" s="1"/>
  <c r="M144" i="2"/>
  <c r="K144" i="3" s="1"/>
  <c r="N140" i="1"/>
  <c r="O140" i="1" s="1"/>
  <c r="M120" i="2"/>
  <c r="K120" i="3" s="1"/>
  <c r="M142" i="2"/>
  <c r="K142" i="3" s="1"/>
  <c r="K132" i="3"/>
  <c r="M138" i="2"/>
  <c r="K138" i="3" s="1"/>
  <c r="M146" i="2"/>
  <c r="K146" i="3" s="1"/>
  <c r="N135" i="1"/>
  <c r="O135" i="1" s="1"/>
  <c r="P135" i="1" s="1"/>
  <c r="M162" i="2"/>
  <c r="K162" i="3" s="1"/>
  <c r="N154" i="1"/>
  <c r="O154" i="1" s="1"/>
  <c r="M155" i="2"/>
  <c r="K155" i="3" s="1"/>
  <c r="N131" i="1"/>
  <c r="O131" i="1" s="1"/>
  <c r="M131" i="2"/>
  <c r="K131" i="3" s="1"/>
  <c r="M148" i="2"/>
  <c r="K148" i="3" s="1"/>
  <c r="M117" i="2"/>
  <c r="K117" i="3" s="1"/>
  <c r="M121" i="2"/>
  <c r="K121" i="3" s="1"/>
  <c r="L190" i="2"/>
  <c r="L198" i="2" s="1"/>
  <c r="J151" i="3"/>
  <c r="AQ151" i="2" s="1"/>
  <c r="N184" i="1"/>
  <c r="O184" i="1" s="1"/>
  <c r="N165" i="1"/>
  <c r="O165" i="1" s="1"/>
  <c r="N133" i="1"/>
  <c r="O133" i="1" s="1"/>
  <c r="N160" i="1"/>
  <c r="M190" i="1"/>
  <c r="M198" i="1" s="1"/>
  <c r="N144" i="1"/>
  <c r="N157" i="1"/>
  <c r="O119" i="1"/>
  <c r="O158" i="1"/>
  <c r="O130" i="1"/>
  <c r="M161" i="2"/>
  <c r="O136" i="1"/>
  <c r="O186" i="1"/>
  <c r="O113" i="1"/>
  <c r="O128" i="1"/>
  <c r="N134" i="1"/>
  <c r="N123" i="1"/>
  <c r="O125" i="1"/>
  <c r="N166" i="1"/>
  <c r="O132" i="1"/>
  <c r="N117" i="1"/>
  <c r="N147" i="1"/>
  <c r="N164" i="1"/>
  <c r="N122" i="1"/>
  <c r="N137" i="1"/>
  <c r="P139" i="1"/>
  <c r="N141" i="1"/>
  <c r="O150" i="1"/>
  <c r="N163" i="1"/>
  <c r="N149" i="1"/>
  <c r="N120" i="1"/>
  <c r="N114" i="1"/>
  <c r="N168" i="1"/>
  <c r="O156" i="1"/>
  <c r="N121" i="1"/>
  <c r="N118" i="1"/>
  <c r="N138" i="1"/>
  <c r="N183" i="1"/>
  <c r="N142" i="1"/>
  <c r="O124" i="1"/>
  <c r="O145" i="1"/>
  <c r="M113" i="2"/>
  <c r="O167" i="1"/>
  <c r="BT190" i="2"/>
  <c r="BT198" i="2" s="1"/>
  <c r="N146" i="1"/>
  <c r="N159" i="1"/>
  <c r="O152" i="1"/>
  <c r="N179" i="1"/>
  <c r="N162" i="1"/>
  <c r="N161" i="1"/>
  <c r="N153" i="1"/>
  <c r="N180" i="1"/>
  <c r="N126" i="1"/>
  <c r="N116" i="1"/>
  <c r="K116" i="3"/>
  <c r="AR116" i="2" s="1"/>
  <c r="N115" i="1"/>
  <c r="N127" i="1"/>
  <c r="O129" i="1"/>
  <c r="N148" i="1"/>
  <c r="O143" i="1"/>
  <c r="AR184" i="2"/>
  <c r="N185" i="1"/>
  <c r="O151" i="1"/>
  <c r="N155" i="1"/>
  <c r="AR182" i="2" l="1"/>
  <c r="N182" i="2" s="1"/>
  <c r="L182" i="3" s="1"/>
  <c r="K183" i="3"/>
  <c r="AR183" i="2" s="1"/>
  <c r="N183" i="2" s="1"/>
  <c r="AR186" i="2"/>
  <c r="N186" i="2" s="1"/>
  <c r="L186" i="3" s="1"/>
  <c r="AS186" i="2" s="1"/>
  <c r="R172" i="1"/>
  <c r="S172" i="1" s="1"/>
  <c r="T172" i="1" s="1"/>
  <c r="U172" i="1" s="1"/>
  <c r="V172" i="1" s="1"/>
  <c r="W172" i="1" s="1"/>
  <c r="X172" i="1" s="1"/>
  <c r="AR171" i="2"/>
  <c r="AR175" i="2"/>
  <c r="AR173" i="2"/>
  <c r="C172" i="1"/>
  <c r="AR180" i="2"/>
  <c r="U174" i="1"/>
  <c r="V174" i="1" s="1"/>
  <c r="W174" i="1" s="1"/>
  <c r="X174" i="1" s="1"/>
  <c r="R173" i="1"/>
  <c r="S173" i="1" s="1"/>
  <c r="T173" i="1" s="1"/>
  <c r="C173" i="1"/>
  <c r="U176" i="1"/>
  <c r="V176" i="1" s="1"/>
  <c r="W176" i="1" s="1"/>
  <c r="X176" i="1" s="1"/>
  <c r="AR185" i="2"/>
  <c r="N185" i="2" s="1"/>
  <c r="R171" i="1"/>
  <c r="S171" i="1" s="1"/>
  <c r="T171" i="1" s="1"/>
  <c r="C171" i="1"/>
  <c r="R175" i="1"/>
  <c r="S175" i="1" s="1"/>
  <c r="T175" i="1" s="1"/>
  <c r="C175" i="1"/>
  <c r="R170" i="1"/>
  <c r="S170" i="1" s="1"/>
  <c r="T170" i="1" s="1"/>
  <c r="C170" i="1"/>
  <c r="M179" i="2"/>
  <c r="AQ178" i="2"/>
  <c r="M178" i="2" s="1"/>
  <c r="M174" i="2"/>
  <c r="M172" i="2"/>
  <c r="K172" i="3" s="1"/>
  <c r="M176" i="2"/>
  <c r="K176" i="3" s="1"/>
  <c r="AR118" i="2"/>
  <c r="N118" i="2" s="1"/>
  <c r="L118" i="3" s="1"/>
  <c r="AR134" i="2"/>
  <c r="N134" i="2" s="1"/>
  <c r="L134" i="3" s="1"/>
  <c r="AR115" i="2"/>
  <c r="N115" i="2" s="1"/>
  <c r="L115" i="3" s="1"/>
  <c r="AR126" i="2"/>
  <c r="N126" i="2" s="1"/>
  <c r="L126" i="3" s="1"/>
  <c r="AR135" i="2"/>
  <c r="N135" i="2" s="1"/>
  <c r="L135" i="3" s="1"/>
  <c r="AR165" i="2"/>
  <c r="N165" i="2" s="1"/>
  <c r="L165" i="3" s="1"/>
  <c r="AS165" i="2" s="1"/>
  <c r="AR159" i="2"/>
  <c r="N159" i="2" s="1"/>
  <c r="L159" i="3" s="1"/>
  <c r="AR133" i="2"/>
  <c r="N133" i="2" s="1"/>
  <c r="L133" i="3" s="1"/>
  <c r="AR163" i="2"/>
  <c r="N163" i="2" s="1"/>
  <c r="L163" i="3" s="1"/>
  <c r="AS152" i="2"/>
  <c r="O152" i="2" s="1"/>
  <c r="M152" i="3" s="1"/>
  <c r="AR123" i="2"/>
  <c r="N123" i="2" s="1"/>
  <c r="L123" i="3" s="1"/>
  <c r="AR166" i="2"/>
  <c r="N166" i="2" s="1"/>
  <c r="L166" i="3" s="1"/>
  <c r="AR157" i="2"/>
  <c r="N157" i="2" s="1"/>
  <c r="L157" i="3" s="1"/>
  <c r="AR154" i="2"/>
  <c r="N154" i="2" s="1"/>
  <c r="L154" i="3" s="1"/>
  <c r="AS154" i="2" s="1"/>
  <c r="AR127" i="2"/>
  <c r="N127" i="2" s="1"/>
  <c r="L127" i="3" s="1"/>
  <c r="AR117" i="2"/>
  <c r="N117" i="2" s="1"/>
  <c r="L117" i="3" s="1"/>
  <c r="AR146" i="2"/>
  <c r="N146" i="2" s="1"/>
  <c r="L146" i="3" s="1"/>
  <c r="AR120" i="2"/>
  <c r="N120" i="2" s="1"/>
  <c r="L120" i="3" s="1"/>
  <c r="AR144" i="2"/>
  <c r="N144" i="2" s="1"/>
  <c r="L144" i="3" s="1"/>
  <c r="AR160" i="2"/>
  <c r="N160" i="2" s="1"/>
  <c r="L160" i="3" s="1"/>
  <c r="AR141" i="2"/>
  <c r="N141" i="2" s="1"/>
  <c r="L141" i="3" s="1"/>
  <c r="N184" i="2"/>
  <c r="L184" i="3" s="1"/>
  <c r="AR164" i="2"/>
  <c r="N164" i="2" s="1"/>
  <c r="L164" i="3" s="1"/>
  <c r="AS156" i="2"/>
  <c r="O156" i="2" s="1"/>
  <c r="M156" i="3" s="1"/>
  <c r="AR149" i="2"/>
  <c r="N149" i="2" s="1"/>
  <c r="L149" i="3" s="1"/>
  <c r="AR155" i="2"/>
  <c r="N155" i="2" s="1"/>
  <c r="L155" i="3" s="1"/>
  <c r="AR142" i="2"/>
  <c r="N142" i="2" s="1"/>
  <c r="L142" i="3" s="1"/>
  <c r="AR137" i="2"/>
  <c r="N137" i="2" s="1"/>
  <c r="L137" i="3" s="1"/>
  <c r="AR122" i="2"/>
  <c r="N122" i="2" s="1"/>
  <c r="L122" i="3" s="1"/>
  <c r="AR121" i="2"/>
  <c r="N121" i="2" s="1"/>
  <c r="L121" i="3" s="1"/>
  <c r="AR148" i="2"/>
  <c r="N148" i="2" s="1"/>
  <c r="L148" i="3" s="1"/>
  <c r="AR131" i="2"/>
  <c r="N131" i="2" s="1"/>
  <c r="L131" i="3" s="1"/>
  <c r="AR162" i="2"/>
  <c r="N162" i="2" s="1"/>
  <c r="L162" i="3" s="1"/>
  <c r="AR138" i="2"/>
  <c r="N138" i="2" s="1"/>
  <c r="L138" i="3" s="1"/>
  <c r="AR153" i="2"/>
  <c r="N153" i="2" s="1"/>
  <c r="L153" i="3" s="1"/>
  <c r="AR140" i="2"/>
  <c r="N140" i="2" s="1"/>
  <c r="L140" i="3" s="1"/>
  <c r="AS140" i="2" s="1"/>
  <c r="AR168" i="2"/>
  <c r="N168" i="2" s="1"/>
  <c r="L168" i="3" s="1"/>
  <c r="AR147" i="2"/>
  <c r="N147" i="2" s="1"/>
  <c r="L147" i="3" s="1"/>
  <c r="AR119" i="2"/>
  <c r="N119" i="2" s="1"/>
  <c r="AR132" i="2"/>
  <c r="N132" i="2" s="1"/>
  <c r="L132" i="3" s="1"/>
  <c r="AS132" i="2" s="1"/>
  <c r="N145" i="2"/>
  <c r="L145" i="3" s="1"/>
  <c r="AS145" i="2" s="1"/>
  <c r="N167" i="2"/>
  <c r="L167" i="3" s="1"/>
  <c r="AS167" i="2" s="1"/>
  <c r="N136" i="2"/>
  <c r="N158" i="2"/>
  <c r="L158" i="3" s="1"/>
  <c r="AS158" i="2" s="1"/>
  <c r="N143" i="2"/>
  <c r="L143" i="3" s="1"/>
  <c r="AS143" i="2" s="1"/>
  <c r="N128" i="2"/>
  <c r="L128" i="3" s="1"/>
  <c r="AS128" i="2" s="1"/>
  <c r="N129" i="2"/>
  <c r="L129" i="3" s="1"/>
  <c r="N130" i="2"/>
  <c r="L130" i="3" s="1"/>
  <c r="N125" i="2"/>
  <c r="L125" i="3" s="1"/>
  <c r="N124" i="2"/>
  <c r="L124" i="3" s="1"/>
  <c r="N116" i="2"/>
  <c r="L116" i="3" s="1"/>
  <c r="AS116" i="2" s="1"/>
  <c r="O139" i="2"/>
  <c r="M139" i="3" s="1"/>
  <c r="AT139" i="2" s="1"/>
  <c r="O160" i="1"/>
  <c r="P160" i="1" s="1"/>
  <c r="J189" i="3"/>
  <c r="L192" i="2"/>
  <c r="K150" i="3"/>
  <c r="AR150" i="2" s="1"/>
  <c r="M192" i="1"/>
  <c r="DX198" i="2"/>
  <c r="DX199" i="2" s="1"/>
  <c r="N190" i="1"/>
  <c r="O126" i="1"/>
  <c r="P151" i="1"/>
  <c r="O116" i="1"/>
  <c r="P152" i="1"/>
  <c r="P167" i="1"/>
  <c r="P145" i="1"/>
  <c r="P124" i="1"/>
  <c r="O183" i="1"/>
  <c r="O121" i="1"/>
  <c r="O149" i="1"/>
  <c r="O122" i="1"/>
  <c r="P125" i="1"/>
  <c r="P128" i="1"/>
  <c r="P140" i="1"/>
  <c r="P136" i="1"/>
  <c r="P158" i="1"/>
  <c r="P184" i="1"/>
  <c r="O157" i="1"/>
  <c r="O148" i="1"/>
  <c r="O180" i="1"/>
  <c r="M114" i="2"/>
  <c r="O179" i="1"/>
  <c r="P131" i="1"/>
  <c r="K113" i="3"/>
  <c r="AR113" i="2" s="1"/>
  <c r="O142" i="1"/>
  <c r="O138" i="1"/>
  <c r="O118" i="1"/>
  <c r="O168" i="1"/>
  <c r="O114" i="1"/>
  <c r="O166" i="1"/>
  <c r="P143" i="1"/>
  <c r="O127" i="1"/>
  <c r="P133" i="1"/>
  <c r="O161" i="1"/>
  <c r="O162" i="1"/>
  <c r="P156" i="1"/>
  <c r="P150" i="1"/>
  <c r="Q139" i="1"/>
  <c r="P154" i="1"/>
  <c r="O117" i="1"/>
  <c r="P132" i="1"/>
  <c r="O134" i="1"/>
  <c r="P113" i="1"/>
  <c r="P186" i="1"/>
  <c r="P130" i="1"/>
  <c r="P119" i="1"/>
  <c r="O155" i="1"/>
  <c r="O185" i="1"/>
  <c r="P129" i="1"/>
  <c r="O115" i="1"/>
  <c r="O153" i="1"/>
  <c r="K161" i="3"/>
  <c r="AR161" i="2" s="1"/>
  <c r="O159" i="1"/>
  <c r="O146" i="1"/>
  <c r="P165" i="1"/>
  <c r="O120" i="1"/>
  <c r="O163" i="1"/>
  <c r="O141" i="1"/>
  <c r="O137" i="1"/>
  <c r="O164" i="1"/>
  <c r="O147" i="1"/>
  <c r="O123" i="1"/>
  <c r="Q135" i="1"/>
  <c r="O144" i="1"/>
  <c r="AS184" i="2" l="1"/>
  <c r="L185" i="3"/>
  <c r="AS185" i="2" s="1"/>
  <c r="O185" i="2" s="1"/>
  <c r="AS182" i="2"/>
  <c r="O182" i="2" s="1"/>
  <c r="M182" i="3" s="1"/>
  <c r="L183" i="3"/>
  <c r="AS183" i="2" s="1"/>
  <c r="O183" i="2" s="1"/>
  <c r="U173" i="1"/>
  <c r="V173" i="1" s="1"/>
  <c r="W173" i="1" s="1"/>
  <c r="X173" i="1" s="1"/>
  <c r="U175" i="1"/>
  <c r="V175" i="1" s="1"/>
  <c r="W175" i="1" s="1"/>
  <c r="X175" i="1" s="1"/>
  <c r="K178" i="3"/>
  <c r="AR178" i="2" s="1"/>
  <c r="N178" i="2" s="1"/>
  <c r="L178" i="3" s="1"/>
  <c r="U170" i="1"/>
  <c r="V170" i="1" s="1"/>
  <c r="W170" i="1" s="1"/>
  <c r="X170" i="1" s="1"/>
  <c r="U171" i="1"/>
  <c r="V171" i="1" s="1"/>
  <c r="W171" i="1" s="1"/>
  <c r="X171" i="1" s="1"/>
  <c r="K174" i="3"/>
  <c r="AR174" i="2" s="1"/>
  <c r="N174" i="2" s="1"/>
  <c r="L174" i="3" s="1"/>
  <c r="K179" i="3"/>
  <c r="AR179" i="2" s="1"/>
  <c r="N179" i="2" s="1"/>
  <c r="L179" i="3" s="1"/>
  <c r="J197" i="3"/>
  <c r="AQ189" i="2"/>
  <c r="M189" i="2" s="1"/>
  <c r="AR188" i="2" s="1"/>
  <c r="N188" i="2" s="1"/>
  <c r="AR170" i="2"/>
  <c r="N170" i="2" s="1"/>
  <c r="L170" i="3" s="1"/>
  <c r="N180" i="2"/>
  <c r="L180" i="3" s="1"/>
  <c r="AS180" i="2" s="1"/>
  <c r="N171" i="2"/>
  <c r="L171" i="3" s="1"/>
  <c r="N173" i="2"/>
  <c r="L173" i="3" s="1"/>
  <c r="N175" i="2"/>
  <c r="AS118" i="2"/>
  <c r="O118" i="2" s="1"/>
  <c r="M118" i="3" s="1"/>
  <c r="AS126" i="2"/>
  <c r="O126" i="2" s="1"/>
  <c r="M126" i="3" s="1"/>
  <c r="AS138" i="2"/>
  <c r="O138" i="2" s="1"/>
  <c r="M138" i="3" s="1"/>
  <c r="N192" i="1"/>
  <c r="N198" i="1"/>
  <c r="AS159" i="2"/>
  <c r="O159" i="2" s="1"/>
  <c r="M159" i="3" s="1"/>
  <c r="AS137" i="2"/>
  <c r="O137" i="2" s="1"/>
  <c r="M137" i="3" s="1"/>
  <c r="AS144" i="2"/>
  <c r="O144" i="2" s="1"/>
  <c r="M144" i="3" s="1"/>
  <c r="AT152" i="2"/>
  <c r="P152" i="2" s="1"/>
  <c r="N152" i="3" s="1"/>
  <c r="AS142" i="2"/>
  <c r="O142" i="2" s="1"/>
  <c r="M142" i="3" s="1"/>
  <c r="AS120" i="2"/>
  <c r="O120" i="2" s="1"/>
  <c r="M120" i="3" s="1"/>
  <c r="AS164" i="2"/>
  <c r="O164" i="2" s="1"/>
  <c r="M164" i="3" s="1"/>
  <c r="AS148" i="2"/>
  <c r="O148" i="2" s="1"/>
  <c r="M148" i="3" s="1"/>
  <c r="AS160" i="2"/>
  <c r="O160" i="2" s="1"/>
  <c r="M160" i="3" s="1"/>
  <c r="AT160" i="2" s="1"/>
  <c r="AS146" i="2"/>
  <c r="O146" i="2" s="1"/>
  <c r="M146" i="3" s="1"/>
  <c r="AS127" i="2"/>
  <c r="O127" i="2" s="1"/>
  <c r="M127" i="3" s="1"/>
  <c r="AT156" i="2"/>
  <c r="P156" i="2" s="1"/>
  <c r="N156" i="3" s="1"/>
  <c r="AS149" i="2"/>
  <c r="O149" i="2" s="1"/>
  <c r="M149" i="3" s="1"/>
  <c r="AS168" i="2"/>
  <c r="O168" i="2" s="1"/>
  <c r="M168" i="3" s="1"/>
  <c r="AS115" i="2"/>
  <c r="O115" i="2" s="1"/>
  <c r="M115" i="3" s="1"/>
  <c r="AS117" i="2"/>
  <c r="O117" i="2" s="1"/>
  <c r="M117" i="3" s="1"/>
  <c r="AS163" i="2"/>
  <c r="O163" i="2" s="1"/>
  <c r="M163" i="3" s="1"/>
  <c r="AS123" i="2"/>
  <c r="O123" i="2" s="1"/>
  <c r="M123" i="3" s="1"/>
  <c r="AS147" i="2"/>
  <c r="O147" i="2" s="1"/>
  <c r="M147" i="3" s="1"/>
  <c r="AS153" i="2"/>
  <c r="O153" i="2" s="1"/>
  <c r="M153" i="3" s="1"/>
  <c r="AS121" i="2"/>
  <c r="O121" i="2" s="1"/>
  <c r="M121" i="3" s="1"/>
  <c r="AS122" i="2"/>
  <c r="O122" i="2" s="1"/>
  <c r="M122" i="3" s="1"/>
  <c r="AS155" i="2"/>
  <c r="O155" i="2" s="1"/>
  <c r="M155" i="3" s="1"/>
  <c r="AS134" i="2"/>
  <c r="O134" i="2" s="1"/>
  <c r="M134" i="3" s="1"/>
  <c r="AS141" i="2"/>
  <c r="O141" i="2" s="1"/>
  <c r="M141" i="3" s="1"/>
  <c r="AS162" i="2"/>
  <c r="O162" i="2" s="1"/>
  <c r="M162" i="3" s="1"/>
  <c r="AS166" i="2"/>
  <c r="O166" i="2" s="1"/>
  <c r="M166" i="3" s="1"/>
  <c r="AS157" i="2"/>
  <c r="O157" i="2" s="1"/>
  <c r="M157" i="3" s="1"/>
  <c r="L119" i="3"/>
  <c r="AS119" i="2" s="1"/>
  <c r="O119" i="2" s="1"/>
  <c r="M119" i="3" s="1"/>
  <c r="AT119" i="2" s="1"/>
  <c r="AS135" i="2"/>
  <c r="O135" i="2" s="1"/>
  <c r="M135" i="3" s="1"/>
  <c r="AT135" i="2" s="1"/>
  <c r="AS131" i="2"/>
  <c r="O131" i="2" s="1"/>
  <c r="AS124" i="2"/>
  <c r="O124" i="2" s="1"/>
  <c r="M124" i="3" s="1"/>
  <c r="AT124" i="2" s="1"/>
  <c r="AS125" i="2"/>
  <c r="O125" i="2" s="1"/>
  <c r="AS129" i="2"/>
  <c r="O129" i="2" s="1"/>
  <c r="M129" i="3" s="1"/>
  <c r="AT129" i="2" s="1"/>
  <c r="AS133" i="2"/>
  <c r="O133" i="2" s="1"/>
  <c r="O132" i="2"/>
  <c r="M132" i="3" s="1"/>
  <c r="AT132" i="2" s="1"/>
  <c r="AS130" i="2"/>
  <c r="O130" i="2" s="1"/>
  <c r="O145" i="2"/>
  <c r="M145" i="3" s="1"/>
  <c r="AT145" i="2" s="1"/>
  <c r="O186" i="2"/>
  <c r="M186" i="3" s="1"/>
  <c r="O143" i="2"/>
  <c r="O158" i="2"/>
  <c r="O165" i="2"/>
  <c r="O167" i="2"/>
  <c r="L136" i="3"/>
  <c r="N161" i="2"/>
  <c r="L161" i="3" s="1"/>
  <c r="AS161" i="2" s="1"/>
  <c r="N150" i="2"/>
  <c r="L150" i="3" s="1"/>
  <c r="AS150" i="2" s="1"/>
  <c r="P139" i="2"/>
  <c r="N139" i="3" s="1"/>
  <c r="AU139" i="2" s="1"/>
  <c r="O140" i="2"/>
  <c r="O128" i="2"/>
  <c r="M128" i="3" s="1"/>
  <c r="AT128" i="2" s="1"/>
  <c r="O116" i="2"/>
  <c r="M116" i="3" s="1"/>
  <c r="AT116" i="2" s="1"/>
  <c r="O154" i="2"/>
  <c r="O184" i="2"/>
  <c r="M184" i="3" s="1"/>
  <c r="M151" i="2"/>
  <c r="K151" i="3" s="1"/>
  <c r="AR151" i="2" s="1"/>
  <c r="Q143" i="1"/>
  <c r="P166" i="1"/>
  <c r="P114" i="1"/>
  <c r="Q131" i="1"/>
  <c r="P179" i="1"/>
  <c r="P148" i="1"/>
  <c r="P157" i="1"/>
  <c r="Q158" i="1"/>
  <c r="Q140" i="1"/>
  <c r="Q125" i="1"/>
  <c r="P121" i="1"/>
  <c r="Q124" i="1"/>
  <c r="Q152" i="1"/>
  <c r="Q151" i="1"/>
  <c r="Q165" i="1"/>
  <c r="P185" i="1"/>
  <c r="Q156" i="1"/>
  <c r="Q160" i="1"/>
  <c r="K114" i="3"/>
  <c r="AR114" i="2" s="1"/>
  <c r="P122" i="1"/>
  <c r="Q167" i="1"/>
  <c r="P164" i="1"/>
  <c r="P163" i="1"/>
  <c r="P120" i="1"/>
  <c r="P115" i="1"/>
  <c r="Q113" i="1"/>
  <c r="P117" i="1"/>
  <c r="R139" i="1"/>
  <c r="P162" i="1"/>
  <c r="P168" i="1"/>
  <c r="P138" i="1"/>
  <c r="P142" i="1"/>
  <c r="P180" i="1"/>
  <c r="Q184" i="1"/>
  <c r="Q136" i="1"/>
  <c r="Q128" i="1"/>
  <c r="P183" i="1"/>
  <c r="Q145" i="1"/>
  <c r="C139" i="1"/>
  <c r="R135" i="1"/>
  <c r="C135" i="1"/>
  <c r="P147" i="1"/>
  <c r="P141" i="1"/>
  <c r="Q186" i="1"/>
  <c r="P161" i="1"/>
  <c r="P118" i="1"/>
  <c r="P116" i="1"/>
  <c r="P137" i="1"/>
  <c r="P146" i="1"/>
  <c r="P153" i="1"/>
  <c r="Q119" i="1"/>
  <c r="P127" i="1"/>
  <c r="P144" i="1"/>
  <c r="P123" i="1"/>
  <c r="P159" i="1"/>
  <c r="Q129" i="1"/>
  <c r="P155" i="1"/>
  <c r="Q130" i="1"/>
  <c r="O190" i="1"/>
  <c r="O198" i="1" s="1"/>
  <c r="P134" i="1"/>
  <c r="Q132" i="1"/>
  <c r="Q154" i="1"/>
  <c r="Q150" i="1"/>
  <c r="Q133" i="1"/>
  <c r="P149" i="1"/>
  <c r="P126" i="1"/>
  <c r="AT182" i="2" l="1"/>
  <c r="P182" i="2" s="1"/>
  <c r="N182" i="3" s="1"/>
  <c r="M183" i="3"/>
  <c r="AT184" i="2"/>
  <c r="M185" i="3"/>
  <c r="AT185" i="2" s="1"/>
  <c r="P185" i="2" s="1"/>
  <c r="AS187" i="2"/>
  <c r="O187" i="2" s="1"/>
  <c r="L188" i="3"/>
  <c r="C133" i="1"/>
  <c r="C124" i="1"/>
  <c r="C131" i="1"/>
  <c r="C130" i="1"/>
  <c r="C184" i="1"/>
  <c r="C151" i="1"/>
  <c r="C143" i="1"/>
  <c r="AT183" i="2"/>
  <c r="L175" i="3"/>
  <c r="AS175" i="2" s="1"/>
  <c r="O175" i="2" s="1"/>
  <c r="M175" i="3" s="1"/>
  <c r="AQ190" i="2"/>
  <c r="AQ198" i="2" s="1"/>
  <c r="AR172" i="2"/>
  <c r="N172" i="2" s="1"/>
  <c r="L172" i="3" s="1"/>
  <c r="AR176" i="2"/>
  <c r="N176" i="2" s="1"/>
  <c r="L176" i="3" s="1"/>
  <c r="AS179" i="2"/>
  <c r="O179" i="2" s="1"/>
  <c r="M179" i="3" s="1"/>
  <c r="AS178" i="2"/>
  <c r="O178" i="2" s="1"/>
  <c r="M178" i="3" s="1"/>
  <c r="AS173" i="2"/>
  <c r="AS171" i="2"/>
  <c r="AS174" i="2"/>
  <c r="AT118" i="2"/>
  <c r="P118" i="2" s="1"/>
  <c r="N118" i="3" s="1"/>
  <c r="AT148" i="2"/>
  <c r="P148" i="2" s="1"/>
  <c r="N148" i="3" s="1"/>
  <c r="AT142" i="2"/>
  <c r="P142" i="2" s="1"/>
  <c r="N142" i="3" s="1"/>
  <c r="AT123" i="2"/>
  <c r="P123" i="2" s="1"/>
  <c r="N123" i="3" s="1"/>
  <c r="AT120" i="2"/>
  <c r="P120" i="2" s="1"/>
  <c r="N120" i="3" s="1"/>
  <c r="AT149" i="2"/>
  <c r="P149" i="2" s="1"/>
  <c r="N149" i="3" s="1"/>
  <c r="AT166" i="2"/>
  <c r="P166" i="2" s="1"/>
  <c r="N166" i="3" s="1"/>
  <c r="AT147" i="2"/>
  <c r="P147" i="2" s="1"/>
  <c r="N147" i="3" s="1"/>
  <c r="AT126" i="2"/>
  <c r="P126" i="2" s="1"/>
  <c r="N126" i="3" s="1"/>
  <c r="AT159" i="2"/>
  <c r="P159" i="2" s="1"/>
  <c r="N159" i="3" s="1"/>
  <c r="AT157" i="2"/>
  <c r="P157" i="2" s="1"/>
  <c r="N157" i="3" s="1"/>
  <c r="AT134" i="2"/>
  <c r="P134" i="2" s="1"/>
  <c r="N134" i="3" s="1"/>
  <c r="AT153" i="2"/>
  <c r="P153" i="2" s="1"/>
  <c r="N153" i="3" s="1"/>
  <c r="AT163" i="2"/>
  <c r="P163" i="2" s="1"/>
  <c r="N163" i="3" s="1"/>
  <c r="AT168" i="2"/>
  <c r="P168" i="2" s="1"/>
  <c r="N168" i="3" s="1"/>
  <c r="AT155" i="2"/>
  <c r="P155" i="2" s="1"/>
  <c r="N155" i="3" s="1"/>
  <c r="AT164" i="2"/>
  <c r="P164" i="2" s="1"/>
  <c r="N164" i="3" s="1"/>
  <c r="AT122" i="2"/>
  <c r="P122" i="2" s="1"/>
  <c r="N122" i="3" s="1"/>
  <c r="AT127" i="2"/>
  <c r="P127" i="2" s="1"/>
  <c r="N127" i="3" s="1"/>
  <c r="AU152" i="2"/>
  <c r="Q152" i="2" s="1"/>
  <c r="P132" i="2"/>
  <c r="N132" i="3" s="1"/>
  <c r="AU132" i="2" s="1"/>
  <c r="AT162" i="2"/>
  <c r="P162" i="2" s="1"/>
  <c r="N162" i="3" s="1"/>
  <c r="P183" i="2"/>
  <c r="AT144" i="2"/>
  <c r="P144" i="2" s="1"/>
  <c r="N144" i="3" s="1"/>
  <c r="AT146" i="2"/>
  <c r="P146" i="2" s="1"/>
  <c r="N146" i="3" s="1"/>
  <c r="AT121" i="2"/>
  <c r="P121" i="2" s="1"/>
  <c r="N121" i="3" s="1"/>
  <c r="AT115" i="2"/>
  <c r="P115" i="2" s="1"/>
  <c r="N115" i="3" s="1"/>
  <c r="AT117" i="2"/>
  <c r="P117" i="2" s="1"/>
  <c r="N117" i="3" s="1"/>
  <c r="AU156" i="2"/>
  <c r="Q156" i="2" s="1"/>
  <c r="AT141" i="2"/>
  <c r="P141" i="2" s="1"/>
  <c r="N141" i="3" s="1"/>
  <c r="AT137" i="2"/>
  <c r="P137" i="2" s="1"/>
  <c r="N137" i="3" s="1"/>
  <c r="AT138" i="2"/>
  <c r="P138" i="2" s="1"/>
  <c r="N138" i="3" s="1"/>
  <c r="M133" i="3"/>
  <c r="AT133" i="2" s="1"/>
  <c r="P133" i="2" s="1"/>
  <c r="N133" i="3" s="1"/>
  <c r="AU133" i="2" s="1"/>
  <c r="M130" i="3"/>
  <c r="AT130" i="2" s="1"/>
  <c r="P130" i="2" s="1"/>
  <c r="M131" i="3"/>
  <c r="AT131" i="2" s="1"/>
  <c r="P131" i="2" s="1"/>
  <c r="N131" i="3" s="1"/>
  <c r="AU131" i="2" s="1"/>
  <c r="M125" i="3"/>
  <c r="AT125" i="2" s="1"/>
  <c r="P125" i="2" s="1"/>
  <c r="P124" i="2"/>
  <c r="N124" i="3" s="1"/>
  <c r="AU124" i="2" s="1"/>
  <c r="P135" i="2"/>
  <c r="N135" i="3" s="1"/>
  <c r="AU135" i="2" s="1"/>
  <c r="P129" i="2"/>
  <c r="N129" i="3" s="1"/>
  <c r="AU129" i="2" s="1"/>
  <c r="AS136" i="2"/>
  <c r="O136" i="2" s="1"/>
  <c r="P119" i="2"/>
  <c r="N119" i="3" s="1"/>
  <c r="AU119" i="2" s="1"/>
  <c r="M158" i="3"/>
  <c r="M143" i="3"/>
  <c r="P160" i="2"/>
  <c r="N160" i="3" s="1"/>
  <c r="AU160" i="2" s="1"/>
  <c r="M165" i="3"/>
  <c r="M167" i="3"/>
  <c r="P145" i="2"/>
  <c r="N145" i="3" s="1"/>
  <c r="AU145" i="2" s="1"/>
  <c r="N114" i="2"/>
  <c r="L114" i="3" s="1"/>
  <c r="AS114" i="2" s="1"/>
  <c r="N151" i="2"/>
  <c r="L151" i="3" s="1"/>
  <c r="AS151" i="2" s="1"/>
  <c r="P116" i="2"/>
  <c r="N116" i="3" s="1"/>
  <c r="AU116" i="2" s="1"/>
  <c r="P184" i="2"/>
  <c r="N184" i="3" s="1"/>
  <c r="M140" i="3"/>
  <c r="AT140" i="2" s="1"/>
  <c r="P128" i="2"/>
  <c r="N128" i="3" s="1"/>
  <c r="AU128" i="2" s="1"/>
  <c r="Q139" i="2"/>
  <c r="M154" i="3"/>
  <c r="AT154" i="2" s="1"/>
  <c r="O161" i="2"/>
  <c r="O150" i="2"/>
  <c r="M190" i="2"/>
  <c r="K189" i="3"/>
  <c r="Q134" i="1"/>
  <c r="R129" i="1"/>
  <c r="R136" i="1"/>
  <c r="C136" i="1"/>
  <c r="Q164" i="1"/>
  <c r="R167" i="1"/>
  <c r="C167" i="1"/>
  <c r="R156" i="1"/>
  <c r="C156" i="1"/>
  <c r="R165" i="1"/>
  <c r="C165" i="1"/>
  <c r="Q148" i="1"/>
  <c r="Q153" i="1"/>
  <c r="Q137" i="1"/>
  <c r="S139" i="1"/>
  <c r="Q185" i="1"/>
  <c r="R124" i="1"/>
  <c r="R125" i="1"/>
  <c r="Q114" i="1"/>
  <c r="Q149" i="1"/>
  <c r="R133" i="1"/>
  <c r="R150" i="1"/>
  <c r="C150" i="1"/>
  <c r="R132" i="1"/>
  <c r="C132" i="1"/>
  <c r="O192" i="1"/>
  <c r="Q155" i="1"/>
  <c r="Q123" i="1"/>
  <c r="Q116" i="1"/>
  <c r="Q161" i="1"/>
  <c r="Q147" i="1"/>
  <c r="R145" i="1"/>
  <c r="C145" i="1"/>
  <c r="Q142" i="1"/>
  <c r="Q162" i="1"/>
  <c r="R113" i="1"/>
  <c r="C113" i="1"/>
  <c r="Q115" i="1"/>
  <c r="Q120" i="1"/>
  <c r="Q122" i="1"/>
  <c r="R151" i="1"/>
  <c r="Q157" i="1"/>
  <c r="R131" i="1"/>
  <c r="R143" i="1"/>
  <c r="C129" i="1"/>
  <c r="R154" i="1"/>
  <c r="R130" i="1"/>
  <c r="Q144" i="1"/>
  <c r="R119" i="1"/>
  <c r="C119" i="1"/>
  <c r="Q146" i="1"/>
  <c r="N113" i="2"/>
  <c r="R186" i="1"/>
  <c r="Q141" i="1"/>
  <c r="Q183" i="1"/>
  <c r="Q168" i="1"/>
  <c r="P190" i="1"/>
  <c r="P198" i="1" s="1"/>
  <c r="R152" i="1"/>
  <c r="R140" i="1"/>
  <c r="Q166" i="1"/>
  <c r="C154" i="1"/>
  <c r="Q159" i="1"/>
  <c r="S135" i="1"/>
  <c r="Q138" i="1"/>
  <c r="Q163" i="1"/>
  <c r="R160" i="1"/>
  <c r="C160" i="1"/>
  <c r="Q126" i="1"/>
  <c r="Q127" i="1"/>
  <c r="C125" i="1"/>
  <c r="Q118" i="1"/>
  <c r="C186" i="1"/>
  <c r="R128" i="1"/>
  <c r="C128" i="1"/>
  <c r="R184" i="1"/>
  <c r="Q180" i="1"/>
  <c r="Q117" i="1"/>
  <c r="C152" i="1"/>
  <c r="Q121" i="1"/>
  <c r="C140" i="1"/>
  <c r="R158" i="1"/>
  <c r="C158" i="1"/>
  <c r="Q179" i="1"/>
  <c r="AU184" i="2" l="1"/>
  <c r="N185" i="3"/>
  <c r="AU182" i="2"/>
  <c r="Q182" i="2" s="1"/>
  <c r="O182" i="3" s="1"/>
  <c r="N183" i="3"/>
  <c r="AU183" i="2" s="1"/>
  <c r="Q183" i="2" s="1"/>
  <c r="O183" i="3" s="1"/>
  <c r="AT186" i="2"/>
  <c r="M187" i="3"/>
  <c r="C118" i="1"/>
  <c r="C164" i="1"/>
  <c r="C180" i="1"/>
  <c r="C166" i="1"/>
  <c r="C149" i="1"/>
  <c r="C148" i="1"/>
  <c r="C179" i="1"/>
  <c r="C183" i="1"/>
  <c r="C182" i="2"/>
  <c r="K197" i="3"/>
  <c r="AR189" i="2"/>
  <c r="N189" i="2" s="1"/>
  <c r="AS176" i="2"/>
  <c r="O176" i="2" s="1"/>
  <c r="M176" i="3" s="1"/>
  <c r="AS172" i="2"/>
  <c r="O172" i="2" s="1"/>
  <c r="M172" i="3" s="1"/>
  <c r="AS170" i="2"/>
  <c r="O170" i="2" s="1"/>
  <c r="M170" i="3" s="1"/>
  <c r="O171" i="2"/>
  <c r="O173" i="2"/>
  <c r="O180" i="2"/>
  <c r="M180" i="3" s="1"/>
  <c r="AT180" i="2" s="1"/>
  <c r="AT178" i="2"/>
  <c r="P178" i="2" s="1"/>
  <c r="N178" i="3" s="1"/>
  <c r="AT175" i="2"/>
  <c r="O174" i="2"/>
  <c r="M174" i="3" s="1"/>
  <c r="AU118" i="2"/>
  <c r="Q118" i="2" s="1"/>
  <c r="M192" i="2"/>
  <c r="M198" i="2"/>
  <c r="AU142" i="2"/>
  <c r="Q142" i="2" s="1"/>
  <c r="AU148" i="2"/>
  <c r="Q148" i="2" s="1"/>
  <c r="Q129" i="2"/>
  <c r="Q131" i="2"/>
  <c r="AU146" i="2"/>
  <c r="Q146" i="2" s="1"/>
  <c r="AU115" i="2"/>
  <c r="Q115" i="2" s="1"/>
  <c r="AU144" i="2"/>
  <c r="Q144" i="2" s="1"/>
  <c r="AU162" i="2"/>
  <c r="Q162" i="2" s="1"/>
  <c r="AU122" i="2"/>
  <c r="Q122" i="2" s="1"/>
  <c r="AU159" i="2"/>
  <c r="Q159" i="2" s="1"/>
  <c r="AU149" i="2"/>
  <c r="Q149" i="2" s="1"/>
  <c r="AU141" i="2"/>
  <c r="Q141" i="2" s="1"/>
  <c r="AU137" i="2"/>
  <c r="Q137" i="2" s="1"/>
  <c r="AU147" i="2"/>
  <c r="Q147" i="2" s="1"/>
  <c r="Q119" i="2"/>
  <c r="Q124" i="2"/>
  <c r="AU134" i="2"/>
  <c r="Q134" i="2" s="1"/>
  <c r="Q132" i="2"/>
  <c r="AU163" i="2"/>
  <c r="Q163" i="2" s="1"/>
  <c r="AU157" i="2"/>
  <c r="Q157" i="2" s="1"/>
  <c r="AU153" i="2"/>
  <c r="Q153" i="2" s="1"/>
  <c r="AU168" i="2"/>
  <c r="Q168" i="2" s="1"/>
  <c r="AU117" i="2"/>
  <c r="Q117" i="2" s="1"/>
  <c r="AU155" i="2"/>
  <c r="Q155" i="2" s="1"/>
  <c r="AU164" i="2"/>
  <c r="Q164" i="2" s="1"/>
  <c r="AU121" i="2"/>
  <c r="Q121" i="2" s="1"/>
  <c r="AU120" i="2"/>
  <c r="Q120" i="2" s="1"/>
  <c r="AU127" i="2"/>
  <c r="Q127" i="2" s="1"/>
  <c r="AU126" i="2"/>
  <c r="Q126" i="2" s="1"/>
  <c r="AU123" i="2"/>
  <c r="Q123" i="2" s="1"/>
  <c r="AU166" i="2"/>
  <c r="Q166" i="2" s="1"/>
  <c r="AU138" i="2"/>
  <c r="Q138" i="2" s="1"/>
  <c r="N130" i="3"/>
  <c r="AU130" i="2" s="1"/>
  <c r="Q130" i="2" s="1"/>
  <c r="M136" i="3"/>
  <c r="AT136" i="2" s="1"/>
  <c r="P136" i="2" s="1"/>
  <c r="N125" i="3"/>
  <c r="AU125" i="2" s="1"/>
  <c r="Q125" i="2" s="1"/>
  <c r="AT143" i="2"/>
  <c r="P143" i="2" s="1"/>
  <c r="N143" i="3" s="1"/>
  <c r="AU143" i="2" s="1"/>
  <c r="AT167" i="2"/>
  <c r="P167" i="2" s="1"/>
  <c r="Q133" i="2"/>
  <c r="P186" i="2"/>
  <c r="N186" i="3" s="1"/>
  <c r="AT158" i="2"/>
  <c r="P158" i="2" s="1"/>
  <c r="N158" i="3" s="1"/>
  <c r="AT165" i="2"/>
  <c r="P165" i="2" s="1"/>
  <c r="Q160" i="2"/>
  <c r="Q145" i="2"/>
  <c r="O151" i="2"/>
  <c r="M151" i="3" s="1"/>
  <c r="AT151" i="2" s="1"/>
  <c r="P154" i="2"/>
  <c r="P140" i="2"/>
  <c r="M150" i="3"/>
  <c r="AT150" i="2" s="1"/>
  <c r="O139" i="3"/>
  <c r="AV139" i="2" s="1"/>
  <c r="C139" i="2"/>
  <c r="Q128" i="2"/>
  <c r="C156" i="2"/>
  <c r="O156" i="3"/>
  <c r="AV156" i="2" s="1"/>
  <c r="C152" i="2"/>
  <c r="O152" i="3"/>
  <c r="AV152" i="2" s="1"/>
  <c r="M161" i="3"/>
  <c r="AT161" i="2" s="1"/>
  <c r="Q116" i="2"/>
  <c r="O114" i="2"/>
  <c r="M114" i="3" s="1"/>
  <c r="AT114" i="2" s="1"/>
  <c r="Q135" i="2"/>
  <c r="R127" i="1"/>
  <c r="S140" i="1"/>
  <c r="S184" i="1"/>
  <c r="R126" i="1"/>
  <c r="C126" i="1"/>
  <c r="R138" i="1"/>
  <c r="C138" i="1"/>
  <c r="R166" i="1"/>
  <c r="S152" i="1"/>
  <c r="R168" i="1"/>
  <c r="R146" i="1"/>
  <c r="C146" i="1"/>
  <c r="R122" i="1"/>
  <c r="R115" i="1"/>
  <c r="C115" i="1"/>
  <c r="S113" i="1"/>
  <c r="R142" i="1"/>
  <c r="C142" i="1"/>
  <c r="S145" i="1"/>
  <c r="R155" i="1"/>
  <c r="C155" i="1"/>
  <c r="S125" i="1"/>
  <c r="R185" i="1"/>
  <c r="C185" i="1"/>
  <c r="R164" i="1"/>
  <c r="R134" i="1"/>
  <c r="C134" i="1"/>
  <c r="C168" i="1"/>
  <c r="C127" i="1"/>
  <c r="R163" i="1"/>
  <c r="C163" i="1"/>
  <c r="T135" i="1"/>
  <c r="R141" i="1"/>
  <c r="N190" i="2"/>
  <c r="N198" i="2" s="1"/>
  <c r="L113" i="3"/>
  <c r="AS113" i="2" s="1"/>
  <c r="S154" i="1"/>
  <c r="S151" i="1"/>
  <c r="Q190" i="1"/>
  <c r="Q198" i="1" s="1"/>
  <c r="R123" i="1"/>
  <c r="C123" i="1"/>
  <c r="S132" i="1"/>
  <c r="S133" i="1"/>
  <c r="R114" i="1"/>
  <c r="C114" i="1"/>
  <c r="T139" i="1"/>
  <c r="R153" i="1"/>
  <c r="C153" i="1"/>
  <c r="S156" i="1"/>
  <c r="S129" i="1"/>
  <c r="C141" i="1"/>
  <c r="R121" i="1"/>
  <c r="C121" i="1"/>
  <c r="R180" i="1"/>
  <c r="R144" i="1"/>
  <c r="C144" i="1"/>
  <c r="S131" i="1"/>
  <c r="R147" i="1"/>
  <c r="C147" i="1"/>
  <c r="S167" i="1"/>
  <c r="S136" i="1"/>
  <c r="R179" i="1"/>
  <c r="S158" i="1"/>
  <c r="R117" i="1"/>
  <c r="C117" i="1"/>
  <c r="S128" i="1"/>
  <c r="R118" i="1"/>
  <c r="S160" i="1"/>
  <c r="R159" i="1"/>
  <c r="C159" i="1"/>
  <c r="P192" i="1"/>
  <c r="R183" i="1"/>
  <c r="S186" i="1"/>
  <c r="S119" i="1"/>
  <c r="S130" i="1"/>
  <c r="S143" i="1"/>
  <c r="R157" i="1"/>
  <c r="C157" i="1"/>
  <c r="C122" i="1"/>
  <c r="R120" i="1"/>
  <c r="C120" i="1"/>
  <c r="R162" i="1"/>
  <c r="C162" i="1"/>
  <c r="R161" i="1"/>
  <c r="C161" i="1"/>
  <c r="R116" i="1"/>
  <c r="C116" i="1"/>
  <c r="S150" i="1"/>
  <c r="R149" i="1"/>
  <c r="S124" i="1"/>
  <c r="R137" i="1"/>
  <c r="C137" i="1"/>
  <c r="R148" i="1"/>
  <c r="S165" i="1"/>
  <c r="AV182" i="2" l="1"/>
  <c r="R182" i="2" s="1"/>
  <c r="P182" i="3" s="1"/>
  <c r="C138" i="2"/>
  <c r="O127" i="3"/>
  <c r="C124" i="2"/>
  <c r="O141" i="3"/>
  <c r="O131" i="3"/>
  <c r="AV131" i="2" s="1"/>
  <c r="O145" i="3"/>
  <c r="AV145" i="2" s="1"/>
  <c r="C119" i="2"/>
  <c r="C144" i="2"/>
  <c r="C129" i="2"/>
  <c r="O160" i="3"/>
  <c r="AV160" i="2" s="1"/>
  <c r="R160" i="2" s="1"/>
  <c r="P160" i="3" s="1"/>
  <c r="AW160" i="2" s="1"/>
  <c r="O133" i="3"/>
  <c r="AV133" i="2" s="1"/>
  <c r="R133" i="2" s="1"/>
  <c r="P133" i="3" s="1"/>
  <c r="AW133" i="2" s="1"/>
  <c r="O123" i="3"/>
  <c r="C121" i="2"/>
  <c r="C132" i="2"/>
  <c r="C115" i="2"/>
  <c r="C118" i="2"/>
  <c r="O146" i="3"/>
  <c r="C142" i="2"/>
  <c r="M171" i="3"/>
  <c r="AT171" i="2" s="1"/>
  <c r="P171" i="2" s="1"/>
  <c r="M173" i="3"/>
  <c r="AT173" i="2" s="1"/>
  <c r="P173" i="2" s="1"/>
  <c r="AR190" i="2"/>
  <c r="AR198" i="2" s="1"/>
  <c r="AS188" i="2"/>
  <c r="O188" i="2" s="1"/>
  <c r="M188" i="3" s="1"/>
  <c r="AT172" i="2"/>
  <c r="P172" i="2" s="1"/>
  <c r="N172" i="3" s="1"/>
  <c r="AT176" i="2"/>
  <c r="P176" i="2" s="1"/>
  <c r="N176" i="3" s="1"/>
  <c r="P175" i="2"/>
  <c r="N175" i="3" s="1"/>
  <c r="AT174" i="2"/>
  <c r="P174" i="2" s="1"/>
  <c r="N174" i="3" s="1"/>
  <c r="AT179" i="2"/>
  <c r="P179" i="2" s="1"/>
  <c r="O124" i="3"/>
  <c r="AV124" i="2" s="1"/>
  <c r="R124" i="2" s="1"/>
  <c r="P124" i="3" s="1"/>
  <c r="AW124" i="2" s="1"/>
  <c r="O129" i="3"/>
  <c r="AV129" i="2" s="1"/>
  <c r="O132" i="3"/>
  <c r="AV132" i="2" s="1"/>
  <c r="R132" i="2" s="1"/>
  <c r="P132" i="3" s="1"/>
  <c r="AW132" i="2" s="1"/>
  <c r="C130" i="2"/>
  <c r="O130" i="3"/>
  <c r="AV130" i="2" s="1"/>
  <c r="R130" i="2" s="1"/>
  <c r="P130" i="3" s="1"/>
  <c r="AW130" i="2" s="1"/>
  <c r="C131" i="2"/>
  <c r="O125" i="3"/>
  <c r="AV125" i="2" s="1"/>
  <c r="R125" i="2" s="1"/>
  <c r="P125" i="3" s="1"/>
  <c r="AW125" i="2" s="1"/>
  <c r="C125" i="2"/>
  <c r="AV123" i="2"/>
  <c r="R123" i="2" s="1"/>
  <c r="P123" i="3" s="1"/>
  <c r="AV146" i="2"/>
  <c r="R146" i="2" s="1"/>
  <c r="P146" i="3" s="1"/>
  <c r="O119" i="3"/>
  <c r="AV119" i="2" s="1"/>
  <c r="R119" i="2" s="1"/>
  <c r="P119" i="3" s="1"/>
  <c r="AW119" i="2" s="1"/>
  <c r="AV141" i="2"/>
  <c r="R141" i="2" s="1"/>
  <c r="P141" i="3" s="1"/>
  <c r="AV127" i="2"/>
  <c r="R127" i="2" s="1"/>
  <c r="P127" i="3" s="1"/>
  <c r="N136" i="3"/>
  <c r="AU136" i="2" s="1"/>
  <c r="Q136" i="2" s="1"/>
  <c r="N165" i="3"/>
  <c r="AU165" i="2" s="1"/>
  <c r="Q165" i="2" s="1"/>
  <c r="AU158" i="2"/>
  <c r="Q158" i="2" s="1"/>
  <c r="N167" i="3"/>
  <c r="AU167" i="2" s="1"/>
  <c r="Q167" i="2" s="1"/>
  <c r="Q143" i="2"/>
  <c r="C133" i="2"/>
  <c r="C160" i="2"/>
  <c r="C145" i="2"/>
  <c r="AT170" i="2"/>
  <c r="N154" i="3"/>
  <c r="AU154" i="2" s="1"/>
  <c r="Q154" i="2" s="1"/>
  <c r="N140" i="3"/>
  <c r="P161" i="2"/>
  <c r="O137" i="3"/>
  <c r="AV137" i="2" s="1"/>
  <c r="C137" i="2"/>
  <c r="C155" i="2"/>
  <c r="O155" i="3"/>
  <c r="AV155" i="2" s="1"/>
  <c r="C116" i="2"/>
  <c r="O116" i="3"/>
  <c r="O168" i="3"/>
  <c r="AV168" i="2" s="1"/>
  <c r="C168" i="2"/>
  <c r="O134" i="3"/>
  <c r="C134" i="2"/>
  <c r="O163" i="3"/>
  <c r="AV163" i="2" s="1"/>
  <c r="C163" i="2"/>
  <c r="O164" i="3"/>
  <c r="AV164" i="2" s="1"/>
  <c r="C164" i="2"/>
  <c r="O159" i="3"/>
  <c r="AV159" i="2" s="1"/>
  <c r="C159" i="2"/>
  <c r="C117" i="2"/>
  <c r="O117" i="3"/>
  <c r="AV117" i="2" s="1"/>
  <c r="C120" i="2"/>
  <c r="O120" i="3"/>
  <c r="AV120" i="2" s="1"/>
  <c r="C147" i="2"/>
  <c r="O147" i="3"/>
  <c r="AV147" i="2" s="1"/>
  <c r="O135" i="3"/>
  <c r="AV135" i="2" s="1"/>
  <c r="C135" i="2"/>
  <c r="O128" i="3"/>
  <c r="AV128" i="2" s="1"/>
  <c r="C128" i="2"/>
  <c r="O149" i="3"/>
  <c r="AV149" i="2" s="1"/>
  <c r="C149" i="2"/>
  <c r="C148" i="2"/>
  <c r="O148" i="3"/>
  <c r="AV148" i="2" s="1"/>
  <c r="O157" i="3"/>
  <c r="AV157" i="2" s="1"/>
  <c r="C157" i="2"/>
  <c r="C153" i="2"/>
  <c r="O153" i="3"/>
  <c r="AV153" i="2" s="1"/>
  <c r="C166" i="2"/>
  <c r="O166" i="3"/>
  <c r="AV166" i="2" s="1"/>
  <c r="P114" i="2"/>
  <c r="N114" i="3" s="1"/>
  <c r="AU114" i="2" s="1"/>
  <c r="O126" i="3"/>
  <c r="Q184" i="2"/>
  <c r="O184" i="3" s="1"/>
  <c r="R156" i="2"/>
  <c r="P156" i="3" s="1"/>
  <c r="AW156" i="2" s="1"/>
  <c r="R131" i="2"/>
  <c r="P131" i="3" s="1"/>
  <c r="AW131" i="2" s="1"/>
  <c r="C122" i="2"/>
  <c r="O118" i="3"/>
  <c r="AV118" i="2" s="1"/>
  <c r="O121" i="3"/>
  <c r="AV121" i="2" s="1"/>
  <c r="C141" i="2"/>
  <c r="O122" i="3"/>
  <c r="AV122" i="2" s="1"/>
  <c r="O138" i="3"/>
  <c r="AV138" i="2" s="1"/>
  <c r="C162" i="2"/>
  <c r="C123" i="2"/>
  <c r="R145" i="2"/>
  <c r="P145" i="3" s="1"/>
  <c r="AW145" i="2" s="1"/>
  <c r="R129" i="2"/>
  <c r="P129" i="3" s="1"/>
  <c r="AW129" i="2" s="1"/>
  <c r="R139" i="2"/>
  <c r="P139" i="3" s="1"/>
  <c r="AW139" i="2" s="1"/>
  <c r="C126" i="2"/>
  <c r="C146" i="2"/>
  <c r="O162" i="3"/>
  <c r="AV162" i="2" s="1"/>
  <c r="C127" i="2"/>
  <c r="O144" i="3"/>
  <c r="AV144" i="2" s="1"/>
  <c r="O142" i="3"/>
  <c r="AV142" i="2" s="1"/>
  <c r="O115" i="3"/>
  <c r="AV115" i="2" s="1"/>
  <c r="C183" i="2"/>
  <c r="R152" i="2"/>
  <c r="P152" i="3" s="1"/>
  <c r="AW152" i="2" s="1"/>
  <c r="P151" i="2"/>
  <c r="P150" i="2"/>
  <c r="C190" i="1"/>
  <c r="C198" i="1" s="1"/>
  <c r="T165" i="1"/>
  <c r="T124" i="1"/>
  <c r="T143" i="1"/>
  <c r="S183" i="1"/>
  <c r="T128" i="1"/>
  <c r="T136" i="1"/>
  <c r="S144" i="1"/>
  <c r="T113" i="1"/>
  <c r="S127" i="1"/>
  <c r="S116" i="1"/>
  <c r="T158" i="1"/>
  <c r="S121" i="1"/>
  <c r="T129" i="1"/>
  <c r="S114" i="1"/>
  <c r="T132" i="1"/>
  <c r="Q192" i="1"/>
  <c r="N192" i="2"/>
  <c r="S142" i="1"/>
  <c r="R190" i="1"/>
  <c r="R198" i="1" s="1"/>
  <c r="S122" i="1"/>
  <c r="T152" i="1"/>
  <c r="T184" i="1"/>
  <c r="S148" i="1"/>
  <c r="S157" i="1"/>
  <c r="T130" i="1"/>
  <c r="T186" i="1"/>
  <c r="S159" i="1"/>
  <c r="S118" i="1"/>
  <c r="T167" i="1"/>
  <c r="S147" i="1"/>
  <c r="T131" i="1"/>
  <c r="S180" i="1"/>
  <c r="S153" i="1"/>
  <c r="U135" i="1"/>
  <c r="S185" i="1"/>
  <c r="S155" i="1"/>
  <c r="T145" i="1"/>
  <c r="S168" i="1"/>
  <c r="S126" i="1"/>
  <c r="S149" i="1"/>
  <c r="S161" i="1"/>
  <c r="T119" i="1"/>
  <c r="S179" i="1"/>
  <c r="S123" i="1"/>
  <c r="T154" i="1"/>
  <c r="S163" i="1"/>
  <c r="S134" i="1"/>
  <c r="T125" i="1"/>
  <c r="S146" i="1"/>
  <c r="T140" i="1"/>
  <c r="S137" i="1"/>
  <c r="T150" i="1"/>
  <c r="S162" i="1"/>
  <c r="S120" i="1"/>
  <c r="T160" i="1"/>
  <c r="S117" i="1"/>
  <c r="T156" i="1"/>
  <c r="U139" i="1"/>
  <c r="T133" i="1"/>
  <c r="T151" i="1"/>
  <c r="L189" i="3"/>
  <c r="S141" i="1"/>
  <c r="S164" i="1"/>
  <c r="S115" i="1"/>
  <c r="S166" i="1"/>
  <c r="S138" i="1"/>
  <c r="C154" i="2" l="1"/>
  <c r="C143" i="2"/>
  <c r="N173" i="3"/>
  <c r="AU173" i="2" s="1"/>
  <c r="Q173" i="2" s="1"/>
  <c r="N171" i="3"/>
  <c r="AU171" i="2" s="1"/>
  <c r="Q171" i="2" s="1"/>
  <c r="AU178" i="2"/>
  <c r="Q178" i="2" s="1"/>
  <c r="N179" i="3"/>
  <c r="L197" i="3"/>
  <c r="AS189" i="2"/>
  <c r="O189" i="2" s="1"/>
  <c r="AT187" i="2"/>
  <c r="P187" i="2" s="1"/>
  <c r="N187" i="3" s="1"/>
  <c r="AU176" i="2"/>
  <c r="Q176" i="2" s="1"/>
  <c r="AU172" i="2"/>
  <c r="Q172" i="2" s="1"/>
  <c r="AU185" i="2"/>
  <c r="Q185" i="2" s="1"/>
  <c r="O185" i="3" s="1"/>
  <c r="AU175" i="2"/>
  <c r="Q175" i="2" s="1"/>
  <c r="P180" i="2"/>
  <c r="N180" i="3" s="1"/>
  <c r="AU180" i="2" s="1"/>
  <c r="O143" i="3"/>
  <c r="AV143" i="2" s="1"/>
  <c r="R143" i="2" s="1"/>
  <c r="AW141" i="2"/>
  <c r="S141" i="2" s="1"/>
  <c r="Q141" i="3" s="1"/>
  <c r="AW146" i="2"/>
  <c r="S146" i="2" s="1"/>
  <c r="Q146" i="3" s="1"/>
  <c r="AW127" i="2"/>
  <c r="S127" i="2" s="1"/>
  <c r="Q127" i="3" s="1"/>
  <c r="AW123" i="2"/>
  <c r="S123" i="2" s="1"/>
  <c r="Q123" i="3" s="1"/>
  <c r="O158" i="3"/>
  <c r="C158" i="2"/>
  <c r="O136" i="3"/>
  <c r="C136" i="2"/>
  <c r="C165" i="2"/>
  <c r="O165" i="3"/>
  <c r="O167" i="3"/>
  <c r="AV167" i="2" s="1"/>
  <c r="R167" i="2" s="1"/>
  <c r="C167" i="2"/>
  <c r="AV116" i="2"/>
  <c r="R116" i="2" s="1"/>
  <c r="AV126" i="2"/>
  <c r="R126" i="2" s="1"/>
  <c r="P126" i="3" s="1"/>
  <c r="AV134" i="2"/>
  <c r="R134" i="2" s="1"/>
  <c r="AU140" i="2"/>
  <c r="Q140" i="2" s="1"/>
  <c r="P170" i="2"/>
  <c r="N170" i="3" s="1"/>
  <c r="N161" i="3"/>
  <c r="AU161" i="2" s="1"/>
  <c r="Q161" i="2" s="1"/>
  <c r="R155" i="2"/>
  <c r="P155" i="3" s="1"/>
  <c r="AW155" i="2" s="1"/>
  <c r="O154" i="3"/>
  <c r="R163" i="2"/>
  <c r="R168" i="2"/>
  <c r="R137" i="2"/>
  <c r="Q114" i="2"/>
  <c r="S130" i="2"/>
  <c r="Q130" i="3" s="1"/>
  <c r="AX130" i="2" s="1"/>
  <c r="S156" i="2"/>
  <c r="Q156" i="3" s="1"/>
  <c r="AX156" i="2" s="1"/>
  <c r="S132" i="2"/>
  <c r="S119" i="2"/>
  <c r="Q119" i="3" s="1"/>
  <c r="AX119" i="2" s="1"/>
  <c r="S131" i="2"/>
  <c r="Q131" i="3" s="1"/>
  <c r="AX131" i="2" s="1"/>
  <c r="AV183" i="2"/>
  <c r="R183" i="2" s="1"/>
  <c r="C184" i="2"/>
  <c r="S125" i="2"/>
  <c r="Q125" i="3" s="1"/>
  <c r="AX125" i="2" s="1"/>
  <c r="R142" i="2"/>
  <c r="P142" i="3" s="1"/>
  <c r="AW142" i="2" s="1"/>
  <c r="S124" i="2"/>
  <c r="Q124" i="3" s="1"/>
  <c r="AX124" i="2" s="1"/>
  <c r="S129" i="2"/>
  <c r="Q129" i="3" s="1"/>
  <c r="AX129" i="2" s="1"/>
  <c r="N150" i="3"/>
  <c r="AU150" i="2" s="1"/>
  <c r="N151" i="3"/>
  <c r="AU151" i="2" s="1"/>
  <c r="S152" i="2"/>
  <c r="Q152" i="3" s="1"/>
  <c r="AX152" i="2" s="1"/>
  <c r="R144" i="2"/>
  <c r="P144" i="3" s="1"/>
  <c r="AW144" i="2" s="1"/>
  <c r="R162" i="2"/>
  <c r="P162" i="3" s="1"/>
  <c r="AW162" i="2" s="1"/>
  <c r="S139" i="2"/>
  <c r="S145" i="2"/>
  <c r="Q145" i="3" s="1"/>
  <c r="AX145" i="2" s="1"/>
  <c r="R138" i="2"/>
  <c r="P138" i="3" s="1"/>
  <c r="AW138" i="2" s="1"/>
  <c r="R118" i="2"/>
  <c r="P118" i="3" s="1"/>
  <c r="AW118" i="2" s="1"/>
  <c r="R148" i="2"/>
  <c r="P148" i="3" s="1"/>
  <c r="AW148" i="2" s="1"/>
  <c r="R149" i="2"/>
  <c r="P149" i="3" s="1"/>
  <c r="AW149" i="2" s="1"/>
  <c r="R135" i="2"/>
  <c r="P135" i="3" s="1"/>
  <c r="AW135" i="2" s="1"/>
  <c r="R147" i="2"/>
  <c r="P147" i="3" s="1"/>
  <c r="AW147" i="2" s="1"/>
  <c r="R164" i="2"/>
  <c r="P164" i="3" s="1"/>
  <c r="AW164" i="2" s="1"/>
  <c r="R115" i="2"/>
  <c r="P115" i="3" s="1"/>
  <c r="AW115" i="2" s="1"/>
  <c r="R122" i="2"/>
  <c r="P122" i="3" s="1"/>
  <c r="AW122" i="2" s="1"/>
  <c r="S160" i="2"/>
  <c r="Q160" i="3" s="1"/>
  <c r="AX160" i="2" s="1"/>
  <c r="S133" i="2"/>
  <c r="Q133" i="3" s="1"/>
  <c r="AX133" i="2" s="1"/>
  <c r="R153" i="2"/>
  <c r="P153" i="3" s="1"/>
  <c r="AW153" i="2" s="1"/>
  <c r="R157" i="2"/>
  <c r="P157" i="3" s="1"/>
  <c r="AW157" i="2" s="1"/>
  <c r="R128" i="2"/>
  <c r="P128" i="3" s="1"/>
  <c r="AW128" i="2" s="1"/>
  <c r="R117" i="2"/>
  <c r="P117" i="3" s="1"/>
  <c r="AW117" i="2" s="1"/>
  <c r="R159" i="2"/>
  <c r="P159" i="3" s="1"/>
  <c r="AW159" i="2" s="1"/>
  <c r="R121" i="2"/>
  <c r="P121" i="3" s="1"/>
  <c r="AW121" i="2" s="1"/>
  <c r="R166" i="2"/>
  <c r="P166" i="3" s="1"/>
  <c r="AW166" i="2" s="1"/>
  <c r="R120" i="2"/>
  <c r="P120" i="3" s="1"/>
  <c r="AW120" i="2" s="1"/>
  <c r="T166" i="1"/>
  <c r="U151" i="1"/>
  <c r="T179" i="1"/>
  <c r="T126" i="1"/>
  <c r="T185" i="1"/>
  <c r="T138" i="1"/>
  <c r="T117" i="1"/>
  <c r="U150" i="1"/>
  <c r="T137" i="1"/>
  <c r="T134" i="1"/>
  <c r="U119" i="1"/>
  <c r="T149" i="1"/>
  <c r="T155" i="1"/>
  <c r="V135" i="1"/>
  <c r="U167" i="1"/>
  <c r="U184" i="1"/>
  <c r="U132" i="1"/>
  <c r="T127" i="1"/>
  <c r="U113" i="1"/>
  <c r="U128" i="1"/>
  <c r="U143" i="1"/>
  <c r="U165" i="1"/>
  <c r="T141" i="1"/>
  <c r="U133" i="1"/>
  <c r="T162" i="1"/>
  <c r="U140" i="1"/>
  <c r="T163" i="1"/>
  <c r="T168" i="1"/>
  <c r="T180" i="1"/>
  <c r="U131" i="1"/>
  <c r="T159" i="1"/>
  <c r="U130" i="1"/>
  <c r="T122" i="1"/>
  <c r="T142" i="1"/>
  <c r="T121" i="1"/>
  <c r="U158" i="1"/>
  <c r="U136" i="1"/>
  <c r="T164" i="1"/>
  <c r="U156" i="1"/>
  <c r="U160" i="1"/>
  <c r="T123" i="1"/>
  <c r="T161" i="1"/>
  <c r="U145" i="1"/>
  <c r="T147" i="1"/>
  <c r="T148" i="1"/>
  <c r="T114" i="1"/>
  <c r="S190" i="1"/>
  <c r="S198" i="1" s="1"/>
  <c r="T144" i="1"/>
  <c r="T115" i="1"/>
  <c r="O113" i="2"/>
  <c r="V139" i="1"/>
  <c r="T120" i="1"/>
  <c r="T146" i="1"/>
  <c r="U125" i="1"/>
  <c r="U154" i="1"/>
  <c r="T153" i="1"/>
  <c r="T118" i="1"/>
  <c r="U186" i="1"/>
  <c r="T157" i="1"/>
  <c r="U152" i="1"/>
  <c r="U129" i="1"/>
  <c r="T116" i="1"/>
  <c r="T183" i="1"/>
  <c r="U124" i="1"/>
  <c r="AW182" i="2" l="1"/>
  <c r="S182" i="2" s="1"/>
  <c r="Q182" i="3" s="1"/>
  <c r="P183" i="3"/>
  <c r="O161" i="3"/>
  <c r="AV161" i="2" s="1"/>
  <c r="O171" i="3"/>
  <c r="O175" i="3"/>
  <c r="C114" i="2"/>
  <c r="O140" i="3"/>
  <c r="O172" i="3"/>
  <c r="O176" i="3"/>
  <c r="O178" i="3"/>
  <c r="C178" i="2"/>
  <c r="C173" i="2"/>
  <c r="O173" i="3"/>
  <c r="AS190" i="2"/>
  <c r="AS198" i="2" s="1"/>
  <c r="AU186" i="2"/>
  <c r="Q186" i="2" s="1"/>
  <c r="O186" i="3" s="1"/>
  <c r="AT188" i="2"/>
  <c r="P188" i="2" s="1"/>
  <c r="N188" i="3" s="1"/>
  <c r="C172" i="2"/>
  <c r="C176" i="2"/>
  <c r="AV184" i="2"/>
  <c r="R184" i="2" s="1"/>
  <c r="C185" i="2"/>
  <c r="AU174" i="2"/>
  <c r="Q174" i="2" s="1"/>
  <c r="Q180" i="2"/>
  <c r="C175" i="2"/>
  <c r="AV171" i="2"/>
  <c r="R171" i="2" s="1"/>
  <c r="P171" i="3" s="1"/>
  <c r="C171" i="2"/>
  <c r="AU179" i="2"/>
  <c r="Q179" i="2" s="1"/>
  <c r="AX127" i="2"/>
  <c r="T127" i="2" s="1"/>
  <c r="R127" i="3" s="1"/>
  <c r="AX123" i="2"/>
  <c r="T123" i="2" s="1"/>
  <c r="R123" i="3" s="1"/>
  <c r="AX141" i="2"/>
  <c r="T141" i="2" s="1"/>
  <c r="R141" i="3" s="1"/>
  <c r="AX146" i="2"/>
  <c r="T146" i="2" s="1"/>
  <c r="R146" i="3" s="1"/>
  <c r="P143" i="3"/>
  <c r="AW143" i="2" s="1"/>
  <c r="S143" i="2" s="1"/>
  <c r="AW126" i="2"/>
  <c r="S126" i="2" s="1"/>
  <c r="AV140" i="2"/>
  <c r="R140" i="2" s="1"/>
  <c r="P167" i="3"/>
  <c r="AW167" i="2" s="1"/>
  <c r="S167" i="2" s="1"/>
  <c r="Q167" i="3" s="1"/>
  <c r="AX167" i="2" s="1"/>
  <c r="P134" i="3"/>
  <c r="AW134" i="2" s="1"/>
  <c r="S134" i="2" s="1"/>
  <c r="Q134" i="3" s="1"/>
  <c r="AX134" i="2" s="1"/>
  <c r="P116" i="3"/>
  <c r="AW116" i="2" s="1"/>
  <c r="S116" i="2" s="1"/>
  <c r="AV154" i="2"/>
  <c r="R154" i="2" s="1"/>
  <c r="C140" i="2"/>
  <c r="AV136" i="2"/>
  <c r="R136" i="2" s="1"/>
  <c r="AV165" i="2"/>
  <c r="R165" i="2" s="1"/>
  <c r="AV158" i="2"/>
  <c r="R158" i="2" s="1"/>
  <c r="P168" i="3"/>
  <c r="P163" i="3"/>
  <c r="AW163" i="2" s="1"/>
  <c r="S163" i="2" s="1"/>
  <c r="Q163" i="3" s="1"/>
  <c r="AX163" i="2" s="1"/>
  <c r="C161" i="2"/>
  <c r="R161" i="2"/>
  <c r="P161" i="3" s="1"/>
  <c r="AW161" i="2" s="1"/>
  <c r="S155" i="2"/>
  <c r="Q155" i="3" s="1"/>
  <c r="AX155" i="2" s="1"/>
  <c r="P137" i="3"/>
  <c r="S115" i="2"/>
  <c r="Q115" i="3" s="1"/>
  <c r="AX115" i="2" s="1"/>
  <c r="S142" i="2"/>
  <c r="Q142" i="3" s="1"/>
  <c r="AX142" i="2" s="1"/>
  <c r="S120" i="2"/>
  <c r="Q120" i="3" s="1"/>
  <c r="AX120" i="2" s="1"/>
  <c r="S164" i="2"/>
  <c r="Q164" i="3" s="1"/>
  <c r="AX164" i="2" s="1"/>
  <c r="S159" i="2"/>
  <c r="Q159" i="3" s="1"/>
  <c r="AX159" i="2" s="1"/>
  <c r="S118" i="2"/>
  <c r="Q118" i="3" s="1"/>
  <c r="AX118" i="2" s="1"/>
  <c r="S144" i="2"/>
  <c r="Q144" i="3" s="1"/>
  <c r="AX144" i="2" s="1"/>
  <c r="T130" i="2"/>
  <c r="T133" i="2"/>
  <c r="S149" i="2"/>
  <c r="Q149" i="3" s="1"/>
  <c r="AX149" i="2" s="1"/>
  <c r="Q132" i="3"/>
  <c r="S166" i="2"/>
  <c r="S157" i="2"/>
  <c r="Q157" i="3" s="1"/>
  <c r="AX157" i="2" s="1"/>
  <c r="S122" i="2"/>
  <c r="Q122" i="3" s="1"/>
  <c r="AX122" i="2" s="1"/>
  <c r="S135" i="2"/>
  <c r="Q135" i="3" s="1"/>
  <c r="AX135" i="2" s="1"/>
  <c r="Q139" i="3"/>
  <c r="AX139" i="2" s="1"/>
  <c r="T124" i="2"/>
  <c r="S121" i="2"/>
  <c r="Q121" i="3" s="1"/>
  <c r="AX121" i="2" s="1"/>
  <c r="S117" i="2"/>
  <c r="Q117" i="3" s="1"/>
  <c r="AX117" i="2" s="1"/>
  <c r="S128" i="2"/>
  <c r="Q128" i="3" s="1"/>
  <c r="AX128" i="2" s="1"/>
  <c r="S153" i="2"/>
  <c r="Q153" i="3" s="1"/>
  <c r="AX153" i="2" s="1"/>
  <c r="T160" i="2"/>
  <c r="R160" i="3" s="1"/>
  <c r="S147" i="2"/>
  <c r="Q147" i="3" s="1"/>
  <c r="AX147" i="2" s="1"/>
  <c r="S148" i="2"/>
  <c r="Q148" i="3" s="1"/>
  <c r="AX148" i="2" s="1"/>
  <c r="S138" i="2"/>
  <c r="Q138" i="3" s="1"/>
  <c r="AX138" i="2" s="1"/>
  <c r="T145" i="2"/>
  <c r="R145" i="3" s="1"/>
  <c r="S162" i="2"/>
  <c r="Q162" i="3" s="1"/>
  <c r="AX162" i="2" s="1"/>
  <c r="T152" i="2"/>
  <c r="Q150" i="2"/>
  <c r="T129" i="2"/>
  <c r="T125" i="2"/>
  <c r="T131" i="2"/>
  <c r="R131" i="3" s="1"/>
  <c r="T119" i="2"/>
  <c r="T156" i="2"/>
  <c r="R156" i="3" s="1"/>
  <c r="O114" i="3"/>
  <c r="AV114" i="2" s="1"/>
  <c r="Q151" i="2"/>
  <c r="U157" i="1"/>
  <c r="V125" i="1"/>
  <c r="U146" i="1"/>
  <c r="W139" i="1"/>
  <c r="V160" i="1"/>
  <c r="U141" i="1"/>
  <c r="V184" i="1"/>
  <c r="V150" i="1"/>
  <c r="U183" i="1"/>
  <c r="V152" i="1"/>
  <c r="U118" i="1"/>
  <c r="U120" i="1"/>
  <c r="O190" i="2"/>
  <c r="O198" i="2" s="1"/>
  <c r="M113" i="3"/>
  <c r="AT113" i="2" s="1"/>
  <c r="U114" i="1"/>
  <c r="U161" i="1"/>
  <c r="U142" i="1"/>
  <c r="V131" i="1"/>
  <c r="U163" i="1"/>
  <c r="V133" i="1"/>
  <c r="V165" i="1"/>
  <c r="T190" i="1"/>
  <c r="T198" i="1" s="1"/>
  <c r="V132" i="1"/>
  <c r="W135" i="1"/>
  <c r="U149" i="1"/>
  <c r="U138" i="1"/>
  <c r="U126" i="1"/>
  <c r="U166" i="1"/>
  <c r="V129" i="1"/>
  <c r="V186" i="1"/>
  <c r="V154" i="1"/>
  <c r="V145" i="1"/>
  <c r="U121" i="1"/>
  <c r="U122" i="1"/>
  <c r="V140" i="1"/>
  <c r="V113" i="1"/>
  <c r="U127" i="1"/>
  <c r="V167" i="1"/>
  <c r="V151" i="1"/>
  <c r="U144" i="1"/>
  <c r="U147" i="1"/>
  <c r="V136" i="1"/>
  <c r="V130" i="1"/>
  <c r="U180" i="1"/>
  <c r="V143" i="1"/>
  <c r="U134" i="1"/>
  <c r="U117" i="1"/>
  <c r="V124" i="1"/>
  <c r="U116" i="1"/>
  <c r="U153" i="1"/>
  <c r="U115" i="1"/>
  <c r="U148" i="1"/>
  <c r="U123" i="1"/>
  <c r="V156" i="1"/>
  <c r="U164" i="1"/>
  <c r="V158" i="1"/>
  <c r="U159" i="1"/>
  <c r="U168" i="1"/>
  <c r="U162" i="1"/>
  <c r="V128" i="1"/>
  <c r="U155" i="1"/>
  <c r="V119" i="1"/>
  <c r="U137" i="1"/>
  <c r="U185" i="1"/>
  <c r="U179" i="1"/>
  <c r="AW183" i="2" l="1"/>
  <c r="S183" i="2" s="1"/>
  <c r="Q183" i="3" s="1"/>
  <c r="P184" i="3"/>
  <c r="O174" i="3"/>
  <c r="C186" i="2"/>
  <c r="O179" i="3"/>
  <c r="O180" i="3"/>
  <c r="AV180" i="2" s="1"/>
  <c r="C174" i="2"/>
  <c r="AV174" i="2"/>
  <c r="R174" i="2" s="1"/>
  <c r="P174" i="3" s="1"/>
  <c r="AU187" i="2"/>
  <c r="Q187" i="2" s="1"/>
  <c r="O187" i="3" s="1"/>
  <c r="AV185" i="2"/>
  <c r="R185" i="2" s="1"/>
  <c r="P185" i="3" s="1"/>
  <c r="AX182" i="2"/>
  <c r="T182" i="2" s="1"/>
  <c r="R182" i="3" s="1"/>
  <c r="AU170" i="2"/>
  <c r="Q170" i="2" s="1"/>
  <c r="AV176" i="2"/>
  <c r="R176" i="2" s="1"/>
  <c r="P176" i="3" s="1"/>
  <c r="AV173" i="2"/>
  <c r="R173" i="2" s="1"/>
  <c r="P173" i="3" s="1"/>
  <c r="AV175" i="2"/>
  <c r="R175" i="2" s="1"/>
  <c r="P175" i="3" s="1"/>
  <c r="AV178" i="2"/>
  <c r="R178" i="2" s="1"/>
  <c r="P178" i="3" s="1"/>
  <c r="C179" i="2"/>
  <c r="AV172" i="2"/>
  <c r="R172" i="2" s="1"/>
  <c r="P172" i="3" s="1"/>
  <c r="AW171" i="2"/>
  <c r="S171" i="2" s="1"/>
  <c r="Q171" i="3" s="1"/>
  <c r="R180" i="2"/>
  <c r="P180" i="3" s="1"/>
  <c r="AW180" i="2" s="1"/>
  <c r="AV179" i="2"/>
  <c r="R179" i="2" s="1"/>
  <c r="P179" i="3" s="1"/>
  <c r="C180" i="2"/>
  <c r="P140" i="3"/>
  <c r="AW140" i="2" s="1"/>
  <c r="S140" i="2" s="1"/>
  <c r="P136" i="3"/>
  <c r="AW136" i="2" s="1"/>
  <c r="S136" i="2" s="1"/>
  <c r="Q143" i="3"/>
  <c r="AX143" i="2" s="1"/>
  <c r="T143" i="2" s="1"/>
  <c r="R143" i="3" s="1"/>
  <c r="AY143" i="2" s="1"/>
  <c r="U143" i="2" s="1"/>
  <c r="P158" i="3"/>
  <c r="AW158" i="2" s="1"/>
  <c r="S158" i="2" s="1"/>
  <c r="P154" i="3"/>
  <c r="AW154" i="2" s="1"/>
  <c r="S154" i="2" s="1"/>
  <c r="Q154" i="3" s="1"/>
  <c r="AX154" i="2" s="1"/>
  <c r="Q116" i="3"/>
  <c r="AX116" i="2" s="1"/>
  <c r="T116" i="2" s="1"/>
  <c r="R116" i="3" s="1"/>
  <c r="AY116" i="2" s="1"/>
  <c r="U116" i="2" s="1"/>
  <c r="S116" i="3" s="1"/>
  <c r="Q126" i="3"/>
  <c r="AX126" i="2" s="1"/>
  <c r="T126" i="2" s="1"/>
  <c r="R126" i="3" s="1"/>
  <c r="AY126" i="2" s="1"/>
  <c r="U126" i="2" s="1"/>
  <c r="S126" i="3" s="1"/>
  <c r="P165" i="3"/>
  <c r="AW165" i="2" s="1"/>
  <c r="S165" i="2" s="1"/>
  <c r="T167" i="2"/>
  <c r="R167" i="3" s="1"/>
  <c r="AY167" i="2" s="1"/>
  <c r="U167" i="2" s="1"/>
  <c r="S167" i="3" s="1"/>
  <c r="T134" i="2"/>
  <c r="R134" i="3" s="1"/>
  <c r="AW137" i="2"/>
  <c r="S137" i="2" s="1"/>
  <c r="Q137" i="3" s="1"/>
  <c r="AW168" i="2"/>
  <c r="S168" i="2" s="1"/>
  <c r="Q168" i="3" s="1"/>
  <c r="AX132" i="2"/>
  <c r="T132" i="2" s="1"/>
  <c r="R132" i="3" s="1"/>
  <c r="AY132" i="2" s="1"/>
  <c r="U132" i="2" s="1"/>
  <c r="S132" i="3" s="1"/>
  <c r="T163" i="2"/>
  <c r="R163" i="3" s="1"/>
  <c r="AY163" i="2" s="1"/>
  <c r="U163" i="2" s="1"/>
  <c r="S163" i="3" s="1"/>
  <c r="T155" i="2"/>
  <c r="R155" i="3" s="1"/>
  <c r="AY155" i="2" s="1"/>
  <c r="U155" i="2" s="1"/>
  <c r="T139" i="2"/>
  <c r="R139" i="3" s="1"/>
  <c r="AY139" i="2" s="1"/>
  <c r="U139" i="2" s="1"/>
  <c r="S139" i="3" s="1"/>
  <c r="AZ139" i="2" s="1"/>
  <c r="S161" i="2"/>
  <c r="Q161" i="3" s="1"/>
  <c r="AX161" i="2" s="1"/>
  <c r="AY134" i="2"/>
  <c r="U134" i="2" s="1"/>
  <c r="AY123" i="2"/>
  <c r="U123" i="2" s="1"/>
  <c r="S123" i="3" s="1"/>
  <c r="AY146" i="2"/>
  <c r="U146" i="2" s="1"/>
  <c r="S146" i="3" s="1"/>
  <c r="AY127" i="2"/>
  <c r="U127" i="2" s="1"/>
  <c r="AY156" i="2"/>
  <c r="U156" i="2" s="1"/>
  <c r="S156" i="3" s="1"/>
  <c r="T162" i="2"/>
  <c r="R162" i="3" s="1"/>
  <c r="Q166" i="3"/>
  <c r="AX166" i="2" s="1"/>
  <c r="R133" i="3"/>
  <c r="AY133" i="2" s="1"/>
  <c r="U133" i="2" s="1"/>
  <c r="T120" i="2"/>
  <c r="R120" i="3" s="1"/>
  <c r="O151" i="3"/>
  <c r="AV151" i="2" s="1"/>
  <c r="C151" i="2"/>
  <c r="AY131" i="2"/>
  <c r="U131" i="2" s="1"/>
  <c r="S131" i="3" s="1"/>
  <c r="O150" i="3"/>
  <c r="AV150" i="2" s="1"/>
  <c r="C150" i="2"/>
  <c r="AY145" i="2"/>
  <c r="U145" i="2" s="1"/>
  <c r="S145" i="3" s="1"/>
  <c r="T147" i="2"/>
  <c r="T117" i="2"/>
  <c r="R117" i="3" s="1"/>
  <c r="T122" i="2"/>
  <c r="R122" i="3" s="1"/>
  <c r="R130" i="3"/>
  <c r="AY130" i="2" s="1"/>
  <c r="U130" i="2" s="1"/>
  <c r="S130" i="3" s="1"/>
  <c r="AZ130" i="2" s="1"/>
  <c r="T144" i="2"/>
  <c r="R144" i="3" s="1"/>
  <c r="T142" i="2"/>
  <c r="R142" i="3" s="1"/>
  <c r="R125" i="3"/>
  <c r="AY125" i="2" s="1"/>
  <c r="U125" i="2" s="1"/>
  <c r="R152" i="3"/>
  <c r="AY152" i="2" s="1"/>
  <c r="U152" i="2" s="1"/>
  <c r="S152" i="3" s="1"/>
  <c r="AZ152" i="2" s="1"/>
  <c r="T138" i="2"/>
  <c r="R138" i="3" s="1"/>
  <c r="AY160" i="2"/>
  <c r="U160" i="2" s="1"/>
  <c r="T121" i="2"/>
  <c r="R121" i="3" s="1"/>
  <c r="T157" i="2"/>
  <c r="T149" i="2"/>
  <c r="R149" i="3" s="1"/>
  <c r="T118" i="2"/>
  <c r="AY141" i="2"/>
  <c r="U141" i="2" s="1"/>
  <c r="S141" i="3" s="1"/>
  <c r="T148" i="2"/>
  <c r="T153" i="2"/>
  <c r="R124" i="3"/>
  <c r="AY124" i="2" s="1"/>
  <c r="U124" i="2" s="1"/>
  <c r="S124" i="3" s="1"/>
  <c r="AZ124" i="2" s="1"/>
  <c r="T164" i="2"/>
  <c r="R164" i="3" s="1"/>
  <c r="T115" i="2"/>
  <c r="R119" i="3"/>
  <c r="AY119" i="2" s="1"/>
  <c r="U119" i="2" s="1"/>
  <c r="S119" i="3" s="1"/>
  <c r="AZ119" i="2" s="1"/>
  <c r="R129" i="3"/>
  <c r="AY129" i="2" s="1"/>
  <c r="U129" i="2" s="1"/>
  <c r="T128" i="2"/>
  <c r="T135" i="2"/>
  <c r="T159" i="2"/>
  <c r="R114" i="2"/>
  <c r="P114" i="3" s="1"/>
  <c r="AW114" i="2" s="1"/>
  <c r="W158" i="1"/>
  <c r="V148" i="1"/>
  <c r="W124" i="1"/>
  <c r="W130" i="1"/>
  <c r="W129" i="1"/>
  <c r="W165" i="1"/>
  <c r="O192" i="2"/>
  <c r="V179" i="1"/>
  <c r="V164" i="1"/>
  <c r="V134" i="1"/>
  <c r="V144" i="1"/>
  <c r="W113" i="1"/>
  <c r="W186" i="1"/>
  <c r="V138" i="1"/>
  <c r="V149" i="1"/>
  <c r="X135" i="1"/>
  <c r="W132" i="1"/>
  <c r="V120" i="1"/>
  <c r="V118" i="1"/>
  <c r="W152" i="1"/>
  <c r="W184" i="1"/>
  <c r="V146" i="1"/>
  <c r="W119" i="1"/>
  <c r="V115" i="1"/>
  <c r="V153" i="1"/>
  <c r="W143" i="1"/>
  <c r="W136" i="1"/>
  <c r="W167" i="1"/>
  <c r="V127" i="1"/>
  <c r="W145" i="1"/>
  <c r="V161" i="1"/>
  <c r="V114" i="1"/>
  <c r="M189" i="3"/>
  <c r="V183" i="1"/>
  <c r="V141" i="1"/>
  <c r="X139" i="1"/>
  <c r="V157" i="1"/>
  <c r="V185" i="1"/>
  <c r="V155" i="1"/>
  <c r="W128" i="1"/>
  <c r="V162" i="1"/>
  <c r="W156" i="1"/>
  <c r="W151" i="1"/>
  <c r="V121" i="1"/>
  <c r="V166" i="1"/>
  <c r="V163" i="1"/>
  <c r="W160" i="1"/>
  <c r="V168" i="1"/>
  <c r="V159" i="1"/>
  <c r="V116" i="1"/>
  <c r="V117" i="1"/>
  <c r="V180" i="1"/>
  <c r="V147" i="1"/>
  <c r="V122" i="1"/>
  <c r="V137" i="1"/>
  <c r="V123" i="1"/>
  <c r="U190" i="1"/>
  <c r="U198" i="1" s="1"/>
  <c r="W140" i="1"/>
  <c r="W154" i="1"/>
  <c r="V126" i="1"/>
  <c r="W133" i="1"/>
  <c r="W131" i="1"/>
  <c r="V142" i="1"/>
  <c r="W150" i="1"/>
  <c r="W125" i="1"/>
  <c r="O170" i="3" l="1"/>
  <c r="AW184" i="2"/>
  <c r="S184" i="2" s="1"/>
  <c r="AV186" i="2"/>
  <c r="R186" i="2" s="1"/>
  <c r="P186" i="3" s="1"/>
  <c r="C187" i="2"/>
  <c r="M197" i="3"/>
  <c r="AT189" i="2"/>
  <c r="P189" i="2" s="1"/>
  <c r="AW176" i="2"/>
  <c r="S176" i="2" s="1"/>
  <c r="Q176" i="3" s="1"/>
  <c r="AW174" i="2"/>
  <c r="S174" i="2" s="1"/>
  <c r="Q174" i="3" s="1"/>
  <c r="AW175" i="2"/>
  <c r="S175" i="2" s="1"/>
  <c r="Q175" i="3" s="1"/>
  <c r="C170" i="2"/>
  <c r="AW178" i="2"/>
  <c r="S178" i="2" s="1"/>
  <c r="Q178" i="3" s="1"/>
  <c r="AW173" i="2"/>
  <c r="S173" i="2" s="1"/>
  <c r="Q173" i="3" s="1"/>
  <c r="AW172" i="2"/>
  <c r="S172" i="2" s="1"/>
  <c r="Q172" i="3" s="1"/>
  <c r="R115" i="3"/>
  <c r="AY115" i="2" s="1"/>
  <c r="U115" i="2" s="1"/>
  <c r="S115" i="3" s="1"/>
  <c r="Q140" i="3"/>
  <c r="AX140" i="2" s="1"/>
  <c r="T140" i="2" s="1"/>
  <c r="R140" i="3" s="1"/>
  <c r="AY140" i="2" s="1"/>
  <c r="U140" i="2" s="1"/>
  <c r="AX137" i="2"/>
  <c r="T137" i="2" s="1"/>
  <c r="R137" i="3" s="1"/>
  <c r="AY137" i="2" s="1"/>
  <c r="U137" i="2" s="1"/>
  <c r="S137" i="3" s="1"/>
  <c r="Q158" i="3"/>
  <c r="AX158" i="2" s="1"/>
  <c r="T158" i="2" s="1"/>
  <c r="R158" i="3" s="1"/>
  <c r="AY158" i="2" s="1"/>
  <c r="U158" i="2" s="1"/>
  <c r="Q136" i="3"/>
  <c r="AX136" i="2" s="1"/>
  <c r="T136" i="2" s="1"/>
  <c r="R136" i="3" s="1"/>
  <c r="AY136" i="2" s="1"/>
  <c r="U136" i="2" s="1"/>
  <c r="S136" i="3" s="1"/>
  <c r="AZ136" i="2" s="1"/>
  <c r="V136" i="2" s="1"/>
  <c r="T136" i="3" s="1"/>
  <c r="AX168" i="2"/>
  <c r="T168" i="2" s="1"/>
  <c r="R168" i="3" s="1"/>
  <c r="AY168" i="2" s="1"/>
  <c r="U168" i="2" s="1"/>
  <c r="S168" i="3" s="1"/>
  <c r="AZ168" i="2" s="1"/>
  <c r="V168" i="2" s="1"/>
  <c r="T168" i="3" s="1"/>
  <c r="Q165" i="3"/>
  <c r="AX165" i="2" s="1"/>
  <c r="T165" i="2" s="1"/>
  <c r="R165" i="3" s="1"/>
  <c r="AY165" i="2" s="1"/>
  <c r="U165" i="2" s="1"/>
  <c r="S165" i="3" s="1"/>
  <c r="AZ165" i="2" s="1"/>
  <c r="V165" i="2" s="1"/>
  <c r="T161" i="2"/>
  <c r="R161" i="3" s="1"/>
  <c r="AY161" i="2" s="1"/>
  <c r="U161" i="2" s="1"/>
  <c r="T166" i="2"/>
  <c r="R166" i="3" s="1"/>
  <c r="AY166" i="2" s="1"/>
  <c r="U166" i="2" s="1"/>
  <c r="S166" i="3" s="1"/>
  <c r="T154" i="2"/>
  <c r="R154" i="3" s="1"/>
  <c r="AY154" i="2" s="1"/>
  <c r="U154" i="2" s="1"/>
  <c r="S133" i="3"/>
  <c r="AZ133" i="2" s="1"/>
  <c r="V133" i="2" s="1"/>
  <c r="T133" i="3" s="1"/>
  <c r="BA133" i="2" s="1"/>
  <c r="AZ123" i="2"/>
  <c r="V123" i="2" s="1"/>
  <c r="T123" i="3" s="1"/>
  <c r="S125" i="3"/>
  <c r="AZ125" i="2" s="1"/>
  <c r="V125" i="2" s="1"/>
  <c r="T125" i="3" s="1"/>
  <c r="BA125" i="2" s="1"/>
  <c r="V130" i="2"/>
  <c r="T130" i="3" s="1"/>
  <c r="BA130" i="2" s="1"/>
  <c r="S129" i="3"/>
  <c r="AZ129" i="2" s="1"/>
  <c r="V129" i="2" s="1"/>
  <c r="T129" i="3" s="1"/>
  <c r="S143" i="3"/>
  <c r="AZ143" i="2" s="1"/>
  <c r="V143" i="2" s="1"/>
  <c r="T143" i="3" s="1"/>
  <c r="AZ146" i="2"/>
  <c r="V146" i="2" s="1"/>
  <c r="T146" i="3" s="1"/>
  <c r="S114" i="2"/>
  <c r="Q114" i="3" s="1"/>
  <c r="AX114" i="2" s="1"/>
  <c r="R157" i="3"/>
  <c r="AY157" i="2" s="1"/>
  <c r="U157" i="2" s="1"/>
  <c r="S157" i="3" s="1"/>
  <c r="AZ157" i="2" s="1"/>
  <c r="AY144" i="2"/>
  <c r="U144" i="2" s="1"/>
  <c r="AY122" i="2"/>
  <c r="U122" i="2" s="1"/>
  <c r="R147" i="3"/>
  <c r="AY147" i="2" s="1"/>
  <c r="U147" i="2" s="1"/>
  <c r="S147" i="3" s="1"/>
  <c r="AZ147" i="2" s="1"/>
  <c r="AZ167" i="2"/>
  <c r="V167" i="2" s="1"/>
  <c r="R148" i="3"/>
  <c r="AY148" i="2" s="1"/>
  <c r="U148" i="2" s="1"/>
  <c r="S148" i="3" s="1"/>
  <c r="AZ141" i="2"/>
  <c r="V141" i="2" s="1"/>
  <c r="T141" i="3" s="1"/>
  <c r="S160" i="3"/>
  <c r="AZ160" i="2" s="1"/>
  <c r="V160" i="2" s="1"/>
  <c r="T160" i="3" s="1"/>
  <c r="BA160" i="2" s="1"/>
  <c r="AY117" i="2"/>
  <c r="U117" i="2" s="1"/>
  <c r="S117" i="3" s="1"/>
  <c r="AY120" i="2"/>
  <c r="U120" i="2" s="1"/>
  <c r="S120" i="3" s="1"/>
  <c r="R159" i="3"/>
  <c r="AY159" i="2" s="1"/>
  <c r="U159" i="2" s="1"/>
  <c r="R135" i="3"/>
  <c r="AY135" i="2" s="1"/>
  <c r="U135" i="2" s="1"/>
  <c r="AY164" i="2"/>
  <c r="U164" i="2" s="1"/>
  <c r="S164" i="3" s="1"/>
  <c r="AY149" i="2"/>
  <c r="U149" i="2" s="1"/>
  <c r="AZ132" i="2"/>
  <c r="V132" i="2" s="1"/>
  <c r="T132" i="3" s="1"/>
  <c r="AZ126" i="2"/>
  <c r="V126" i="2" s="1"/>
  <c r="T126" i="3" s="1"/>
  <c r="AZ163" i="2"/>
  <c r="V163" i="2" s="1"/>
  <c r="T163" i="3" s="1"/>
  <c r="AY138" i="2"/>
  <c r="U138" i="2" s="1"/>
  <c r="S138" i="3" s="1"/>
  <c r="AY162" i="2"/>
  <c r="U162" i="2" s="1"/>
  <c r="S162" i="3" s="1"/>
  <c r="R128" i="3"/>
  <c r="AY128" i="2" s="1"/>
  <c r="U128" i="2" s="1"/>
  <c r="S128" i="3" s="1"/>
  <c r="R153" i="3"/>
  <c r="AY153" i="2" s="1"/>
  <c r="U153" i="2" s="1"/>
  <c r="S153" i="3" s="1"/>
  <c r="AZ153" i="2" s="1"/>
  <c r="R118" i="3"/>
  <c r="AY118" i="2" s="1"/>
  <c r="U118" i="2" s="1"/>
  <c r="S118" i="3" s="1"/>
  <c r="AZ118" i="2" s="1"/>
  <c r="AY121" i="2"/>
  <c r="U121" i="2" s="1"/>
  <c r="S121" i="3" s="1"/>
  <c r="AY142" i="2"/>
  <c r="U142" i="2" s="1"/>
  <c r="S142" i="3" s="1"/>
  <c r="AZ116" i="2"/>
  <c r="V116" i="2" s="1"/>
  <c r="T116" i="3" s="1"/>
  <c r="AZ145" i="2"/>
  <c r="V145" i="2" s="1"/>
  <c r="T145" i="3" s="1"/>
  <c r="AZ156" i="2"/>
  <c r="V156" i="2" s="1"/>
  <c r="T156" i="3" s="1"/>
  <c r="AZ131" i="2"/>
  <c r="V131" i="2" s="1"/>
  <c r="T131" i="3" s="1"/>
  <c r="V139" i="2"/>
  <c r="T139" i="3" s="1"/>
  <c r="V152" i="2"/>
  <c r="T152" i="3" s="1"/>
  <c r="BA152" i="2" s="1"/>
  <c r="R150" i="2"/>
  <c r="P150" i="3" s="1"/>
  <c r="AW150" i="2" s="1"/>
  <c r="R151" i="2"/>
  <c r="P151" i="3" s="1"/>
  <c r="AW151" i="2" s="1"/>
  <c r="V124" i="2"/>
  <c r="T124" i="3" s="1"/>
  <c r="BA124" i="2" s="1"/>
  <c r="W180" i="1"/>
  <c r="W159" i="1"/>
  <c r="X128" i="1"/>
  <c r="X136" i="1"/>
  <c r="X119" i="1"/>
  <c r="W149" i="1"/>
  <c r="W164" i="1"/>
  <c r="X130" i="1"/>
  <c r="W168" i="1"/>
  <c r="W163" i="1"/>
  <c r="W121" i="1"/>
  <c r="W162" i="1"/>
  <c r="W185" i="1"/>
  <c r="W114" i="1"/>
  <c r="X145" i="1"/>
  <c r="W127" i="1"/>
  <c r="X184" i="1"/>
  <c r="W120" i="1"/>
  <c r="X132" i="1"/>
  <c r="W134" i="1"/>
  <c r="W148" i="1"/>
  <c r="X158" i="1"/>
  <c r="X125" i="1"/>
  <c r="W142" i="1"/>
  <c r="X133" i="1"/>
  <c r="W126" i="1"/>
  <c r="X154" i="1"/>
  <c r="W147" i="1"/>
  <c r="W117" i="1"/>
  <c r="X156" i="1"/>
  <c r="W155" i="1"/>
  <c r="P113" i="2"/>
  <c r="X143" i="1"/>
  <c r="W115" i="1"/>
  <c r="X152" i="1"/>
  <c r="X113" i="1"/>
  <c r="S134" i="3"/>
  <c r="X129" i="1"/>
  <c r="W116" i="1"/>
  <c r="X160" i="1"/>
  <c r="W166" i="1"/>
  <c r="X151" i="1"/>
  <c r="S127" i="3"/>
  <c r="AZ127" i="2" s="1"/>
  <c r="W137" i="1"/>
  <c r="X150" i="1"/>
  <c r="X131" i="1"/>
  <c r="X140" i="1"/>
  <c r="W123" i="1"/>
  <c r="W122" i="1"/>
  <c r="S155" i="3"/>
  <c r="AZ155" i="2" s="1"/>
  <c r="W157" i="1"/>
  <c r="W141" i="1"/>
  <c r="W183" i="1"/>
  <c r="W161" i="1"/>
  <c r="X167" i="1"/>
  <c r="W153" i="1"/>
  <c r="W146" i="1"/>
  <c r="W118" i="1"/>
  <c r="W138" i="1"/>
  <c r="X186" i="1"/>
  <c r="V190" i="1"/>
  <c r="V198" i="1" s="1"/>
  <c r="W144" i="1"/>
  <c r="W179" i="1"/>
  <c r="X165" i="1"/>
  <c r="V119" i="2"/>
  <c r="X124" i="1"/>
  <c r="AX183" i="2" l="1"/>
  <c r="T183" i="2" s="1"/>
  <c r="Q184" i="3"/>
  <c r="AT190" i="2"/>
  <c r="AT198" i="2" s="1"/>
  <c r="AU188" i="2"/>
  <c r="Q188" i="2" s="1"/>
  <c r="O188" i="3" s="1"/>
  <c r="AW185" i="2"/>
  <c r="S185" i="2" s="1"/>
  <c r="Q185" i="3" s="1"/>
  <c r="AX174" i="2"/>
  <c r="T174" i="2" s="1"/>
  <c r="AX172" i="2"/>
  <c r="T172" i="2" s="1"/>
  <c r="R172" i="3" s="1"/>
  <c r="AX173" i="2"/>
  <c r="T173" i="2" s="1"/>
  <c r="R173" i="3" s="1"/>
  <c r="AX175" i="2"/>
  <c r="T175" i="2" s="1"/>
  <c r="R175" i="3" s="1"/>
  <c r="AX176" i="2"/>
  <c r="T176" i="2" s="1"/>
  <c r="R176" i="3" s="1"/>
  <c r="AX171" i="2"/>
  <c r="T171" i="2" s="1"/>
  <c r="S180" i="2"/>
  <c r="AW179" i="2"/>
  <c r="S179" i="2" s="1"/>
  <c r="Q179" i="3" s="1"/>
  <c r="AV170" i="2"/>
  <c r="R170" i="2" s="1"/>
  <c r="S158" i="3"/>
  <c r="AZ158" i="2" s="1"/>
  <c r="V158" i="2" s="1"/>
  <c r="W125" i="2"/>
  <c r="U125" i="3" s="1"/>
  <c r="BB125" i="2" s="1"/>
  <c r="BA168" i="2"/>
  <c r="W168" i="2" s="1"/>
  <c r="U168" i="3" s="1"/>
  <c r="S159" i="3"/>
  <c r="AZ159" i="2" s="1"/>
  <c r="V159" i="2" s="1"/>
  <c r="BA126" i="2"/>
  <c r="W126" i="2" s="1"/>
  <c r="W152" i="2"/>
  <c r="U152" i="3" s="1"/>
  <c r="BB152" i="2" s="1"/>
  <c r="BA146" i="2"/>
  <c r="W146" i="2" s="1"/>
  <c r="U146" i="3" s="1"/>
  <c r="BA123" i="2"/>
  <c r="W123" i="2" s="1"/>
  <c r="W160" i="2"/>
  <c r="U160" i="3" s="1"/>
  <c r="BB160" i="2" s="1"/>
  <c r="S154" i="3"/>
  <c r="AZ154" i="2" s="1"/>
  <c r="V154" i="2" s="1"/>
  <c r="BA156" i="2"/>
  <c r="W156" i="2" s="1"/>
  <c r="U156" i="3" s="1"/>
  <c r="BA116" i="2"/>
  <c r="W116" i="2" s="1"/>
  <c r="U116" i="3" s="1"/>
  <c r="BA132" i="2"/>
  <c r="W132" i="2" s="1"/>
  <c r="U132" i="3" s="1"/>
  <c r="T167" i="3"/>
  <c r="BA167" i="2" s="1"/>
  <c r="W167" i="2" s="1"/>
  <c r="S144" i="3"/>
  <c r="AZ144" i="2" s="1"/>
  <c r="V144" i="2" s="1"/>
  <c r="T144" i="3" s="1"/>
  <c r="BA144" i="2" s="1"/>
  <c r="AZ121" i="2"/>
  <c r="V121" i="2" s="1"/>
  <c r="AZ164" i="2"/>
  <c r="V164" i="2" s="1"/>
  <c r="T164" i="3" s="1"/>
  <c r="AZ117" i="2"/>
  <c r="V117" i="2" s="1"/>
  <c r="T117" i="3" s="1"/>
  <c r="BA141" i="2"/>
  <c r="W141" i="2" s="1"/>
  <c r="U141" i="3" s="1"/>
  <c r="S161" i="3"/>
  <c r="AZ161" i="2" s="1"/>
  <c r="V161" i="2" s="1"/>
  <c r="BA145" i="2"/>
  <c r="W145" i="2" s="1"/>
  <c r="U145" i="3" s="1"/>
  <c r="AZ162" i="2"/>
  <c r="V162" i="2" s="1"/>
  <c r="T162" i="3" s="1"/>
  <c r="S149" i="3"/>
  <c r="AZ149" i="2" s="1"/>
  <c r="V149" i="2" s="1"/>
  <c r="T149" i="3" s="1"/>
  <c r="S122" i="3"/>
  <c r="AZ122" i="2" s="1"/>
  <c r="V122" i="2" s="1"/>
  <c r="T122" i="3" s="1"/>
  <c r="BA122" i="2" s="1"/>
  <c r="BA131" i="2"/>
  <c r="W131" i="2" s="1"/>
  <c r="U131" i="3" s="1"/>
  <c r="AZ138" i="2"/>
  <c r="V138" i="2" s="1"/>
  <c r="AZ142" i="2"/>
  <c r="V142" i="2" s="1"/>
  <c r="T165" i="3"/>
  <c r="BA165" i="2" s="1"/>
  <c r="W165" i="2" s="1"/>
  <c r="U165" i="3" s="1"/>
  <c r="BB165" i="2" s="1"/>
  <c r="BA163" i="2"/>
  <c r="W163" i="2" s="1"/>
  <c r="U163" i="3" s="1"/>
  <c r="BA136" i="2"/>
  <c r="W136" i="2" s="1"/>
  <c r="AZ120" i="2"/>
  <c r="V120" i="2" s="1"/>
  <c r="AZ115" i="2"/>
  <c r="V115" i="2" s="1"/>
  <c r="T114" i="2"/>
  <c r="S150" i="2"/>
  <c r="Q150" i="3" s="1"/>
  <c r="AX150" i="2" s="1"/>
  <c r="BA129" i="2"/>
  <c r="W129" i="2" s="1"/>
  <c r="U129" i="3" s="1"/>
  <c r="BA143" i="2"/>
  <c r="W143" i="2" s="1"/>
  <c r="AZ148" i="2"/>
  <c r="V148" i="2" s="1"/>
  <c r="T148" i="3" s="1"/>
  <c r="AZ134" i="2"/>
  <c r="V134" i="2" s="1"/>
  <c r="AZ128" i="2"/>
  <c r="V128" i="2" s="1"/>
  <c r="T128" i="3" s="1"/>
  <c r="AZ166" i="2"/>
  <c r="V166" i="2" s="1"/>
  <c r="T166" i="3" s="1"/>
  <c r="S135" i="3"/>
  <c r="AZ135" i="2" s="1"/>
  <c r="V135" i="2" s="1"/>
  <c r="V157" i="2"/>
  <c r="T157" i="3" s="1"/>
  <c r="BA157" i="2" s="1"/>
  <c r="W124" i="2"/>
  <c r="U124" i="3" s="1"/>
  <c r="AZ137" i="2"/>
  <c r="V137" i="2" s="1"/>
  <c r="T137" i="3" s="1"/>
  <c r="BA139" i="2"/>
  <c r="W139" i="2" s="1"/>
  <c r="U139" i="3" s="1"/>
  <c r="S151" i="2"/>
  <c r="Q151" i="3" s="1"/>
  <c r="AX151" i="2" s="1"/>
  <c r="S140" i="3"/>
  <c r="AZ140" i="2" s="1"/>
  <c r="V140" i="2" s="1"/>
  <c r="V147" i="2"/>
  <c r="T147" i="3" s="1"/>
  <c r="BA147" i="2" s="1"/>
  <c r="V153" i="2"/>
  <c r="T153" i="3" s="1"/>
  <c r="BA153" i="2" s="1"/>
  <c r="W190" i="1"/>
  <c r="W198" i="1" s="1"/>
  <c r="T119" i="3"/>
  <c r="BA119" i="2" s="1"/>
  <c r="X157" i="1"/>
  <c r="X117" i="1"/>
  <c r="X118" i="1"/>
  <c r="X183" i="1"/>
  <c r="X122" i="1"/>
  <c r="X137" i="1"/>
  <c r="X116" i="1"/>
  <c r="X148" i="1"/>
  <c r="X134" i="1"/>
  <c r="X120" i="1"/>
  <c r="X162" i="1"/>
  <c r="X121" i="1"/>
  <c r="X164" i="1"/>
  <c r="X159" i="1"/>
  <c r="X153" i="1"/>
  <c r="P190" i="2"/>
  <c r="P198" i="2" s="1"/>
  <c r="N113" i="3"/>
  <c r="AU113" i="2" s="1"/>
  <c r="X142" i="1"/>
  <c r="X114" i="1"/>
  <c r="V118" i="2"/>
  <c r="X144" i="1"/>
  <c r="X146" i="1"/>
  <c r="X161" i="1"/>
  <c r="X166" i="1"/>
  <c r="X155" i="1"/>
  <c r="X126" i="1"/>
  <c r="X185" i="1"/>
  <c r="X163" i="1"/>
  <c r="W130" i="2"/>
  <c r="X149" i="1"/>
  <c r="X179" i="1"/>
  <c r="X138" i="1"/>
  <c r="X141" i="1"/>
  <c r="X123" i="1"/>
  <c r="V155" i="2"/>
  <c r="V127" i="2"/>
  <c r="X115" i="1"/>
  <c r="X147" i="1"/>
  <c r="X127" i="1"/>
  <c r="X168" i="1"/>
  <c r="W133" i="2"/>
  <c r="X180" i="1"/>
  <c r="AY182" i="2" l="1"/>
  <c r="U182" i="2" s="1"/>
  <c r="S182" i="3" s="1"/>
  <c r="R183" i="3"/>
  <c r="R174" i="3"/>
  <c r="AY174" i="2" s="1"/>
  <c r="U174" i="2" s="1"/>
  <c r="AX179" i="2"/>
  <c r="T179" i="2" s="1"/>
  <c r="R179" i="3" s="1"/>
  <c r="Q180" i="3"/>
  <c r="AX180" i="2" s="1"/>
  <c r="T180" i="2" s="1"/>
  <c r="R180" i="3" s="1"/>
  <c r="AY180" i="2" s="1"/>
  <c r="P170" i="3"/>
  <c r="AW170" i="2" s="1"/>
  <c r="S170" i="2" s="1"/>
  <c r="Q170" i="3" s="1"/>
  <c r="R171" i="3"/>
  <c r="AY171" i="2" s="1"/>
  <c r="U171" i="2" s="1"/>
  <c r="AY173" i="2"/>
  <c r="U173" i="2" s="1"/>
  <c r="S173" i="3" s="1"/>
  <c r="AV187" i="2"/>
  <c r="R187" i="2" s="1"/>
  <c r="P187" i="3" s="1"/>
  <c r="C188" i="2"/>
  <c r="AX184" i="2"/>
  <c r="T184" i="2" s="1"/>
  <c r="R184" i="3" s="1"/>
  <c r="AY175" i="2"/>
  <c r="U175" i="2" s="1"/>
  <c r="S175" i="3" s="1"/>
  <c r="AX178" i="2"/>
  <c r="T178" i="2" s="1"/>
  <c r="AY172" i="2"/>
  <c r="U172" i="2" s="1"/>
  <c r="AY176" i="2"/>
  <c r="U176" i="2" s="1"/>
  <c r="S176" i="3" s="1"/>
  <c r="T158" i="3"/>
  <c r="BA158" i="2" s="1"/>
  <c r="W158" i="2" s="1"/>
  <c r="U158" i="3" s="1"/>
  <c r="BB158" i="2" s="1"/>
  <c r="X158" i="2" s="1"/>
  <c r="V158" i="3" s="1"/>
  <c r="X160" i="2"/>
  <c r="V160" i="3" s="1"/>
  <c r="X152" i="2"/>
  <c r="V152" i="3" s="1"/>
  <c r="T159" i="3"/>
  <c r="BA159" i="2" s="1"/>
  <c r="W159" i="2" s="1"/>
  <c r="BB146" i="2"/>
  <c r="X146" i="2" s="1"/>
  <c r="BB168" i="2"/>
  <c r="X168" i="2" s="1"/>
  <c r="T161" i="3"/>
  <c r="BA161" i="2" s="1"/>
  <c r="W161" i="2" s="1"/>
  <c r="U161" i="3" s="1"/>
  <c r="U167" i="3"/>
  <c r="BB167" i="2" s="1"/>
  <c r="X167" i="2" s="1"/>
  <c r="V167" i="3" s="1"/>
  <c r="W147" i="2"/>
  <c r="U147" i="3" s="1"/>
  <c r="BB147" i="2" s="1"/>
  <c r="X165" i="2"/>
  <c r="V165" i="3" s="1"/>
  <c r="BB163" i="2"/>
  <c r="X163" i="2" s="1"/>
  <c r="V163" i="3" s="1"/>
  <c r="BB141" i="2"/>
  <c r="X141" i="2" s="1"/>
  <c r="V141" i="3" s="1"/>
  <c r="BB139" i="2"/>
  <c r="X139" i="2" s="1"/>
  <c r="V139" i="3" s="1"/>
  <c r="BA166" i="2"/>
  <c r="W166" i="2" s="1"/>
  <c r="U166" i="3" s="1"/>
  <c r="R114" i="3"/>
  <c r="AY114" i="2" s="1"/>
  <c r="U114" i="2" s="1"/>
  <c r="S114" i="3" s="1"/>
  <c r="AZ114" i="2" s="1"/>
  <c r="BA164" i="2"/>
  <c r="W164" i="2" s="1"/>
  <c r="U164" i="3" s="1"/>
  <c r="BA137" i="2"/>
  <c r="W137" i="2" s="1"/>
  <c r="BA128" i="2"/>
  <c r="W128" i="2" s="1"/>
  <c r="U128" i="3" s="1"/>
  <c r="U143" i="3"/>
  <c r="BB143" i="2" s="1"/>
  <c r="X143" i="2" s="1"/>
  <c r="V143" i="3" s="1"/>
  <c r="T115" i="3"/>
  <c r="BA115" i="2" s="1"/>
  <c r="W115" i="2" s="1"/>
  <c r="U115" i="3" s="1"/>
  <c r="BB115" i="2" s="1"/>
  <c r="U136" i="3"/>
  <c r="BB136" i="2" s="1"/>
  <c r="X136" i="2" s="1"/>
  <c r="T142" i="3"/>
  <c r="BA142" i="2" s="1"/>
  <c r="W142" i="2" s="1"/>
  <c r="U142" i="3" s="1"/>
  <c r="BB142" i="2" s="1"/>
  <c r="BB132" i="2"/>
  <c r="X132" i="2" s="1"/>
  <c r="V132" i="3" s="1"/>
  <c r="BB124" i="2"/>
  <c r="X124" i="2" s="1"/>
  <c r="V124" i="3" s="1"/>
  <c r="T134" i="3"/>
  <c r="BA134" i="2" s="1"/>
  <c r="W134" i="2" s="1"/>
  <c r="U134" i="3" s="1"/>
  <c r="BB129" i="2"/>
  <c r="X129" i="2" s="1"/>
  <c r="T120" i="3"/>
  <c r="BA120" i="2" s="1"/>
  <c r="W120" i="2" s="1"/>
  <c r="U120" i="3" s="1"/>
  <c r="T138" i="3"/>
  <c r="BA138" i="2" s="1"/>
  <c r="W138" i="2" s="1"/>
  <c r="U138" i="3" s="1"/>
  <c r="BB138" i="2" s="1"/>
  <c r="BA162" i="2"/>
  <c r="W162" i="2" s="1"/>
  <c r="U162" i="3" s="1"/>
  <c r="BB116" i="2"/>
  <c r="X116" i="2" s="1"/>
  <c r="V116" i="3" s="1"/>
  <c r="T151" i="2"/>
  <c r="R151" i="3" s="1"/>
  <c r="BA148" i="2"/>
  <c r="W148" i="2" s="1"/>
  <c r="U148" i="3" s="1"/>
  <c r="T150" i="2"/>
  <c r="BB131" i="2"/>
  <c r="X131" i="2" s="1"/>
  <c r="V131" i="3" s="1"/>
  <c r="BA149" i="2"/>
  <c r="W149" i="2" s="1"/>
  <c r="BB145" i="2"/>
  <c r="X145" i="2" s="1"/>
  <c r="V145" i="3" s="1"/>
  <c r="BA117" i="2"/>
  <c r="W117" i="2" s="1"/>
  <c r="U117" i="3" s="1"/>
  <c r="T121" i="3"/>
  <c r="BA121" i="2" s="1"/>
  <c r="W121" i="2" s="1"/>
  <c r="U121" i="3" s="1"/>
  <c r="BB121" i="2" s="1"/>
  <c r="BB156" i="2"/>
  <c r="X156" i="2" s="1"/>
  <c r="V156" i="3" s="1"/>
  <c r="T140" i="3"/>
  <c r="BA140" i="2" s="1"/>
  <c r="W140" i="2" s="1"/>
  <c r="U140" i="3" s="1"/>
  <c r="W153" i="2"/>
  <c r="U153" i="3" s="1"/>
  <c r="T135" i="3"/>
  <c r="BA135" i="2" s="1"/>
  <c r="W135" i="2" s="1"/>
  <c r="U135" i="3" s="1"/>
  <c r="T154" i="3"/>
  <c r="BA154" i="2" s="1"/>
  <c r="W154" i="2" s="1"/>
  <c r="W144" i="2"/>
  <c r="U144" i="3" s="1"/>
  <c r="BB144" i="2" s="1"/>
  <c r="W122" i="2"/>
  <c r="U122" i="3" s="1"/>
  <c r="U133" i="3"/>
  <c r="T127" i="3"/>
  <c r="U130" i="3"/>
  <c r="P192" i="2"/>
  <c r="T155" i="3"/>
  <c r="U123" i="3"/>
  <c r="T118" i="3"/>
  <c r="N189" i="3"/>
  <c r="W157" i="2"/>
  <c r="X190" i="1"/>
  <c r="X198" i="1" s="1"/>
  <c r="U126" i="3"/>
  <c r="X125" i="2"/>
  <c r="W119" i="2"/>
  <c r="R178" i="3" l="1"/>
  <c r="AY178" i="2" s="1"/>
  <c r="S171" i="3"/>
  <c r="AZ171" i="2" s="1"/>
  <c r="V171" i="2" s="1"/>
  <c r="S174" i="3"/>
  <c r="AZ174" i="2" s="1"/>
  <c r="V174" i="2" s="1"/>
  <c r="S172" i="3"/>
  <c r="AZ172" i="2" s="1"/>
  <c r="V172" i="2" s="1"/>
  <c r="AZ173" i="2"/>
  <c r="V173" i="2" s="1"/>
  <c r="T173" i="3" s="1"/>
  <c r="AY183" i="2"/>
  <c r="U183" i="2" s="1"/>
  <c r="S183" i="3" s="1"/>
  <c r="AW186" i="2"/>
  <c r="S186" i="2" s="1"/>
  <c r="Q186" i="3" s="1"/>
  <c r="N197" i="3"/>
  <c r="AU189" i="2"/>
  <c r="Q189" i="2" s="1"/>
  <c r="AZ176" i="2"/>
  <c r="V176" i="2" s="1"/>
  <c r="T176" i="3" s="1"/>
  <c r="AZ175" i="2"/>
  <c r="V175" i="2" s="1"/>
  <c r="T175" i="3" s="1"/>
  <c r="U180" i="2"/>
  <c r="S180" i="3" s="1"/>
  <c r="AZ180" i="2" s="1"/>
  <c r="AY179" i="2"/>
  <c r="X138" i="2"/>
  <c r="V138" i="3" s="1"/>
  <c r="U159" i="3"/>
  <c r="BB159" i="2" s="1"/>
  <c r="X159" i="2" s="1"/>
  <c r="V136" i="3"/>
  <c r="BC116" i="2"/>
  <c r="BB128" i="2"/>
  <c r="X128" i="2" s="1"/>
  <c r="V128" i="3" s="1"/>
  <c r="BB166" i="2"/>
  <c r="X166" i="2" s="1"/>
  <c r="V166" i="3" s="1"/>
  <c r="U154" i="3"/>
  <c r="BB154" i="2" s="1"/>
  <c r="X154" i="2" s="1"/>
  <c r="BB117" i="2"/>
  <c r="X117" i="2" s="1"/>
  <c r="V117" i="3" s="1"/>
  <c r="R150" i="3"/>
  <c r="AY150" i="2" s="1"/>
  <c r="U150" i="2" s="1"/>
  <c r="V129" i="3"/>
  <c r="U137" i="3"/>
  <c r="BB137" i="2" s="1"/>
  <c r="X137" i="2" s="1"/>
  <c r="V137" i="3" s="1"/>
  <c r="BB135" i="2"/>
  <c r="X135" i="2" s="1"/>
  <c r="V135" i="3" s="1"/>
  <c r="BB148" i="2"/>
  <c r="X148" i="2" s="1"/>
  <c r="V148" i="3" s="1"/>
  <c r="BB162" i="2"/>
  <c r="X162" i="2" s="1"/>
  <c r="V162" i="3" s="1"/>
  <c r="BB134" i="2"/>
  <c r="X134" i="2" s="1"/>
  <c r="V134" i="3" s="1"/>
  <c r="U149" i="3"/>
  <c r="BB149" i="2" s="1"/>
  <c r="X149" i="2" s="1"/>
  <c r="V149" i="3" s="1"/>
  <c r="AY151" i="2"/>
  <c r="U151" i="2" s="1"/>
  <c r="S151" i="3" s="1"/>
  <c r="BB164" i="2"/>
  <c r="X164" i="2" s="1"/>
  <c r="V164" i="3" s="1"/>
  <c r="BA118" i="2"/>
  <c r="W118" i="2" s="1"/>
  <c r="U118" i="3" s="1"/>
  <c r="BB122" i="2"/>
  <c r="X122" i="2" s="1"/>
  <c r="V122" i="3" s="1"/>
  <c r="BB123" i="2"/>
  <c r="X123" i="2" s="1"/>
  <c r="V123" i="3" s="1"/>
  <c r="BB133" i="2"/>
  <c r="X133" i="2" s="1"/>
  <c r="V133" i="3" s="1"/>
  <c r="BB140" i="2"/>
  <c r="X140" i="2" s="1"/>
  <c r="V140" i="3" s="1"/>
  <c r="X142" i="2"/>
  <c r="V142" i="3" s="1"/>
  <c r="X144" i="2"/>
  <c r="V144" i="3" s="1"/>
  <c r="BB153" i="2"/>
  <c r="X153" i="2" s="1"/>
  <c r="BA155" i="2"/>
  <c r="W155" i="2" s="1"/>
  <c r="U155" i="3" s="1"/>
  <c r="BA127" i="2"/>
  <c r="W127" i="2" s="1"/>
  <c r="U127" i="3" s="1"/>
  <c r="BB120" i="2"/>
  <c r="X120" i="2" s="1"/>
  <c r="V120" i="3" s="1"/>
  <c r="BB126" i="2"/>
  <c r="X126" i="2" s="1"/>
  <c r="V126" i="3" s="1"/>
  <c r="BB161" i="2"/>
  <c r="X161" i="2" s="1"/>
  <c r="V161" i="3" s="1"/>
  <c r="BB130" i="2"/>
  <c r="X130" i="2" s="1"/>
  <c r="V130" i="3" s="1"/>
  <c r="U119" i="3"/>
  <c r="V146" i="3"/>
  <c r="U157" i="3"/>
  <c r="V168" i="3"/>
  <c r="Q113" i="2"/>
  <c r="V114" i="2"/>
  <c r="V125" i="3"/>
  <c r="X115" i="2"/>
  <c r="X147" i="2"/>
  <c r="X121" i="2"/>
  <c r="T172" i="3" l="1"/>
  <c r="BA172" i="2" s="1"/>
  <c r="W172" i="2" s="1"/>
  <c r="T174" i="3"/>
  <c r="BA174" i="2" s="1"/>
  <c r="W174" i="2" s="1"/>
  <c r="U174" i="3" s="1"/>
  <c r="T171" i="3"/>
  <c r="BA171" i="2" s="1"/>
  <c r="W171" i="2" s="1"/>
  <c r="U171" i="3" s="1"/>
  <c r="AU190" i="2"/>
  <c r="AU198" i="2" s="1"/>
  <c r="AX185" i="2"/>
  <c r="T185" i="2" s="1"/>
  <c r="R185" i="3" s="1"/>
  <c r="AV188" i="2"/>
  <c r="R188" i="2" s="1"/>
  <c r="P188" i="3" s="1"/>
  <c r="C189" i="2"/>
  <c r="AZ182" i="2"/>
  <c r="V182" i="2" s="1"/>
  <c r="T182" i="3" s="1"/>
  <c r="BA175" i="2"/>
  <c r="W175" i="2" s="1"/>
  <c r="U175" i="3" s="1"/>
  <c r="BA173" i="2"/>
  <c r="AX170" i="2"/>
  <c r="T170" i="2" s="1"/>
  <c r="R170" i="3" s="1"/>
  <c r="BA176" i="2"/>
  <c r="W176" i="2" s="1"/>
  <c r="U176" i="3" s="1"/>
  <c r="U178" i="2"/>
  <c r="U179" i="2"/>
  <c r="S179" i="3" s="1"/>
  <c r="V180" i="2"/>
  <c r="T180" i="3" s="1"/>
  <c r="BA180" i="2" s="1"/>
  <c r="AZ179" i="2"/>
  <c r="V159" i="3"/>
  <c r="BB127" i="2"/>
  <c r="X127" i="2" s="1"/>
  <c r="V127" i="3" s="1"/>
  <c r="V153" i="3"/>
  <c r="BB118" i="2"/>
  <c r="X118" i="2" s="1"/>
  <c r="V118" i="3" s="1"/>
  <c r="BB155" i="2"/>
  <c r="X155" i="2" s="1"/>
  <c r="V155" i="3" s="1"/>
  <c r="AZ151" i="2"/>
  <c r="V151" i="2" s="1"/>
  <c r="S150" i="3"/>
  <c r="AZ150" i="2" s="1"/>
  <c r="V150" i="2" s="1"/>
  <c r="V154" i="3"/>
  <c r="BB157" i="2"/>
  <c r="X157" i="2" s="1"/>
  <c r="V157" i="3" s="1"/>
  <c r="BB119" i="2"/>
  <c r="X119" i="2" s="1"/>
  <c r="V119" i="3" s="1"/>
  <c r="V121" i="3"/>
  <c r="V115" i="3"/>
  <c r="V147" i="3"/>
  <c r="T114" i="3"/>
  <c r="Q190" i="2"/>
  <c r="Q198" i="2" s="1"/>
  <c r="O113" i="3"/>
  <c r="AV113" i="2" s="1"/>
  <c r="C113" i="2"/>
  <c r="AU201" i="2" l="1"/>
  <c r="S178" i="3"/>
  <c r="U172" i="3"/>
  <c r="BB172" i="2" s="1"/>
  <c r="X172" i="2" s="1"/>
  <c r="AW187" i="2"/>
  <c r="S187" i="2" s="1"/>
  <c r="Q187" i="3" s="1"/>
  <c r="AY184" i="2"/>
  <c r="U184" i="2" s="1"/>
  <c r="S184" i="3" s="1"/>
  <c r="AY170" i="2"/>
  <c r="BB176" i="2"/>
  <c r="X176" i="2" s="1"/>
  <c r="BB175" i="2"/>
  <c r="W173" i="2"/>
  <c r="W180" i="2"/>
  <c r="U180" i="3" s="1"/>
  <c r="BB180" i="2" s="1"/>
  <c r="BB171" i="2"/>
  <c r="BB174" i="2"/>
  <c r="T150" i="3"/>
  <c r="BA150" i="2" s="1"/>
  <c r="W150" i="2" s="1"/>
  <c r="T151" i="3"/>
  <c r="BA151" i="2" s="1"/>
  <c r="W151" i="2" s="1"/>
  <c r="BA114" i="2"/>
  <c r="W114" i="2" s="1"/>
  <c r="U114" i="3" s="1"/>
  <c r="C190" i="2"/>
  <c r="C198" i="2" s="1"/>
  <c r="Q192" i="2"/>
  <c r="O189" i="3"/>
  <c r="V172" i="3" l="1"/>
  <c r="U173" i="3"/>
  <c r="BB173" i="2" s="1"/>
  <c r="X173" i="2" s="1"/>
  <c r="V176" i="3"/>
  <c r="AZ183" i="2"/>
  <c r="V183" i="2" s="1"/>
  <c r="T183" i="3" s="1"/>
  <c r="AX186" i="2"/>
  <c r="T186" i="2" s="1"/>
  <c r="R186" i="3" s="1"/>
  <c r="O197" i="3"/>
  <c r="AV189" i="2"/>
  <c r="R189" i="2" s="1"/>
  <c r="X175" i="2"/>
  <c r="U170" i="2"/>
  <c r="X171" i="2"/>
  <c r="V179" i="2"/>
  <c r="T179" i="3" s="1"/>
  <c r="BA179" i="2" s="1"/>
  <c r="AZ178" i="2"/>
  <c r="X174" i="2"/>
  <c r="V174" i="3" s="1"/>
  <c r="BB114" i="2"/>
  <c r="X114" i="2" s="1"/>
  <c r="V114" i="3" s="1"/>
  <c r="U150" i="3"/>
  <c r="BB150" i="2" s="1"/>
  <c r="X150" i="2" s="1"/>
  <c r="V150" i="3" s="1"/>
  <c r="U151" i="3"/>
  <c r="BB151" i="2" s="1"/>
  <c r="X151" i="2" s="1"/>
  <c r="R113" i="2"/>
  <c r="V173" i="3" l="1"/>
  <c r="V175" i="3"/>
  <c r="V171" i="3"/>
  <c r="S170" i="3"/>
  <c r="AZ170" i="2" s="1"/>
  <c r="V170" i="2" s="1"/>
  <c r="T170" i="3" s="1"/>
  <c r="AV190" i="2"/>
  <c r="AV198" i="2" s="1"/>
  <c r="AY185" i="2"/>
  <c r="U185" i="2" s="1"/>
  <c r="S185" i="3" s="1"/>
  <c r="AW188" i="2"/>
  <c r="S188" i="2" s="1"/>
  <c r="Q188" i="3" s="1"/>
  <c r="BA182" i="2"/>
  <c r="W182" i="2" s="1"/>
  <c r="U182" i="3" s="1"/>
  <c r="V178" i="2"/>
  <c r="X180" i="2"/>
  <c r="V151" i="3"/>
  <c r="BC114" i="2"/>
  <c r="R190" i="2"/>
  <c r="R198" i="2" s="1"/>
  <c r="P113" i="3"/>
  <c r="AW113" i="2" s="1"/>
  <c r="T178" i="3" l="1"/>
  <c r="BA178" i="2" s="1"/>
  <c r="V180" i="3"/>
  <c r="AX187" i="2"/>
  <c r="T187" i="2" s="1"/>
  <c r="R187" i="3" s="1"/>
  <c r="AZ184" i="2"/>
  <c r="V184" i="2" s="1"/>
  <c r="T184" i="3" s="1"/>
  <c r="W179" i="2"/>
  <c r="U179" i="3" s="1"/>
  <c r="BB179" i="2" s="1"/>
  <c r="BA170" i="2"/>
  <c r="P189" i="3"/>
  <c r="BA183" i="2" l="1"/>
  <c r="W183" i="2" s="1"/>
  <c r="U183" i="3" s="1"/>
  <c r="P197" i="3"/>
  <c r="AW189" i="2"/>
  <c r="S189" i="2" s="1"/>
  <c r="AY186" i="2"/>
  <c r="U186" i="2" s="1"/>
  <c r="S186" i="3" s="1"/>
  <c r="X179" i="2"/>
  <c r="W170" i="2"/>
  <c r="W178" i="2"/>
  <c r="S113" i="2"/>
  <c r="U178" i="3" l="1"/>
  <c r="BB178" i="2" s="1"/>
  <c r="X178" i="2" s="1"/>
  <c r="U170" i="3"/>
  <c r="BB170" i="2" s="1"/>
  <c r="X170" i="2" s="1"/>
  <c r="V179" i="3"/>
  <c r="BC179" i="2" s="1"/>
  <c r="AW190" i="2"/>
  <c r="AW198" i="2" s="1"/>
  <c r="AX188" i="2"/>
  <c r="T188" i="2" s="1"/>
  <c r="R188" i="3" s="1"/>
  <c r="AZ185" i="2"/>
  <c r="V185" i="2" s="1"/>
  <c r="T185" i="3" s="1"/>
  <c r="BB182" i="2"/>
  <c r="X182" i="2" s="1"/>
  <c r="V182" i="3" s="1"/>
  <c r="S190" i="2"/>
  <c r="S198" i="2" s="1"/>
  <c r="Q113" i="3"/>
  <c r="AX113" i="2" s="1"/>
  <c r="V178" i="3" l="1"/>
  <c r="BC178" i="2" s="1"/>
  <c r="Y178" i="2" s="1"/>
  <c r="W178" i="3" s="1"/>
  <c r="V170" i="3"/>
  <c r="BA184" i="2"/>
  <c r="W184" i="2" s="1"/>
  <c r="U184" i="3" s="1"/>
  <c r="AY187" i="2"/>
  <c r="U187" i="2" s="1"/>
  <c r="S187" i="3" s="1"/>
  <c r="Q189" i="3"/>
  <c r="Q197" i="3" l="1"/>
  <c r="AX189" i="2"/>
  <c r="T189" i="2" s="1"/>
  <c r="AZ186" i="2"/>
  <c r="V186" i="2" s="1"/>
  <c r="T186" i="3" s="1"/>
  <c r="BB183" i="2"/>
  <c r="X183" i="2" s="1"/>
  <c r="T113" i="2"/>
  <c r="BC182" i="2" l="1"/>
  <c r="Y182" i="2" s="1"/>
  <c r="W182" i="3" s="1"/>
  <c r="V183" i="3"/>
  <c r="BA185" i="2"/>
  <c r="W185" i="2" s="1"/>
  <c r="U185" i="3" s="1"/>
  <c r="AY188" i="2"/>
  <c r="U188" i="2" s="1"/>
  <c r="S188" i="3" s="1"/>
  <c r="AX190" i="2"/>
  <c r="AX198" i="2" s="1"/>
  <c r="T190" i="2"/>
  <c r="T198" i="2" s="1"/>
  <c r="R113" i="3"/>
  <c r="AY113" i="2" s="1"/>
  <c r="AZ187" i="2" l="1"/>
  <c r="V187" i="2" s="1"/>
  <c r="T187" i="3" s="1"/>
  <c r="BB184" i="2"/>
  <c r="X184" i="2" s="1"/>
  <c r="V184" i="3" s="1"/>
  <c r="R189" i="3"/>
  <c r="R197" i="3" l="1"/>
  <c r="AY189" i="2"/>
  <c r="AY190" i="2" s="1"/>
  <c r="AY198" i="2" s="1"/>
  <c r="BA186" i="2"/>
  <c r="W186" i="2" s="1"/>
  <c r="U186" i="3" s="1"/>
  <c r="U113" i="2"/>
  <c r="BB185" i="2" l="1"/>
  <c r="X185" i="2" s="1"/>
  <c r="U189" i="2"/>
  <c r="U190" i="2" s="1"/>
  <c r="U198" i="2" s="1"/>
  <c r="S113" i="3"/>
  <c r="AZ113" i="2" s="1"/>
  <c r="V185" i="3" l="1"/>
  <c r="AZ188" i="2"/>
  <c r="S189" i="3"/>
  <c r="V188" i="2" l="1"/>
  <c r="T188" i="3" s="1"/>
  <c r="S197" i="3"/>
  <c r="AZ189" i="2"/>
  <c r="AZ190" i="2" s="1"/>
  <c r="AZ198" i="2" s="1"/>
  <c r="V113" i="2"/>
  <c r="V189" i="2" l="1"/>
  <c r="V190" i="2" s="1"/>
  <c r="V198" i="2" s="1"/>
  <c r="BA187" i="2"/>
  <c r="W187" i="2" s="1"/>
  <c r="U187" i="3" s="1"/>
  <c r="T113" i="3"/>
  <c r="BA113" i="2" s="1"/>
  <c r="BB186" i="2" l="1"/>
  <c r="X186" i="2" s="1"/>
  <c r="BA188" i="2"/>
  <c r="T189" i="3"/>
  <c r="BC185" i="2" l="1"/>
  <c r="V186" i="3"/>
  <c r="T197" i="3"/>
  <c r="BA189" i="2"/>
  <c r="BA190" i="2" s="1"/>
  <c r="BA198" i="2" s="1"/>
  <c r="W188" i="2"/>
  <c r="U188" i="3" s="1"/>
  <c r="W113" i="2"/>
  <c r="BB187" i="2" l="1"/>
  <c r="X187" i="2" s="1"/>
  <c r="V187" i="3" s="1"/>
  <c r="W189" i="2"/>
  <c r="W190" i="2" s="1"/>
  <c r="W198" i="2" s="1"/>
  <c r="U113" i="3"/>
  <c r="BB113" i="2" s="1"/>
  <c r="BB188" i="2" l="1"/>
  <c r="U189" i="3"/>
  <c r="X188" i="2" l="1"/>
  <c r="V188" i="3" s="1"/>
  <c r="U197" i="3"/>
  <c r="BB189" i="2"/>
  <c r="BB190" i="2"/>
  <c r="BB198" i="2" s="1"/>
  <c r="X113" i="2"/>
  <c r="X189" i="2" l="1"/>
  <c r="X190" i="2" s="1"/>
  <c r="X198" i="2" s="1"/>
  <c r="BC187" i="2"/>
  <c r="Y187" i="2" s="1"/>
  <c r="W187" i="3" s="1"/>
  <c r="V113" i="3"/>
  <c r="BC113" i="2" s="1"/>
  <c r="BC188" i="2" l="1"/>
  <c r="V189" i="3"/>
  <c r="V197" i="3" l="1"/>
  <c r="BC189" i="2"/>
  <c r="Y188" i="2"/>
  <c r="W188" i="3" s="1"/>
  <c r="BQ46" i="1"/>
  <c r="CB7" i="1"/>
  <c r="BX7" i="1"/>
  <c r="BX46" i="1" s="1"/>
  <c r="BU7" i="1"/>
  <c r="CH7" i="1"/>
  <c r="CH46" i="1" s="1"/>
  <c r="CE7" i="1"/>
  <c r="CI7" i="1"/>
  <c r="CK7" i="1"/>
  <c r="L7" i="1"/>
  <c r="AP7" i="2" s="1"/>
  <c r="CH195" i="1" l="1"/>
  <c r="CJ45" i="2"/>
  <c r="BQ195" i="1"/>
  <c r="BQ199" i="1" s="1"/>
  <c r="BS45" i="2"/>
  <c r="BX195" i="1"/>
  <c r="BX199" i="1" s="1"/>
  <c r="BZ45" i="2"/>
  <c r="BD187" i="2"/>
  <c r="Z187" i="2" s="1"/>
  <c r="X187" i="3" s="1"/>
  <c r="Y189" i="2"/>
  <c r="CG7" i="2"/>
  <c r="CE46" i="1"/>
  <c r="CI46" i="1"/>
  <c r="CK7" i="2"/>
  <c r="CD7" i="2"/>
  <c r="CB46" i="1"/>
  <c r="BZ7" i="2"/>
  <c r="BZ46" i="2" s="1"/>
  <c r="BZ195" i="2" s="1"/>
  <c r="BZ199" i="2" s="1"/>
  <c r="L46" i="1"/>
  <c r="L195" i="1" s="1"/>
  <c r="L199" i="1" s="1"/>
  <c r="BW7" i="2"/>
  <c r="BU46" i="1"/>
  <c r="CJ7" i="2"/>
  <c r="CJ46" i="2" s="1"/>
  <c r="CJ195" i="2" s="1"/>
  <c r="CM7" i="2"/>
  <c r="CK46" i="1"/>
  <c r="BW7" i="1"/>
  <c r="CA7" i="1"/>
  <c r="BZ7" i="1"/>
  <c r="BS7" i="1"/>
  <c r="CF7" i="1"/>
  <c r="CC7" i="1"/>
  <c r="BR7" i="1"/>
  <c r="BT7" i="1"/>
  <c r="CG7" i="1"/>
  <c r="BY7" i="1"/>
  <c r="CD7" i="1"/>
  <c r="CJ7" i="1"/>
  <c r="BV7" i="1"/>
  <c r="CK195" i="1" l="1"/>
  <c r="CM45" i="2"/>
  <c r="CM46" i="2" s="1"/>
  <c r="CM195" i="2" s="1"/>
  <c r="L45" i="2"/>
  <c r="BS46" i="2"/>
  <c r="BS195" i="2" s="1"/>
  <c r="BS199" i="2" s="1"/>
  <c r="CI195" i="1"/>
  <c r="CK45" i="2"/>
  <c r="CK46" i="2" s="1"/>
  <c r="CK195" i="2" s="1"/>
  <c r="BU195" i="1"/>
  <c r="BU199" i="1" s="1"/>
  <c r="BW45" i="2"/>
  <c r="BW46" i="2" s="1"/>
  <c r="BW195" i="2" s="1"/>
  <c r="BW199" i="2" s="1"/>
  <c r="CB195" i="1"/>
  <c r="CB199" i="1" s="1"/>
  <c r="CD45" i="2"/>
  <c r="CD46" i="2" s="1"/>
  <c r="CD195" i="2" s="1"/>
  <c r="CD199" i="2" s="1"/>
  <c r="CE195" i="1"/>
  <c r="CG45" i="2"/>
  <c r="CG46" i="2" s="1"/>
  <c r="CG195" i="2" s="1"/>
  <c r="BD188" i="2"/>
  <c r="BV46" i="1"/>
  <c r="BX7" i="2"/>
  <c r="CI7" i="2"/>
  <c r="CG46" i="1"/>
  <c r="CF46" i="1"/>
  <c r="CH7" i="2"/>
  <c r="BY7" i="2"/>
  <c r="BW46" i="1"/>
  <c r="L48" i="1"/>
  <c r="CD46" i="1"/>
  <c r="CF7" i="2"/>
  <c r="BT7" i="2"/>
  <c r="BR46" i="1"/>
  <c r="CB7" i="2"/>
  <c r="BZ46" i="1"/>
  <c r="M7" i="1"/>
  <c r="CA7" i="2"/>
  <c r="BY46" i="1"/>
  <c r="CC46" i="1"/>
  <c r="CE7" i="2"/>
  <c r="CA46" i="1"/>
  <c r="CC7" i="2"/>
  <c r="CJ46" i="1"/>
  <c r="CL7" i="2"/>
  <c r="BV7" i="2"/>
  <c r="BT46" i="1"/>
  <c r="BU7" i="2"/>
  <c r="BS46" i="1"/>
  <c r="AP46" i="2"/>
  <c r="AP195" i="2" s="1"/>
  <c r="AP199" i="2" s="1"/>
  <c r="L7" i="2"/>
  <c r="CA195" i="1" l="1"/>
  <c r="CA199" i="1" s="1"/>
  <c r="CC45" i="2"/>
  <c r="BR195" i="1"/>
  <c r="BR199" i="1" s="1"/>
  <c r="BT45" i="2"/>
  <c r="BT46" i="2" s="1"/>
  <c r="BT195" i="2" s="1"/>
  <c r="BT199" i="2" s="1"/>
  <c r="CF195" i="1"/>
  <c r="CH45" i="2"/>
  <c r="CH46" i="2" s="1"/>
  <c r="CH195" i="2" s="1"/>
  <c r="BV195" i="1"/>
  <c r="BV199" i="1" s="1"/>
  <c r="BX45" i="2"/>
  <c r="BW195" i="1"/>
  <c r="BW199" i="1" s="1"/>
  <c r="BY45" i="2"/>
  <c r="BY46" i="2" s="1"/>
  <c r="BY195" i="2" s="1"/>
  <c r="BY199" i="2" s="1"/>
  <c r="CG195" i="1"/>
  <c r="CI45" i="2"/>
  <c r="CI46" i="2" s="1"/>
  <c r="CI195" i="2" s="1"/>
  <c r="BS195" i="1"/>
  <c r="BS199" i="1" s="1"/>
  <c r="BU45" i="2"/>
  <c r="BU46" i="2" s="1"/>
  <c r="BU195" i="2" s="1"/>
  <c r="BU199" i="2" s="1"/>
  <c r="CJ195" i="1"/>
  <c r="CL45" i="2"/>
  <c r="CL46" i="2" s="1"/>
  <c r="CL195" i="2" s="1"/>
  <c r="CC195" i="1"/>
  <c r="CC199" i="1" s="1"/>
  <c r="CE45" i="2"/>
  <c r="CE46" i="2" s="1"/>
  <c r="CE195" i="2" s="1"/>
  <c r="CE199" i="2" s="1"/>
  <c r="BZ195" i="1"/>
  <c r="BZ199" i="1" s="1"/>
  <c r="CB45" i="2"/>
  <c r="CB46" i="2" s="1"/>
  <c r="CB195" i="2" s="1"/>
  <c r="CB199" i="2" s="1"/>
  <c r="BT195" i="1"/>
  <c r="BT199" i="1" s="1"/>
  <c r="BV45" i="2"/>
  <c r="BV46" i="2" s="1"/>
  <c r="BV195" i="2" s="1"/>
  <c r="BV199" i="2" s="1"/>
  <c r="CC46" i="2"/>
  <c r="CC195" i="2" s="1"/>
  <c r="CC199" i="2" s="1"/>
  <c r="BY195" i="1"/>
  <c r="BY199" i="1" s="1"/>
  <c r="CA45" i="2"/>
  <c r="CA46" i="2" s="1"/>
  <c r="CA195" i="2" s="1"/>
  <c r="CA199" i="2" s="1"/>
  <c r="CD195" i="1"/>
  <c r="CF45" i="2"/>
  <c r="CF46" i="2" s="1"/>
  <c r="CF195" i="2" s="1"/>
  <c r="BX46" i="2"/>
  <c r="BX195" i="2" s="1"/>
  <c r="BX199" i="2" s="1"/>
  <c r="Z188" i="2"/>
  <c r="X188" i="3" s="1"/>
  <c r="L46" i="2"/>
  <c r="L195" i="2" s="1"/>
  <c r="J7" i="3"/>
  <c r="AQ7" i="2" s="1"/>
  <c r="M46" i="1"/>
  <c r="M195" i="1" s="1"/>
  <c r="M199" i="1" s="1"/>
  <c r="N7" i="1"/>
  <c r="M45" i="2" l="1"/>
  <c r="N45" i="2" s="1"/>
  <c r="O45" i="2" s="1"/>
  <c r="P45" i="2" s="1"/>
  <c r="Q45" i="2" s="1"/>
  <c r="BE187" i="2"/>
  <c r="AA187" i="2" s="1"/>
  <c r="Y187" i="3" s="1"/>
  <c r="L48" i="2"/>
  <c r="M48" i="1"/>
  <c r="J46" i="3"/>
  <c r="N46" i="1"/>
  <c r="N195" i="1" s="1"/>
  <c r="N199" i="1" s="1"/>
  <c r="O7" i="1"/>
  <c r="R45" i="2" l="1"/>
  <c r="S45" i="2" s="1"/>
  <c r="T45" i="2" s="1"/>
  <c r="U45" i="2" s="1"/>
  <c r="V45" i="2" s="1"/>
  <c r="W45" i="2" s="1"/>
  <c r="X45" i="2" s="1"/>
  <c r="Y45" i="2" s="1"/>
  <c r="Z45" i="2" s="1"/>
  <c r="AA45" i="2" s="1"/>
  <c r="AB45" i="2" s="1"/>
  <c r="AC45" i="2" s="1"/>
  <c r="AD45" i="2" s="1"/>
  <c r="AE45" i="2" s="1"/>
  <c r="AF45" i="2" s="1"/>
  <c r="C45" i="2"/>
  <c r="J194" i="3"/>
  <c r="AQ46" i="2"/>
  <c r="AQ195" i="2" s="1"/>
  <c r="M7" i="2"/>
  <c r="N48" i="1"/>
  <c r="O46" i="1"/>
  <c r="O195" i="1" s="1"/>
  <c r="O199" i="1" s="1"/>
  <c r="P7" i="1"/>
  <c r="D45" i="2" l="1"/>
  <c r="AG45" i="2"/>
  <c r="M46" i="2"/>
  <c r="M195" i="2" s="1"/>
  <c r="K7" i="3"/>
  <c r="AR7" i="2" s="1"/>
  <c r="P46" i="1"/>
  <c r="P195" i="1" s="1"/>
  <c r="P199" i="1" s="1"/>
  <c r="Q7" i="1"/>
  <c r="O48" i="1"/>
  <c r="K46" i="3" l="1"/>
  <c r="Q46" i="1"/>
  <c r="Q195" i="1" s="1"/>
  <c r="Q199" i="1" s="1"/>
  <c r="R7" i="1"/>
  <c r="C7" i="1"/>
  <c r="M48" i="2"/>
  <c r="P48" i="1"/>
  <c r="C46" i="1" l="1"/>
  <c r="C195" i="1" s="1"/>
  <c r="C199" i="1" s="1"/>
  <c r="K194" i="3"/>
  <c r="Q48" i="1"/>
  <c r="AR46" i="2"/>
  <c r="AR195" i="2" s="1"/>
  <c r="N7" i="2"/>
  <c r="S7" i="1"/>
  <c r="R46" i="1"/>
  <c r="R195" i="1" s="1"/>
  <c r="R199" i="1" s="1"/>
  <c r="N46" i="2" l="1"/>
  <c r="N195" i="2" s="1"/>
  <c r="L7" i="3"/>
  <c r="AS7" i="2" s="1"/>
  <c r="S46" i="1"/>
  <c r="S195" i="1" s="1"/>
  <c r="S199" i="1" s="1"/>
  <c r="T7" i="1"/>
  <c r="N48" i="2" l="1"/>
  <c r="L46" i="3"/>
  <c r="T46" i="1"/>
  <c r="T195" i="1" s="1"/>
  <c r="T199" i="1" s="1"/>
  <c r="U7" i="1"/>
  <c r="L194" i="3" l="1"/>
  <c r="V7" i="1"/>
  <c r="U46" i="1"/>
  <c r="U195" i="1" s="1"/>
  <c r="U199" i="1" s="1"/>
  <c r="AS46" i="2"/>
  <c r="AS195" i="2" s="1"/>
  <c r="O7" i="2"/>
  <c r="O46" i="2" l="1"/>
  <c r="O195" i="2" s="1"/>
  <c r="M7" i="3"/>
  <c r="AT7" i="2" s="1"/>
  <c r="V46" i="1"/>
  <c r="V195" i="1" s="1"/>
  <c r="V199" i="1" s="1"/>
  <c r="W7" i="1"/>
  <c r="O48" i="2" l="1"/>
  <c r="W46" i="1"/>
  <c r="W195" i="1" s="1"/>
  <c r="W199" i="1" s="1"/>
  <c r="X7" i="1"/>
  <c r="M46" i="3"/>
  <c r="M194" i="3" l="1"/>
  <c r="AT46" i="2"/>
  <c r="AT195" i="2" s="1"/>
  <c r="P7" i="2"/>
  <c r="Y7" i="1"/>
  <c r="X46" i="1"/>
  <c r="X195" i="1" s="1"/>
  <c r="X199" i="1" s="1"/>
  <c r="Z7" i="1" l="1"/>
  <c r="Y46" i="1"/>
  <c r="Y195" i="1" s="1"/>
  <c r="P46" i="2"/>
  <c r="P195" i="2" s="1"/>
  <c r="N7" i="3"/>
  <c r="AU7" i="2" s="1"/>
  <c r="N46" i="3" l="1"/>
  <c r="P48" i="2"/>
  <c r="Z46" i="1"/>
  <c r="Z195" i="1" s="1"/>
  <c r="AA7" i="1"/>
  <c r="N194" i="3" l="1"/>
  <c r="AA46" i="1"/>
  <c r="AA195" i="1" s="1"/>
  <c r="AB7" i="1"/>
  <c r="AU46" i="2"/>
  <c r="AU195" i="2" s="1"/>
  <c r="Q7" i="2"/>
  <c r="Q46" i="2" l="1"/>
  <c r="Q195" i="2" s="1"/>
  <c r="O7" i="3"/>
  <c r="AV7" i="2" s="1"/>
  <c r="C7" i="2"/>
  <c r="AC7" i="1"/>
  <c r="AB46" i="1"/>
  <c r="AB195" i="1" s="1"/>
  <c r="C46" i="2" l="1"/>
  <c r="C195" i="2" s="1"/>
  <c r="Q48" i="2"/>
  <c r="O46" i="3"/>
  <c r="AC46" i="1"/>
  <c r="AC195" i="1" s="1"/>
  <c r="AD7" i="1"/>
  <c r="O194" i="3" l="1"/>
  <c r="AD46" i="1"/>
  <c r="AD195" i="1" s="1"/>
  <c r="AE7" i="1"/>
  <c r="AV46" i="2"/>
  <c r="AV195" i="2" s="1"/>
  <c r="R7" i="2"/>
  <c r="AE46" i="1" l="1"/>
  <c r="AE195" i="1" s="1"/>
  <c r="AF7" i="1"/>
  <c r="R46" i="2"/>
  <c r="R195" i="2" s="1"/>
  <c r="P7" i="3"/>
  <c r="AW7" i="2" s="1"/>
  <c r="P46" i="3" l="1"/>
  <c r="AF46" i="1"/>
  <c r="AF195" i="1" s="1"/>
  <c r="D7" i="1"/>
  <c r="D46" i="1" l="1"/>
  <c r="D195" i="1" s="1"/>
  <c r="P194" i="3"/>
  <c r="AW46" i="2"/>
  <c r="AW195" i="2" s="1"/>
  <c r="S7" i="2"/>
  <c r="S46" i="2" l="1"/>
  <c r="S195" i="2" s="1"/>
  <c r="Q7" i="3"/>
  <c r="AX7" i="2" s="1"/>
  <c r="Q46" i="3" l="1"/>
  <c r="Q194" i="3" l="1"/>
  <c r="AX46" i="2"/>
  <c r="AX195" i="2" s="1"/>
  <c r="T7" i="2"/>
  <c r="T46" i="2" l="1"/>
  <c r="T195" i="2" s="1"/>
  <c r="R7" i="3"/>
  <c r="AY7" i="2" s="1"/>
  <c r="R46" i="3" l="1"/>
  <c r="R194" i="3" l="1"/>
  <c r="AY46" i="2"/>
  <c r="AY195" i="2" s="1"/>
  <c r="U7" i="2"/>
  <c r="U46" i="2" l="1"/>
  <c r="U195" i="2" s="1"/>
  <c r="S7" i="3"/>
  <c r="AZ7" i="2" s="1"/>
  <c r="S46" i="3" l="1"/>
  <c r="S194" i="3" l="1"/>
  <c r="AZ46" i="2"/>
  <c r="AZ195" i="2" s="1"/>
  <c r="V7" i="2"/>
  <c r="V46" i="2" l="1"/>
  <c r="V195" i="2" s="1"/>
  <c r="T7" i="3"/>
  <c r="BA7" i="2" s="1"/>
  <c r="T46" i="3" l="1"/>
  <c r="T194" i="3" l="1"/>
  <c r="BA46" i="2"/>
  <c r="BA195" i="2" s="1"/>
  <c r="W7" i="2"/>
  <c r="W46" i="2" l="1"/>
  <c r="W195" i="2" s="1"/>
  <c r="U7" i="3"/>
  <c r="BB7" i="2" s="1"/>
  <c r="U46" i="3" l="1"/>
  <c r="U194" i="3" l="1"/>
  <c r="BB46" i="2"/>
  <c r="BB195" i="2" s="1"/>
  <c r="X7" i="2"/>
  <c r="X46" i="2" l="1"/>
  <c r="X195" i="2" s="1"/>
  <c r="V7" i="3"/>
  <c r="BC7" i="2" s="1"/>
  <c r="V46" i="3" l="1"/>
  <c r="V194" i="3" l="1"/>
  <c r="BC46" i="2"/>
  <c r="BC195" i="2" s="1"/>
  <c r="Y7" i="2"/>
  <c r="Y46" i="2" l="1"/>
  <c r="Y195" i="2" s="1"/>
  <c r="W7" i="3"/>
  <c r="BD7" i="2" s="1"/>
  <c r="W46" i="3" l="1"/>
  <c r="W194" i="3" s="1"/>
  <c r="BD46" i="2" l="1"/>
  <c r="BD195" i="2" s="1"/>
  <c r="Z7" i="2"/>
  <c r="Z46" i="2" l="1"/>
  <c r="Z195" i="2" s="1"/>
  <c r="X7" i="3"/>
  <c r="BE7" i="2" s="1"/>
  <c r="X46" i="3" l="1"/>
  <c r="X194" i="3" s="1"/>
  <c r="BE46" i="2" l="1"/>
  <c r="BE195" i="2" s="1"/>
  <c r="AA7" i="2"/>
  <c r="AA46" i="2" l="1"/>
  <c r="AA195" i="2" s="1"/>
  <c r="Y7" i="3"/>
  <c r="BF7" i="2" s="1"/>
  <c r="Y46" i="3" l="1"/>
  <c r="Y194" i="3" s="1"/>
  <c r="BF46" i="2" l="1"/>
  <c r="BF195" i="2" s="1"/>
  <c r="AB7" i="2"/>
  <c r="AB46" i="2" l="1"/>
  <c r="AB195" i="2" s="1"/>
  <c r="Z7" i="3"/>
  <c r="BG7" i="2" s="1"/>
  <c r="Z46" i="3" l="1"/>
  <c r="Z194" i="3" s="1"/>
  <c r="BG46" i="2" l="1"/>
  <c r="BG195" i="2" s="1"/>
  <c r="AC7" i="2"/>
  <c r="AC46" i="2" l="1"/>
  <c r="AC195" i="2" s="1"/>
  <c r="AA7" i="3"/>
  <c r="BH7" i="2" s="1"/>
  <c r="AA46" i="3" l="1"/>
  <c r="AA194" i="3" s="1"/>
  <c r="BH46" i="2" l="1"/>
  <c r="BH195" i="2" s="1"/>
  <c r="AD7" i="2"/>
  <c r="AD46" i="2" l="1"/>
  <c r="AD195" i="2" s="1"/>
  <c r="AB7" i="3"/>
  <c r="BI7" i="2" s="1"/>
  <c r="AB46" i="3" l="1"/>
  <c r="AB194" i="3" s="1"/>
  <c r="BI46" i="2" l="1"/>
  <c r="BI195" i="2" s="1"/>
  <c r="AE7" i="2"/>
  <c r="AE46" i="2" l="1"/>
  <c r="AE195" i="2" s="1"/>
  <c r="AC7" i="3"/>
  <c r="BJ7" i="2" s="1"/>
  <c r="AC46" i="3" l="1"/>
  <c r="AC194" i="3" s="1"/>
  <c r="BJ46" i="2" l="1"/>
  <c r="BJ195" i="2" s="1"/>
  <c r="BK7" i="2"/>
  <c r="AF7" i="2"/>
  <c r="BK46" i="2" l="1"/>
  <c r="BK195" i="2" s="1"/>
  <c r="AF46" i="2"/>
  <c r="AF195" i="2" s="1"/>
  <c r="AD7" i="3"/>
  <c r="AD46" i="3" s="1"/>
  <c r="AD194" i="3" s="1"/>
  <c r="AG7" i="2"/>
  <c r="AG46" i="2" s="1"/>
  <c r="AG195" i="2" s="1"/>
  <c r="D7" i="2"/>
  <c r="D46" i="2" l="1"/>
  <c r="D195" i="2" s="1"/>
  <c r="CJ133" i="1"/>
  <c r="CL133" i="2" s="1"/>
  <c r="CJ160" i="1"/>
  <c r="CL160" i="2" s="1"/>
  <c r="CF179" i="1"/>
  <c r="CH179" i="2" s="1"/>
  <c r="CH140" i="1"/>
  <c r="CJ140" i="2" s="1"/>
  <c r="CJ156" i="1"/>
  <c r="CL156" i="2" s="1"/>
  <c r="CJ126" i="1"/>
  <c r="CL126" i="2" s="1"/>
  <c r="CF153" i="1"/>
  <c r="CH153" i="2" s="1"/>
  <c r="CG121" i="1"/>
  <c r="CI121" i="2" s="1"/>
  <c r="CH176" i="1"/>
  <c r="CJ176" i="2" s="1"/>
  <c r="CG171" i="1"/>
  <c r="CI171" i="2" s="1"/>
  <c r="CF131" i="1"/>
  <c r="CH131" i="2" s="1"/>
  <c r="CJ124" i="1"/>
  <c r="CL124" i="2" s="1"/>
  <c r="CK148" i="1"/>
  <c r="CM148" i="2" s="1"/>
  <c r="CG150" i="1"/>
  <c r="CI150" i="2" s="1"/>
  <c r="CJ157" i="1"/>
  <c r="CL157" i="2" s="1"/>
  <c r="CJ134" i="1"/>
  <c r="CL134" i="2" s="1"/>
  <c r="CJ148" i="1"/>
  <c r="CL148" i="2" s="1"/>
  <c r="CH157" i="1"/>
  <c r="CJ157" i="2" s="1"/>
  <c r="CH179" i="1"/>
  <c r="CJ179" i="2" s="1"/>
  <c r="CG170" i="1"/>
  <c r="CI170" i="2" s="1"/>
  <c r="CF168" i="1"/>
  <c r="CH168" i="2" s="1"/>
  <c r="CK183" i="1"/>
  <c r="CM183" i="2" s="1"/>
  <c r="CF172" i="1"/>
  <c r="CH172" i="2" s="1"/>
  <c r="CI125" i="1"/>
  <c r="CK125" i="2" s="1"/>
  <c r="CH123" i="1"/>
  <c r="CJ123" i="2" s="1"/>
  <c r="CI183" i="1"/>
  <c r="CK183" i="2" s="1"/>
  <c r="CG153" i="1"/>
  <c r="CI153" i="2" s="1"/>
  <c r="CG175" i="1"/>
  <c r="CI175" i="2" s="1"/>
  <c r="CJ132" i="1"/>
  <c r="CL132" i="2" s="1"/>
  <c r="CK130" i="1"/>
  <c r="CM130" i="2" s="1"/>
  <c r="CJ131" i="1"/>
  <c r="CL131" i="2" s="1"/>
  <c r="CK137" i="1"/>
  <c r="CM137" i="2" s="1"/>
  <c r="CI141" i="1"/>
  <c r="CK141" i="2" s="1"/>
  <c r="CH142" i="1"/>
  <c r="CJ142" i="2" s="1"/>
  <c r="CH125" i="1"/>
  <c r="CJ125" i="2" s="1"/>
  <c r="CK155" i="1"/>
  <c r="CM155" i="2" s="1"/>
  <c r="CJ162" i="1"/>
  <c r="CL162" i="2" s="1"/>
  <c r="CK147" i="1"/>
  <c r="CM147" i="2" s="1"/>
  <c r="CK114" i="1"/>
  <c r="CM114" i="2" s="1"/>
  <c r="CJ119" i="1"/>
  <c r="CL119" i="2" s="1"/>
  <c r="CJ117" i="1"/>
  <c r="CL117" i="2" s="1"/>
  <c r="CH145" i="1"/>
  <c r="CJ145" i="2" s="1"/>
  <c r="CH183" i="1"/>
  <c r="CJ183" i="2" s="1"/>
  <c r="CK180" i="1"/>
  <c r="CM180" i="2" s="1"/>
  <c r="CH126" i="1"/>
  <c r="CJ126" i="2" s="1"/>
  <c r="CF136" i="1"/>
  <c r="CH136" i="2" s="1"/>
  <c r="CF138" i="1"/>
  <c r="CH138" i="2" s="1"/>
  <c r="CI151" i="1"/>
  <c r="CK151" i="2" s="1"/>
  <c r="CI147" i="1"/>
  <c r="CK147" i="2" s="1"/>
  <c r="CG132" i="1"/>
  <c r="CI132" i="2" s="1"/>
  <c r="CK184" i="1"/>
  <c r="CM184" i="2" s="1"/>
  <c r="CH160" i="1"/>
  <c r="CJ160" i="2" s="1"/>
  <c r="CJ143" i="1"/>
  <c r="CL143" i="2" s="1"/>
  <c r="CG112" i="1"/>
  <c r="CI112" i="2" s="1"/>
  <c r="CH137" i="1"/>
  <c r="CJ137" i="2" s="1"/>
  <c r="CD186" i="1" l="1"/>
  <c r="CF186" i="2" s="1"/>
  <c r="CJ112" i="1"/>
  <c r="CF112" i="1"/>
  <c r="CE166" i="1"/>
  <c r="CG166" i="2" s="1"/>
  <c r="CE164" i="1"/>
  <c r="CG164" i="2" s="1"/>
  <c r="CE162" i="1"/>
  <c r="CG162" i="2" s="1"/>
  <c r="CE119" i="1"/>
  <c r="CG119" i="2" s="1"/>
  <c r="CH112" i="1"/>
  <c r="CI136" i="1"/>
  <c r="CK136" i="2" s="1"/>
  <c r="CI128" i="1"/>
  <c r="CK128" i="2" s="1"/>
  <c r="CI115" i="1"/>
  <c r="CK115" i="2" s="1"/>
  <c r="CI162" i="1"/>
  <c r="CK162" i="2" s="1"/>
  <c r="CI156" i="1"/>
  <c r="CK156" i="2" s="1"/>
  <c r="CE121" i="1"/>
  <c r="CG121" i="2" s="1"/>
  <c r="CE172" i="1"/>
  <c r="CG172" i="2" s="1"/>
  <c r="CE168" i="1"/>
  <c r="CG168" i="2" s="1"/>
  <c r="CE140" i="1"/>
  <c r="CG140" i="2" s="1"/>
  <c r="CE129" i="1"/>
  <c r="CG129" i="2" s="1"/>
  <c r="CE185" i="1"/>
  <c r="CG185" i="2" s="1"/>
  <c r="CE151" i="1"/>
  <c r="CG151" i="2" s="1"/>
  <c r="CE165" i="1"/>
  <c r="CG165" i="2" s="1"/>
  <c r="CE125" i="1"/>
  <c r="CG125" i="2" s="1"/>
  <c r="CE171" i="1"/>
  <c r="CG171" i="2" s="1"/>
  <c r="CE120" i="1"/>
  <c r="CG120" i="2" s="1"/>
  <c r="CE157" i="1"/>
  <c r="CG157" i="2" s="1"/>
  <c r="CE183" i="1"/>
  <c r="CG183" i="2" s="1"/>
  <c r="CE158" i="1"/>
  <c r="CG158" i="2" s="1"/>
  <c r="CE144" i="1"/>
  <c r="CG144" i="2" s="1"/>
  <c r="CE176" i="1"/>
  <c r="CG176" i="2" s="1"/>
  <c r="CE145" i="1"/>
  <c r="CG145" i="2" s="1"/>
  <c r="CE143" i="1"/>
  <c r="CG143" i="2" s="1"/>
  <c r="CE117" i="1"/>
  <c r="CG117" i="2" s="1"/>
  <c r="CE184" i="1"/>
  <c r="CG184" i="2" s="1"/>
  <c r="CE123" i="1"/>
  <c r="CG123" i="2" s="1"/>
  <c r="CE142" i="1"/>
  <c r="CG142" i="2" s="1"/>
  <c r="CE139" i="1"/>
  <c r="CG139" i="2" s="1"/>
  <c r="CE159" i="1"/>
  <c r="CG159" i="2" s="1"/>
  <c r="CE138" i="1"/>
  <c r="CG138" i="2" s="1"/>
  <c r="CE186" i="1"/>
  <c r="CG186" i="2" s="1"/>
  <c r="CE115" i="1"/>
  <c r="CG115" i="2" s="1"/>
  <c r="CE147" i="1"/>
  <c r="CG147" i="2" s="1"/>
  <c r="CE150" i="1"/>
  <c r="CG150" i="2" s="1"/>
  <c r="CE114" i="1"/>
  <c r="CG114" i="2" s="1"/>
  <c r="CE124" i="1"/>
  <c r="CG124" i="2" s="1"/>
  <c r="CE133" i="1"/>
  <c r="CG133" i="2" s="1"/>
  <c r="CE148" i="1"/>
  <c r="CG148" i="2" s="1"/>
  <c r="CE128" i="1"/>
  <c r="CG128" i="2" s="1"/>
  <c r="CE131" i="1"/>
  <c r="CG131" i="2" s="1"/>
  <c r="CE161" i="1"/>
  <c r="CG161" i="2" s="1"/>
  <c r="CE179" i="1"/>
  <c r="CG179" i="2" s="1"/>
  <c r="CE113" i="1"/>
  <c r="CG113" i="2" s="1"/>
  <c r="CE146" i="1"/>
  <c r="CG146" i="2" s="1"/>
  <c r="CE127" i="1"/>
  <c r="CG127" i="2" s="1"/>
  <c r="CE132" i="1"/>
  <c r="CG132" i="2" s="1"/>
  <c r="CE126" i="1"/>
  <c r="CG126" i="2" s="1"/>
  <c r="CE134" i="1"/>
  <c r="CG134" i="2" s="1"/>
  <c r="CE122" i="1"/>
  <c r="CG122" i="2" s="1"/>
  <c r="CE175" i="1"/>
  <c r="CG175" i="2" s="1"/>
  <c r="CE135" i="1"/>
  <c r="CG135" i="2" s="1"/>
  <c r="CE173" i="1"/>
  <c r="CG173" i="2" s="1"/>
  <c r="CE153" i="1"/>
  <c r="CG153" i="2" s="1"/>
  <c r="CE170" i="1"/>
  <c r="CG170" i="2" s="1"/>
  <c r="CE137" i="1"/>
  <c r="CG137" i="2" s="1"/>
  <c r="CE156" i="1"/>
  <c r="CG156" i="2" s="1"/>
  <c r="CE167" i="1"/>
  <c r="CG167" i="2" s="1"/>
  <c r="CE116" i="1"/>
  <c r="CG116" i="2" s="1"/>
  <c r="CE155" i="1"/>
  <c r="CG155" i="2" s="1"/>
  <c r="CE174" i="1"/>
  <c r="CG174" i="2" s="1"/>
  <c r="CE154" i="1"/>
  <c r="CG154" i="2" s="1"/>
  <c r="CE141" i="1"/>
  <c r="CG141" i="2" s="1"/>
  <c r="CE160" i="1"/>
  <c r="CG160" i="2" s="1"/>
  <c r="CE163" i="1"/>
  <c r="CG163" i="2" s="1"/>
  <c r="CE136" i="1"/>
  <c r="CG136" i="2" s="1"/>
  <c r="CE118" i="1"/>
  <c r="CG118" i="2" s="1"/>
  <c r="CE149" i="1"/>
  <c r="CG149" i="2" s="1"/>
  <c r="CE152" i="1"/>
  <c r="CG152" i="2" s="1"/>
  <c r="CE180" i="1"/>
  <c r="CG180" i="2" s="1"/>
  <c r="CI159" i="1"/>
  <c r="CK159" i="2" s="1"/>
  <c r="CI165" i="1"/>
  <c r="CK165" i="2" s="1"/>
  <c r="CI135" i="1"/>
  <c r="CK135" i="2" s="1"/>
  <c r="CI161" i="1"/>
  <c r="CK161" i="2" s="1"/>
  <c r="CI123" i="1"/>
  <c r="CK123" i="2" s="1"/>
  <c r="CI119" i="1"/>
  <c r="CK119" i="2" s="1"/>
  <c r="CI138" i="1"/>
  <c r="CK138" i="2" s="1"/>
  <c r="CI127" i="1"/>
  <c r="CK127" i="2" s="1"/>
  <c r="CI153" i="1"/>
  <c r="CK153" i="2" s="1"/>
  <c r="CI150" i="1"/>
  <c r="CK150" i="2" s="1"/>
  <c r="CI164" i="1"/>
  <c r="CK164" i="2" s="1"/>
  <c r="CI163" i="1"/>
  <c r="CK163" i="2" s="1"/>
  <c r="CI185" i="1"/>
  <c r="CK185" i="2" s="1"/>
  <c r="CI116" i="1"/>
  <c r="CK116" i="2" s="1"/>
  <c r="CI174" i="1"/>
  <c r="CK174" i="2" s="1"/>
  <c r="CI117" i="1"/>
  <c r="CK117" i="2" s="1"/>
  <c r="CI157" i="1"/>
  <c r="CK157" i="2" s="1"/>
  <c r="CI143" i="1"/>
  <c r="CK143" i="2" s="1"/>
  <c r="CI132" i="1"/>
  <c r="CK132" i="2" s="1"/>
  <c r="CI137" i="1"/>
  <c r="CK137" i="2" s="1"/>
  <c r="CI186" i="1"/>
  <c r="CK186" i="2" s="1"/>
  <c r="CI149" i="1"/>
  <c r="CK149" i="2" s="1"/>
  <c r="CI145" i="1"/>
  <c r="CK145" i="2" s="1"/>
  <c r="CI133" i="1"/>
  <c r="CK133" i="2" s="1"/>
  <c r="CI167" i="1"/>
  <c r="CK167" i="2" s="1"/>
  <c r="CI131" i="1"/>
  <c r="CK131" i="2" s="1"/>
  <c r="CI170" i="1"/>
  <c r="CK170" i="2" s="1"/>
  <c r="CI158" i="1"/>
  <c r="CK158" i="2" s="1"/>
  <c r="CI134" i="1"/>
  <c r="CK134" i="2" s="1"/>
  <c r="CI176" i="1"/>
  <c r="CK176" i="2" s="1"/>
  <c r="CI180" i="1"/>
  <c r="CK180" i="2" s="1"/>
  <c r="CI154" i="1"/>
  <c r="CK154" i="2" s="1"/>
  <c r="CI175" i="1"/>
  <c r="CK175" i="2" s="1"/>
  <c r="CI120" i="1"/>
  <c r="CK120" i="2" s="1"/>
  <c r="CI155" i="1"/>
  <c r="CK155" i="2" s="1"/>
  <c r="CI152" i="1"/>
  <c r="CK152" i="2" s="1"/>
  <c r="CI142" i="1"/>
  <c r="CK142" i="2" s="1"/>
  <c r="CI126" i="1"/>
  <c r="CK126" i="2" s="1"/>
  <c r="CI146" i="1"/>
  <c r="CK146" i="2" s="1"/>
  <c r="CI148" i="1"/>
  <c r="CK148" i="2" s="1"/>
  <c r="CI130" i="1"/>
  <c r="CK130" i="2" s="1"/>
  <c r="CI122" i="1"/>
  <c r="CK122" i="2" s="1"/>
  <c r="CI124" i="1"/>
  <c r="CK124" i="2" s="1"/>
  <c r="CI144" i="1"/>
  <c r="CK144" i="2" s="1"/>
  <c r="CI166" i="1"/>
  <c r="CK166" i="2" s="1"/>
  <c r="CI173" i="1"/>
  <c r="CK173" i="2" s="1"/>
  <c r="CI184" i="1"/>
  <c r="CK184" i="2" s="1"/>
  <c r="CI114" i="1"/>
  <c r="CK114" i="2" s="1"/>
  <c r="CI139" i="1"/>
  <c r="CK139" i="2" s="1"/>
  <c r="CI118" i="1"/>
  <c r="CK118" i="2" s="1"/>
  <c r="CI129" i="1"/>
  <c r="CK129" i="2" s="1"/>
  <c r="CI179" i="1"/>
  <c r="CK179" i="2" s="1"/>
  <c r="CI140" i="1"/>
  <c r="CK140" i="2" s="1"/>
  <c r="CI172" i="1"/>
  <c r="CK172" i="2" s="1"/>
  <c r="CI171" i="1"/>
  <c r="CK171" i="2" s="1"/>
  <c r="CI160" i="1"/>
  <c r="CK160" i="2" s="1"/>
  <c r="CI113" i="1"/>
  <c r="CK113" i="2" s="1"/>
  <c r="CI121" i="1"/>
  <c r="CK121" i="2" s="1"/>
  <c r="CI168" i="1"/>
  <c r="CK168" i="2" s="1"/>
  <c r="CE130" i="1"/>
  <c r="CG130" i="2" s="1"/>
  <c r="CG159" i="1"/>
  <c r="CI159" i="2" s="1"/>
  <c r="CG167" i="1"/>
  <c r="CI167" i="2" s="1"/>
  <c r="CG126" i="1"/>
  <c r="CI126" i="2" s="1"/>
  <c r="CG162" i="1"/>
  <c r="CI162" i="2" s="1"/>
  <c r="CG149" i="1"/>
  <c r="CI149" i="2" s="1"/>
  <c r="CG133" i="1"/>
  <c r="CI133" i="2" s="1"/>
  <c r="CG172" i="1"/>
  <c r="CI172" i="2" s="1"/>
  <c r="CG146" i="1"/>
  <c r="CI146" i="2" s="1"/>
  <c r="CG151" i="1"/>
  <c r="CI151" i="2" s="1"/>
  <c r="CG184" i="1"/>
  <c r="CI184" i="2" s="1"/>
  <c r="CG136" i="1"/>
  <c r="CI136" i="2" s="1"/>
  <c r="CG173" i="1"/>
  <c r="CI173" i="2" s="1"/>
  <c r="CG165" i="1"/>
  <c r="CI165" i="2" s="1"/>
  <c r="CG114" i="1"/>
  <c r="CI114" i="2" s="1"/>
  <c r="CG152" i="1"/>
  <c r="CI152" i="2" s="1"/>
  <c r="CG142" i="1"/>
  <c r="CI142" i="2" s="1"/>
  <c r="CG125" i="1"/>
  <c r="CI125" i="2" s="1"/>
  <c r="CG117" i="1"/>
  <c r="CI117" i="2" s="1"/>
  <c r="CG135" i="1"/>
  <c r="CI135" i="2" s="1"/>
  <c r="CG116" i="1"/>
  <c r="CI116" i="2" s="1"/>
  <c r="CG156" i="1"/>
  <c r="CI156" i="2" s="1"/>
  <c r="CG138" i="1"/>
  <c r="CI138" i="2" s="1"/>
  <c r="CG155" i="1"/>
  <c r="CI155" i="2" s="1"/>
  <c r="CG161" i="1"/>
  <c r="CI161" i="2" s="1"/>
  <c r="CG120" i="1"/>
  <c r="CI120" i="2" s="1"/>
  <c r="CG145" i="1"/>
  <c r="CI145" i="2" s="1"/>
  <c r="CG137" i="1"/>
  <c r="CI137" i="2" s="1"/>
  <c r="CG143" i="1"/>
  <c r="CI143" i="2" s="1"/>
  <c r="CG160" i="1"/>
  <c r="CI160" i="2" s="1"/>
  <c r="CG131" i="1"/>
  <c r="CI131" i="2" s="1"/>
  <c r="CG134" i="1"/>
  <c r="CI134" i="2" s="1"/>
  <c r="CG154" i="1"/>
  <c r="CI154" i="2" s="1"/>
  <c r="CG176" i="1"/>
  <c r="CI176" i="2" s="1"/>
  <c r="CG130" i="1"/>
  <c r="CI130" i="2" s="1"/>
  <c r="CG183" i="1"/>
  <c r="CI183" i="2" s="1"/>
  <c r="CG129" i="1"/>
  <c r="CI129" i="2" s="1"/>
  <c r="CG158" i="1"/>
  <c r="CI158" i="2" s="1"/>
  <c r="CG164" i="1"/>
  <c r="CI164" i="2" s="1"/>
  <c r="CG144" i="1"/>
  <c r="CI144" i="2" s="1"/>
  <c r="CG128" i="1"/>
  <c r="CI128" i="2" s="1"/>
  <c r="CG174" i="1"/>
  <c r="CI174" i="2" s="1"/>
  <c r="CG180" i="1"/>
  <c r="CI180" i="2" s="1"/>
  <c r="CG141" i="1"/>
  <c r="CI141" i="2" s="1"/>
  <c r="CG163" i="1"/>
  <c r="CI163" i="2" s="1"/>
  <c r="CG123" i="1"/>
  <c r="CI123" i="2" s="1"/>
  <c r="CG148" i="1"/>
  <c r="CI148" i="2" s="1"/>
  <c r="CJ161" i="1"/>
  <c r="CL161" i="2" s="1"/>
  <c r="CJ130" i="1"/>
  <c r="CL130" i="2" s="1"/>
  <c r="CJ145" i="1"/>
  <c r="CL145" i="2" s="1"/>
  <c r="CJ128" i="1"/>
  <c r="CL128" i="2" s="1"/>
  <c r="CJ154" i="1"/>
  <c r="CL154" i="2" s="1"/>
  <c r="CJ139" i="1"/>
  <c r="CL139" i="2" s="1"/>
  <c r="CJ183" i="1"/>
  <c r="CL183" i="2" s="1"/>
  <c r="CJ146" i="1"/>
  <c r="CL146" i="2" s="1"/>
  <c r="CJ185" i="1"/>
  <c r="CL185" i="2" s="1"/>
  <c r="CJ152" i="1"/>
  <c r="CL152" i="2" s="1"/>
  <c r="CJ120" i="1"/>
  <c r="CL120" i="2" s="1"/>
  <c r="CJ151" i="1"/>
  <c r="CL151" i="2" s="1"/>
  <c r="CJ144" i="1"/>
  <c r="CL144" i="2" s="1"/>
  <c r="CJ135" i="1"/>
  <c r="CL135" i="2" s="1"/>
  <c r="CJ168" i="1"/>
  <c r="CL168" i="2" s="1"/>
  <c r="CJ176" i="1"/>
  <c r="CL176" i="2" s="1"/>
  <c r="CJ121" i="1"/>
  <c r="CL121" i="2" s="1"/>
  <c r="CJ141" i="1"/>
  <c r="CL141" i="2" s="1"/>
  <c r="CJ179" i="1"/>
  <c r="CL179" i="2" s="1"/>
  <c r="CJ174" i="1"/>
  <c r="CL174" i="2" s="1"/>
  <c r="CJ172" i="1"/>
  <c r="CL172" i="2" s="1"/>
  <c r="CJ166" i="1"/>
  <c r="CL166" i="2" s="1"/>
  <c r="CJ116" i="1"/>
  <c r="CL116" i="2" s="1"/>
  <c r="CJ118" i="1"/>
  <c r="CL118" i="2" s="1"/>
  <c r="CJ173" i="1"/>
  <c r="CL173" i="2" s="1"/>
  <c r="CJ186" i="1"/>
  <c r="CL186" i="2" s="1"/>
  <c r="CJ136" i="1"/>
  <c r="CL136" i="2" s="1"/>
  <c r="CJ125" i="1"/>
  <c r="CL125" i="2" s="1"/>
  <c r="CJ175" i="1"/>
  <c r="CL175" i="2" s="1"/>
  <c r="CJ171" i="1"/>
  <c r="CL171" i="2" s="1"/>
  <c r="CJ158" i="1"/>
  <c r="CL158" i="2" s="1"/>
  <c r="CJ137" i="1"/>
  <c r="CL137" i="2" s="1"/>
  <c r="CJ163" i="1"/>
  <c r="CL163" i="2" s="1"/>
  <c r="CJ138" i="1"/>
  <c r="CL138" i="2" s="1"/>
  <c r="CJ114" i="1"/>
  <c r="CL114" i="2" s="1"/>
  <c r="CJ123" i="1"/>
  <c r="CL123" i="2" s="1"/>
  <c r="CJ147" i="1"/>
  <c r="CL147" i="2" s="1"/>
  <c r="CJ113" i="1"/>
  <c r="CL113" i="2" s="1"/>
  <c r="CJ164" i="1"/>
  <c r="CL164" i="2" s="1"/>
  <c r="CJ170" i="1"/>
  <c r="CL170" i="2" s="1"/>
  <c r="CJ122" i="1"/>
  <c r="CL122" i="2" s="1"/>
  <c r="CJ155" i="1"/>
  <c r="CL155" i="2" s="1"/>
  <c r="CJ184" i="1"/>
  <c r="CL184" i="2" s="1"/>
  <c r="CH155" i="1"/>
  <c r="CJ155" i="2" s="1"/>
  <c r="CH166" i="1"/>
  <c r="CJ166" i="2" s="1"/>
  <c r="CJ127" i="1"/>
  <c r="CL127" i="2" s="1"/>
  <c r="CJ142" i="1"/>
  <c r="CL142" i="2" s="1"/>
  <c r="CK143" i="1"/>
  <c r="CM143" i="2" s="1"/>
  <c r="CK174" i="1"/>
  <c r="CM174" i="2" s="1"/>
  <c r="CG122" i="1"/>
  <c r="CI122" i="2" s="1"/>
  <c r="CH168" i="1"/>
  <c r="CJ168" i="2" s="1"/>
  <c r="CJ165" i="1"/>
  <c r="CL165" i="2" s="1"/>
  <c r="CH147" i="1"/>
  <c r="CJ147" i="2" s="1"/>
  <c r="CK123" i="1"/>
  <c r="CM123" i="2" s="1"/>
  <c r="CF141" i="1"/>
  <c r="CH141" i="2" s="1"/>
  <c r="CG119" i="1"/>
  <c r="CI119" i="2" s="1"/>
  <c r="CH186" i="1"/>
  <c r="CJ186" i="2" s="1"/>
  <c r="CG115" i="1"/>
  <c r="CI115" i="2" s="1"/>
  <c r="CK166" i="1"/>
  <c r="CM166" i="2" s="1"/>
  <c r="CH141" i="1"/>
  <c r="CJ141" i="2" s="1"/>
  <c r="CK149" i="1"/>
  <c r="CM149" i="2" s="1"/>
  <c r="CG186" i="1"/>
  <c r="CI186" i="2" s="1"/>
  <c r="CJ150" i="1"/>
  <c r="CL150" i="2" s="1"/>
  <c r="CJ149" i="1"/>
  <c r="CL149" i="2" s="1"/>
  <c r="CF159" i="1"/>
  <c r="CH159" i="2" s="1"/>
  <c r="CK120" i="1"/>
  <c r="CM120" i="2" s="1"/>
  <c r="CF163" i="1"/>
  <c r="CH163" i="2" s="1"/>
  <c r="CG139" i="1"/>
  <c r="CI139" i="2" s="1"/>
  <c r="CK171" i="1"/>
  <c r="CM171" i="2" s="1"/>
  <c r="CH131" i="1"/>
  <c r="CJ131" i="2" s="1"/>
  <c r="CJ140" i="1"/>
  <c r="CL140" i="2" s="1"/>
  <c r="CG185" i="1"/>
  <c r="CI185" i="2" s="1"/>
  <c r="CK127" i="1"/>
  <c r="CM127" i="2" s="1"/>
  <c r="CF149" i="1"/>
  <c r="CH149" i="2" s="1"/>
  <c r="CG179" i="1"/>
  <c r="CI179" i="2" s="1"/>
  <c r="CK186" i="1"/>
  <c r="CM186" i="2" s="1"/>
  <c r="CJ115" i="1"/>
  <c r="CL115" i="2" s="1"/>
  <c r="CK157" i="1"/>
  <c r="CM157" i="2" s="1"/>
  <c r="CK152" i="1"/>
  <c r="CM152" i="2" s="1"/>
  <c r="CH163" i="1"/>
  <c r="CJ163" i="2" s="1"/>
  <c r="CH130" i="1"/>
  <c r="CJ130" i="2" s="1"/>
  <c r="CH167" i="1"/>
  <c r="CJ167" i="2" s="1"/>
  <c r="CH164" i="1"/>
  <c r="CJ164" i="2" s="1"/>
  <c r="CH173" i="1"/>
  <c r="CJ173" i="2" s="1"/>
  <c r="CH135" i="1"/>
  <c r="CJ135" i="2" s="1"/>
  <c r="CH134" i="1"/>
  <c r="CJ134" i="2" s="1"/>
  <c r="CH158" i="1"/>
  <c r="CJ158" i="2" s="1"/>
  <c r="CH161" i="1"/>
  <c r="CJ161" i="2" s="1"/>
  <c r="CH148" i="1"/>
  <c r="CJ148" i="2" s="1"/>
  <c r="CH184" i="1"/>
  <c r="CJ184" i="2" s="1"/>
  <c r="CH175" i="1"/>
  <c r="CJ175" i="2" s="1"/>
  <c r="CH127" i="1"/>
  <c r="CJ127" i="2" s="1"/>
  <c r="CH128" i="1"/>
  <c r="CJ128" i="2" s="1"/>
  <c r="CH153" i="1"/>
  <c r="CJ153" i="2" s="1"/>
  <c r="CH172" i="1"/>
  <c r="CJ172" i="2" s="1"/>
  <c r="CH117" i="1"/>
  <c r="CJ117" i="2" s="1"/>
  <c r="CH162" i="1"/>
  <c r="CJ162" i="2" s="1"/>
  <c r="CH118" i="1"/>
  <c r="CJ118" i="2" s="1"/>
  <c r="CH170" i="1"/>
  <c r="CJ170" i="2" s="1"/>
  <c r="CH120" i="1"/>
  <c r="CJ120" i="2" s="1"/>
  <c r="CH165" i="1"/>
  <c r="CJ165" i="2" s="1"/>
  <c r="CH143" i="1"/>
  <c r="CJ143" i="2" s="1"/>
  <c r="CH119" i="1"/>
  <c r="CJ119" i="2" s="1"/>
  <c r="CH138" i="1"/>
  <c r="CJ138" i="2" s="1"/>
  <c r="CH151" i="1"/>
  <c r="CJ151" i="2" s="1"/>
  <c r="CH124" i="1"/>
  <c r="CJ124" i="2" s="1"/>
  <c r="CH150" i="1"/>
  <c r="CJ150" i="2" s="1"/>
  <c r="CH136" i="1"/>
  <c r="CJ136" i="2" s="1"/>
  <c r="CH144" i="1"/>
  <c r="CJ144" i="2" s="1"/>
  <c r="CH152" i="1"/>
  <c r="CJ152" i="2" s="1"/>
  <c r="CH121" i="1"/>
  <c r="CJ121" i="2" s="1"/>
  <c r="CH115" i="1"/>
  <c r="CJ115" i="2" s="1"/>
  <c r="CH185" i="1"/>
  <c r="CJ185" i="2" s="1"/>
  <c r="CH149" i="1"/>
  <c r="CJ149" i="2" s="1"/>
  <c r="CH113" i="1"/>
  <c r="CJ113" i="2" s="1"/>
  <c r="CH132" i="1"/>
  <c r="CJ132" i="2" s="1"/>
  <c r="CH122" i="1"/>
  <c r="CJ122" i="2" s="1"/>
  <c r="CH171" i="1"/>
  <c r="CJ171" i="2" s="1"/>
  <c r="CH174" i="1"/>
  <c r="CJ174" i="2" s="1"/>
  <c r="CH116" i="1"/>
  <c r="CJ116" i="2" s="1"/>
  <c r="CH114" i="1"/>
  <c r="CJ114" i="2" s="1"/>
  <c r="CH180" i="1"/>
  <c r="CJ180" i="2" s="1"/>
  <c r="CH159" i="1"/>
  <c r="CJ159" i="2" s="1"/>
  <c r="CH154" i="1"/>
  <c r="CJ154" i="2" s="1"/>
  <c r="CF115" i="1"/>
  <c r="CH115" i="2" s="1"/>
  <c r="CF114" i="1"/>
  <c r="CH114" i="2" s="1"/>
  <c r="CF150" i="1"/>
  <c r="CH150" i="2" s="1"/>
  <c r="CF185" i="1"/>
  <c r="CH185" i="2" s="1"/>
  <c r="CF120" i="1"/>
  <c r="CH120" i="2" s="1"/>
  <c r="CF184" i="1"/>
  <c r="CH184" i="2" s="1"/>
  <c r="CF152" i="1"/>
  <c r="CH152" i="2" s="1"/>
  <c r="CF144" i="1"/>
  <c r="CH144" i="2" s="1"/>
  <c r="CF151" i="1"/>
  <c r="CH151" i="2" s="1"/>
  <c r="CF173" i="1"/>
  <c r="CH173" i="2" s="1"/>
  <c r="CF126" i="1"/>
  <c r="CH126" i="2" s="1"/>
  <c r="CF166" i="1"/>
  <c r="CH166" i="2" s="1"/>
  <c r="CF135" i="1"/>
  <c r="CH135" i="2" s="1"/>
  <c r="CF156" i="1"/>
  <c r="CH156" i="2" s="1"/>
  <c r="CF124" i="1"/>
  <c r="CH124" i="2" s="1"/>
  <c r="CF117" i="1"/>
  <c r="CH117" i="2" s="1"/>
  <c r="CF123" i="1"/>
  <c r="CH123" i="2" s="1"/>
  <c r="CF129" i="1"/>
  <c r="CH129" i="2" s="1"/>
  <c r="CF165" i="1"/>
  <c r="CH165" i="2" s="1"/>
  <c r="CF132" i="1"/>
  <c r="CH132" i="2" s="1"/>
  <c r="CF146" i="1"/>
  <c r="CH146" i="2" s="1"/>
  <c r="CF154" i="1"/>
  <c r="CH154" i="2" s="1"/>
  <c r="CF139" i="1"/>
  <c r="CH139" i="2" s="1"/>
  <c r="CF174" i="1"/>
  <c r="CH174" i="2" s="1"/>
  <c r="CF171" i="1"/>
  <c r="CH171" i="2" s="1"/>
  <c r="CF158" i="1"/>
  <c r="CH158" i="2" s="1"/>
  <c r="CF148" i="1"/>
  <c r="CH148" i="2" s="1"/>
  <c r="CF116" i="1"/>
  <c r="CH116" i="2" s="1"/>
  <c r="CF167" i="1"/>
  <c r="CH167" i="2" s="1"/>
  <c r="CF186" i="1"/>
  <c r="CH186" i="2" s="1"/>
  <c r="CF113" i="1"/>
  <c r="CH113" i="2" s="1"/>
  <c r="CF140" i="1"/>
  <c r="CH140" i="2" s="1"/>
  <c r="CF145" i="1"/>
  <c r="CH145" i="2" s="1"/>
  <c r="CF180" i="1"/>
  <c r="CH180" i="2" s="1"/>
  <c r="CF122" i="1"/>
  <c r="CH122" i="2" s="1"/>
  <c r="CF118" i="1"/>
  <c r="CH118" i="2" s="1"/>
  <c r="CF125" i="1"/>
  <c r="CH125" i="2" s="1"/>
  <c r="CF128" i="1"/>
  <c r="CH128" i="2" s="1"/>
  <c r="CF134" i="1"/>
  <c r="CH134" i="2" s="1"/>
  <c r="CF160" i="1"/>
  <c r="CH160" i="2" s="1"/>
  <c r="CF175" i="1"/>
  <c r="CH175" i="2" s="1"/>
  <c r="CF161" i="1"/>
  <c r="CH161" i="2" s="1"/>
  <c r="CF133" i="1"/>
  <c r="CH133" i="2" s="1"/>
  <c r="CF130" i="1"/>
  <c r="CH130" i="2" s="1"/>
  <c r="CF143" i="1"/>
  <c r="CH143" i="2" s="1"/>
  <c r="CF147" i="1"/>
  <c r="CH147" i="2" s="1"/>
  <c r="CF121" i="1"/>
  <c r="CH121" i="2" s="1"/>
  <c r="CF183" i="1"/>
  <c r="CH183" i="2" s="1"/>
  <c r="CF142" i="1"/>
  <c r="CH142" i="2" s="1"/>
  <c r="CF137" i="1"/>
  <c r="CH137" i="2" s="1"/>
  <c r="CF162" i="1"/>
  <c r="CH162" i="2" s="1"/>
  <c r="CF127" i="1"/>
  <c r="CH127" i="2" s="1"/>
  <c r="CG147" i="1"/>
  <c r="CI147" i="2" s="1"/>
  <c r="CK136" i="1"/>
  <c r="CM136" i="2" s="1"/>
  <c r="CK167" i="1"/>
  <c r="CM167" i="2" s="1"/>
  <c r="CK134" i="1"/>
  <c r="CM134" i="2" s="1"/>
  <c r="CK146" i="1"/>
  <c r="CM146" i="2" s="1"/>
  <c r="CK131" i="1"/>
  <c r="CM131" i="2" s="1"/>
  <c r="CK176" i="1"/>
  <c r="CM176" i="2" s="1"/>
  <c r="CK116" i="1"/>
  <c r="CM116" i="2" s="1"/>
  <c r="CK164" i="1"/>
  <c r="CM164" i="2" s="1"/>
  <c r="CK125" i="1"/>
  <c r="CM125" i="2" s="1"/>
  <c r="CK170" i="1"/>
  <c r="CM170" i="2" s="1"/>
  <c r="CK165" i="1"/>
  <c r="CM165" i="2" s="1"/>
  <c r="CK144" i="1"/>
  <c r="CM144" i="2" s="1"/>
  <c r="CK138" i="1"/>
  <c r="CM138" i="2" s="1"/>
  <c r="CK158" i="1"/>
  <c r="CM158" i="2" s="1"/>
  <c r="CK145" i="1"/>
  <c r="CM145" i="2" s="1"/>
  <c r="CK140" i="1"/>
  <c r="CM140" i="2" s="1"/>
  <c r="CK129" i="1"/>
  <c r="CM129" i="2" s="1"/>
  <c r="CK133" i="1"/>
  <c r="CM133" i="2" s="1"/>
  <c r="CK128" i="1"/>
  <c r="CM128" i="2" s="1"/>
  <c r="CK179" i="1"/>
  <c r="CM179" i="2" s="1"/>
  <c r="CK159" i="1"/>
  <c r="CM159" i="2" s="1"/>
  <c r="CK126" i="1"/>
  <c r="CM126" i="2" s="1"/>
  <c r="CK135" i="1"/>
  <c r="CM135" i="2" s="1"/>
  <c r="CK119" i="1"/>
  <c r="CM119" i="2" s="1"/>
  <c r="CK117" i="1"/>
  <c r="CM117" i="2" s="1"/>
  <c r="CK122" i="1"/>
  <c r="CM122" i="2" s="1"/>
  <c r="CK162" i="1"/>
  <c r="CM162" i="2" s="1"/>
  <c r="CK141" i="1"/>
  <c r="CM141" i="2" s="1"/>
  <c r="CK115" i="1"/>
  <c r="CM115" i="2" s="1"/>
  <c r="CK156" i="1"/>
  <c r="CM156" i="2" s="1"/>
  <c r="CK151" i="1"/>
  <c r="CM151" i="2" s="1"/>
  <c r="CK132" i="1"/>
  <c r="CM132" i="2" s="1"/>
  <c r="CK150" i="1"/>
  <c r="CM150" i="2" s="1"/>
  <c r="CK113" i="1"/>
  <c r="CM113" i="2" s="1"/>
  <c r="CK172" i="1"/>
  <c r="CM172" i="2" s="1"/>
  <c r="CK168" i="1"/>
  <c r="CM168" i="2" s="1"/>
  <c r="CK160" i="1"/>
  <c r="CM160" i="2" s="1"/>
  <c r="CK154" i="1"/>
  <c r="CM154" i="2" s="1"/>
  <c r="CK124" i="1"/>
  <c r="CM124" i="2" s="1"/>
  <c r="CK142" i="1"/>
  <c r="CM142" i="2" s="1"/>
  <c r="CK185" i="1"/>
  <c r="CM185" i="2" s="1"/>
  <c r="CK139" i="1"/>
  <c r="CM139" i="2" s="1"/>
  <c r="CK163" i="1"/>
  <c r="CM163" i="2" s="1"/>
  <c r="CK175" i="1"/>
  <c r="CM175" i="2" s="1"/>
  <c r="CJ167" i="1"/>
  <c r="CL167" i="2" s="1"/>
  <c r="CK118" i="1"/>
  <c r="CM118" i="2" s="1"/>
  <c r="CF157" i="1"/>
  <c r="CH157" i="2" s="1"/>
  <c r="CJ159" i="1"/>
  <c r="CL159" i="2" s="1"/>
  <c r="CF155" i="1"/>
  <c r="CH155" i="2" s="1"/>
  <c r="CK121" i="1"/>
  <c r="CM121" i="2" s="1"/>
  <c r="CH139" i="1"/>
  <c r="CJ139" i="2" s="1"/>
  <c r="CH146" i="1"/>
  <c r="CJ146" i="2" s="1"/>
  <c r="CJ129" i="1"/>
  <c r="CL129" i="2" s="1"/>
  <c r="CH133" i="1"/>
  <c r="CJ133" i="2" s="1"/>
  <c r="CG127" i="1"/>
  <c r="CI127" i="2" s="1"/>
  <c r="CG140" i="1"/>
  <c r="CI140" i="2" s="1"/>
  <c r="CH129" i="1"/>
  <c r="CJ129" i="2" s="1"/>
  <c r="CF176" i="1"/>
  <c r="CH176" i="2" s="1"/>
  <c r="CG166" i="1"/>
  <c r="CI166" i="2" s="1"/>
  <c r="CF119" i="1"/>
  <c r="CH119" i="2" s="1"/>
  <c r="CK153" i="1"/>
  <c r="CM153" i="2" s="1"/>
  <c r="CF170" i="1"/>
  <c r="CH170" i="2" s="1"/>
  <c r="CJ180" i="1"/>
  <c r="CL180" i="2" s="1"/>
  <c r="CG168" i="1"/>
  <c r="CI168" i="2" s="1"/>
  <c r="CK173" i="1"/>
  <c r="CM173" i="2" s="1"/>
  <c r="CG124" i="1"/>
  <c r="CI124" i="2" s="1"/>
  <c r="CK161" i="1"/>
  <c r="CM161" i="2" s="1"/>
  <c r="CF164" i="1"/>
  <c r="CH164" i="2" s="1"/>
  <c r="CJ153" i="1"/>
  <c r="CL153" i="2" s="1"/>
  <c r="CG118" i="1"/>
  <c r="CI118" i="2" s="1"/>
  <c r="CH156" i="1"/>
  <c r="CJ156" i="2" s="1"/>
  <c r="CG157" i="1"/>
  <c r="CI157" i="2" s="1"/>
  <c r="Y186" i="1" l="1"/>
  <c r="EL190" i="2"/>
  <c r="EL198" i="2" s="1"/>
  <c r="EL199" i="2" s="1"/>
  <c r="CD122" i="1"/>
  <c r="CF122" i="2" s="1"/>
  <c r="CD119" i="1"/>
  <c r="CF119" i="2" s="1"/>
  <c r="CD156" i="1"/>
  <c r="CF156" i="2" s="1"/>
  <c r="CD172" i="1"/>
  <c r="CF172" i="2" s="1"/>
  <c r="CD157" i="1"/>
  <c r="CF157" i="2" s="1"/>
  <c r="CD185" i="1"/>
  <c r="CD176" i="1"/>
  <c r="CF176" i="2" s="1"/>
  <c r="CD127" i="1"/>
  <c r="CF127" i="2" s="1"/>
  <c r="CD117" i="1"/>
  <c r="CF117" i="2" s="1"/>
  <c r="CD124" i="1"/>
  <c r="CF124" i="2" s="1"/>
  <c r="CD166" i="1"/>
  <c r="CF166" i="2" s="1"/>
  <c r="CD133" i="1"/>
  <c r="CF133" i="2" s="1"/>
  <c r="BC190" i="1"/>
  <c r="CD118" i="1"/>
  <c r="CF118" i="2" s="1"/>
  <c r="CD128" i="1"/>
  <c r="CF128" i="2" s="1"/>
  <c r="CD140" i="1"/>
  <c r="CF140" i="2" s="1"/>
  <c r="CD114" i="1"/>
  <c r="CF114" i="2" s="1"/>
  <c r="Y114" i="2" s="1"/>
  <c r="CD145" i="1"/>
  <c r="CF145" i="2" s="1"/>
  <c r="EJ190" i="2"/>
  <c r="EJ198" i="2" s="1"/>
  <c r="EJ199" i="2" s="1"/>
  <c r="EQ190" i="2"/>
  <c r="EQ198" i="2" s="1"/>
  <c r="EQ199" i="2" s="1"/>
  <c r="EP190" i="2"/>
  <c r="EP198" i="2" s="1"/>
  <c r="EP199" i="2" s="1"/>
  <c r="EM190" i="2"/>
  <c r="EM198" i="2" s="1"/>
  <c r="EM199" i="2" s="1"/>
  <c r="CG113" i="1"/>
  <c r="BD190" i="1"/>
  <c r="EO190" i="2"/>
  <c r="EO198" i="2" s="1"/>
  <c r="EO199" i="2" s="1"/>
  <c r="CD149" i="1"/>
  <c r="CF149" i="2" s="1"/>
  <c r="CD146" i="1"/>
  <c r="CF146" i="2" s="1"/>
  <c r="CD143" i="1"/>
  <c r="CF143" i="2" s="1"/>
  <c r="CD115" i="1"/>
  <c r="CF115" i="2" s="1"/>
  <c r="CH190" i="1"/>
  <c r="CH198" i="1" s="1"/>
  <c r="CH199" i="1" s="1"/>
  <c r="CJ112" i="2"/>
  <c r="CJ190" i="2" s="1"/>
  <c r="CJ198" i="2" s="1"/>
  <c r="CJ199" i="2" s="1"/>
  <c r="CD126" i="1"/>
  <c r="CF126" i="2" s="1"/>
  <c r="CJ190" i="1"/>
  <c r="CJ198" i="1" s="1"/>
  <c r="CJ199" i="1" s="1"/>
  <c r="CL112" i="2"/>
  <c r="CL190" i="2" s="1"/>
  <c r="CL198" i="2" s="1"/>
  <c r="CL199" i="2" s="1"/>
  <c r="CD165" i="1"/>
  <c r="CF165" i="2" s="1"/>
  <c r="CD170" i="1"/>
  <c r="CF170" i="2" s="1"/>
  <c r="CD137" i="1"/>
  <c r="CF137" i="2" s="1"/>
  <c r="CD147" i="1"/>
  <c r="CF147" i="2" s="1"/>
  <c r="CD130" i="1"/>
  <c r="CF130" i="2" s="1"/>
  <c r="CD131" i="1"/>
  <c r="CF131" i="2" s="1"/>
  <c r="CD158" i="1"/>
  <c r="CF158" i="2" s="1"/>
  <c r="CD164" i="1"/>
  <c r="CF164" i="2" s="1"/>
  <c r="CD142" i="1"/>
  <c r="CF142" i="2" s="1"/>
  <c r="CD150" i="1"/>
  <c r="CF150" i="2" s="1"/>
  <c r="CD139" i="1"/>
  <c r="CF139" i="2" s="1"/>
  <c r="CD167" i="1"/>
  <c r="CF167" i="2" s="1"/>
  <c r="CD123" i="1"/>
  <c r="CF123" i="2" s="1"/>
  <c r="CD129" i="1"/>
  <c r="CF129" i="2" s="1"/>
  <c r="CD171" i="1"/>
  <c r="CF171" i="2" s="1"/>
  <c r="CD180" i="1"/>
  <c r="CF180" i="2" s="1"/>
  <c r="CH112" i="2"/>
  <c r="CH190" i="2" s="1"/>
  <c r="CH198" i="2" s="1"/>
  <c r="CH199" i="2" s="1"/>
  <c r="CF190" i="1"/>
  <c r="CF198" i="1" s="1"/>
  <c r="CF199" i="1" s="1"/>
  <c r="CD155" i="1"/>
  <c r="CF155" i="2" s="1"/>
  <c r="CD141" i="1"/>
  <c r="CF141" i="2" s="1"/>
  <c r="CD163" i="1"/>
  <c r="CF163" i="2" s="1"/>
  <c r="CD113" i="1"/>
  <c r="CF113" i="2" s="1"/>
  <c r="Y113" i="2" s="1"/>
  <c r="CD132" i="1"/>
  <c r="CF132" i="2" s="1"/>
  <c r="CD161" i="1"/>
  <c r="CF161" i="2" s="1"/>
  <c r="EN190" i="2"/>
  <c r="EN198" i="2" s="1"/>
  <c r="EN199" i="2" s="1"/>
  <c r="BF190" i="1"/>
  <c r="CI112" i="1"/>
  <c r="CD121" i="1"/>
  <c r="CF121" i="2" s="1"/>
  <c r="CD151" i="1"/>
  <c r="CF151" i="2" s="1"/>
  <c r="CD144" i="1"/>
  <c r="CF144" i="2" s="1"/>
  <c r="CD159" i="1"/>
  <c r="CF159" i="2" s="1"/>
  <c r="CD125" i="1"/>
  <c r="CF125" i="2" s="1"/>
  <c r="CD183" i="1"/>
  <c r="CF183" i="2" s="1"/>
  <c r="CD135" i="1"/>
  <c r="CF135" i="2" s="1"/>
  <c r="CD120" i="1"/>
  <c r="CF120" i="2" s="1"/>
  <c r="BH190" i="1"/>
  <c r="CK112" i="1"/>
  <c r="CD174" i="1"/>
  <c r="CF174" i="2" s="1"/>
  <c r="BA190" i="1"/>
  <c r="N20" i="4" s="1"/>
  <c r="CD112" i="1"/>
  <c r="Y112" i="1" s="1"/>
  <c r="EK190" i="2"/>
  <c r="EK198" i="2" s="1"/>
  <c r="EK199" i="2" s="1"/>
  <c r="BB190" i="1"/>
  <c r="O20" i="4" s="1"/>
  <c r="CE112" i="1"/>
  <c r="CD179" i="1"/>
  <c r="CF179" i="2" s="1"/>
  <c r="CD162" i="1"/>
  <c r="CF162" i="2" s="1"/>
  <c r="CD173" i="1"/>
  <c r="CF173" i="2" s="1"/>
  <c r="BE190" i="1"/>
  <c r="CD138" i="1"/>
  <c r="CF138" i="2" s="1"/>
  <c r="BG190" i="1"/>
  <c r="CD168" i="1"/>
  <c r="CF168" i="2" s="1"/>
  <c r="CD184" i="1"/>
  <c r="CF184" i="2" s="1"/>
  <c r="CD153" i="1"/>
  <c r="CF153" i="2" s="1"/>
  <c r="CD134" i="1"/>
  <c r="CF134" i="2" s="1"/>
  <c r="CD136" i="1"/>
  <c r="CF136" i="2" s="1"/>
  <c r="CD152" i="1"/>
  <c r="CF152" i="2" s="1"/>
  <c r="CD154" i="1"/>
  <c r="CF154" i="2" s="1"/>
  <c r="CD148" i="1"/>
  <c r="CF148" i="2" s="1"/>
  <c r="CD175" i="1"/>
  <c r="CF175" i="2" s="1"/>
  <c r="CD116" i="1"/>
  <c r="CF116" i="2" s="1"/>
  <c r="Y116" i="2" s="1"/>
  <c r="CD160" i="1"/>
  <c r="CF160" i="2" s="1"/>
  <c r="BH198" i="1" l="1"/>
  <c r="BH199" i="1" s="1"/>
  <c r="BH191" i="1"/>
  <c r="BG198" i="1"/>
  <c r="BG199" i="1" s="1"/>
  <c r="BG191" i="1"/>
  <c r="BE198" i="1"/>
  <c r="BE199" i="1" s="1"/>
  <c r="BE191" i="1"/>
  <c r="BA198" i="1"/>
  <c r="BA199" i="1" s="1"/>
  <c r="BA191" i="1"/>
  <c r="BC198" i="1"/>
  <c r="BC199" i="1" s="1"/>
  <c r="BC191" i="1"/>
  <c r="BB198" i="1"/>
  <c r="BB199" i="1" s="1"/>
  <c r="BB191" i="1"/>
  <c r="BF198" i="1"/>
  <c r="BF199" i="1" s="1"/>
  <c r="BF191" i="1"/>
  <c r="BD198" i="1"/>
  <c r="BD199" i="1" s="1"/>
  <c r="BD191" i="1"/>
  <c r="Y171" i="1"/>
  <c r="Z171" i="1" s="1"/>
  <c r="AA171" i="1" s="1"/>
  <c r="AB171" i="1" s="1"/>
  <c r="AC171" i="1" s="1"/>
  <c r="AD171" i="1" s="1"/>
  <c r="AE171" i="1" s="1"/>
  <c r="AF171" i="1" s="1"/>
  <c r="Z186" i="1"/>
  <c r="BC186" i="2"/>
  <c r="Y186" i="2" s="1"/>
  <c r="W186" i="3" s="1"/>
  <c r="BC171" i="2"/>
  <c r="CF185" i="2"/>
  <c r="Y185" i="2" s="1"/>
  <c r="Y175" i="1"/>
  <c r="Y174" i="1"/>
  <c r="Y176" i="1"/>
  <c r="Y172" i="1"/>
  <c r="Y170" i="1"/>
  <c r="Y173" i="1"/>
  <c r="Y119" i="1"/>
  <c r="Z119" i="1" s="1"/>
  <c r="Y150" i="1"/>
  <c r="BC150" i="2" s="1"/>
  <c r="Y179" i="1"/>
  <c r="Y179" i="2" s="1"/>
  <c r="W179" i="3" s="1"/>
  <c r="Y183" i="1"/>
  <c r="BC183" i="2" s="1"/>
  <c r="Y158" i="1"/>
  <c r="Z158" i="1" s="1"/>
  <c r="Y130" i="1"/>
  <c r="Y114" i="1"/>
  <c r="W114" i="3" s="1"/>
  <c r="BD114" i="2" s="1"/>
  <c r="Z114" i="2" s="1"/>
  <c r="Y125" i="1"/>
  <c r="BC125" i="2" s="1"/>
  <c r="Y144" i="1"/>
  <c r="BC144" i="2" s="1"/>
  <c r="Y145" i="1"/>
  <c r="Z145" i="1" s="1"/>
  <c r="Y140" i="1"/>
  <c r="BC140" i="2" s="1"/>
  <c r="Y152" i="1"/>
  <c r="BC152" i="2" s="1"/>
  <c r="Y134" i="1"/>
  <c r="Z134" i="1" s="1"/>
  <c r="Y154" i="1"/>
  <c r="Z154" i="1" s="1"/>
  <c r="Y164" i="1"/>
  <c r="Z164" i="1" s="1"/>
  <c r="Y168" i="1"/>
  <c r="BC168" i="2" s="1"/>
  <c r="Y138" i="1"/>
  <c r="Z138" i="1" s="1"/>
  <c r="Y161" i="1"/>
  <c r="Z161" i="1" s="1"/>
  <c r="Y113" i="1"/>
  <c r="Z113" i="1" s="1"/>
  <c r="Y139" i="1"/>
  <c r="BC139" i="2" s="1"/>
  <c r="Y143" i="1"/>
  <c r="BC143" i="2" s="1"/>
  <c r="Y149" i="1"/>
  <c r="BC149" i="2" s="1"/>
  <c r="Y133" i="1"/>
  <c r="Z133" i="1" s="1"/>
  <c r="Y166" i="1"/>
  <c r="Z166" i="1" s="1"/>
  <c r="Y127" i="1"/>
  <c r="BC127" i="2" s="1"/>
  <c r="Y160" i="1"/>
  <c r="BC160" i="2" s="1"/>
  <c r="Y151" i="1"/>
  <c r="Z151" i="1" s="1"/>
  <c r="Y155" i="1"/>
  <c r="Z155" i="1" s="1"/>
  <c r="Y180" i="1"/>
  <c r="Y129" i="1"/>
  <c r="Z129" i="1" s="1"/>
  <c r="Y123" i="1"/>
  <c r="Z123" i="1" s="1"/>
  <c r="Y137" i="1"/>
  <c r="Z137" i="1" s="1"/>
  <c r="Y118" i="1"/>
  <c r="Y124" i="1"/>
  <c r="Z124" i="1" s="1"/>
  <c r="Z112" i="1"/>
  <c r="CI113" i="2"/>
  <c r="CI190" i="2" s="1"/>
  <c r="CI198" i="2" s="1"/>
  <c r="CI199" i="2" s="1"/>
  <c r="CG190" i="1"/>
  <c r="CG198" i="1" s="1"/>
  <c r="CG199" i="1" s="1"/>
  <c r="AA186" i="1"/>
  <c r="Y184" i="1"/>
  <c r="BC184" i="2" s="1"/>
  <c r="Y162" i="1"/>
  <c r="Y120" i="1"/>
  <c r="Y159" i="1"/>
  <c r="Y141" i="1"/>
  <c r="Y165" i="1"/>
  <c r="Y126" i="1"/>
  <c r="Y115" i="1"/>
  <c r="Y146" i="1"/>
  <c r="Y185" i="1"/>
  <c r="Y156" i="1"/>
  <c r="Y122" i="1"/>
  <c r="CK112" i="2"/>
  <c r="CK190" i="2" s="1"/>
  <c r="CK198" i="2" s="1"/>
  <c r="CK199" i="2" s="1"/>
  <c r="CI190" i="1"/>
  <c r="CI198" i="1" s="1"/>
  <c r="CI199" i="1" s="1"/>
  <c r="Y116" i="1"/>
  <c r="Y148" i="1"/>
  <c r="Y136" i="1"/>
  <c r="Y153" i="1"/>
  <c r="CG112" i="2"/>
  <c r="CG190" i="2" s="1"/>
  <c r="CG198" i="2" s="1"/>
  <c r="CG199" i="2" s="1"/>
  <c r="CE190" i="1"/>
  <c r="CE198" i="1" s="1"/>
  <c r="CE199" i="1" s="1"/>
  <c r="CD190" i="1"/>
  <c r="CD198" i="1" s="1"/>
  <c r="CD199" i="1" s="1"/>
  <c r="CF112" i="2"/>
  <c r="CM112" i="2"/>
  <c r="CM190" i="2" s="1"/>
  <c r="CM198" i="2" s="1"/>
  <c r="CM199" i="2" s="1"/>
  <c r="CK190" i="1"/>
  <c r="CK198" i="1" s="1"/>
  <c r="CK199" i="1" s="1"/>
  <c r="Y135" i="1"/>
  <c r="Y121" i="1"/>
  <c r="Y132" i="1"/>
  <c r="Y163" i="1"/>
  <c r="Y167" i="1"/>
  <c r="Y142" i="1"/>
  <c r="Y131" i="1"/>
  <c r="Y147" i="1"/>
  <c r="Y128" i="1"/>
  <c r="Y117" i="1"/>
  <c r="Y157" i="1"/>
  <c r="W185" i="3" l="1"/>
  <c r="BD186" i="2"/>
  <c r="Z186" i="2" s="1"/>
  <c r="X186" i="3" s="1"/>
  <c r="BE186" i="2" s="1"/>
  <c r="BC119" i="2"/>
  <c r="Z180" i="1"/>
  <c r="BC180" i="2"/>
  <c r="Y180" i="2" s="1"/>
  <c r="W180" i="3" s="1"/>
  <c r="Z170" i="1"/>
  <c r="AA170" i="1" s="1"/>
  <c r="AB170" i="1" s="1"/>
  <c r="AC170" i="1" s="1"/>
  <c r="AD170" i="1" s="1"/>
  <c r="AE170" i="1" s="1"/>
  <c r="AF170" i="1" s="1"/>
  <c r="BC170" i="2"/>
  <c r="Y170" i="2" s="1"/>
  <c r="W170" i="3" s="1"/>
  <c r="Z175" i="1"/>
  <c r="AA175" i="1" s="1"/>
  <c r="AB175" i="1" s="1"/>
  <c r="AC175" i="1" s="1"/>
  <c r="AD175" i="1" s="1"/>
  <c r="AE175" i="1" s="1"/>
  <c r="AF175" i="1" s="1"/>
  <c r="BC175" i="2"/>
  <c r="Y175" i="2" s="1"/>
  <c r="W175" i="3" s="1"/>
  <c r="D171" i="1"/>
  <c r="Z172" i="1"/>
  <c r="AA172" i="1" s="1"/>
  <c r="AB172" i="1" s="1"/>
  <c r="AC172" i="1" s="1"/>
  <c r="AD172" i="1" s="1"/>
  <c r="AE172" i="1" s="1"/>
  <c r="AF172" i="1" s="1"/>
  <c r="BC172" i="2"/>
  <c r="Y172" i="2" s="1"/>
  <c r="W172" i="3" s="1"/>
  <c r="Z176" i="1"/>
  <c r="AA176" i="1" s="1"/>
  <c r="AB176" i="1" s="1"/>
  <c r="AC176" i="1" s="1"/>
  <c r="AD176" i="1" s="1"/>
  <c r="AE176" i="1" s="1"/>
  <c r="AF176" i="1" s="1"/>
  <c r="BC176" i="2"/>
  <c r="Y176" i="2" s="1"/>
  <c r="W176" i="3" s="1"/>
  <c r="Z173" i="1"/>
  <c r="AA173" i="1" s="1"/>
  <c r="AB173" i="1" s="1"/>
  <c r="AC173" i="1" s="1"/>
  <c r="AD173" i="1" s="1"/>
  <c r="AE173" i="1" s="1"/>
  <c r="AF173" i="1" s="1"/>
  <c r="BC173" i="2"/>
  <c r="Y173" i="2" s="1"/>
  <c r="W173" i="3" s="1"/>
  <c r="Z174" i="1"/>
  <c r="AA174" i="1" s="1"/>
  <c r="AB174" i="1" s="1"/>
  <c r="AC174" i="1" s="1"/>
  <c r="AD174" i="1" s="1"/>
  <c r="AE174" i="1" s="1"/>
  <c r="AF174" i="1" s="1"/>
  <c r="BC174" i="2"/>
  <c r="Y174" i="2" s="1"/>
  <c r="W174" i="3" s="1"/>
  <c r="BD185" i="2"/>
  <c r="BC118" i="2"/>
  <c r="Y118" i="2" s="1"/>
  <c r="W118" i="3" s="1"/>
  <c r="Z130" i="1"/>
  <c r="AA130" i="1" s="1"/>
  <c r="BC130" i="2"/>
  <c r="Y130" i="2" s="1"/>
  <c r="W130" i="3" s="1"/>
  <c r="Z150" i="1"/>
  <c r="AA150" i="1" s="1"/>
  <c r="Z144" i="1"/>
  <c r="AA144" i="1" s="1"/>
  <c r="BC145" i="2"/>
  <c r="Y145" i="2" s="1"/>
  <c r="BC154" i="2"/>
  <c r="Y154" i="2" s="1"/>
  <c r="Z179" i="1"/>
  <c r="AA179" i="1" s="1"/>
  <c r="Z114" i="1"/>
  <c r="X114" i="3" s="1"/>
  <c r="BE114" i="2" s="1"/>
  <c r="AA114" i="2" s="1"/>
  <c r="Z140" i="1"/>
  <c r="AA140" i="1" s="1"/>
  <c r="BC138" i="2"/>
  <c r="Y138" i="2" s="1"/>
  <c r="BC158" i="2"/>
  <c r="Y158" i="2" s="1"/>
  <c r="Z183" i="1"/>
  <c r="AA183" i="1" s="1"/>
  <c r="Z125" i="1"/>
  <c r="AA125" i="1" s="1"/>
  <c r="BC137" i="2"/>
  <c r="Y137" i="2" s="1"/>
  <c r="BC134" i="2"/>
  <c r="Y134" i="2" s="1"/>
  <c r="W113" i="3"/>
  <c r="BD113" i="2" s="1"/>
  <c r="Z113" i="2" s="1"/>
  <c r="Z152" i="1"/>
  <c r="AA152" i="1" s="1"/>
  <c r="BC133" i="2"/>
  <c r="Y133" i="2" s="1"/>
  <c r="BC151" i="2"/>
  <c r="Y151" i="2" s="1"/>
  <c r="BC155" i="2"/>
  <c r="Y155" i="2" s="1"/>
  <c r="Z139" i="1"/>
  <c r="AA139" i="1" s="1"/>
  <c r="BC124" i="2"/>
  <c r="Y124" i="2" s="1"/>
  <c r="BC161" i="2"/>
  <c r="Y161" i="2" s="1"/>
  <c r="BC129" i="2"/>
  <c r="Y129" i="2" s="1"/>
  <c r="BC164" i="2"/>
  <c r="Y164" i="2" s="1"/>
  <c r="BC123" i="2"/>
  <c r="Y123" i="2" s="1"/>
  <c r="BC166" i="2"/>
  <c r="Y166" i="2" s="1"/>
  <c r="Z168" i="1"/>
  <c r="AA168" i="1" s="1"/>
  <c r="Z160" i="1"/>
  <c r="AA160" i="1" s="1"/>
  <c r="Z143" i="1"/>
  <c r="AA143" i="1" s="1"/>
  <c r="Z127" i="1"/>
  <c r="AA127" i="1" s="1"/>
  <c r="Z118" i="1"/>
  <c r="Z149" i="1"/>
  <c r="AA149" i="1" s="1"/>
  <c r="AA166" i="1"/>
  <c r="Z156" i="1"/>
  <c r="BC156" i="2"/>
  <c r="Z115" i="1"/>
  <c r="BC115" i="2"/>
  <c r="Z184" i="1"/>
  <c r="AA119" i="1"/>
  <c r="Z117" i="1"/>
  <c r="BC117" i="2"/>
  <c r="BC128" i="2"/>
  <c r="Z128" i="1"/>
  <c r="BC132" i="2"/>
  <c r="Z132" i="1"/>
  <c r="BC153" i="2"/>
  <c r="Z153" i="1"/>
  <c r="Y152" i="2"/>
  <c r="Z126" i="1"/>
  <c r="BC126" i="2"/>
  <c r="Y144" i="2"/>
  <c r="AA155" i="1"/>
  <c r="Y190" i="1"/>
  <c r="Y198" i="1" s="1"/>
  <c r="Y199" i="1" s="1"/>
  <c r="AA164" i="1"/>
  <c r="Z167" i="1"/>
  <c r="BC167" i="2"/>
  <c r="Z121" i="1"/>
  <c r="BC121" i="2"/>
  <c r="CF190" i="2"/>
  <c r="CF198" i="2" s="1"/>
  <c r="CF199" i="2" s="1"/>
  <c r="Y112" i="2"/>
  <c r="Z136" i="1"/>
  <c r="BC136" i="2"/>
  <c r="AA113" i="1"/>
  <c r="Y143" i="2"/>
  <c r="Y150" i="2"/>
  <c r="Z185" i="1"/>
  <c r="Z165" i="1"/>
  <c r="BC165" i="2"/>
  <c r="Y127" i="2"/>
  <c r="Y139" i="2"/>
  <c r="Y168" i="2"/>
  <c r="AA134" i="1"/>
  <c r="Y119" i="2"/>
  <c r="AA180" i="1"/>
  <c r="AA161" i="1"/>
  <c r="AA151" i="1"/>
  <c r="AA112" i="1"/>
  <c r="Z131" i="1"/>
  <c r="BC131" i="2"/>
  <c r="BC163" i="2"/>
  <c r="Z163" i="1"/>
  <c r="W116" i="3"/>
  <c r="BD116" i="2" s="1"/>
  <c r="Z116" i="1"/>
  <c r="AA154" i="1"/>
  <c r="BC159" i="2"/>
  <c r="Z159" i="1"/>
  <c r="Y183" i="2"/>
  <c r="W183" i="3" s="1"/>
  <c r="Z142" i="1"/>
  <c r="BC142" i="2"/>
  <c r="AA158" i="1"/>
  <c r="BC141" i="2"/>
  <c r="Z141" i="1"/>
  <c r="BC120" i="2"/>
  <c r="Z120" i="1"/>
  <c r="AA124" i="1"/>
  <c r="Y140" i="2"/>
  <c r="BC157" i="2"/>
  <c r="Z157" i="1"/>
  <c r="Z147" i="1"/>
  <c r="BC147" i="2"/>
  <c r="Y171" i="2"/>
  <c r="W171" i="3" s="1"/>
  <c r="BC135" i="2"/>
  <c r="Z135" i="1"/>
  <c r="BC148" i="2"/>
  <c r="Z148" i="1"/>
  <c r="AA123" i="1"/>
  <c r="Y160" i="2"/>
  <c r="Z122" i="1"/>
  <c r="BC122" i="2"/>
  <c r="Z146" i="1"/>
  <c r="BC146" i="2"/>
  <c r="BC162" i="2"/>
  <c r="Z162" i="1"/>
  <c r="AA145" i="1"/>
  <c r="AB186" i="1"/>
  <c r="Y149" i="2"/>
  <c r="AA137" i="1"/>
  <c r="AA129" i="1"/>
  <c r="AA138" i="1"/>
  <c r="AA133" i="1"/>
  <c r="Y125" i="2"/>
  <c r="BD180" i="2" l="1"/>
  <c r="D173" i="1"/>
  <c r="D172" i="1"/>
  <c r="D175" i="1"/>
  <c r="D174" i="1"/>
  <c r="D170" i="1"/>
  <c r="D176" i="1"/>
  <c r="AA186" i="2"/>
  <c r="BD130" i="2"/>
  <c r="Z130" i="2" s="1"/>
  <c r="X130" i="3" s="1"/>
  <c r="BE130" i="2" s="1"/>
  <c r="AA130" i="2" s="1"/>
  <c r="Y130" i="3" s="1"/>
  <c r="BD118" i="2"/>
  <c r="Z118" i="2" s="1"/>
  <c r="X118" i="3" s="1"/>
  <c r="AA114" i="1"/>
  <c r="Y114" i="3" s="1"/>
  <c r="BF114" i="2" s="1"/>
  <c r="AB114" i="2" s="1"/>
  <c r="Z190" i="1"/>
  <c r="Z198" i="1" s="1"/>
  <c r="Z199" i="1" s="1"/>
  <c r="AA118" i="1"/>
  <c r="AB118" i="1" s="1"/>
  <c r="Y162" i="2"/>
  <c r="AA146" i="1"/>
  <c r="AB150" i="1"/>
  <c r="Y163" i="2"/>
  <c r="AB151" i="1"/>
  <c r="W133" i="3"/>
  <c r="BD133" i="2" s="1"/>
  <c r="Z133" i="2" s="1"/>
  <c r="W168" i="3"/>
  <c r="BD168" i="2" s="1"/>
  <c r="Z168" i="2" s="1"/>
  <c r="W150" i="3"/>
  <c r="BD150" i="2" s="1"/>
  <c r="Z150" i="2" s="1"/>
  <c r="W166" i="3"/>
  <c r="BD166" i="2" s="1"/>
  <c r="AA136" i="1"/>
  <c r="AA128" i="1"/>
  <c r="AB149" i="1"/>
  <c r="AA156" i="1"/>
  <c r="AB138" i="1"/>
  <c r="AB137" i="1"/>
  <c r="AA148" i="1"/>
  <c r="Y135" i="2"/>
  <c r="AA147" i="1"/>
  <c r="W140" i="3"/>
  <c r="BD140" i="2" s="1"/>
  <c r="Z140" i="2" s="1"/>
  <c r="Y142" i="2"/>
  <c r="AB168" i="1"/>
  <c r="W137" i="3"/>
  <c r="BD137" i="2" s="1"/>
  <c r="Z137" i="2" s="1"/>
  <c r="Z116" i="2"/>
  <c r="AA131" i="1"/>
  <c r="AB180" i="1"/>
  <c r="AB134" i="1"/>
  <c r="AB179" i="1"/>
  <c r="W139" i="3"/>
  <c r="BD139" i="2" s="1"/>
  <c r="Z139" i="2" s="1"/>
  <c r="Y165" i="2"/>
  <c r="AA185" i="1"/>
  <c r="W143" i="3"/>
  <c r="BD143" i="2" s="1"/>
  <c r="Z143" i="2" s="1"/>
  <c r="AB113" i="1"/>
  <c r="Y121" i="2"/>
  <c r="AB164" i="1"/>
  <c r="AB155" i="1"/>
  <c r="W144" i="3"/>
  <c r="BD144" i="2" s="1"/>
  <c r="Z144" i="2" s="1"/>
  <c r="AA126" i="1"/>
  <c r="AA153" i="1"/>
  <c r="AA132" i="1"/>
  <c r="W164" i="3"/>
  <c r="BD164" i="2" s="1"/>
  <c r="Z164" i="2" s="1"/>
  <c r="Y128" i="2"/>
  <c r="AA117" i="1"/>
  <c r="W138" i="3"/>
  <c r="BD138" i="2" s="1"/>
  <c r="Z138" i="2" s="1"/>
  <c r="AB130" i="1"/>
  <c r="AB140" i="1"/>
  <c r="AB127" i="1"/>
  <c r="Y184" i="2"/>
  <c r="W184" i="3" s="1"/>
  <c r="BD184" i="2" s="1"/>
  <c r="AA115" i="1"/>
  <c r="W161" i="3"/>
  <c r="BD161" i="2" s="1"/>
  <c r="Y122" i="2"/>
  <c r="W160" i="3"/>
  <c r="BD160" i="2" s="1"/>
  <c r="AA135" i="1"/>
  <c r="Y147" i="2"/>
  <c r="Y157" i="2"/>
  <c r="Y159" i="2"/>
  <c r="AA116" i="1"/>
  <c r="Y131" i="2"/>
  <c r="AB112" i="1"/>
  <c r="Y117" i="2"/>
  <c r="W125" i="3"/>
  <c r="BD125" i="2" s="1"/>
  <c r="Z125" i="2" s="1"/>
  <c r="AB129" i="1"/>
  <c r="AC186" i="1"/>
  <c r="AB133" i="1"/>
  <c r="AB139" i="1"/>
  <c r="AA162" i="1"/>
  <c r="AA122" i="1"/>
  <c r="AB123" i="1"/>
  <c r="Y148" i="2"/>
  <c r="AA157" i="1"/>
  <c r="AA120" i="1"/>
  <c r="AA141" i="1"/>
  <c r="AB158" i="1"/>
  <c r="AA142" i="1"/>
  <c r="W124" i="3"/>
  <c r="BD124" i="2" s="1"/>
  <c r="Z124" i="2" s="1"/>
  <c r="W158" i="3"/>
  <c r="BD158" i="2" s="1"/>
  <c r="Z158" i="2" s="1"/>
  <c r="AB154" i="1"/>
  <c r="W119" i="3"/>
  <c r="BD119" i="2" s="1"/>
  <c r="W127" i="3"/>
  <c r="BD127" i="2" s="1"/>
  <c r="Z127" i="2" s="1"/>
  <c r="AA165" i="1"/>
  <c r="Z185" i="2"/>
  <c r="AB160" i="1"/>
  <c r="X113" i="3"/>
  <c r="BE113" i="2" s="1"/>
  <c r="AA121" i="1"/>
  <c r="Y167" i="2"/>
  <c r="Y153" i="2"/>
  <c r="Y132" i="2"/>
  <c r="AB166" i="1"/>
  <c r="W151" i="3"/>
  <c r="BD151" i="2" s="1"/>
  <c r="W155" i="3"/>
  <c r="BD155" i="2" s="1"/>
  <c r="Z155" i="2" s="1"/>
  <c r="W134" i="3"/>
  <c r="BD134" i="2" s="1"/>
  <c r="Z134" i="2" s="1"/>
  <c r="W149" i="3"/>
  <c r="BD149" i="2" s="1"/>
  <c r="AB145" i="1"/>
  <c r="Y146" i="2"/>
  <c r="AB124" i="1"/>
  <c r="Y120" i="2"/>
  <c r="Y141" i="2"/>
  <c r="BD182" i="2"/>
  <c r="Z182" i="2" s="1"/>
  <c r="X182" i="3" s="1"/>
  <c r="W145" i="3"/>
  <c r="BD145" i="2" s="1"/>
  <c r="Z145" i="2" s="1"/>
  <c r="AA159" i="1"/>
  <c r="AA163" i="1"/>
  <c r="AB125" i="1"/>
  <c r="AB161" i="1"/>
  <c r="AB183" i="1"/>
  <c r="W154" i="3"/>
  <c r="BD154" i="2" s="1"/>
  <c r="Z154" i="2" s="1"/>
  <c r="Y136" i="2"/>
  <c r="W112" i="3"/>
  <c r="AA167" i="1"/>
  <c r="W129" i="3"/>
  <c r="BD129" i="2" s="1"/>
  <c r="Y126" i="2"/>
  <c r="W152" i="3"/>
  <c r="BD152" i="2" s="1"/>
  <c r="AB143" i="1"/>
  <c r="W123" i="3"/>
  <c r="BD123" i="2" s="1"/>
  <c r="AB119" i="1"/>
  <c r="AB144" i="1"/>
  <c r="AA184" i="1"/>
  <c r="Y115" i="2"/>
  <c r="BC190" i="2"/>
  <c r="BC198" i="2" s="1"/>
  <c r="Y156" i="2"/>
  <c r="AB152" i="1"/>
  <c r="X185" i="3" l="1"/>
  <c r="BE185" i="2" s="1"/>
  <c r="Y186" i="3"/>
  <c r="BF186" i="2" s="1"/>
  <c r="Z180" i="2"/>
  <c r="X180" i="3" s="1"/>
  <c r="BE180" i="2" s="1"/>
  <c r="BD179" i="2"/>
  <c r="Z179" i="2" s="1"/>
  <c r="X179" i="3" s="1"/>
  <c r="BD178" i="2"/>
  <c r="Z178" i="2" s="1"/>
  <c r="X178" i="3" s="1"/>
  <c r="BD173" i="2"/>
  <c r="Z173" i="2" s="1"/>
  <c r="X173" i="3" s="1"/>
  <c r="BD175" i="2"/>
  <c r="Z175" i="2" s="1"/>
  <c r="X175" i="3" s="1"/>
  <c r="BF130" i="2"/>
  <c r="AB130" i="2" s="1"/>
  <c r="Z130" i="3" s="1"/>
  <c r="BE118" i="2"/>
  <c r="AA118" i="2" s="1"/>
  <c r="AB114" i="1"/>
  <c r="Z114" i="3" s="1"/>
  <c r="BG114" i="2" s="1"/>
  <c r="Y190" i="2"/>
  <c r="Y198" i="2" s="1"/>
  <c r="X127" i="3"/>
  <c r="BE127" i="2" s="1"/>
  <c r="AA127" i="2" s="1"/>
  <c r="X168" i="3"/>
  <c r="BE168" i="2" s="1"/>
  <c r="X154" i="3"/>
  <c r="BE154" i="2" s="1"/>
  <c r="AA154" i="2" s="1"/>
  <c r="X133" i="3"/>
  <c r="BE133" i="2" s="1"/>
  <c r="AA133" i="2" s="1"/>
  <c r="X144" i="3"/>
  <c r="BE144" i="2" s="1"/>
  <c r="AA144" i="2" s="1"/>
  <c r="X138" i="3"/>
  <c r="BE138" i="2" s="1"/>
  <c r="AA138" i="2" s="1"/>
  <c r="AB167" i="1"/>
  <c r="W136" i="3"/>
  <c r="BD136" i="2" s="1"/>
  <c r="AB159" i="1"/>
  <c r="X134" i="3"/>
  <c r="BE134" i="2" s="1"/>
  <c r="AA134" i="2" s="1"/>
  <c r="AC152" i="1"/>
  <c r="AB184" i="1"/>
  <c r="AC144" i="1"/>
  <c r="BD112" i="2"/>
  <c r="AB163" i="1"/>
  <c r="W146" i="3"/>
  <c r="BD146" i="2" s="1"/>
  <c r="AC166" i="1"/>
  <c r="AB121" i="1"/>
  <c r="AB165" i="1"/>
  <c r="AC158" i="1"/>
  <c r="AB162" i="1"/>
  <c r="AC139" i="1"/>
  <c r="W131" i="3"/>
  <c r="BD131" i="2" s="1"/>
  <c r="Z131" i="2" s="1"/>
  <c r="W157" i="3"/>
  <c r="BD157" i="2" s="1"/>
  <c r="Z157" i="2" s="1"/>
  <c r="AB135" i="1"/>
  <c r="X164" i="3"/>
  <c r="BE164" i="2" s="1"/>
  <c r="AA164" i="2" s="1"/>
  <c r="W121" i="3"/>
  <c r="BD121" i="2" s="1"/>
  <c r="AC113" i="1"/>
  <c r="X139" i="3"/>
  <c r="BE139" i="2" s="1"/>
  <c r="AA139" i="2" s="1"/>
  <c r="AC179" i="1"/>
  <c r="AB131" i="1"/>
  <c r="AC168" i="1"/>
  <c r="AB147" i="1"/>
  <c r="W135" i="3"/>
  <c r="BD135" i="2" s="1"/>
  <c r="Z135" i="2" s="1"/>
  <c r="AB156" i="1"/>
  <c r="AB128" i="1"/>
  <c r="AC151" i="1"/>
  <c r="W163" i="3"/>
  <c r="BD163" i="2" s="1"/>
  <c r="Y118" i="3"/>
  <c r="BF118" i="2" s="1"/>
  <c r="AC119" i="1"/>
  <c r="Z152" i="2"/>
  <c r="Z129" i="2"/>
  <c r="AC161" i="1"/>
  <c r="AC125" i="1"/>
  <c r="W141" i="3"/>
  <c r="BD141" i="2" s="1"/>
  <c r="Z149" i="2"/>
  <c r="Z151" i="2"/>
  <c r="W132" i="3"/>
  <c r="BD132" i="2" s="1"/>
  <c r="Z132" i="2" s="1"/>
  <c r="AC160" i="1"/>
  <c r="AB142" i="1"/>
  <c r="AB141" i="1"/>
  <c r="AB157" i="1"/>
  <c r="W148" i="3"/>
  <c r="BD148" i="2" s="1"/>
  <c r="Z148" i="2" s="1"/>
  <c r="AC123" i="1"/>
  <c r="AD186" i="1"/>
  <c r="W117" i="3"/>
  <c r="BD117" i="2" s="1"/>
  <c r="Z117" i="2" s="1"/>
  <c r="AC112" i="1"/>
  <c r="AC127" i="1"/>
  <c r="W128" i="3"/>
  <c r="BD128" i="2" s="1"/>
  <c r="AB153" i="1"/>
  <c r="AB126" i="1"/>
  <c r="AC138" i="1"/>
  <c r="Z166" i="2"/>
  <c r="W162" i="3"/>
  <c r="BD162" i="2" s="1"/>
  <c r="W115" i="3"/>
  <c r="AC118" i="1"/>
  <c r="AC143" i="1"/>
  <c r="X145" i="3"/>
  <c r="BE145" i="2" s="1"/>
  <c r="AC124" i="1"/>
  <c r="X155" i="3"/>
  <c r="BE155" i="2" s="1"/>
  <c r="AA155" i="2" s="1"/>
  <c r="W167" i="3"/>
  <c r="BD167" i="2" s="1"/>
  <c r="Z167" i="2" s="1"/>
  <c r="AA185" i="2"/>
  <c r="X158" i="3"/>
  <c r="BE158" i="2" s="1"/>
  <c r="AA158" i="2" s="1"/>
  <c r="AB122" i="1"/>
  <c r="AB116" i="1"/>
  <c r="W159" i="3"/>
  <c r="BD159" i="2" s="1"/>
  <c r="Z159" i="2" s="1"/>
  <c r="W147" i="3"/>
  <c r="BD147" i="2" s="1"/>
  <c r="Z147" i="2" s="1"/>
  <c r="AB115" i="1"/>
  <c r="AC130" i="1"/>
  <c r="X143" i="3"/>
  <c r="BE143" i="2" s="1"/>
  <c r="AA143" i="2" s="1"/>
  <c r="AB185" i="1"/>
  <c r="AC180" i="1"/>
  <c r="X137" i="3"/>
  <c r="BE137" i="2" s="1"/>
  <c r="AA137" i="2" s="1"/>
  <c r="W142" i="3"/>
  <c r="BD142" i="2" s="1"/>
  <c r="Z142" i="2" s="1"/>
  <c r="X140" i="3"/>
  <c r="BE140" i="2" s="1"/>
  <c r="AA140" i="2" s="1"/>
  <c r="AC137" i="1"/>
  <c r="AC149" i="1"/>
  <c r="X150" i="3"/>
  <c r="BE150" i="2" s="1"/>
  <c r="AA150" i="2" s="1"/>
  <c r="AC150" i="1"/>
  <c r="W156" i="3"/>
  <c r="BD156" i="2" s="1"/>
  <c r="Z156" i="2" s="1"/>
  <c r="Z123" i="2"/>
  <c r="W126" i="3"/>
  <c r="BD126" i="2" s="1"/>
  <c r="Z126" i="2" s="1"/>
  <c r="AC183" i="1"/>
  <c r="W120" i="3"/>
  <c r="BD120" i="2" s="1"/>
  <c r="AC145" i="1"/>
  <c r="W153" i="3"/>
  <c r="BD153" i="2" s="1"/>
  <c r="Z119" i="2"/>
  <c r="AC154" i="1"/>
  <c r="X124" i="3"/>
  <c r="BE124" i="2" s="1"/>
  <c r="AA124" i="2" s="1"/>
  <c r="AB120" i="1"/>
  <c r="AC133" i="1"/>
  <c r="AC129" i="1"/>
  <c r="X125" i="3"/>
  <c r="BE125" i="2" s="1"/>
  <c r="AA125" i="2" s="1"/>
  <c r="AA113" i="2"/>
  <c r="AA190" i="1"/>
  <c r="AA198" i="1" s="1"/>
  <c r="AA199" i="1" s="1"/>
  <c r="X116" i="3"/>
  <c r="BE116" i="2" s="1"/>
  <c r="AA116" i="2" s="1"/>
  <c r="Z160" i="2"/>
  <c r="W122" i="3"/>
  <c r="BD122" i="2" s="1"/>
  <c r="Z161" i="2"/>
  <c r="BD183" i="2"/>
  <c r="Z183" i="2" s="1"/>
  <c r="X183" i="3" s="1"/>
  <c r="AC140" i="1"/>
  <c r="AB117" i="1"/>
  <c r="AB132" i="1"/>
  <c r="AC155" i="1"/>
  <c r="AC164" i="1"/>
  <c r="W165" i="3"/>
  <c r="BD165" i="2" s="1"/>
  <c r="AC134" i="1"/>
  <c r="AB148" i="1"/>
  <c r="AB186" i="2"/>
  <c r="Z186" i="3" s="1"/>
  <c r="AB136" i="1"/>
  <c r="AB146" i="1"/>
  <c r="Y185" i="3" l="1"/>
  <c r="BF185" i="2" s="1"/>
  <c r="BE173" i="2"/>
  <c r="AA173" i="2" s="1"/>
  <c r="Y173" i="3" s="1"/>
  <c r="BE178" i="2"/>
  <c r="AA178" i="2" s="1"/>
  <c r="Y178" i="3" s="1"/>
  <c r="BE175" i="2"/>
  <c r="AA175" i="2" s="1"/>
  <c r="Y175" i="3" s="1"/>
  <c r="AA180" i="2"/>
  <c r="Y180" i="3" s="1"/>
  <c r="BF180" i="2" s="1"/>
  <c r="BE179" i="2"/>
  <c r="AA179" i="2" s="1"/>
  <c r="Y179" i="3" s="1"/>
  <c r="BD174" i="2"/>
  <c r="Z174" i="2" s="1"/>
  <c r="X174" i="3" s="1"/>
  <c r="BD171" i="2"/>
  <c r="Z171" i="2" s="1"/>
  <c r="X171" i="3" s="1"/>
  <c r="BD176" i="2"/>
  <c r="Z176" i="2" s="1"/>
  <c r="X176" i="3" s="1"/>
  <c r="BD172" i="2"/>
  <c r="BD170" i="2"/>
  <c r="Z170" i="2" s="1"/>
  <c r="X170" i="3" s="1"/>
  <c r="BG130" i="2"/>
  <c r="AC130" i="2" s="1"/>
  <c r="AA130" i="3" s="1"/>
  <c r="AC114" i="1"/>
  <c r="AD114" i="1" s="1"/>
  <c r="X142" i="3"/>
  <c r="BE142" i="2" s="1"/>
  <c r="AA142" i="2" s="1"/>
  <c r="Y124" i="3"/>
  <c r="BF124" i="2" s="1"/>
  <c r="AB124" i="2" s="1"/>
  <c r="AC117" i="1"/>
  <c r="AC122" i="1"/>
  <c r="Y155" i="3"/>
  <c r="BF155" i="2" s="1"/>
  <c r="AB155" i="2" s="1"/>
  <c r="X166" i="3"/>
  <c r="BE166" i="2" s="1"/>
  <c r="X152" i="3"/>
  <c r="BE152" i="2" s="1"/>
  <c r="AA152" i="2" s="1"/>
  <c r="AC156" i="1"/>
  <c r="Y164" i="3"/>
  <c r="BF164" i="2" s="1"/>
  <c r="AB164" i="2" s="1"/>
  <c r="Z136" i="2"/>
  <c r="Y144" i="3"/>
  <c r="BF144" i="2" s="1"/>
  <c r="AB144" i="2" s="1"/>
  <c r="Y154" i="3"/>
  <c r="BF154" i="2" s="1"/>
  <c r="AB154" i="2" s="1"/>
  <c r="AC148" i="1"/>
  <c r="AD155" i="1"/>
  <c r="X160" i="3"/>
  <c r="BE160" i="2" s="1"/>
  <c r="AA160" i="2" s="1"/>
  <c r="Z153" i="2"/>
  <c r="X123" i="3"/>
  <c r="BE123" i="2" s="1"/>
  <c r="AA123" i="2" s="1"/>
  <c r="AD137" i="1"/>
  <c r="X147" i="3"/>
  <c r="BE147" i="2" s="1"/>
  <c r="AA147" i="2" s="1"/>
  <c r="AB185" i="2"/>
  <c r="AD118" i="1"/>
  <c r="Z141" i="2"/>
  <c r="AC131" i="1"/>
  <c r="AC135" i="1"/>
  <c r="AC163" i="1"/>
  <c r="Y134" i="3"/>
  <c r="BF134" i="2" s="1"/>
  <c r="AB134" i="2" s="1"/>
  <c r="AC114" i="2"/>
  <c r="Y127" i="3"/>
  <c r="BF127" i="2" s="1"/>
  <c r="AC146" i="1"/>
  <c r="AD134" i="1"/>
  <c r="AD164" i="1"/>
  <c r="Z122" i="2"/>
  <c r="AD129" i="1"/>
  <c r="Y143" i="3"/>
  <c r="BF143" i="2" s="1"/>
  <c r="AB143" i="2" s="1"/>
  <c r="Y158" i="3"/>
  <c r="BF158" i="2" s="1"/>
  <c r="AB158" i="2" s="1"/>
  <c r="BD115" i="2"/>
  <c r="W189" i="3"/>
  <c r="BD189" i="2" s="1"/>
  <c r="Z189" i="2" s="1"/>
  <c r="Z128" i="2"/>
  <c r="AB190" i="1"/>
  <c r="AB198" i="1" s="1"/>
  <c r="AB199" i="1" s="1"/>
  <c r="AE186" i="1"/>
  <c r="X148" i="3"/>
  <c r="BE148" i="2" s="1"/>
  <c r="AA148" i="2" s="1"/>
  <c r="AC142" i="1"/>
  <c r="AD151" i="1"/>
  <c r="AD179" i="1"/>
  <c r="Z121" i="2"/>
  <c r="Z146" i="2"/>
  <c r="AC184" i="1"/>
  <c r="AA168" i="2"/>
  <c r="AC132" i="1"/>
  <c r="Y113" i="3"/>
  <c r="BF113" i="2" s="1"/>
  <c r="AB113" i="2" s="1"/>
  <c r="AD149" i="1"/>
  <c r="Y137" i="3"/>
  <c r="BF137" i="2" s="1"/>
  <c r="AB137" i="2" s="1"/>
  <c r="X159" i="3"/>
  <c r="BE159" i="2" s="1"/>
  <c r="AA159" i="2" s="1"/>
  <c r="X117" i="3"/>
  <c r="BE117" i="2" s="1"/>
  <c r="AA117" i="2" s="1"/>
  <c r="AD160" i="1"/>
  <c r="Z163" i="2"/>
  <c r="X135" i="3"/>
  <c r="BE135" i="2" s="1"/>
  <c r="AA135" i="2" s="1"/>
  <c r="X157" i="3"/>
  <c r="BE157" i="2" s="1"/>
  <c r="AC162" i="1"/>
  <c r="AD144" i="1"/>
  <c r="Y138" i="3"/>
  <c r="BF138" i="2" s="1"/>
  <c r="AB138" i="2" s="1"/>
  <c r="AC136" i="1"/>
  <c r="X161" i="3"/>
  <c r="BE161" i="2" s="1"/>
  <c r="AA161" i="2" s="1"/>
  <c r="X119" i="3"/>
  <c r="BE119" i="2" s="1"/>
  <c r="AA119" i="2" s="1"/>
  <c r="Z120" i="2"/>
  <c r="Y116" i="3"/>
  <c r="BF116" i="2" s="1"/>
  <c r="AB116" i="2" s="1"/>
  <c r="Z162" i="2"/>
  <c r="X151" i="3"/>
  <c r="BE151" i="2" s="1"/>
  <c r="X129" i="3"/>
  <c r="BE129" i="2" s="1"/>
  <c r="Z165" i="2"/>
  <c r="AD140" i="1"/>
  <c r="Z184" i="2"/>
  <c r="X184" i="3" s="1"/>
  <c r="BE184" i="2" s="1"/>
  <c r="Y125" i="3"/>
  <c r="BF125" i="2" s="1"/>
  <c r="AD183" i="1"/>
  <c r="X126" i="3"/>
  <c r="BE126" i="2" s="1"/>
  <c r="X156" i="3"/>
  <c r="BE156" i="2" s="1"/>
  <c r="AD150" i="1"/>
  <c r="Y150" i="3"/>
  <c r="BF150" i="2" s="1"/>
  <c r="AD130" i="1"/>
  <c r="X167" i="3"/>
  <c r="BE167" i="2" s="1"/>
  <c r="AA167" i="2" s="1"/>
  <c r="AA145" i="2"/>
  <c r="AD143" i="1"/>
  <c r="AD123" i="1"/>
  <c r="AC157" i="1"/>
  <c r="X132" i="3"/>
  <c r="BE132" i="2" s="1"/>
  <c r="AD125" i="1"/>
  <c r="AB118" i="2"/>
  <c r="AD168" i="1"/>
  <c r="Y139" i="3"/>
  <c r="BF139" i="2" s="1"/>
  <c r="AD133" i="1"/>
  <c r="AC120" i="1"/>
  <c r="AD154" i="1"/>
  <c r="AD145" i="1"/>
  <c r="AD180" i="1"/>
  <c r="AC116" i="1"/>
  <c r="AD138" i="1"/>
  <c r="AC153" i="1"/>
  <c r="AD127" i="1"/>
  <c r="AD112" i="1"/>
  <c r="AC141" i="1"/>
  <c r="X149" i="3"/>
  <c r="BE149" i="2" s="1"/>
  <c r="AC128" i="1"/>
  <c r="AD139" i="1"/>
  <c r="AD166" i="1"/>
  <c r="Z112" i="2"/>
  <c r="AD152" i="1"/>
  <c r="AC167" i="1"/>
  <c r="Y140" i="3"/>
  <c r="BF140" i="2" s="1"/>
  <c r="AB140" i="2" s="1"/>
  <c r="AC185" i="1"/>
  <c r="AC115" i="1"/>
  <c r="AD124" i="1"/>
  <c r="AC126" i="1"/>
  <c r="AD161" i="1"/>
  <c r="AD119" i="1"/>
  <c r="AC147" i="1"/>
  <c r="AD113" i="1"/>
  <c r="X131" i="3"/>
  <c r="BE131" i="2" s="1"/>
  <c r="AA131" i="2" s="1"/>
  <c r="AD158" i="1"/>
  <c r="AC165" i="1"/>
  <c r="AC121" i="1"/>
  <c r="AC159" i="1"/>
  <c r="Y133" i="3"/>
  <c r="BF133" i="2" s="1"/>
  <c r="AB133" i="2" s="1"/>
  <c r="Z185" i="3" l="1"/>
  <c r="AA114" i="3"/>
  <c r="BH114" i="2" s="1"/>
  <c r="AD114" i="2" s="1"/>
  <c r="BD190" i="2"/>
  <c r="BD198" i="2" s="1"/>
  <c r="BE188" i="2"/>
  <c r="BE171" i="2"/>
  <c r="AA171" i="2" s="1"/>
  <c r="Y171" i="3" s="1"/>
  <c r="BF178" i="2"/>
  <c r="AB178" i="2" s="1"/>
  <c r="Z178" i="3" s="1"/>
  <c r="BF173" i="2"/>
  <c r="AB173" i="2" s="1"/>
  <c r="Z173" i="3" s="1"/>
  <c r="AB180" i="2"/>
  <c r="Z180" i="3" s="1"/>
  <c r="BG180" i="2" s="1"/>
  <c r="BF179" i="2"/>
  <c r="AB179" i="2" s="1"/>
  <c r="Z179" i="3" s="1"/>
  <c r="BG185" i="2"/>
  <c r="AC185" i="2" s="1"/>
  <c r="BE182" i="2"/>
  <c r="AA182" i="2" s="1"/>
  <c r="Y182" i="3" s="1"/>
  <c r="Z172" i="2"/>
  <c r="X172" i="3" s="1"/>
  <c r="BH130" i="2"/>
  <c r="AD130" i="2" s="1"/>
  <c r="AB130" i="3" s="1"/>
  <c r="W197" i="3"/>
  <c r="Z140" i="3"/>
  <c r="BG140" i="2" s="1"/>
  <c r="AC140" i="2" s="1"/>
  <c r="Y167" i="3"/>
  <c r="BF167" i="2" s="1"/>
  <c r="AB167" i="2" s="1"/>
  <c r="Z138" i="3"/>
  <c r="BG138" i="2" s="1"/>
  <c r="AC138" i="2" s="1"/>
  <c r="Y117" i="3"/>
  <c r="BF117" i="2" s="1"/>
  <c r="AB117" i="2" s="1"/>
  <c r="Z113" i="3"/>
  <c r="BG113" i="2" s="1"/>
  <c r="AC113" i="2" s="1"/>
  <c r="Z158" i="3"/>
  <c r="BG158" i="2" s="1"/>
  <c r="AC158" i="2" s="1"/>
  <c r="Y159" i="3"/>
  <c r="BF159" i="2" s="1"/>
  <c r="AB159" i="2" s="1"/>
  <c r="Z143" i="3"/>
  <c r="BG143" i="2" s="1"/>
  <c r="AC143" i="2" s="1"/>
  <c r="Z137" i="3"/>
  <c r="BG137" i="2" s="1"/>
  <c r="AC137" i="2" s="1"/>
  <c r="Z134" i="3"/>
  <c r="BG134" i="2" s="1"/>
  <c r="AC134" i="2" s="1"/>
  <c r="Z124" i="3"/>
  <c r="BG124" i="2" s="1"/>
  <c r="AC124" i="2" s="1"/>
  <c r="Z116" i="3"/>
  <c r="BG116" i="2" s="1"/>
  <c r="AC116" i="2" s="1"/>
  <c r="Y148" i="3"/>
  <c r="BF148" i="2" s="1"/>
  <c r="Z164" i="3"/>
  <c r="BG164" i="2" s="1"/>
  <c r="AC164" i="2" s="1"/>
  <c r="Y142" i="3"/>
  <c r="BF142" i="2" s="1"/>
  <c r="AA157" i="2"/>
  <c r="AE179" i="1"/>
  <c r="AE134" i="1"/>
  <c r="AD163" i="1"/>
  <c r="AD131" i="1"/>
  <c r="AE118" i="1"/>
  <c r="AD148" i="1"/>
  <c r="X136" i="3"/>
  <c r="BE136" i="2" s="1"/>
  <c r="AA136" i="2" s="1"/>
  <c r="AD122" i="1"/>
  <c r="AD117" i="1"/>
  <c r="AD159" i="1"/>
  <c r="AE113" i="1"/>
  <c r="AD115" i="1"/>
  <c r="X112" i="3"/>
  <c r="AD141" i="1"/>
  <c r="AC190" i="1"/>
  <c r="AC198" i="1" s="1"/>
  <c r="AC199" i="1" s="1"/>
  <c r="AD116" i="1"/>
  <c r="AE180" i="1"/>
  <c r="AE125" i="1"/>
  <c r="AA132" i="2"/>
  <c r="Y145" i="3"/>
  <c r="BF145" i="2" s="1"/>
  <c r="AE150" i="1"/>
  <c r="AA156" i="2"/>
  <c r="X162" i="3"/>
  <c r="BE162" i="2" s="1"/>
  <c r="AD162" i="1"/>
  <c r="X146" i="3"/>
  <c r="BE146" i="2" s="1"/>
  <c r="AD142" i="1"/>
  <c r="X128" i="3"/>
  <c r="BE128" i="2" s="1"/>
  <c r="AA128" i="2" s="1"/>
  <c r="AE129" i="1"/>
  <c r="AB127" i="2"/>
  <c r="AE155" i="1"/>
  <c r="AA166" i="2"/>
  <c r="Z133" i="3"/>
  <c r="BG133" i="2" s="1"/>
  <c r="AC133" i="2" s="1"/>
  <c r="AD167" i="1"/>
  <c r="AE145" i="1"/>
  <c r="AD157" i="1"/>
  <c r="AE143" i="1"/>
  <c r="AE183" i="1"/>
  <c r="X165" i="3"/>
  <c r="BE165" i="2" s="1"/>
  <c r="AA165" i="2" s="1"/>
  <c r="X120" i="3"/>
  <c r="BE120" i="2" s="1"/>
  <c r="Y119" i="3"/>
  <c r="BF119" i="2" s="1"/>
  <c r="AB119" i="2" s="1"/>
  <c r="Y135" i="3"/>
  <c r="BF135" i="2" s="1"/>
  <c r="AB135" i="2" s="1"/>
  <c r="AD184" i="1"/>
  <c r="AE151" i="1"/>
  <c r="AF186" i="1"/>
  <c r="Z115" i="2"/>
  <c r="AD146" i="1"/>
  <c r="Y147" i="3"/>
  <c r="BF147" i="2" s="1"/>
  <c r="AB147" i="2" s="1"/>
  <c r="Y123" i="3"/>
  <c r="BF123" i="2" s="1"/>
  <c r="AB123" i="2" s="1"/>
  <c r="Z154" i="3"/>
  <c r="BG154" i="2" s="1"/>
  <c r="Z144" i="3"/>
  <c r="BG144" i="2" s="1"/>
  <c r="AC144" i="2" s="1"/>
  <c r="Y152" i="3"/>
  <c r="BF152" i="2" s="1"/>
  <c r="AB152" i="2" s="1"/>
  <c r="Z155" i="3"/>
  <c r="BG155" i="2" s="1"/>
  <c r="AC155" i="2" s="1"/>
  <c r="AD165" i="1"/>
  <c r="AE158" i="1"/>
  <c r="AD147" i="1"/>
  <c r="AE161" i="1"/>
  <c r="AD126" i="1"/>
  <c r="AE124" i="1"/>
  <c r="AE166" i="1"/>
  <c r="AD128" i="1"/>
  <c r="AA149" i="2"/>
  <c r="AE112" i="1"/>
  <c r="AE127" i="1"/>
  <c r="AD120" i="1"/>
  <c r="AE133" i="1"/>
  <c r="AE168" i="1"/>
  <c r="AE130" i="1"/>
  <c r="AB150" i="2"/>
  <c r="AA126" i="2"/>
  <c r="AE140" i="1"/>
  <c r="AA129" i="2"/>
  <c r="AA151" i="2"/>
  <c r="AD136" i="1"/>
  <c r="X163" i="3"/>
  <c r="BE163" i="2" s="1"/>
  <c r="AA163" i="2" s="1"/>
  <c r="AE160" i="1"/>
  <c r="AD121" i="1"/>
  <c r="Y131" i="3"/>
  <c r="BF131" i="2" s="1"/>
  <c r="AB131" i="2" s="1"/>
  <c r="AE119" i="1"/>
  <c r="AD185" i="1"/>
  <c r="AE152" i="1"/>
  <c r="AE139" i="1"/>
  <c r="AD153" i="1"/>
  <c r="AE138" i="1"/>
  <c r="AE154" i="1"/>
  <c r="AB139" i="2"/>
  <c r="Z118" i="3"/>
  <c r="BG118" i="2" s="1"/>
  <c r="AC118" i="2" s="1"/>
  <c r="AE123" i="1"/>
  <c r="AE114" i="1"/>
  <c r="AB125" i="2"/>
  <c r="Y161" i="3"/>
  <c r="BF161" i="2" s="1"/>
  <c r="AB161" i="2" s="1"/>
  <c r="AE144" i="1"/>
  <c r="AE149" i="1"/>
  <c r="AD132" i="1"/>
  <c r="Y168" i="3"/>
  <c r="BF168" i="2" s="1"/>
  <c r="AB168" i="2" s="1"/>
  <c r="X121" i="3"/>
  <c r="BE121" i="2" s="1"/>
  <c r="X122" i="3"/>
  <c r="BE122" i="2" s="1"/>
  <c r="AE164" i="1"/>
  <c r="AD135" i="1"/>
  <c r="X141" i="3"/>
  <c r="BE141" i="2" s="1"/>
  <c r="AA141" i="2" s="1"/>
  <c r="AE137" i="1"/>
  <c r="X153" i="3"/>
  <c r="BE153" i="2" s="1"/>
  <c r="Y160" i="3"/>
  <c r="BF160" i="2" s="1"/>
  <c r="AB160" i="2" s="1"/>
  <c r="AD156" i="1"/>
  <c r="AA185" i="3" l="1"/>
  <c r="AA188" i="2"/>
  <c r="Y188" i="3" s="1"/>
  <c r="BG173" i="2"/>
  <c r="AC173" i="2" s="1"/>
  <c r="AA173" i="3" s="1"/>
  <c r="BF171" i="2"/>
  <c r="AB171" i="2" s="1"/>
  <c r="Z171" i="3" s="1"/>
  <c r="AC180" i="2"/>
  <c r="AA180" i="3" s="1"/>
  <c r="BH180" i="2" s="1"/>
  <c r="BG179" i="2"/>
  <c r="AC179" i="2" s="1"/>
  <c r="AA179" i="3" s="1"/>
  <c r="BG178" i="2"/>
  <c r="AC178" i="2" s="1"/>
  <c r="AA178" i="3" s="1"/>
  <c r="BE174" i="2"/>
  <c r="AA174" i="2" s="1"/>
  <c r="Y174" i="3" s="1"/>
  <c r="AA184" i="2"/>
  <c r="Y184" i="3" s="1"/>
  <c r="BF184" i="2" s="1"/>
  <c r="BE183" i="2"/>
  <c r="AA183" i="2" s="1"/>
  <c r="Y183" i="3" s="1"/>
  <c r="BE172" i="2"/>
  <c r="AA172" i="2" s="1"/>
  <c r="Y172" i="3" s="1"/>
  <c r="BE170" i="2"/>
  <c r="AA170" i="2" s="1"/>
  <c r="Y170" i="3" s="1"/>
  <c r="BF175" i="2"/>
  <c r="AB175" i="2" s="1"/>
  <c r="Z175" i="3" s="1"/>
  <c r="BE176" i="2"/>
  <c r="AA176" i="2" s="1"/>
  <c r="Y176" i="3" s="1"/>
  <c r="BI130" i="2"/>
  <c r="AE130" i="2" s="1"/>
  <c r="AD190" i="1"/>
  <c r="AD198" i="1" s="1"/>
  <c r="AD199" i="1" s="1"/>
  <c r="Z160" i="3"/>
  <c r="BG160" i="2" s="1"/>
  <c r="AC160" i="2" s="1"/>
  <c r="AF144" i="1"/>
  <c r="Z139" i="3"/>
  <c r="BG139" i="2" s="1"/>
  <c r="AC139" i="2" s="1"/>
  <c r="AA133" i="3"/>
  <c r="BH133" i="2" s="1"/>
  <c r="AD133" i="2" s="1"/>
  <c r="AA134" i="3"/>
  <c r="BH134" i="2" s="1"/>
  <c r="AD134" i="2" s="1"/>
  <c r="Y141" i="3"/>
  <c r="BF141" i="2" s="1"/>
  <c r="AB141" i="2" s="1"/>
  <c r="Z147" i="3"/>
  <c r="BG147" i="2" s="1"/>
  <c r="AC147" i="2" s="1"/>
  <c r="Z152" i="3"/>
  <c r="BG152" i="2" s="1"/>
  <c r="AC152" i="2" s="1"/>
  <c r="Z168" i="3"/>
  <c r="BG168" i="2" s="1"/>
  <c r="AC168" i="2" s="1"/>
  <c r="AF137" i="1"/>
  <c r="AB114" i="3"/>
  <c r="BI114" i="2" s="1"/>
  <c r="AE114" i="2" s="1"/>
  <c r="Z119" i="3"/>
  <c r="BG119" i="2" s="1"/>
  <c r="AC119" i="2" s="1"/>
  <c r="AA164" i="3"/>
  <c r="BH164" i="2" s="1"/>
  <c r="AD164" i="2" s="1"/>
  <c r="AA124" i="3"/>
  <c r="BH124" i="2" s="1"/>
  <c r="AD124" i="2" s="1"/>
  <c r="AA137" i="3"/>
  <c r="BH137" i="2" s="1"/>
  <c r="AD137" i="2" s="1"/>
  <c r="AA140" i="3"/>
  <c r="BH140" i="2" s="1"/>
  <c r="AD140" i="2" s="1"/>
  <c r="Y151" i="3"/>
  <c r="BF151" i="2" s="1"/>
  <c r="AB151" i="2" s="1"/>
  <c r="Y126" i="3"/>
  <c r="BF126" i="2" s="1"/>
  <c r="AB126" i="2" s="1"/>
  <c r="AE120" i="1"/>
  <c r="Y149" i="3"/>
  <c r="BF149" i="2" s="1"/>
  <c r="AB149" i="2" s="1"/>
  <c r="AF158" i="1"/>
  <c r="D186" i="1"/>
  <c r="Z135" i="3"/>
  <c r="BG135" i="2" s="1"/>
  <c r="AC135" i="2" s="1"/>
  <c r="Y165" i="3"/>
  <c r="BF165" i="2" s="1"/>
  <c r="AB165" i="2" s="1"/>
  <c r="AF183" i="1"/>
  <c r="Z127" i="3"/>
  <c r="BG127" i="2" s="1"/>
  <c r="AC127" i="2" s="1"/>
  <c r="AE142" i="1"/>
  <c r="Z159" i="3"/>
  <c r="BG159" i="2" s="1"/>
  <c r="AC159" i="2" s="1"/>
  <c r="AA113" i="3"/>
  <c r="BH113" i="2" s="1"/>
  <c r="AD113" i="2" s="1"/>
  <c r="AA138" i="3"/>
  <c r="BH138" i="2" s="1"/>
  <c r="AD138" i="2" s="1"/>
  <c r="Z167" i="3"/>
  <c r="BG167" i="2" s="1"/>
  <c r="AC167" i="2" s="1"/>
  <c r="AF138" i="1"/>
  <c r="Y129" i="3"/>
  <c r="BF129" i="2" s="1"/>
  <c r="AB129" i="2" s="1"/>
  <c r="Z150" i="3"/>
  <c r="BG150" i="2" s="1"/>
  <c r="AC150" i="2" s="1"/>
  <c r="AF166" i="1"/>
  <c r="AE147" i="1"/>
  <c r="AE184" i="1"/>
  <c r="AE167" i="1"/>
  <c r="AB145" i="2"/>
  <c r="AE116" i="1"/>
  <c r="AE122" i="1"/>
  <c r="AF134" i="1"/>
  <c r="AE156" i="1"/>
  <c r="AA153" i="2"/>
  <c r="AF164" i="1"/>
  <c r="AA122" i="2"/>
  <c r="AA121" i="2"/>
  <c r="AF149" i="1"/>
  <c r="Z125" i="3"/>
  <c r="BG125" i="2" s="1"/>
  <c r="AC125" i="2" s="1"/>
  <c r="AF123" i="1"/>
  <c r="AF130" i="1"/>
  <c r="AC130" i="3"/>
  <c r="AF168" i="1"/>
  <c r="AE128" i="1"/>
  <c r="X115" i="3"/>
  <c r="BE115" i="2" s="1"/>
  <c r="AF151" i="1"/>
  <c r="AA120" i="2"/>
  <c r="AE157" i="1"/>
  <c r="AF155" i="1"/>
  <c r="AF129" i="1"/>
  <c r="AE162" i="1"/>
  <c r="AA162" i="2"/>
  <c r="Y132" i="3"/>
  <c r="BF132" i="2" s="1"/>
  <c r="AB132" i="2" s="1"/>
  <c r="AA116" i="3"/>
  <c r="BH116" i="2" s="1"/>
  <c r="AE141" i="1"/>
  <c r="AF113" i="1"/>
  <c r="AF118" i="1"/>
  <c r="AE163" i="1"/>
  <c r="AB142" i="2"/>
  <c r="AE153" i="1"/>
  <c r="Y163" i="3"/>
  <c r="BF163" i="2" s="1"/>
  <c r="AF150" i="1"/>
  <c r="AF125" i="1"/>
  <c r="AE115" i="1"/>
  <c r="AE117" i="1"/>
  <c r="Y136" i="3"/>
  <c r="BF136" i="2" s="1"/>
  <c r="AB136" i="2" s="1"/>
  <c r="AE131" i="1"/>
  <c r="AA143" i="3"/>
  <c r="BH143" i="2" s="1"/>
  <c r="AD143" i="2" s="1"/>
  <c r="Z117" i="3"/>
  <c r="BG117" i="2" s="1"/>
  <c r="AC117" i="2" s="1"/>
  <c r="AE185" i="1"/>
  <c r="AF119" i="1"/>
  <c r="AE121" i="1"/>
  <c r="AE136" i="1"/>
  <c r="AF140" i="1"/>
  <c r="AF133" i="1"/>
  <c r="AE126" i="1"/>
  <c r="AC154" i="2"/>
  <c r="AA146" i="2"/>
  <c r="BE112" i="2"/>
  <c r="AE159" i="1"/>
  <c r="AF179" i="1"/>
  <c r="AE135" i="1"/>
  <c r="AE132" i="1"/>
  <c r="Z161" i="3"/>
  <c r="BG161" i="2" s="1"/>
  <c r="AC161" i="2" s="1"/>
  <c r="AF114" i="1"/>
  <c r="AA118" i="3"/>
  <c r="BH118" i="2" s="1"/>
  <c r="AD118" i="2" s="1"/>
  <c r="AF154" i="1"/>
  <c r="AF139" i="1"/>
  <c r="AF152" i="1"/>
  <c r="Z131" i="3"/>
  <c r="BG131" i="2" s="1"/>
  <c r="AC131" i="2" s="1"/>
  <c r="AF160" i="1"/>
  <c r="AF127" i="1"/>
  <c r="AF112" i="1"/>
  <c r="AF124" i="1"/>
  <c r="AF161" i="1"/>
  <c r="AE165" i="1"/>
  <c r="AA155" i="3"/>
  <c r="BH155" i="2" s="1"/>
  <c r="AD155" i="2" s="1"/>
  <c r="AA144" i="3"/>
  <c r="BH144" i="2" s="1"/>
  <c r="AD144" i="2" s="1"/>
  <c r="Z123" i="3"/>
  <c r="BG123" i="2" s="1"/>
  <c r="AC123" i="2" s="1"/>
  <c r="AE146" i="1"/>
  <c r="AF143" i="1"/>
  <c r="AF145" i="1"/>
  <c r="Y166" i="3"/>
  <c r="BF166" i="2" s="1"/>
  <c r="AB166" i="2" s="1"/>
  <c r="Y128" i="3"/>
  <c r="BF128" i="2" s="1"/>
  <c r="AB128" i="2" s="1"/>
  <c r="Y156" i="3"/>
  <c r="BF156" i="2" s="1"/>
  <c r="AB156" i="2" s="1"/>
  <c r="AF180" i="1"/>
  <c r="Z190" i="2"/>
  <c r="Z198" i="2" s="1"/>
  <c r="AE148" i="1"/>
  <c r="Y157" i="3"/>
  <c r="BF157" i="2" s="1"/>
  <c r="AB157" i="2" s="1"/>
  <c r="AB148" i="2"/>
  <c r="AA158" i="3"/>
  <c r="BH158" i="2" s="1"/>
  <c r="AD158" i="2" s="1"/>
  <c r="D138" i="1" l="1"/>
  <c r="D118" i="1"/>
  <c r="D166" i="1"/>
  <c r="D161" i="1"/>
  <c r="D125" i="1"/>
  <c r="D112" i="1"/>
  <c r="D127" i="1"/>
  <c r="D139" i="1"/>
  <c r="D113" i="1"/>
  <c r="BF170" i="2"/>
  <c r="AB170" i="2" s="1"/>
  <c r="Z170" i="3" s="1"/>
  <c r="BF187" i="2"/>
  <c r="AB187" i="2" s="1"/>
  <c r="Z187" i="3" s="1"/>
  <c r="BG175" i="2"/>
  <c r="AC175" i="2" s="1"/>
  <c r="AA175" i="3" s="1"/>
  <c r="BG171" i="2"/>
  <c r="AC171" i="2" s="1"/>
  <c r="AA171" i="3" s="1"/>
  <c r="BH173" i="2"/>
  <c r="AD173" i="2" s="1"/>
  <c r="AB173" i="3" s="1"/>
  <c r="AB184" i="2"/>
  <c r="Z184" i="3" s="1"/>
  <c r="BG184" i="2" s="1"/>
  <c r="BF183" i="2"/>
  <c r="AB183" i="2" s="1"/>
  <c r="Z183" i="3" s="1"/>
  <c r="AD180" i="2"/>
  <c r="AB180" i="3" s="1"/>
  <c r="BI180" i="2" s="1"/>
  <c r="BH179" i="2"/>
  <c r="BF182" i="2"/>
  <c r="AB182" i="2" s="1"/>
  <c r="Z182" i="3" s="1"/>
  <c r="BF174" i="2"/>
  <c r="AB174" i="2" s="1"/>
  <c r="Z174" i="3" s="1"/>
  <c r="BF176" i="2"/>
  <c r="AB176" i="2" s="1"/>
  <c r="Z176" i="3" s="1"/>
  <c r="BJ130" i="2"/>
  <c r="BK130" i="2" s="1"/>
  <c r="AA123" i="3"/>
  <c r="BH123" i="2" s="1"/>
  <c r="AD123" i="2" s="1"/>
  <c r="AA161" i="3"/>
  <c r="BH161" i="2" s="1"/>
  <c r="AD161" i="2" s="1"/>
  <c r="Z156" i="3"/>
  <c r="BG156" i="2" s="1"/>
  <c r="AC156" i="2" s="1"/>
  <c r="AB118" i="3"/>
  <c r="BI118" i="2" s="1"/>
  <c r="AE118" i="2" s="1"/>
  <c r="AA159" i="3"/>
  <c r="BH159" i="2" s="1"/>
  <c r="AD159" i="2" s="1"/>
  <c r="Z149" i="3"/>
  <c r="BG149" i="2" s="1"/>
  <c r="AC149" i="2" s="1"/>
  <c r="AB137" i="3"/>
  <c r="BI137" i="2" s="1"/>
  <c r="AE137" i="2" s="1"/>
  <c r="AA139" i="3"/>
  <c r="BH139" i="2" s="1"/>
  <c r="AD139" i="2" s="1"/>
  <c r="Z157" i="3"/>
  <c r="BG157" i="2" s="1"/>
  <c r="AC157" i="2" s="1"/>
  <c r="AB155" i="3"/>
  <c r="BI155" i="2" s="1"/>
  <c r="AE155" i="2" s="1"/>
  <c r="AB143" i="3"/>
  <c r="BI143" i="2" s="1"/>
  <c r="AE143" i="2" s="1"/>
  <c r="AB138" i="3"/>
  <c r="BI138" i="2" s="1"/>
  <c r="AE138" i="2" s="1"/>
  <c r="AB124" i="3"/>
  <c r="BI124" i="2" s="1"/>
  <c r="AE124" i="2" s="1"/>
  <c r="Z132" i="3"/>
  <c r="BG132" i="2" s="1"/>
  <c r="AC132" i="2" s="1"/>
  <c r="AA150" i="3"/>
  <c r="BH150" i="2" s="1"/>
  <c r="AD150" i="2" s="1"/>
  <c r="AB164" i="3"/>
  <c r="BI164" i="2" s="1"/>
  <c r="AE164" i="2" s="1"/>
  <c r="AA152" i="3"/>
  <c r="BH152" i="2" s="1"/>
  <c r="AD152" i="2" s="1"/>
  <c r="AB158" i="3"/>
  <c r="BI158" i="2" s="1"/>
  <c r="AE158" i="2" s="1"/>
  <c r="Z136" i="3"/>
  <c r="BG136" i="2" s="1"/>
  <c r="AC136" i="2" s="1"/>
  <c r="AA135" i="3"/>
  <c r="BH135" i="2" s="1"/>
  <c r="AD135" i="2" s="1"/>
  <c r="AA168" i="3"/>
  <c r="BH168" i="2" s="1"/>
  <c r="AD168" i="2" s="1"/>
  <c r="AA160" i="3"/>
  <c r="BH160" i="2" s="1"/>
  <c r="AD160" i="2" s="1"/>
  <c r="D124" i="1"/>
  <c r="D160" i="1"/>
  <c r="AF132" i="1"/>
  <c r="D150" i="1"/>
  <c r="AF163" i="1"/>
  <c r="D123" i="1"/>
  <c r="Y122" i="3"/>
  <c r="BF122" i="2" s="1"/>
  <c r="Z145" i="3"/>
  <c r="BG145" i="2" s="1"/>
  <c r="AC145" i="2" s="1"/>
  <c r="AA167" i="3"/>
  <c r="BH167" i="2" s="1"/>
  <c r="AD167" i="2" s="1"/>
  <c r="AA127" i="3"/>
  <c r="BH127" i="2" s="1"/>
  <c r="AD127" i="2" s="1"/>
  <c r="Z126" i="3"/>
  <c r="BG126" i="2" s="1"/>
  <c r="AC126" i="2" s="1"/>
  <c r="D133" i="1"/>
  <c r="Z141" i="3"/>
  <c r="BG141" i="2" s="1"/>
  <c r="AC141" i="2" s="1"/>
  <c r="AB133" i="3"/>
  <c r="BI133" i="2" s="1"/>
  <c r="AE133" i="2" s="1"/>
  <c r="AE190" i="1"/>
  <c r="AE198" i="1" s="1"/>
  <c r="AE199" i="1" s="1"/>
  <c r="D179" i="1"/>
  <c r="AB163" i="2"/>
  <c r="AF141" i="1"/>
  <c r="D155" i="1"/>
  <c r="D151" i="1"/>
  <c r="AA115" i="2"/>
  <c r="D130" i="1"/>
  <c r="D164" i="1"/>
  <c r="D183" i="1"/>
  <c r="Z148" i="3"/>
  <c r="BG148" i="2" s="1"/>
  <c r="AC148" i="2" s="1"/>
  <c r="D143" i="1"/>
  <c r="AF146" i="1"/>
  <c r="AF135" i="1"/>
  <c r="X189" i="3"/>
  <c r="BE189" i="2" s="1"/>
  <c r="AA189" i="2" s="1"/>
  <c r="AF126" i="1"/>
  <c r="D140" i="1"/>
  <c r="AF185" i="1"/>
  <c r="AF115" i="1"/>
  <c r="D129" i="1"/>
  <c r="D149" i="1"/>
  <c r="AF116" i="1"/>
  <c r="AF167" i="1"/>
  <c r="D158" i="1"/>
  <c r="D180" i="1"/>
  <c r="D154" i="1"/>
  <c r="D114" i="1"/>
  <c r="AF136" i="1"/>
  <c r="Z142" i="3"/>
  <c r="BG142" i="2" s="1"/>
  <c r="AC142" i="2" s="1"/>
  <c r="AF162" i="1"/>
  <c r="AF157" i="1"/>
  <c r="AA125" i="3"/>
  <c r="BH125" i="2" s="1"/>
  <c r="AD125" i="2" s="1"/>
  <c r="AF147" i="1"/>
  <c r="AB113" i="3"/>
  <c r="BI113" i="2" s="1"/>
  <c r="AE113" i="2" s="1"/>
  <c r="Z165" i="3"/>
  <c r="BG165" i="2" s="1"/>
  <c r="AC165" i="2" s="1"/>
  <c r="Z151" i="3"/>
  <c r="BG151" i="2" s="1"/>
  <c r="AC151" i="2" s="1"/>
  <c r="AB140" i="3"/>
  <c r="BI140" i="2" s="1"/>
  <c r="AE140" i="2" s="1"/>
  <c r="AA119" i="3"/>
  <c r="BH119" i="2" s="1"/>
  <c r="AD119" i="2" s="1"/>
  <c r="AA147" i="3"/>
  <c r="BH147" i="2" s="1"/>
  <c r="AD147" i="2" s="1"/>
  <c r="AB134" i="3"/>
  <c r="BI134" i="2" s="1"/>
  <c r="AE134" i="2" s="1"/>
  <c r="AF148" i="1"/>
  <c r="D145" i="1"/>
  <c r="AF159" i="1"/>
  <c r="Y146" i="3"/>
  <c r="BF146" i="2" s="1"/>
  <c r="AB146" i="2" s="1"/>
  <c r="D119" i="1"/>
  <c r="D168" i="1"/>
  <c r="AF156" i="1"/>
  <c r="D144" i="1"/>
  <c r="Z128" i="3"/>
  <c r="BG128" i="2" s="1"/>
  <c r="AC128" i="2" s="1"/>
  <c r="Z166" i="3"/>
  <c r="BG166" i="2" s="1"/>
  <c r="AC166" i="2" s="1"/>
  <c r="AB144" i="3"/>
  <c r="BI144" i="2" s="1"/>
  <c r="AE144" i="2" s="1"/>
  <c r="AF165" i="1"/>
  <c r="AA131" i="3"/>
  <c r="BH131" i="2" s="1"/>
  <c r="AD131" i="2" s="1"/>
  <c r="D152" i="1"/>
  <c r="AC114" i="3"/>
  <c r="BJ114" i="2" s="1"/>
  <c r="BK114" i="2" s="1"/>
  <c r="AA112" i="2"/>
  <c r="AA154" i="3"/>
  <c r="BH154" i="2" s="1"/>
  <c r="AD154" i="2" s="1"/>
  <c r="AF121" i="1"/>
  <c r="AA117" i="3"/>
  <c r="BH117" i="2" s="1"/>
  <c r="AD117" i="2" s="1"/>
  <c r="AF131" i="1"/>
  <c r="AF117" i="1"/>
  <c r="AF153" i="1"/>
  <c r="Y162" i="3"/>
  <c r="BF162" i="2" s="1"/>
  <c r="AB162" i="2" s="1"/>
  <c r="Y120" i="3"/>
  <c r="BF120" i="2" s="1"/>
  <c r="AB120" i="2" s="1"/>
  <c r="AF128" i="1"/>
  <c r="Y121" i="3"/>
  <c r="BF121" i="2" s="1"/>
  <c r="AB121" i="2" s="1"/>
  <c r="Y153" i="3"/>
  <c r="BF153" i="2" s="1"/>
  <c r="AB153" i="2" s="1"/>
  <c r="D134" i="1"/>
  <c r="AF122" i="1"/>
  <c r="AF184" i="1"/>
  <c r="Z129" i="3"/>
  <c r="BG129" i="2" s="1"/>
  <c r="AC129" i="2" s="1"/>
  <c r="AD116" i="2"/>
  <c r="AF142" i="1"/>
  <c r="AF120" i="1"/>
  <c r="D137" i="1"/>
  <c r="AF130" i="2" l="1"/>
  <c r="D159" i="1"/>
  <c r="D157" i="1"/>
  <c r="D167" i="1"/>
  <c r="D141" i="1"/>
  <c r="D165" i="1"/>
  <c r="D132" i="1"/>
  <c r="D163" i="1"/>
  <c r="D136" i="1"/>
  <c r="D142" i="1"/>
  <c r="D128" i="1"/>
  <c r="D185" i="1"/>
  <c r="BE190" i="2"/>
  <c r="BE198" i="2" s="1"/>
  <c r="BI173" i="2"/>
  <c r="AE173" i="2" s="1"/>
  <c r="BF188" i="2"/>
  <c r="AB188" i="2" s="1"/>
  <c r="Z188" i="3" s="1"/>
  <c r="BG186" i="2"/>
  <c r="AC186" i="2" s="1"/>
  <c r="AA186" i="3" s="1"/>
  <c r="BH175" i="2"/>
  <c r="AD175" i="2" s="1"/>
  <c r="AB175" i="3" s="1"/>
  <c r="AD179" i="2"/>
  <c r="AB179" i="3" s="1"/>
  <c r="BI179" i="2" s="1"/>
  <c r="BH178" i="2"/>
  <c r="AD178" i="2" s="1"/>
  <c r="AB178" i="3" s="1"/>
  <c r="AC184" i="2"/>
  <c r="AA184" i="3" s="1"/>
  <c r="BH184" i="2" s="1"/>
  <c r="BG183" i="2"/>
  <c r="AC183" i="2" s="1"/>
  <c r="AA183" i="3" s="1"/>
  <c r="BG174" i="2"/>
  <c r="AC174" i="2" s="1"/>
  <c r="AA174" i="3" s="1"/>
  <c r="BG182" i="2"/>
  <c r="AC182" i="2" s="1"/>
  <c r="AA182" i="3" s="1"/>
  <c r="AE180" i="2"/>
  <c r="BG176" i="2"/>
  <c r="AC176" i="2" s="1"/>
  <c r="BF172" i="2"/>
  <c r="AB172" i="2" s="1"/>
  <c r="Z172" i="3" s="1"/>
  <c r="BG170" i="2"/>
  <c r="AC170" i="2" s="1"/>
  <c r="AA170" i="3" s="1"/>
  <c r="X197" i="3"/>
  <c r="Z162" i="3"/>
  <c r="BG162" i="2" s="1"/>
  <c r="AC162" i="2" s="1"/>
  <c r="AB125" i="3"/>
  <c r="BI125" i="2" s="1"/>
  <c r="AE125" i="2" s="1"/>
  <c r="AB167" i="3"/>
  <c r="BI167" i="2" s="1"/>
  <c r="AE167" i="2" s="1"/>
  <c r="AB150" i="3"/>
  <c r="BI150" i="2" s="1"/>
  <c r="AE150" i="2" s="1"/>
  <c r="AA166" i="3"/>
  <c r="BH166" i="2" s="1"/>
  <c r="AD166" i="2" s="1"/>
  <c r="AA126" i="3"/>
  <c r="BH126" i="2" s="1"/>
  <c r="AD126" i="2" s="1"/>
  <c r="AA145" i="3"/>
  <c r="BH145" i="2" s="1"/>
  <c r="AD145" i="2" s="1"/>
  <c r="AC158" i="3"/>
  <c r="BJ158" i="2" s="1"/>
  <c r="BK158" i="2" s="1"/>
  <c r="AA132" i="3"/>
  <c r="BH132" i="2" s="1"/>
  <c r="AD132" i="2" s="1"/>
  <c r="AC155" i="3"/>
  <c r="BJ155" i="2" s="1"/>
  <c r="BK155" i="2" s="1"/>
  <c r="AA156" i="3"/>
  <c r="BH156" i="2" s="1"/>
  <c r="AD156" i="2" s="1"/>
  <c r="AA129" i="3"/>
  <c r="BH129" i="2" s="1"/>
  <c r="AD129" i="2" s="1"/>
  <c r="AB117" i="3"/>
  <c r="BI117" i="2" s="1"/>
  <c r="AE117" i="2" s="1"/>
  <c r="AA128" i="3"/>
  <c r="BH128" i="2" s="1"/>
  <c r="AD128" i="2" s="1"/>
  <c r="AC113" i="3"/>
  <c r="BJ113" i="2" s="1"/>
  <c r="BK113" i="2" s="1"/>
  <c r="AB152" i="3"/>
  <c r="BI152" i="2" s="1"/>
  <c r="AE152" i="2" s="1"/>
  <c r="AA157" i="3"/>
  <c r="BH157" i="2" s="1"/>
  <c r="AD157" i="2" s="1"/>
  <c r="AB161" i="3"/>
  <c r="BI161" i="2" s="1"/>
  <c r="AE161" i="2" s="1"/>
  <c r="Z120" i="3"/>
  <c r="BG120" i="2" s="1"/>
  <c r="AC120" i="2" s="1"/>
  <c r="AB131" i="3"/>
  <c r="BI131" i="2" s="1"/>
  <c r="AE131" i="2" s="1"/>
  <c r="AC144" i="3"/>
  <c r="BJ144" i="2" s="1"/>
  <c r="BK144" i="2" s="1"/>
  <c r="AB147" i="3"/>
  <c r="BI147" i="2" s="1"/>
  <c r="AE147" i="2" s="1"/>
  <c r="AA151" i="3"/>
  <c r="BH151" i="2" s="1"/>
  <c r="AD151" i="2" s="1"/>
  <c r="AA142" i="3"/>
  <c r="BH142" i="2" s="1"/>
  <c r="AD142" i="2" s="1"/>
  <c r="AA141" i="3"/>
  <c r="BH141" i="2" s="1"/>
  <c r="AD141" i="2" s="1"/>
  <c r="AC164" i="3"/>
  <c r="BJ164" i="2" s="1"/>
  <c r="BK164" i="2" s="1"/>
  <c r="AB139" i="3"/>
  <c r="BI139" i="2" s="1"/>
  <c r="AE139" i="2" s="1"/>
  <c r="AB123" i="3"/>
  <c r="BI123" i="2" s="1"/>
  <c r="AE123" i="2" s="1"/>
  <c r="AB116" i="3"/>
  <c r="BI116" i="2" s="1"/>
  <c r="AE116" i="2" s="1"/>
  <c r="AC134" i="3"/>
  <c r="BJ134" i="2" s="1"/>
  <c r="BK134" i="2" s="1"/>
  <c r="AB127" i="3"/>
  <c r="BI127" i="2" s="1"/>
  <c r="AE127" i="2" s="1"/>
  <c r="AA136" i="3"/>
  <c r="BH136" i="2" s="1"/>
  <c r="AD136" i="2" s="1"/>
  <c r="AC118" i="3"/>
  <c r="BJ118" i="2" s="1"/>
  <c r="BK118" i="2" s="1"/>
  <c r="D148" i="1"/>
  <c r="AF114" i="2"/>
  <c r="D146" i="1"/>
  <c r="D162" i="1"/>
  <c r="D117" i="1"/>
  <c r="D122" i="1"/>
  <c r="D147" i="1"/>
  <c r="AG130" i="2"/>
  <c r="D130" i="2"/>
  <c r="D115" i="1"/>
  <c r="D126" i="1"/>
  <c r="D135" i="1"/>
  <c r="AD130" i="3"/>
  <c r="AB122" i="2"/>
  <c r="D184" i="1"/>
  <c r="D153" i="1"/>
  <c r="AB154" i="3"/>
  <c r="BI154" i="2" s="1"/>
  <c r="AE154" i="2" s="1"/>
  <c r="AA148" i="3"/>
  <c r="BH148" i="2" s="1"/>
  <c r="AD148" i="2" s="1"/>
  <c r="AC143" i="3"/>
  <c r="BJ143" i="2" s="1"/>
  <c r="BK143" i="2" s="1"/>
  <c r="AA190" i="2"/>
  <c r="AA198" i="2" s="1"/>
  <c r="Y112" i="3"/>
  <c r="D156" i="1"/>
  <c r="D116" i="1"/>
  <c r="D120" i="1"/>
  <c r="Z153" i="3"/>
  <c r="BG153" i="2" s="1"/>
  <c r="AC153" i="2" s="1"/>
  <c r="Z121" i="3"/>
  <c r="BG121" i="2" s="1"/>
  <c r="AC121" i="2" s="1"/>
  <c r="D131" i="1"/>
  <c r="D121" i="1"/>
  <c r="Z146" i="3"/>
  <c r="BG146" i="2" s="1"/>
  <c r="AC146" i="2" s="1"/>
  <c r="AB119" i="3"/>
  <c r="BI119" i="2" s="1"/>
  <c r="AE119" i="2" s="1"/>
  <c r="AC140" i="3"/>
  <c r="BJ140" i="2" s="1"/>
  <c r="BK140" i="2" s="1"/>
  <c r="AA165" i="3"/>
  <c r="BH165" i="2" s="1"/>
  <c r="AD165" i="2" s="1"/>
  <c r="AF190" i="1"/>
  <c r="AF198" i="1" s="1"/>
  <c r="AF199" i="1" s="1"/>
  <c r="Y115" i="3"/>
  <c r="BF115" i="2" s="1"/>
  <c r="Z163" i="3"/>
  <c r="BG163" i="2" s="1"/>
  <c r="AC163" i="2" s="1"/>
  <c r="AC133" i="3"/>
  <c r="BJ133" i="2" s="1"/>
  <c r="BK133" i="2" s="1"/>
  <c r="AB160" i="3"/>
  <c r="BI160" i="2" s="1"/>
  <c r="AE160" i="2" s="1"/>
  <c r="AB168" i="3"/>
  <c r="BI168" i="2" s="1"/>
  <c r="AE168" i="2" s="1"/>
  <c r="AB135" i="3"/>
  <c r="BI135" i="2" s="1"/>
  <c r="AE135" i="2" s="1"/>
  <c r="AC124" i="3"/>
  <c r="BJ124" i="2" s="1"/>
  <c r="BK124" i="2" s="1"/>
  <c r="AC138" i="3"/>
  <c r="BJ138" i="2" s="1"/>
  <c r="BK138" i="2" s="1"/>
  <c r="AC137" i="3"/>
  <c r="BJ137" i="2" s="1"/>
  <c r="BK137" i="2" s="1"/>
  <c r="AA149" i="3"/>
  <c r="BH149" i="2" s="1"/>
  <c r="AD149" i="2" s="1"/>
  <c r="AB159" i="3"/>
  <c r="BI159" i="2" s="1"/>
  <c r="AE159" i="2" s="1"/>
  <c r="D114" i="2" l="1"/>
  <c r="AC180" i="3"/>
  <c r="BJ180" i="2" s="1"/>
  <c r="BK180" i="2" s="1"/>
  <c r="AA176" i="3"/>
  <c r="BH176" i="2" s="1"/>
  <c r="AD176" i="2" s="1"/>
  <c r="AB176" i="3" s="1"/>
  <c r="AC173" i="3"/>
  <c r="BJ173" i="2" s="1"/>
  <c r="BH185" i="2"/>
  <c r="AD185" i="2" s="1"/>
  <c r="AB185" i="3" s="1"/>
  <c r="BG187" i="2"/>
  <c r="AC187" i="2" s="1"/>
  <c r="AA187" i="3" s="1"/>
  <c r="BH170" i="2"/>
  <c r="AD170" i="2" s="1"/>
  <c r="AB170" i="3" s="1"/>
  <c r="BI175" i="2"/>
  <c r="AE175" i="2" s="1"/>
  <c r="BG172" i="2"/>
  <c r="AC172" i="2" s="1"/>
  <c r="AA172" i="3" s="1"/>
  <c r="BH171" i="2"/>
  <c r="AD171" i="2" s="1"/>
  <c r="AB171" i="3" s="1"/>
  <c r="BH182" i="2"/>
  <c r="AD182" i="2" s="1"/>
  <c r="AB182" i="3" s="1"/>
  <c r="BH174" i="2"/>
  <c r="AD174" i="2" s="1"/>
  <c r="AB174" i="3" s="1"/>
  <c r="AE179" i="2"/>
  <c r="BI178" i="2"/>
  <c r="AE178" i="2" s="1"/>
  <c r="AC178" i="3" s="1"/>
  <c r="AD184" i="2"/>
  <c r="AB184" i="3" s="1"/>
  <c r="BH183" i="2"/>
  <c r="AD183" i="2" s="1"/>
  <c r="AB183" i="3" s="1"/>
  <c r="AF124" i="2"/>
  <c r="AF137" i="2"/>
  <c r="AF138" i="2"/>
  <c r="AF140" i="2"/>
  <c r="AF155" i="2"/>
  <c r="AF143" i="2"/>
  <c r="AF144" i="2"/>
  <c r="AB141" i="3"/>
  <c r="BI141" i="2" s="1"/>
  <c r="AE141" i="2" s="1"/>
  <c r="AB157" i="3"/>
  <c r="BI157" i="2" s="1"/>
  <c r="AE157" i="2" s="1"/>
  <c r="AC117" i="3"/>
  <c r="BJ117" i="2" s="1"/>
  <c r="BK117" i="2" s="1"/>
  <c r="AB136" i="3"/>
  <c r="BI136" i="2" s="1"/>
  <c r="AE136" i="2" s="1"/>
  <c r="AC123" i="3"/>
  <c r="BJ123" i="2" s="1"/>
  <c r="BK123" i="2" s="1"/>
  <c r="AB142" i="3"/>
  <c r="BI142" i="2" s="1"/>
  <c r="AE142" i="2" s="1"/>
  <c r="AC152" i="3"/>
  <c r="BJ152" i="2" s="1"/>
  <c r="BK152" i="2" s="1"/>
  <c r="AC125" i="3"/>
  <c r="BJ125" i="2" s="1"/>
  <c r="BK125" i="2" s="1"/>
  <c r="AC154" i="3"/>
  <c r="BJ154" i="2" s="1"/>
  <c r="BK154" i="2" s="1"/>
  <c r="AC127" i="3"/>
  <c r="BJ127" i="2" s="1"/>
  <c r="BK127" i="2" s="1"/>
  <c r="AC139" i="3"/>
  <c r="BJ139" i="2" s="1"/>
  <c r="BK139" i="2" s="1"/>
  <c r="AC167" i="3"/>
  <c r="BJ167" i="2" s="1"/>
  <c r="BK167" i="2" s="1"/>
  <c r="AA163" i="3"/>
  <c r="BH163" i="2" s="1"/>
  <c r="AD163" i="2" s="1"/>
  <c r="AB128" i="3"/>
  <c r="BI128" i="2" s="1"/>
  <c r="AE128" i="2" s="1"/>
  <c r="AB166" i="3"/>
  <c r="BI166" i="2" s="1"/>
  <c r="AE166" i="2" s="1"/>
  <c r="AA162" i="3"/>
  <c r="BH162" i="2" s="1"/>
  <c r="AD162" i="2" s="1"/>
  <c r="AB165" i="3"/>
  <c r="BI165" i="2" s="1"/>
  <c r="AE165" i="2" s="1"/>
  <c r="AC119" i="3"/>
  <c r="BJ119" i="2" s="1"/>
  <c r="BK119" i="2" s="1"/>
  <c r="AA121" i="3"/>
  <c r="BH121" i="2" s="1"/>
  <c r="AD121" i="2" s="1"/>
  <c r="Y189" i="3"/>
  <c r="BF189" i="2" s="1"/>
  <c r="AB189" i="2" s="1"/>
  <c r="BF112" i="2"/>
  <c r="AB148" i="3"/>
  <c r="BI148" i="2" s="1"/>
  <c r="AE148" i="2" s="1"/>
  <c r="AC116" i="3"/>
  <c r="BJ116" i="2" s="1"/>
  <c r="BK116" i="2" s="1"/>
  <c r="AC147" i="3"/>
  <c r="BJ147" i="2" s="1"/>
  <c r="BK147" i="2" s="1"/>
  <c r="AC161" i="3"/>
  <c r="BJ161" i="2" s="1"/>
  <c r="BK161" i="2" s="1"/>
  <c r="AB132" i="3"/>
  <c r="BI132" i="2" s="1"/>
  <c r="AE132" i="2" s="1"/>
  <c r="AC150" i="3"/>
  <c r="BJ150" i="2" s="1"/>
  <c r="BK150" i="2" s="1"/>
  <c r="Z122" i="3"/>
  <c r="BG122" i="2" s="1"/>
  <c r="AC122" i="2" s="1"/>
  <c r="D190" i="1"/>
  <c r="D198" i="1" s="1"/>
  <c r="D199" i="1" s="1"/>
  <c r="AG114" i="2"/>
  <c r="AD114" i="3"/>
  <c r="AF134" i="2"/>
  <c r="AF164" i="2"/>
  <c r="AB149" i="3"/>
  <c r="BI149" i="2" s="1"/>
  <c r="AE149" i="2" s="1"/>
  <c r="AC168" i="3"/>
  <c r="BJ168" i="2" s="1"/>
  <c r="BK168" i="2" s="1"/>
  <c r="AC159" i="3"/>
  <c r="BJ159" i="2" s="1"/>
  <c r="BK159" i="2" s="1"/>
  <c r="AC135" i="3"/>
  <c r="BJ135" i="2" s="1"/>
  <c r="BK135" i="2" s="1"/>
  <c r="AC160" i="3"/>
  <c r="BJ160" i="2" s="1"/>
  <c r="BK160" i="2" s="1"/>
  <c r="AA146" i="3"/>
  <c r="BH146" i="2" s="1"/>
  <c r="AD146" i="2" s="1"/>
  <c r="AA153" i="3"/>
  <c r="BH153" i="2" s="1"/>
  <c r="AD153" i="2" s="1"/>
  <c r="AB151" i="3"/>
  <c r="BI151" i="2" s="1"/>
  <c r="AE151" i="2" s="1"/>
  <c r="AC131" i="3"/>
  <c r="BJ131" i="2" s="1"/>
  <c r="BK131" i="2" s="1"/>
  <c r="AA120" i="3"/>
  <c r="BH120" i="2" s="1"/>
  <c r="AD120" i="2" s="1"/>
  <c r="AB129" i="3"/>
  <c r="BI129" i="2" s="1"/>
  <c r="AE129" i="2" s="1"/>
  <c r="AB156" i="3"/>
  <c r="BI156" i="2" s="1"/>
  <c r="AE156" i="2" s="1"/>
  <c r="AB145" i="3"/>
  <c r="BI145" i="2" s="1"/>
  <c r="AE145" i="2" s="1"/>
  <c r="AB126" i="3"/>
  <c r="BI126" i="2" s="1"/>
  <c r="AE126" i="2" s="1"/>
  <c r="AF133" i="2"/>
  <c r="AB115" i="2"/>
  <c r="AF118" i="2"/>
  <c r="AF113" i="2"/>
  <c r="AF158" i="2"/>
  <c r="AD144" i="3" l="1"/>
  <c r="AD138" i="3"/>
  <c r="AG143" i="2"/>
  <c r="AD137" i="3"/>
  <c r="AD140" i="3"/>
  <c r="AD155" i="3"/>
  <c r="AD124" i="3"/>
  <c r="AF180" i="2"/>
  <c r="BK173" i="2"/>
  <c r="AF173" i="2"/>
  <c r="AC175" i="3"/>
  <c r="BJ175" i="2" s="1"/>
  <c r="AG180" i="2"/>
  <c r="BJ178" i="2"/>
  <c r="AF178" i="2" s="1"/>
  <c r="AC179" i="3"/>
  <c r="BJ179" i="2" s="1"/>
  <c r="BK179" i="2" s="1"/>
  <c r="BG188" i="2"/>
  <c r="AC188" i="2" s="1"/>
  <c r="AA188" i="3" s="1"/>
  <c r="BH186" i="2"/>
  <c r="AD186" i="2" s="1"/>
  <c r="AB186" i="3" s="1"/>
  <c r="BI184" i="2"/>
  <c r="AE184" i="2" s="1"/>
  <c r="BI171" i="2"/>
  <c r="AE171" i="2" s="1"/>
  <c r="BI174" i="2"/>
  <c r="AE174" i="2" s="1"/>
  <c r="BI182" i="2"/>
  <c r="AE182" i="2" s="1"/>
  <c r="AC182" i="3" s="1"/>
  <c r="BI170" i="2"/>
  <c r="AE170" i="2" s="1"/>
  <c r="BI183" i="2"/>
  <c r="AE183" i="2" s="1"/>
  <c r="AC183" i="3" s="1"/>
  <c r="BH172" i="2"/>
  <c r="AD172" i="2" s="1"/>
  <c r="AB172" i="3" s="1"/>
  <c r="BI176" i="2"/>
  <c r="AE176" i="2" s="1"/>
  <c r="BK178" i="2"/>
  <c r="Y197" i="3"/>
  <c r="AG124" i="2"/>
  <c r="D124" i="2"/>
  <c r="D155" i="2"/>
  <c r="AG155" i="2"/>
  <c r="D137" i="2"/>
  <c r="D143" i="2"/>
  <c r="D138" i="2"/>
  <c r="AG138" i="2"/>
  <c r="AD143" i="3"/>
  <c r="AG144" i="2"/>
  <c r="AG140" i="2"/>
  <c r="D140" i="2"/>
  <c r="AG137" i="2"/>
  <c r="D144" i="2"/>
  <c r="AF127" i="2"/>
  <c r="AF161" i="2"/>
  <c r="AF135" i="2"/>
  <c r="AF116" i="2"/>
  <c r="AF119" i="2"/>
  <c r="AF131" i="2"/>
  <c r="AF159" i="2"/>
  <c r="AF125" i="2"/>
  <c r="AC149" i="3"/>
  <c r="BJ149" i="2" s="1"/>
  <c r="BK149" i="2" s="1"/>
  <c r="AB162" i="3"/>
  <c r="BI162" i="2" s="1"/>
  <c r="AE162" i="2" s="1"/>
  <c r="AB120" i="3"/>
  <c r="BI120" i="2" s="1"/>
  <c r="AE120" i="2" s="1"/>
  <c r="AB153" i="3"/>
  <c r="BI153" i="2" s="1"/>
  <c r="AE153" i="2" s="1"/>
  <c r="AB146" i="3"/>
  <c r="BI146" i="2" s="1"/>
  <c r="AE146" i="2" s="1"/>
  <c r="AC166" i="3"/>
  <c r="BJ166" i="2" s="1"/>
  <c r="BK166" i="2" s="1"/>
  <c r="AC156" i="3"/>
  <c r="BJ156" i="2" s="1"/>
  <c r="BK156" i="2" s="1"/>
  <c r="AB121" i="3"/>
  <c r="BI121" i="2" s="1"/>
  <c r="AE121" i="2" s="1"/>
  <c r="AC128" i="3"/>
  <c r="BJ128" i="2" s="1"/>
  <c r="BK128" i="2" s="1"/>
  <c r="AC148" i="3"/>
  <c r="BJ148" i="2" s="1"/>
  <c r="BK148" i="2" s="1"/>
  <c r="AC126" i="3"/>
  <c r="BJ126" i="2" s="1"/>
  <c r="BK126" i="2" s="1"/>
  <c r="AA122" i="3"/>
  <c r="BH122" i="2" s="1"/>
  <c r="AD122" i="2" s="1"/>
  <c r="AC141" i="3"/>
  <c r="BJ141" i="2" s="1"/>
  <c r="BK141" i="2" s="1"/>
  <c r="AC151" i="3"/>
  <c r="BJ151" i="2" s="1"/>
  <c r="BK151" i="2" s="1"/>
  <c r="AC136" i="3"/>
  <c r="BJ136" i="2" s="1"/>
  <c r="BK136" i="2" s="1"/>
  <c r="AG133" i="2"/>
  <c r="AD133" i="3"/>
  <c r="D133" i="2"/>
  <c r="AF160" i="2"/>
  <c r="AF168" i="2"/>
  <c r="AF167" i="2"/>
  <c r="AF139" i="2"/>
  <c r="AF154" i="2"/>
  <c r="AF152" i="2"/>
  <c r="AF123" i="2"/>
  <c r="AF117" i="2"/>
  <c r="AG158" i="2"/>
  <c r="AD158" i="3"/>
  <c r="D158" i="2"/>
  <c r="D164" i="2"/>
  <c r="AG164" i="2"/>
  <c r="AD164" i="3"/>
  <c r="AC142" i="3"/>
  <c r="BJ142" i="2" s="1"/>
  <c r="BK142" i="2" s="1"/>
  <c r="AC157" i="3"/>
  <c r="BJ157" i="2" s="1"/>
  <c r="BK157" i="2" s="1"/>
  <c r="Z115" i="3"/>
  <c r="BG115" i="2" s="1"/>
  <c r="AC115" i="2" s="1"/>
  <c r="AG134" i="2"/>
  <c r="D134" i="2"/>
  <c r="AD134" i="3"/>
  <c r="AF150" i="2"/>
  <c r="AF147" i="2"/>
  <c r="BF190" i="2"/>
  <c r="BF198" i="2" s="1"/>
  <c r="AB112" i="2"/>
  <c r="D113" i="2"/>
  <c r="AG113" i="2"/>
  <c r="AD113" i="3"/>
  <c r="AG118" i="2"/>
  <c r="AD118" i="3"/>
  <c r="D118" i="2"/>
  <c r="AC145" i="3"/>
  <c r="BJ145" i="2" s="1"/>
  <c r="BK145" i="2" s="1"/>
  <c r="AC129" i="3"/>
  <c r="BJ129" i="2" s="1"/>
  <c r="BK129" i="2" s="1"/>
  <c r="AC132" i="3"/>
  <c r="BJ132" i="2" s="1"/>
  <c r="BK132" i="2" s="1"/>
  <c r="AC165" i="3"/>
  <c r="BJ165" i="2" s="1"/>
  <c r="BK165" i="2" s="1"/>
  <c r="AB163" i="3"/>
  <c r="BI163" i="2" s="1"/>
  <c r="AE163" i="2" s="1"/>
  <c r="BJ183" i="2" l="1"/>
  <c r="AC184" i="3"/>
  <c r="AG173" i="2"/>
  <c r="D159" i="2"/>
  <c r="AD116" i="3"/>
  <c r="AG119" i="2"/>
  <c r="AD161" i="3"/>
  <c r="AD173" i="3"/>
  <c r="AD180" i="3"/>
  <c r="AG131" i="2"/>
  <c r="AD135" i="3"/>
  <c r="D180" i="2"/>
  <c r="AD125" i="3"/>
  <c r="AD127" i="3"/>
  <c r="D178" i="2"/>
  <c r="D173" i="2"/>
  <c r="BK175" i="2"/>
  <c r="AF175" i="2"/>
  <c r="AC176" i="3"/>
  <c r="BJ176" i="2" s="1"/>
  <c r="AC174" i="3"/>
  <c r="BJ174" i="2" s="1"/>
  <c r="AC170" i="3"/>
  <c r="BJ170" i="2" s="1"/>
  <c r="AF179" i="2"/>
  <c r="AC171" i="3"/>
  <c r="BJ171" i="2" s="1"/>
  <c r="BK171" i="2" s="1"/>
  <c r="AG178" i="2"/>
  <c r="AD178" i="3"/>
  <c r="BK183" i="2"/>
  <c r="BI185" i="2"/>
  <c r="AE185" i="2" s="1"/>
  <c r="AC185" i="3" s="1"/>
  <c r="BH187" i="2"/>
  <c r="AD187" i="2" s="1"/>
  <c r="AB187" i="3" s="1"/>
  <c r="BI172" i="2"/>
  <c r="AE172" i="2" s="1"/>
  <c r="BJ182" i="2"/>
  <c r="BK182" i="2" s="1"/>
  <c r="AF183" i="2"/>
  <c r="AD183" i="3" s="1"/>
  <c r="AG161" i="2"/>
  <c r="AG125" i="2"/>
  <c r="AG127" i="2"/>
  <c r="AG116" i="2"/>
  <c r="AD131" i="3"/>
  <c r="D116" i="2"/>
  <c r="D161" i="2"/>
  <c r="AD119" i="3"/>
  <c r="AG135" i="2"/>
  <c r="D127" i="2"/>
  <c r="D119" i="2"/>
  <c r="D135" i="2"/>
  <c r="D125" i="2"/>
  <c r="AD159" i="3"/>
  <c r="AG159" i="2"/>
  <c r="AF156" i="2"/>
  <c r="AF132" i="2"/>
  <c r="D131" i="2"/>
  <c r="AF145" i="2"/>
  <c r="AF157" i="2"/>
  <c r="AF151" i="2"/>
  <c r="AF126" i="2"/>
  <c r="AC121" i="3"/>
  <c r="BJ121" i="2" s="1"/>
  <c r="BK121" i="2" s="1"/>
  <c r="AC146" i="3"/>
  <c r="BJ146" i="2" s="1"/>
  <c r="BK146" i="2" s="1"/>
  <c r="AC120" i="3"/>
  <c r="BJ120" i="2" s="1"/>
  <c r="BK120" i="2" s="1"/>
  <c r="AA115" i="3"/>
  <c r="BH115" i="2" s="1"/>
  <c r="AD115" i="2" s="1"/>
  <c r="AB122" i="3"/>
  <c r="BI122" i="2" s="1"/>
  <c r="AE122" i="2" s="1"/>
  <c r="AC153" i="3"/>
  <c r="BJ153" i="2" s="1"/>
  <c r="BK153" i="2" s="1"/>
  <c r="AC162" i="3"/>
  <c r="BJ162" i="2" s="1"/>
  <c r="BK162" i="2" s="1"/>
  <c r="AC163" i="3"/>
  <c r="BJ163" i="2" s="1"/>
  <c r="BK163" i="2" s="1"/>
  <c r="AG154" i="2"/>
  <c r="D154" i="2"/>
  <c r="AD154" i="3"/>
  <c r="AG168" i="2"/>
  <c r="D168" i="2"/>
  <c r="AD168" i="3"/>
  <c r="AG117" i="2"/>
  <c r="AD117" i="3"/>
  <c r="D117" i="2"/>
  <c r="AD139" i="3"/>
  <c r="D139" i="2"/>
  <c r="AG139" i="2"/>
  <c r="AD160" i="3"/>
  <c r="D160" i="2"/>
  <c r="AG160" i="2"/>
  <c r="AF136" i="2"/>
  <c r="AF165" i="2"/>
  <c r="AF129" i="2"/>
  <c r="AG147" i="2"/>
  <c r="D147" i="2"/>
  <c r="AD147" i="3"/>
  <c r="AF142" i="2"/>
  <c r="AG123" i="2"/>
  <c r="AD123" i="3"/>
  <c r="D123" i="2"/>
  <c r="D167" i="2"/>
  <c r="AD167" i="3"/>
  <c r="AG167" i="2"/>
  <c r="AF141" i="2"/>
  <c r="AF148" i="2"/>
  <c r="AF128" i="2"/>
  <c r="AF166" i="2"/>
  <c r="AB190" i="2"/>
  <c r="AB198" i="2" s="1"/>
  <c r="Z112" i="3"/>
  <c r="D150" i="2"/>
  <c r="AD150" i="3"/>
  <c r="AG150" i="2"/>
  <c r="D152" i="2"/>
  <c r="AG152" i="2"/>
  <c r="AD152" i="3"/>
  <c r="AF149" i="2"/>
  <c r="AD151" i="3" l="1"/>
  <c r="D157" i="2"/>
  <c r="AD156" i="3"/>
  <c r="AG145" i="2"/>
  <c r="D179" i="2"/>
  <c r="AD175" i="3"/>
  <c r="AD132" i="3"/>
  <c r="D183" i="2"/>
  <c r="AD126" i="3"/>
  <c r="AG175" i="2"/>
  <c r="D175" i="2"/>
  <c r="BK174" i="2"/>
  <c r="AF174" i="2"/>
  <c r="BK176" i="2"/>
  <c r="AF176" i="2"/>
  <c r="BK170" i="2"/>
  <c r="AF170" i="2"/>
  <c r="AF171" i="2"/>
  <c r="AC172" i="3"/>
  <c r="BJ172" i="2" s="1"/>
  <c r="BK172" i="2" s="1"/>
  <c r="AG179" i="2"/>
  <c r="AD179" i="3"/>
  <c r="AG183" i="2"/>
  <c r="BI186" i="2"/>
  <c r="AE186" i="2" s="1"/>
  <c r="AC186" i="3" s="1"/>
  <c r="BJ184" i="2"/>
  <c r="AF182" i="2"/>
  <c r="AD182" i="3" s="1"/>
  <c r="D132" i="2"/>
  <c r="AG151" i="2"/>
  <c r="AG156" i="2"/>
  <c r="AG157" i="2"/>
  <c r="D151" i="2"/>
  <c r="AG132" i="2"/>
  <c r="D170" i="2"/>
  <c r="D145" i="2"/>
  <c r="D126" i="2"/>
  <c r="AG126" i="2"/>
  <c r="D156" i="2"/>
  <c r="AD157" i="3"/>
  <c r="AD145" i="3"/>
  <c r="AB115" i="3"/>
  <c r="BI115" i="2" s="1"/>
  <c r="AE115" i="2" s="1"/>
  <c r="AC122" i="3"/>
  <c r="BJ122" i="2" s="1"/>
  <c r="BK122" i="2" s="1"/>
  <c r="Z189" i="3"/>
  <c r="BG189" i="2" s="1"/>
  <c r="AC189" i="2" s="1"/>
  <c r="BG112" i="2"/>
  <c r="AF163" i="2"/>
  <c r="AF162" i="2"/>
  <c r="AD149" i="3"/>
  <c r="AG149" i="2"/>
  <c r="D149" i="2"/>
  <c r="AD148" i="3"/>
  <c r="D148" i="2"/>
  <c r="AG148" i="2"/>
  <c r="AD142" i="3"/>
  <c r="AG142" i="2"/>
  <c r="D142" i="2"/>
  <c r="AD129" i="3"/>
  <c r="AG129" i="2"/>
  <c r="D129" i="2"/>
  <c r="AD166" i="3"/>
  <c r="D166" i="2"/>
  <c r="AG166" i="2"/>
  <c r="AD128" i="3"/>
  <c r="AG128" i="2"/>
  <c r="D128" i="2"/>
  <c r="D136" i="2"/>
  <c r="AD136" i="3"/>
  <c r="AG136" i="2"/>
  <c r="AF146" i="2"/>
  <c r="AG141" i="2"/>
  <c r="AD141" i="3"/>
  <c r="D141" i="2"/>
  <c r="AG165" i="2"/>
  <c r="AD165" i="3"/>
  <c r="D165" i="2"/>
  <c r="AF153" i="2"/>
  <c r="AF120" i="2"/>
  <c r="AF121" i="2"/>
  <c r="AD176" i="3" l="1"/>
  <c r="D171" i="2"/>
  <c r="AD170" i="3"/>
  <c r="AD174" i="3"/>
  <c r="AG174" i="2"/>
  <c r="D174" i="2"/>
  <c r="AG170" i="2"/>
  <c r="AG182" i="2"/>
  <c r="D182" i="2"/>
  <c r="AG171" i="2"/>
  <c r="AD171" i="3"/>
  <c r="D176" i="2"/>
  <c r="AG176" i="2"/>
  <c r="AF172" i="2"/>
  <c r="BK184" i="2"/>
  <c r="AF184" i="2"/>
  <c r="AD184" i="3" s="1"/>
  <c r="BH188" i="2"/>
  <c r="AD188" i="2" s="1"/>
  <c r="AB188" i="3" s="1"/>
  <c r="BJ185" i="2"/>
  <c r="Z197" i="3"/>
  <c r="AC115" i="3"/>
  <c r="BJ115" i="2" s="1"/>
  <c r="BK115" i="2" s="1"/>
  <c r="AD121" i="3"/>
  <c r="AG121" i="2"/>
  <c r="D121" i="2"/>
  <c r="AD120" i="3"/>
  <c r="AG120" i="2"/>
  <c r="D120" i="2"/>
  <c r="AD162" i="3"/>
  <c r="D162" i="2"/>
  <c r="AG162" i="2"/>
  <c r="AF122" i="2"/>
  <c r="AD153" i="3"/>
  <c r="D153" i="2"/>
  <c r="AG153" i="2"/>
  <c r="D163" i="2"/>
  <c r="AD163" i="3"/>
  <c r="AG163" i="2"/>
  <c r="BG190" i="2"/>
  <c r="BG198" i="2" s="1"/>
  <c r="AC112" i="2"/>
  <c r="AD146" i="3"/>
  <c r="D146" i="2"/>
  <c r="AG146" i="2"/>
  <c r="D172" i="2"/>
  <c r="AD172" i="3" l="1"/>
  <c r="AG172" i="2"/>
  <c r="BI187" i="2"/>
  <c r="AE187" i="2" s="1"/>
  <c r="AC187" i="3" s="1"/>
  <c r="D184" i="2"/>
  <c r="AG184" i="2"/>
  <c r="BK185" i="2"/>
  <c r="AF185" i="2"/>
  <c r="AD185" i="3" s="1"/>
  <c r="AD122" i="3"/>
  <c r="AG122" i="2"/>
  <c r="D122" i="2"/>
  <c r="AC190" i="2"/>
  <c r="AC198" i="2" s="1"/>
  <c r="AA112" i="3"/>
  <c r="AF115" i="2"/>
  <c r="D115" i="2" l="1"/>
  <c r="D185" i="2"/>
  <c r="AG185" i="2"/>
  <c r="BJ186" i="2"/>
  <c r="AD115" i="3"/>
  <c r="AG115" i="2"/>
  <c r="BH112" i="2"/>
  <c r="AA189" i="3"/>
  <c r="BH189" i="2" s="1"/>
  <c r="AD189" i="2" s="1"/>
  <c r="BK186" i="2" l="1"/>
  <c r="AF186" i="2"/>
  <c r="AD186" i="3" s="1"/>
  <c r="BI188" i="2"/>
  <c r="AE188" i="2" s="1"/>
  <c r="AC188" i="3" s="1"/>
  <c r="AA197" i="3"/>
  <c r="BH190" i="2"/>
  <c r="BH198" i="2" s="1"/>
  <c r="AD112" i="2"/>
  <c r="BJ187" i="2" l="1"/>
  <c r="AG186" i="2"/>
  <c r="D186" i="2"/>
  <c r="AD190" i="2"/>
  <c r="AD198" i="2" s="1"/>
  <c r="AB112" i="3"/>
  <c r="BK187" i="2" l="1"/>
  <c r="AF187" i="2"/>
  <c r="AD187" i="3" s="1"/>
  <c r="BI112" i="2"/>
  <c r="AB189" i="3"/>
  <c r="BI189" i="2" s="1"/>
  <c r="AE189" i="2" s="1"/>
  <c r="BJ188" i="2" l="1"/>
  <c r="D187" i="2"/>
  <c r="AG187" i="2"/>
  <c r="AB197" i="3"/>
  <c r="BI190" i="2"/>
  <c r="BI198" i="2" s="1"/>
  <c r="AE112" i="2"/>
  <c r="BK188" i="2" l="1"/>
  <c r="AF188" i="2"/>
  <c r="AD188" i="3" s="1"/>
  <c r="AE190" i="2"/>
  <c r="AE198" i="2" s="1"/>
  <c r="AC112" i="3"/>
  <c r="AG188" i="2" l="1"/>
  <c r="D188" i="2"/>
  <c r="BJ112" i="2"/>
  <c r="AC189" i="3"/>
  <c r="BJ189" i="2" s="1"/>
  <c r="BK189" i="2" l="1"/>
  <c r="AF189" i="2"/>
  <c r="AC197" i="3"/>
  <c r="BJ190" i="2"/>
  <c r="BJ198" i="2" s="1"/>
  <c r="BK112" i="2"/>
  <c r="AF112" i="2"/>
  <c r="BK190" i="2" l="1"/>
  <c r="BK198" i="2" s="1"/>
  <c r="AG189" i="2"/>
  <c r="D189" i="2"/>
  <c r="AF190" i="2"/>
  <c r="AF198" i="2" s="1"/>
  <c r="AD112" i="3"/>
  <c r="AD189" i="3" s="1"/>
  <c r="D112" i="2"/>
  <c r="AG112" i="2"/>
  <c r="BJ201" i="2"/>
  <c r="AG190" i="2" l="1"/>
  <c r="AG198" i="2" s="1"/>
  <c r="D190" i="2"/>
  <c r="D198" i="2" s="1"/>
  <c r="AD197" i="3"/>
  <c r="DW196" i="2"/>
  <c r="DW199" i="2"/>
  <c r="L61" i="2"/>
  <c r="L77" i="2"/>
  <c r="L78" i="2"/>
  <c r="L60" i="2"/>
  <c r="L57" i="2"/>
  <c r="L59" i="2"/>
  <c r="L53" i="2"/>
  <c r="L56" i="2"/>
  <c r="L54" i="2"/>
  <c r="L68" i="2"/>
  <c r="L51" i="2"/>
  <c r="L67" i="2"/>
  <c r="L55" i="2"/>
  <c r="L73" i="2"/>
  <c r="L71" i="2"/>
  <c r="L58" i="2"/>
  <c r="L66" i="2"/>
  <c r="L52" i="2"/>
  <c r="L64" i="2"/>
  <c r="L74" i="2"/>
  <c r="L70" i="2"/>
  <c r="L63" i="2"/>
  <c r="L69" i="2"/>
  <c r="L65" i="2"/>
  <c r="L62" i="2"/>
  <c r="L76" i="2"/>
  <c r="L75" i="2"/>
  <c r="L72" i="2"/>
  <c r="L50" i="2"/>
  <c r="J63" i="3" l="1"/>
  <c r="AQ63" i="2" s="1"/>
  <c r="M63" i="2" s="1"/>
  <c r="J52" i="3"/>
  <c r="AQ52" i="2" s="1"/>
  <c r="M52" i="2" s="1"/>
  <c r="J71" i="3"/>
  <c r="AQ71" i="2" s="1"/>
  <c r="M71" i="2" s="1"/>
  <c r="J72" i="3"/>
  <c r="AQ72" i="2" s="1"/>
  <c r="M72" i="2" s="1"/>
  <c r="J70" i="3"/>
  <c r="AQ70" i="2" s="1"/>
  <c r="M70" i="2" s="1"/>
  <c r="J66" i="3"/>
  <c r="AQ66" i="2" s="1"/>
  <c r="M66" i="2" s="1"/>
  <c r="L80" i="2"/>
  <c r="J50" i="3"/>
  <c r="J75" i="3"/>
  <c r="AQ75" i="2" s="1"/>
  <c r="M75" i="2" s="1"/>
  <c r="J76" i="3"/>
  <c r="AQ76" i="2" s="1"/>
  <c r="M76" i="2" s="1"/>
  <c r="J62" i="3"/>
  <c r="AQ62" i="2" s="1"/>
  <c r="M62" i="2" s="1"/>
  <c r="J74" i="3"/>
  <c r="AQ74" i="2" s="1"/>
  <c r="M74" i="2" s="1"/>
  <c r="J69" i="3"/>
  <c r="AQ69" i="2" s="1"/>
  <c r="M69" i="2" s="1"/>
  <c r="J64" i="3"/>
  <c r="AQ64" i="2" s="1"/>
  <c r="M64" i="2" s="1"/>
  <c r="J65" i="3"/>
  <c r="AQ65" i="2" s="1"/>
  <c r="M65" i="2" s="1"/>
  <c r="J58" i="3"/>
  <c r="AQ58" i="2" s="1"/>
  <c r="M58" i="2" s="1"/>
  <c r="J51" i="3"/>
  <c r="AQ51" i="2" s="1"/>
  <c r="M51" i="2" s="1"/>
  <c r="J55" i="3"/>
  <c r="AQ55" i="2" s="1"/>
  <c r="M55" i="2" s="1"/>
  <c r="J56" i="3"/>
  <c r="AQ56" i="2" s="1"/>
  <c r="M56" i="2" s="1"/>
  <c r="J73" i="3"/>
  <c r="AQ73" i="2" s="1"/>
  <c r="M73" i="2" s="1"/>
  <c r="J67" i="3"/>
  <c r="AQ67" i="2" s="1"/>
  <c r="J54" i="3"/>
  <c r="AQ54" i="2" s="1"/>
  <c r="J78" i="3"/>
  <c r="AQ78" i="2" s="1"/>
  <c r="M78" i="2" s="1"/>
  <c r="J59" i="3"/>
  <c r="AQ59" i="2" s="1"/>
  <c r="M59" i="2" s="1"/>
  <c r="J57" i="3"/>
  <c r="AQ57" i="2" s="1"/>
  <c r="M57" i="2" s="1"/>
  <c r="J77" i="3"/>
  <c r="AQ77" i="2" s="1"/>
  <c r="M77" i="2" s="1"/>
  <c r="J68" i="3"/>
  <c r="AQ68" i="2" s="1"/>
  <c r="M68" i="2" s="1"/>
  <c r="J53" i="3"/>
  <c r="AQ53" i="2" s="1"/>
  <c r="M53" i="2" s="1"/>
  <c r="J60" i="3"/>
  <c r="AQ60" i="2" s="1"/>
  <c r="M60" i="2" s="1"/>
  <c r="M67" i="2"/>
  <c r="M54" i="2"/>
  <c r="J61" i="3"/>
  <c r="AQ61" i="2" s="1"/>
  <c r="M61" i="2" s="1"/>
  <c r="K60" i="3" l="1"/>
  <c r="AR60" i="2" s="1"/>
  <c r="N60" i="2" s="1"/>
  <c r="K56" i="3"/>
  <c r="AR56" i="2" s="1"/>
  <c r="N56" i="2" s="1"/>
  <c r="K58" i="3"/>
  <c r="AR58" i="2" s="1"/>
  <c r="N58" i="2" s="1"/>
  <c r="K69" i="3"/>
  <c r="AR69" i="2" s="1"/>
  <c r="N69" i="2" s="1"/>
  <c r="K75" i="3"/>
  <c r="AR75" i="2" s="1"/>
  <c r="N75" i="2" s="1"/>
  <c r="K53" i="3"/>
  <c r="AR53" i="2" s="1"/>
  <c r="N53" i="2" s="1"/>
  <c r="K55" i="3"/>
  <c r="AR55" i="2" s="1"/>
  <c r="N55" i="2" s="1"/>
  <c r="K65" i="3"/>
  <c r="AR65" i="2" s="1"/>
  <c r="N65" i="2" s="1"/>
  <c r="K74" i="3"/>
  <c r="AR74" i="2" s="1"/>
  <c r="N74" i="2" s="1"/>
  <c r="K70" i="3"/>
  <c r="AR70" i="2" s="1"/>
  <c r="N70" i="2" s="1"/>
  <c r="K62" i="3"/>
  <c r="AR62" i="2" s="1"/>
  <c r="N62" i="2" s="1"/>
  <c r="K72" i="3"/>
  <c r="AR72" i="2" s="1"/>
  <c r="N72" i="2" s="1"/>
  <c r="K68" i="3"/>
  <c r="AR68" i="2" s="1"/>
  <c r="N68" i="2" s="1"/>
  <c r="K73" i="3"/>
  <c r="AR73" i="2" s="1"/>
  <c r="N73" i="2" s="1"/>
  <c r="K76" i="3"/>
  <c r="AR76" i="2" s="1"/>
  <c r="N76" i="2" s="1"/>
  <c r="K63" i="3"/>
  <c r="AR63" i="2" s="1"/>
  <c r="N63" i="2" s="1"/>
  <c r="K54" i="3"/>
  <c r="AR54" i="2" s="1"/>
  <c r="N54" i="2" s="1"/>
  <c r="K59" i="3"/>
  <c r="AR59" i="2" s="1"/>
  <c r="N59" i="2" s="1"/>
  <c r="K67" i="3"/>
  <c r="AR67" i="2" s="1"/>
  <c r="N67" i="2" s="1"/>
  <c r="K78" i="3"/>
  <c r="AR78" i="2" s="1"/>
  <c r="N78" i="2" s="1"/>
  <c r="K66" i="3"/>
  <c r="AR66" i="2" s="1"/>
  <c r="N66" i="2" s="1"/>
  <c r="K52" i="3"/>
  <c r="AR52" i="2" s="1"/>
  <c r="N52" i="2" s="1"/>
  <c r="K61" i="3"/>
  <c r="AR61" i="2" s="1"/>
  <c r="N61" i="2" s="1"/>
  <c r="K57" i="3"/>
  <c r="AR57" i="2" s="1"/>
  <c r="N57" i="2" s="1"/>
  <c r="K51" i="3"/>
  <c r="AR51" i="2" s="1"/>
  <c r="N51" i="2" s="1"/>
  <c r="K64" i="3"/>
  <c r="AR64" i="2" s="1"/>
  <c r="N64" i="2" s="1"/>
  <c r="J80" i="3"/>
  <c r="J195" i="3" s="1"/>
  <c r="J198" i="3" s="1"/>
  <c r="AQ50" i="2"/>
  <c r="K71" i="3"/>
  <c r="AR71" i="2" s="1"/>
  <c r="N71" i="2" s="1"/>
  <c r="K77" i="3"/>
  <c r="AR77" i="2" s="1"/>
  <c r="N77" i="2" s="1"/>
  <c r="L82" i="2"/>
  <c r="L196" i="2"/>
  <c r="L199" i="2" s="1"/>
  <c r="L57" i="3" l="1"/>
  <c r="AS57" i="2" s="1"/>
  <c r="O57" i="2" s="1"/>
  <c r="L59" i="3"/>
  <c r="AS59" i="2" s="1"/>
  <c r="O59" i="2" s="1"/>
  <c r="L72" i="3"/>
  <c r="AS72" i="2" s="1"/>
  <c r="O72" i="2" s="1"/>
  <c r="L58" i="3"/>
  <c r="AS58" i="2" s="1"/>
  <c r="O58" i="2" s="1"/>
  <c r="L64" i="3"/>
  <c r="AS64" i="2" s="1"/>
  <c r="O64" i="2" s="1"/>
  <c r="L78" i="3"/>
  <c r="AS78" i="2" s="1"/>
  <c r="O78" i="2" s="1"/>
  <c r="L54" i="3"/>
  <c r="AS54" i="2" s="1"/>
  <c r="O54" i="2" s="1"/>
  <c r="L74" i="3"/>
  <c r="AS74" i="2" s="1"/>
  <c r="O74" i="2" s="1"/>
  <c r="L61" i="3"/>
  <c r="AS61" i="2" s="1"/>
  <c r="O61" i="2" s="1"/>
  <c r="L52" i="3"/>
  <c r="AS52" i="2" s="1"/>
  <c r="O52" i="2" s="1"/>
  <c r="L73" i="3"/>
  <c r="AS73" i="2" s="1"/>
  <c r="O73" i="2" s="1"/>
  <c r="L65" i="3"/>
  <c r="AS65" i="2" s="1"/>
  <c r="O65" i="2" s="1"/>
  <c r="L75" i="3"/>
  <c r="AS75" i="2" s="1"/>
  <c r="O75" i="2" s="1"/>
  <c r="L68" i="3"/>
  <c r="AS68" i="2" s="1"/>
  <c r="O68" i="2" s="1"/>
  <c r="L55" i="3"/>
  <c r="AS55" i="2" s="1"/>
  <c r="O55" i="2" s="1"/>
  <c r="L69" i="3"/>
  <c r="AS69" i="2" s="1"/>
  <c r="O69" i="2" s="1"/>
  <c r="L60" i="3"/>
  <c r="AS60" i="2" s="1"/>
  <c r="O60" i="2" s="1"/>
  <c r="L51" i="3"/>
  <c r="AS51" i="2" s="1"/>
  <c r="O51" i="2" s="1"/>
  <c r="L71" i="3"/>
  <c r="AS71" i="2" s="1"/>
  <c r="O71" i="2" s="1"/>
  <c r="L77" i="3"/>
  <c r="AS77" i="2" s="1"/>
  <c r="O77" i="2" s="1"/>
  <c r="L76" i="3"/>
  <c r="AS76" i="2" s="1"/>
  <c r="O76" i="2" s="1"/>
  <c r="AQ80" i="2"/>
  <c r="AQ196" i="2" s="1"/>
  <c r="AQ199" i="2" s="1"/>
  <c r="M50" i="2"/>
  <c r="L66" i="3"/>
  <c r="AS66" i="2" s="1"/>
  <c r="O66" i="2" s="1"/>
  <c r="L67" i="3"/>
  <c r="AS67" i="2" s="1"/>
  <c r="O67" i="2" s="1"/>
  <c r="L63" i="3"/>
  <c r="AS63" i="2" s="1"/>
  <c r="O63" i="2" s="1"/>
  <c r="L62" i="3"/>
  <c r="AS62" i="2" s="1"/>
  <c r="O62" i="2" s="1"/>
  <c r="L70" i="3"/>
  <c r="AS70" i="2" s="1"/>
  <c r="O70" i="2" s="1"/>
  <c r="L53" i="3"/>
  <c r="AS53" i="2" s="1"/>
  <c r="O53" i="2" s="1"/>
  <c r="L56" i="3"/>
  <c r="AS56" i="2" s="1"/>
  <c r="O56" i="2" s="1"/>
  <c r="M62" i="3" l="1"/>
  <c r="AT62" i="2" s="1"/>
  <c r="P62" i="2" s="1"/>
  <c r="M53" i="3"/>
  <c r="AT53" i="2" s="1"/>
  <c r="P53" i="2" s="1"/>
  <c r="M65" i="3"/>
  <c r="AT65" i="2" s="1"/>
  <c r="P65" i="2" s="1"/>
  <c r="M61" i="3"/>
  <c r="AT61" i="2" s="1"/>
  <c r="P61" i="2" s="1"/>
  <c r="M72" i="3"/>
  <c r="AT72" i="2" s="1"/>
  <c r="P72" i="2" s="1"/>
  <c r="M55" i="3"/>
  <c r="AT55" i="2" s="1"/>
  <c r="P55" i="2" s="1"/>
  <c r="M74" i="3"/>
  <c r="AT74" i="2" s="1"/>
  <c r="P74" i="2" s="1"/>
  <c r="M59" i="3"/>
  <c r="AT59" i="2" s="1"/>
  <c r="P59" i="2" s="1"/>
  <c r="M77" i="3"/>
  <c r="AT77" i="2" s="1"/>
  <c r="P77" i="2" s="1"/>
  <c r="M67" i="3"/>
  <c r="AT67" i="2" s="1"/>
  <c r="P67" i="2" s="1"/>
  <c r="M60" i="3"/>
  <c r="AT60" i="2" s="1"/>
  <c r="P60" i="2" s="1"/>
  <c r="M68" i="3"/>
  <c r="AT68" i="2" s="1"/>
  <c r="P68" i="2" s="1"/>
  <c r="M64" i="3"/>
  <c r="AT64" i="2" s="1"/>
  <c r="P64" i="2" s="1"/>
  <c r="M75" i="3"/>
  <c r="AT75" i="2" s="1"/>
  <c r="P75" i="2" s="1"/>
  <c r="M52" i="3"/>
  <c r="AT52" i="2" s="1"/>
  <c r="P52" i="2" s="1"/>
  <c r="M58" i="3"/>
  <c r="AT58" i="2" s="1"/>
  <c r="P58" i="2" s="1"/>
  <c r="M70" i="3"/>
  <c r="AT70" i="2" s="1"/>
  <c r="P70" i="2" s="1"/>
  <c r="M63" i="3"/>
  <c r="AT63" i="2" s="1"/>
  <c r="P63" i="2" s="1"/>
  <c r="M66" i="3"/>
  <c r="AT66" i="2" s="1"/>
  <c r="P66" i="2" s="1"/>
  <c r="M76" i="3"/>
  <c r="AT76" i="2" s="1"/>
  <c r="P76" i="2" s="1"/>
  <c r="M71" i="3"/>
  <c r="AT71" i="2" s="1"/>
  <c r="P71" i="2" s="1"/>
  <c r="M69" i="3"/>
  <c r="AT69" i="2" s="1"/>
  <c r="P69" i="2" s="1"/>
  <c r="M73" i="3"/>
  <c r="AT73" i="2" s="1"/>
  <c r="P73" i="2" s="1"/>
  <c r="M78" i="3"/>
  <c r="AT78" i="2" s="1"/>
  <c r="P78" i="2" s="1"/>
  <c r="M56" i="3"/>
  <c r="AT56" i="2" s="1"/>
  <c r="P56" i="2" s="1"/>
  <c r="M54" i="3"/>
  <c r="AT54" i="2" s="1"/>
  <c r="P54" i="2" s="1"/>
  <c r="M57" i="3"/>
  <c r="AT57" i="2" s="1"/>
  <c r="P57" i="2" s="1"/>
  <c r="K50" i="3"/>
  <c r="M80" i="2"/>
  <c r="M51" i="3"/>
  <c r="AT51" i="2" s="1"/>
  <c r="P51" i="2" s="1"/>
  <c r="N71" i="3" l="1"/>
  <c r="AU71" i="2" s="1"/>
  <c r="Q71" i="2" s="1"/>
  <c r="N52" i="3"/>
  <c r="AU52" i="2" s="1"/>
  <c r="Q52" i="2" s="1"/>
  <c r="C52" i="2" s="1"/>
  <c r="N77" i="3"/>
  <c r="AU77" i="2" s="1"/>
  <c r="Q77" i="2" s="1"/>
  <c r="N75" i="3"/>
  <c r="AU75" i="2" s="1"/>
  <c r="Q75" i="2" s="1"/>
  <c r="C75" i="2" s="1"/>
  <c r="N59" i="3"/>
  <c r="AU59" i="2" s="1"/>
  <c r="Q59" i="2" s="1"/>
  <c r="N65" i="3"/>
  <c r="AU65" i="2" s="1"/>
  <c r="Q65" i="2" s="1"/>
  <c r="C65" i="2" s="1"/>
  <c r="N64" i="3"/>
  <c r="AU64" i="2" s="1"/>
  <c r="Q64" i="2" s="1"/>
  <c r="N72" i="3"/>
  <c r="AU72" i="2" s="1"/>
  <c r="Q72" i="2" s="1"/>
  <c r="C72" i="2" s="1"/>
  <c r="N53" i="3"/>
  <c r="AU53" i="2" s="1"/>
  <c r="Q53" i="2" s="1"/>
  <c r="N73" i="3"/>
  <c r="AU73" i="2" s="1"/>
  <c r="Q73" i="2" s="1"/>
  <c r="N63" i="3"/>
  <c r="AU63" i="2" s="1"/>
  <c r="Q63" i="2" s="1"/>
  <c r="N67" i="3"/>
  <c r="AU67" i="2" s="1"/>
  <c r="Q67" i="2" s="1"/>
  <c r="C67" i="2" s="1"/>
  <c r="N57" i="3"/>
  <c r="AU57" i="2" s="1"/>
  <c r="Q57" i="2" s="1"/>
  <c r="C57" i="2" s="1"/>
  <c r="N51" i="3"/>
  <c r="AU51" i="2" s="1"/>
  <c r="Q51" i="2" s="1"/>
  <c r="N54" i="3"/>
  <c r="AU54" i="2" s="1"/>
  <c r="Q54" i="2" s="1"/>
  <c r="K80" i="3"/>
  <c r="K195" i="3" s="1"/>
  <c r="K198" i="3" s="1"/>
  <c r="AR50" i="2"/>
  <c r="N61" i="3"/>
  <c r="AU61" i="2" s="1"/>
  <c r="Q61" i="2" s="1"/>
  <c r="N78" i="3"/>
  <c r="AU78" i="2" s="1"/>
  <c r="Q78" i="2" s="1"/>
  <c r="C78" i="2" s="1"/>
  <c r="N69" i="3"/>
  <c r="AU69" i="2" s="1"/>
  <c r="Q69" i="2" s="1"/>
  <c r="N66" i="3"/>
  <c r="AU66" i="2" s="1"/>
  <c r="Q66" i="2" s="1"/>
  <c r="N58" i="3"/>
  <c r="AU58" i="2" s="1"/>
  <c r="Q58" i="2" s="1"/>
  <c r="C58" i="2" s="1"/>
  <c r="N60" i="3"/>
  <c r="AU60" i="2" s="1"/>
  <c r="Q60" i="2" s="1"/>
  <c r="N74" i="3"/>
  <c r="AU74" i="2" s="1"/>
  <c r="Q74" i="2" s="1"/>
  <c r="N55" i="3"/>
  <c r="AU55" i="2" s="1"/>
  <c r="Q55" i="2"/>
  <c r="N62" i="3"/>
  <c r="AU62" i="2" s="1"/>
  <c r="Q62" i="2" s="1"/>
  <c r="M82" i="2"/>
  <c r="M196" i="2"/>
  <c r="M199" i="2" s="1"/>
  <c r="N56" i="3"/>
  <c r="AU56" i="2" s="1"/>
  <c r="Q56" i="2" s="1"/>
  <c r="N76" i="3"/>
  <c r="AU76" i="2" s="1"/>
  <c r="Q76" i="2"/>
  <c r="N70" i="3"/>
  <c r="AU70" i="2" s="1"/>
  <c r="Q70" i="2" s="1"/>
  <c r="N68" i="3"/>
  <c r="AU68" i="2" s="1"/>
  <c r="Q68" i="2" s="1"/>
  <c r="O68" i="3" l="1"/>
  <c r="AV68" i="2" s="1"/>
  <c r="R68" i="2" s="1"/>
  <c r="C68" i="2"/>
  <c r="O51" i="3"/>
  <c r="AV51" i="2" s="1"/>
  <c r="R51" i="2" s="1"/>
  <c r="C51" i="2"/>
  <c r="O71" i="3"/>
  <c r="AV71" i="2" s="1"/>
  <c r="R71" i="2" s="1"/>
  <c r="C71" i="2"/>
  <c r="O63" i="3"/>
  <c r="AV63" i="2" s="1"/>
  <c r="R63" i="2" s="1"/>
  <c r="C63" i="2"/>
  <c r="O77" i="3"/>
  <c r="AV77" i="2" s="1"/>
  <c r="R77" i="2" s="1"/>
  <c r="C77" i="2"/>
  <c r="O73" i="3"/>
  <c r="AV73" i="2" s="1"/>
  <c r="R73" i="2" s="1"/>
  <c r="C73" i="2"/>
  <c r="O59" i="3"/>
  <c r="AV59" i="2" s="1"/>
  <c r="R59" i="2" s="1"/>
  <c r="C59" i="2"/>
  <c r="O54" i="3"/>
  <c r="AV54" i="2" s="1"/>
  <c r="R54" i="2" s="1"/>
  <c r="C54" i="2"/>
  <c r="O53" i="3"/>
  <c r="AV53" i="2" s="1"/>
  <c r="R53" i="2" s="1"/>
  <c r="C53" i="2"/>
  <c r="O55" i="3"/>
  <c r="AV55" i="2" s="1"/>
  <c r="R55" i="2" s="1"/>
  <c r="C55" i="2"/>
  <c r="O66" i="3"/>
  <c r="AV66" i="2" s="1"/>
  <c r="R66" i="2" s="1"/>
  <c r="O70" i="3"/>
  <c r="AV70" i="2" s="1"/>
  <c r="R70" i="2" s="1"/>
  <c r="C70" i="2"/>
  <c r="O74" i="3"/>
  <c r="AV74" i="2" s="1"/>
  <c r="R74" i="2" s="1"/>
  <c r="C74" i="2"/>
  <c r="O69" i="3"/>
  <c r="AV69" i="2" s="1"/>
  <c r="R69" i="2" s="1"/>
  <c r="C69" i="2"/>
  <c r="O61" i="3"/>
  <c r="AV61" i="2" s="1"/>
  <c r="R61" i="2" s="1"/>
  <c r="C61" i="2"/>
  <c r="O72" i="3"/>
  <c r="AV72" i="2" s="1"/>
  <c r="R72" i="2" s="1"/>
  <c r="O75" i="3"/>
  <c r="AV75" i="2" s="1"/>
  <c r="R75" i="2" s="1"/>
  <c r="O56" i="3"/>
  <c r="AV56" i="2" s="1"/>
  <c r="R56" i="2" s="1"/>
  <c r="C56" i="2"/>
  <c r="O62" i="3"/>
  <c r="AV62" i="2" s="1"/>
  <c r="R62" i="2" s="1"/>
  <c r="C62" i="2"/>
  <c r="O58" i="3"/>
  <c r="AV58" i="2" s="1"/>
  <c r="R58" i="2" s="1"/>
  <c r="O76" i="3"/>
  <c r="AV76" i="2" s="1"/>
  <c r="R76" i="2" s="1"/>
  <c r="C76" i="2"/>
  <c r="O60" i="3"/>
  <c r="AV60" i="2" s="1"/>
  <c r="R60" i="2" s="1"/>
  <c r="C60" i="2"/>
  <c r="O78" i="3"/>
  <c r="AV78" i="2" s="1"/>
  <c r="R78" i="2" s="1"/>
  <c r="AR80" i="2"/>
  <c r="AR196" i="2" s="1"/>
  <c r="AR199" i="2" s="1"/>
  <c r="N50" i="2"/>
  <c r="O57" i="3"/>
  <c r="AV57" i="2" s="1"/>
  <c r="R57" i="2" s="1"/>
  <c r="O67" i="3"/>
  <c r="AV67" i="2" s="1"/>
  <c r="R67" i="2" s="1"/>
  <c r="O64" i="3"/>
  <c r="AV64" i="2" s="1"/>
  <c r="R64" i="2" s="1"/>
  <c r="C64" i="2"/>
  <c r="O65" i="3"/>
  <c r="AV65" i="2" s="1"/>
  <c r="R65" i="2" s="1"/>
  <c r="C66" i="2"/>
  <c r="O52" i="3"/>
  <c r="AV52" i="2" s="1"/>
  <c r="R52" i="2" s="1"/>
  <c r="P65" i="3" l="1"/>
  <c r="AW65" i="2" s="1"/>
  <c r="S65" i="2" s="1"/>
  <c r="P78" i="3"/>
  <c r="AW78" i="2" s="1"/>
  <c r="S78" i="2" s="1"/>
  <c r="P62" i="3"/>
  <c r="AW62" i="2" s="1"/>
  <c r="S62" i="2" s="1"/>
  <c r="P61" i="3"/>
  <c r="AW61" i="2" s="1"/>
  <c r="S61" i="2" s="1"/>
  <c r="P69" i="3"/>
  <c r="AW69" i="2" s="1"/>
  <c r="S69" i="2" s="1"/>
  <c r="P66" i="3"/>
  <c r="AW66" i="2" s="1"/>
  <c r="S66" i="2" s="1"/>
  <c r="P71" i="3"/>
  <c r="AW71" i="2" s="1"/>
  <c r="S71" i="2" s="1"/>
  <c r="P58" i="3"/>
  <c r="AW58" i="2" s="1"/>
  <c r="S58" i="2" s="1"/>
  <c r="P70" i="3"/>
  <c r="AW70" i="2" s="1"/>
  <c r="S70" i="2" s="1"/>
  <c r="P63" i="3"/>
  <c r="AW63" i="2" s="1"/>
  <c r="S63" i="2" s="1"/>
  <c r="P52" i="3"/>
  <c r="AW52" i="2" s="1"/>
  <c r="S52" i="2" s="1"/>
  <c r="P64" i="3"/>
  <c r="AW64" i="2" s="1"/>
  <c r="S64" i="2" s="1"/>
  <c r="P67" i="3"/>
  <c r="AW67" i="2" s="1"/>
  <c r="S67" i="2" s="1"/>
  <c r="P72" i="3"/>
  <c r="AW72" i="2" s="1"/>
  <c r="S72" i="2" s="1"/>
  <c r="P59" i="3"/>
  <c r="AW59" i="2" s="1"/>
  <c r="S59" i="2" s="1"/>
  <c r="P57" i="3"/>
  <c r="AW57" i="2" s="1"/>
  <c r="S57" i="2" s="1"/>
  <c r="P74" i="3"/>
  <c r="AW74" i="2" s="1"/>
  <c r="S74" i="2" s="1"/>
  <c r="P54" i="3"/>
  <c r="AW54" i="2" s="1"/>
  <c r="S54" i="2" s="1"/>
  <c r="P56" i="3"/>
  <c r="AW56" i="2" s="1"/>
  <c r="S56" i="2" s="1"/>
  <c r="P55" i="3"/>
  <c r="AW55" i="2" s="1"/>
  <c r="S55" i="2" s="1"/>
  <c r="P53" i="3"/>
  <c r="AW53" i="2" s="1"/>
  <c r="S53" i="2" s="1"/>
  <c r="P73" i="3"/>
  <c r="AW73" i="2" s="1"/>
  <c r="S73" i="2" s="1"/>
  <c r="P77" i="3"/>
  <c r="AW77" i="2" s="1"/>
  <c r="S77" i="2" s="1"/>
  <c r="P51" i="3"/>
  <c r="AW51" i="2" s="1"/>
  <c r="S51" i="2" s="1"/>
  <c r="P68" i="3"/>
  <c r="AW68" i="2" s="1"/>
  <c r="S68" i="2" s="1"/>
  <c r="P60" i="3"/>
  <c r="AW60" i="2" s="1"/>
  <c r="S60" i="2" s="1"/>
  <c r="P76" i="3"/>
  <c r="AW76" i="2" s="1"/>
  <c r="S76" i="2" s="1"/>
  <c r="N80" i="2"/>
  <c r="L50" i="3"/>
  <c r="P75" i="3"/>
  <c r="AW75" i="2" s="1"/>
  <c r="S75" i="2" s="1"/>
  <c r="Q76" i="3" l="1"/>
  <c r="AX76" i="2" s="1"/>
  <c r="T76" i="2" s="1"/>
  <c r="Q68" i="3"/>
  <c r="AX68" i="2" s="1"/>
  <c r="T68" i="2" s="1"/>
  <c r="Q53" i="3"/>
  <c r="AX53" i="2" s="1"/>
  <c r="T53" i="2" s="1"/>
  <c r="Q74" i="3"/>
  <c r="AX74" i="2" s="1"/>
  <c r="T74" i="2" s="1"/>
  <c r="Q67" i="3"/>
  <c r="AX67" i="2" s="1"/>
  <c r="T67" i="2" s="1"/>
  <c r="Q70" i="3"/>
  <c r="AX70" i="2" s="1"/>
  <c r="T70" i="2" s="1"/>
  <c r="Q69" i="3"/>
  <c r="AX69" i="2" s="1"/>
  <c r="T69" i="2" s="1"/>
  <c r="Q65" i="3"/>
  <c r="AX65" i="2" s="1"/>
  <c r="T65" i="2" s="1"/>
  <c r="Q51" i="3"/>
  <c r="AX51" i="2" s="1"/>
  <c r="T51" i="2" s="1"/>
  <c r="Q55" i="3"/>
  <c r="AX55" i="2" s="1"/>
  <c r="T55" i="2" s="1"/>
  <c r="Q57" i="3"/>
  <c r="AX57" i="2" s="1"/>
  <c r="T57" i="2" s="1"/>
  <c r="Q64" i="3"/>
  <c r="AX64" i="2" s="1"/>
  <c r="T64" i="2" s="1"/>
  <c r="Q58" i="3"/>
  <c r="AX58" i="2" s="1"/>
  <c r="T58" i="2" s="1"/>
  <c r="Q61" i="3"/>
  <c r="AX61" i="2" s="1"/>
  <c r="T61" i="2" s="1"/>
  <c r="Q56" i="3"/>
  <c r="AX56" i="2" s="1"/>
  <c r="T56" i="2" s="1"/>
  <c r="Q77" i="3"/>
  <c r="AX77" i="2" s="1"/>
  <c r="T77" i="2" s="1"/>
  <c r="Q59" i="3"/>
  <c r="AX59" i="2" s="1"/>
  <c r="T59" i="2" s="1"/>
  <c r="Q52" i="3"/>
  <c r="AX52" i="2" s="1"/>
  <c r="T52" i="2" s="1"/>
  <c r="Q71" i="3"/>
  <c r="AX71" i="2" s="1"/>
  <c r="T71" i="2" s="1"/>
  <c r="Q62" i="3"/>
  <c r="AX62" i="2" s="1"/>
  <c r="T62" i="2" s="1"/>
  <c r="Q75" i="3"/>
  <c r="AX75" i="2" s="1"/>
  <c r="T75" i="2" s="1"/>
  <c r="Q60" i="3"/>
  <c r="AX60" i="2" s="1"/>
  <c r="T60" i="2" s="1"/>
  <c r="Q73" i="3"/>
  <c r="AX73" i="2" s="1"/>
  <c r="T73" i="2" s="1"/>
  <c r="Q54" i="3"/>
  <c r="AX54" i="2" s="1"/>
  <c r="T54" i="2" s="1"/>
  <c r="Q72" i="3"/>
  <c r="AX72" i="2" s="1"/>
  <c r="T72" i="2" s="1"/>
  <c r="Q63" i="3"/>
  <c r="AX63" i="2" s="1"/>
  <c r="T63" i="2" s="1"/>
  <c r="Q66" i="3"/>
  <c r="AX66" i="2" s="1"/>
  <c r="T66" i="2" s="1"/>
  <c r="Q78" i="3"/>
  <c r="AX78" i="2" s="1"/>
  <c r="T78" i="2" s="1"/>
  <c r="L80" i="3"/>
  <c r="L195" i="3" s="1"/>
  <c r="L198" i="3" s="1"/>
  <c r="AS50" i="2"/>
  <c r="N82" i="2"/>
  <c r="N196" i="2"/>
  <c r="N199" i="2" s="1"/>
  <c r="R75" i="3" l="1"/>
  <c r="AY75" i="2" s="1"/>
  <c r="U75" i="2" s="1"/>
  <c r="R59" i="3"/>
  <c r="AY59" i="2" s="1"/>
  <c r="U59" i="2" s="1"/>
  <c r="R58" i="3"/>
  <c r="AY58" i="2" s="1"/>
  <c r="R51" i="3"/>
  <c r="AY51" i="2" s="1"/>
  <c r="U51" i="2" s="1"/>
  <c r="R76" i="3"/>
  <c r="AY76" i="2" s="1"/>
  <c r="U76" i="2" s="1"/>
  <c r="R78" i="3"/>
  <c r="AY78" i="2" s="1"/>
  <c r="U78" i="2" s="1"/>
  <c r="R54" i="3"/>
  <c r="AY54" i="2" s="1"/>
  <c r="U54" i="2" s="1"/>
  <c r="R62" i="3"/>
  <c r="AY62" i="2" s="1"/>
  <c r="U62" i="2" s="1"/>
  <c r="R77" i="3"/>
  <c r="AY77" i="2" s="1"/>
  <c r="U77" i="2" s="1"/>
  <c r="R64" i="3"/>
  <c r="AY64" i="2" s="1"/>
  <c r="R65" i="3"/>
  <c r="AY65" i="2" s="1"/>
  <c r="U65" i="2" s="1"/>
  <c r="R74" i="3"/>
  <c r="AY74" i="2" s="1"/>
  <c r="U74" i="2" s="1"/>
  <c r="R66" i="3"/>
  <c r="AY66" i="2" s="1"/>
  <c r="U66" i="2" s="1"/>
  <c r="R57" i="3"/>
  <c r="AY57" i="2" s="1"/>
  <c r="U57" i="2" s="1"/>
  <c r="R73" i="3"/>
  <c r="AY73" i="2" s="1"/>
  <c r="U73" i="2" s="1"/>
  <c r="R71" i="3"/>
  <c r="AY71" i="2" s="1"/>
  <c r="R56" i="3"/>
  <c r="AY56" i="2" s="1"/>
  <c r="U56" i="2" s="1"/>
  <c r="R69" i="3"/>
  <c r="AY69" i="2" s="1"/>
  <c r="U69" i="2" s="1"/>
  <c r="R53" i="3"/>
  <c r="AY53" i="2" s="1"/>
  <c r="U53" i="2" s="1"/>
  <c r="R63" i="3"/>
  <c r="AY63" i="2" s="1"/>
  <c r="U63" i="2" s="1"/>
  <c r="R60" i="3"/>
  <c r="AY60" i="2" s="1"/>
  <c r="U60" i="2" s="1"/>
  <c r="R52" i="3"/>
  <c r="AY52" i="2" s="1"/>
  <c r="U52" i="2" s="1"/>
  <c r="R61" i="3"/>
  <c r="AY61" i="2" s="1"/>
  <c r="U61" i="2" s="1"/>
  <c r="R55" i="3"/>
  <c r="AY55" i="2" s="1"/>
  <c r="U55" i="2" s="1"/>
  <c r="R70" i="3"/>
  <c r="AY70" i="2" s="1"/>
  <c r="U70" i="2" s="1"/>
  <c r="R68" i="3"/>
  <c r="AY68" i="2" s="1"/>
  <c r="U68" i="2" s="1"/>
  <c r="R72" i="3"/>
  <c r="AY72" i="2" s="1"/>
  <c r="U72" i="2" s="1"/>
  <c r="R67" i="3"/>
  <c r="AY67" i="2" s="1"/>
  <c r="U67" i="2" s="1"/>
  <c r="AS80" i="2"/>
  <c r="AS196" i="2" s="1"/>
  <c r="AS199" i="2" s="1"/>
  <c r="O50" i="2"/>
  <c r="S66" i="3" l="1"/>
  <c r="AZ66" i="2" s="1"/>
  <c r="V66" i="2" s="1"/>
  <c r="S76" i="3"/>
  <c r="AZ76" i="2" s="1"/>
  <c r="V76" i="2" s="1"/>
  <c r="S67" i="3"/>
  <c r="AZ67" i="2" s="1"/>
  <c r="V67" i="2" s="1"/>
  <c r="S61" i="3"/>
  <c r="AZ61" i="2" s="1"/>
  <c r="V61" i="2" s="1"/>
  <c r="S69" i="3"/>
  <c r="AZ69" i="2" s="1"/>
  <c r="V69" i="2" s="1"/>
  <c r="S56" i="3"/>
  <c r="AZ56" i="2" s="1"/>
  <c r="V56" i="2" s="1"/>
  <c r="S65" i="3"/>
  <c r="AZ65" i="2" s="1"/>
  <c r="V65" i="2" s="1"/>
  <c r="S59" i="3"/>
  <c r="AZ59" i="2" s="1"/>
  <c r="V59" i="2" s="1"/>
  <c r="S68" i="3"/>
  <c r="AZ68" i="2" s="1"/>
  <c r="V68" i="2" s="1"/>
  <c r="S60" i="3"/>
  <c r="AZ60" i="2" s="1"/>
  <c r="V60" i="2" s="1"/>
  <c r="S73" i="3"/>
  <c r="AZ73" i="2" s="1"/>
  <c r="V73" i="2" s="1"/>
  <c r="S77" i="3"/>
  <c r="AZ77" i="2" s="1"/>
  <c r="V77" i="2" s="1"/>
  <c r="S72" i="3"/>
  <c r="AZ72" i="2" s="1"/>
  <c r="S70" i="3"/>
  <c r="AZ70" i="2" s="1"/>
  <c r="V70" i="2" s="1"/>
  <c r="S63" i="3"/>
  <c r="AZ63" i="2" s="1"/>
  <c r="V63" i="2" s="1"/>
  <c r="S53" i="3"/>
  <c r="AZ53" i="2" s="1"/>
  <c r="V53" i="2" s="1"/>
  <c r="S74" i="3"/>
  <c r="AZ74" i="2" s="1"/>
  <c r="V74" i="2" s="1"/>
  <c r="S62" i="3"/>
  <c r="AZ62" i="2" s="1"/>
  <c r="V62" i="2" s="1"/>
  <c r="S78" i="3"/>
  <c r="AZ78" i="2" s="1"/>
  <c r="V78" i="2" s="1"/>
  <c r="S51" i="3"/>
  <c r="AZ51" i="2" s="1"/>
  <c r="V51" i="2" s="1"/>
  <c r="S75" i="3"/>
  <c r="AZ75" i="2" s="1"/>
  <c r="S55" i="3"/>
  <c r="AZ55" i="2" s="1"/>
  <c r="V55" i="2" s="1"/>
  <c r="S52" i="3"/>
  <c r="AZ52" i="2" s="1"/>
  <c r="V52" i="2" s="1"/>
  <c r="S57" i="3"/>
  <c r="AZ57" i="2" s="1"/>
  <c r="V57" i="2" s="1"/>
  <c r="O80" i="2"/>
  <c r="M50" i="3"/>
  <c r="U71" i="2"/>
  <c r="U64" i="2"/>
  <c r="S54" i="3"/>
  <c r="AZ54" i="2" s="1"/>
  <c r="V54" i="2" s="1"/>
  <c r="U58" i="2"/>
  <c r="T51" i="3" l="1"/>
  <c r="BA51" i="2" s="1"/>
  <c r="W51" i="2" s="1"/>
  <c r="T59" i="3"/>
  <c r="BA59" i="2" s="1"/>
  <c r="W59" i="2" s="1"/>
  <c r="T66" i="3"/>
  <c r="BA66" i="2" s="1"/>
  <c r="W66" i="2" s="1"/>
  <c r="T63" i="3"/>
  <c r="BA63" i="2" s="1"/>
  <c r="W63" i="2" s="1"/>
  <c r="T73" i="3"/>
  <c r="BA73" i="2" s="1"/>
  <c r="W73" i="2" s="1"/>
  <c r="T65" i="3"/>
  <c r="BA65" i="2" s="1"/>
  <c r="W65" i="2" s="1"/>
  <c r="T60" i="3"/>
  <c r="BA60" i="2" s="1"/>
  <c r="W60" i="2" s="1"/>
  <c r="T70" i="3"/>
  <c r="BA70" i="2" s="1"/>
  <c r="W70" i="2" s="1"/>
  <c r="T56" i="3"/>
  <c r="BA56" i="2" s="1"/>
  <c r="W56" i="2" s="1"/>
  <c r="T67" i="3"/>
  <c r="BA67" i="2" s="1"/>
  <c r="W67" i="2" s="1"/>
  <c r="T68" i="3"/>
  <c r="BA68" i="2" s="1"/>
  <c r="W68" i="2" s="1"/>
  <c r="T69" i="3"/>
  <c r="BA69" i="2" s="1"/>
  <c r="T76" i="3"/>
  <c r="BA76" i="2" s="1"/>
  <c r="W76" i="2" s="1"/>
  <c r="T77" i="3"/>
  <c r="BA77" i="2" s="1"/>
  <c r="W77" i="2" s="1"/>
  <c r="T54" i="3"/>
  <c r="BA54" i="2" s="1"/>
  <c r="W54" i="2" s="1"/>
  <c r="T57" i="3"/>
  <c r="BA57" i="2" s="1"/>
  <c r="W57" i="2" s="1"/>
  <c r="T53" i="3"/>
  <c r="BA53" i="2" s="1"/>
  <c r="W53" i="2" s="1"/>
  <c r="S71" i="3"/>
  <c r="AZ71" i="2" s="1"/>
  <c r="V71" i="2" s="1"/>
  <c r="V75" i="2"/>
  <c r="V72" i="2"/>
  <c r="S64" i="3"/>
  <c r="AZ64" i="2" s="1"/>
  <c r="V64" i="2" s="1"/>
  <c r="M80" i="3"/>
  <c r="M195" i="3" s="1"/>
  <c r="M198" i="3" s="1"/>
  <c r="AT50" i="2"/>
  <c r="T74" i="3"/>
  <c r="BA74" i="2" s="1"/>
  <c r="S58" i="3"/>
  <c r="AZ58" i="2" s="1"/>
  <c r="V58" i="2" s="1"/>
  <c r="T55" i="3"/>
  <c r="BA55" i="2" s="1"/>
  <c r="T62" i="3"/>
  <c r="BA62" i="2" s="1"/>
  <c r="O82" i="2"/>
  <c r="O196" i="2"/>
  <c r="O199" i="2" s="1"/>
  <c r="T52" i="3"/>
  <c r="BA52" i="2" s="1"/>
  <c r="W52" i="2" s="1"/>
  <c r="T78" i="3"/>
  <c r="BA78" i="2" s="1"/>
  <c r="W78" i="2" s="1"/>
  <c r="T61" i="3"/>
  <c r="BA61" i="2" s="1"/>
  <c r="W61" i="2" s="1"/>
  <c r="U77" i="3" l="1"/>
  <c r="BB77" i="2" s="1"/>
  <c r="X77" i="2" s="1"/>
  <c r="U67" i="3"/>
  <c r="BB67" i="2" s="1"/>
  <c r="X67" i="2" s="1"/>
  <c r="U66" i="3"/>
  <c r="BB66" i="2" s="1"/>
  <c r="X66" i="2" s="1"/>
  <c r="U76" i="3"/>
  <c r="BB76" i="2" s="1"/>
  <c r="X76" i="2" s="1"/>
  <c r="U56" i="3"/>
  <c r="BB56" i="2" s="1"/>
  <c r="X56" i="2" s="1"/>
  <c r="U65" i="3"/>
  <c r="BB65" i="2" s="1"/>
  <c r="X65" i="2" s="1"/>
  <c r="U59" i="3"/>
  <c r="BB59" i="2" s="1"/>
  <c r="X59" i="2" s="1"/>
  <c r="T58" i="3"/>
  <c r="BA58" i="2" s="1"/>
  <c r="W58" i="2" s="1"/>
  <c r="T64" i="3"/>
  <c r="BA64" i="2" s="1"/>
  <c r="W64" i="2" s="1"/>
  <c r="U70" i="3"/>
  <c r="BB70" i="2" s="1"/>
  <c r="X70" i="2" s="1"/>
  <c r="U73" i="3"/>
  <c r="BB73" i="2" s="1"/>
  <c r="X73" i="2" s="1"/>
  <c r="U54" i="3"/>
  <c r="BB54" i="2" s="1"/>
  <c r="X54" i="2" s="1"/>
  <c r="U68" i="3"/>
  <c r="BB68" i="2" s="1"/>
  <c r="X68" i="2" s="1"/>
  <c r="U63" i="3"/>
  <c r="BB63" i="2" s="1"/>
  <c r="X63" i="2" s="1"/>
  <c r="U52" i="3"/>
  <c r="BB52" i="2" s="1"/>
  <c r="X52" i="2" s="1"/>
  <c r="U78" i="3"/>
  <c r="BB78" i="2" s="1"/>
  <c r="X78" i="2" s="1"/>
  <c r="T71" i="3"/>
  <c r="BA71" i="2" s="1"/>
  <c r="W71" i="2" s="1"/>
  <c r="W62" i="2"/>
  <c r="W74" i="2"/>
  <c r="T75" i="3"/>
  <c r="BA75" i="2" s="1"/>
  <c r="W75" i="2" s="1"/>
  <c r="W69" i="2"/>
  <c r="T72" i="3"/>
  <c r="BA72" i="2" s="1"/>
  <c r="W72" i="2" s="1"/>
  <c r="U57" i="3"/>
  <c r="BB57" i="2" s="1"/>
  <c r="X57" i="2" s="1"/>
  <c r="U60" i="3"/>
  <c r="BB60" i="2" s="1"/>
  <c r="X60" i="2" s="1"/>
  <c r="U51" i="3"/>
  <c r="BB51" i="2" s="1"/>
  <c r="X51" i="2" s="1"/>
  <c r="U61" i="3"/>
  <c r="BB61" i="2" s="1"/>
  <c r="X61" i="2" s="1"/>
  <c r="W55" i="2"/>
  <c r="AT80" i="2"/>
  <c r="AT196" i="2" s="1"/>
  <c r="AT199" i="2" s="1"/>
  <c r="P50" i="2"/>
  <c r="U53" i="3"/>
  <c r="BB53" i="2" s="1"/>
  <c r="V54" i="3" l="1"/>
  <c r="BC54" i="2" s="1"/>
  <c r="Y54" i="2" s="1"/>
  <c r="U75" i="3"/>
  <c r="BB75" i="2" s="1"/>
  <c r="X75" i="2" s="1"/>
  <c r="V73" i="3"/>
  <c r="BC73" i="2" s="1"/>
  <c r="V65" i="3"/>
  <c r="BC65" i="2" s="1"/>
  <c r="Y65" i="2" s="1"/>
  <c r="V66" i="3"/>
  <c r="BC66" i="2" s="1"/>
  <c r="Y66" i="2" s="1"/>
  <c r="V70" i="3"/>
  <c r="BC70" i="2" s="1"/>
  <c r="Y70" i="2" s="1"/>
  <c r="V60" i="3"/>
  <c r="BC60" i="2" s="1"/>
  <c r="Y60" i="2" s="1"/>
  <c r="V68" i="3"/>
  <c r="BC68" i="2" s="1"/>
  <c r="Y68" i="2" s="1"/>
  <c r="V67" i="3"/>
  <c r="BC67" i="2" s="1"/>
  <c r="Y67" i="2" s="1"/>
  <c r="V52" i="3"/>
  <c r="BC52" i="2" s="1"/>
  <c r="Y52" i="2" s="1"/>
  <c r="V77" i="3"/>
  <c r="BC77" i="2" s="1"/>
  <c r="Y77" i="2" s="1"/>
  <c r="U69" i="3"/>
  <c r="BB69" i="2" s="1"/>
  <c r="X69" i="2" s="1"/>
  <c r="U55" i="3"/>
  <c r="BB55" i="2" s="1"/>
  <c r="X55" i="2" s="1"/>
  <c r="V61" i="3"/>
  <c r="BC61" i="2" s="1"/>
  <c r="Y61" i="2" s="1"/>
  <c r="V57" i="3"/>
  <c r="BC57" i="2" s="1"/>
  <c r="U72" i="3"/>
  <c r="BB72" i="2" s="1"/>
  <c r="X72" i="2" s="1"/>
  <c r="U74" i="3"/>
  <c r="BB74" i="2" s="1"/>
  <c r="X74" i="2" s="1"/>
  <c r="X53" i="2"/>
  <c r="P80" i="2"/>
  <c r="N50" i="3"/>
  <c r="V51" i="3"/>
  <c r="BC51" i="2" s="1"/>
  <c r="Y51" i="2" s="1"/>
  <c r="U62" i="3"/>
  <c r="BB62" i="2" s="1"/>
  <c r="X62" i="2" s="1"/>
  <c r="U71" i="3"/>
  <c r="BB71" i="2" s="1"/>
  <c r="X71" i="2" s="1"/>
  <c r="V78" i="3"/>
  <c r="BC78" i="2" s="1"/>
  <c r="Y78" i="2" s="1"/>
  <c r="V63" i="3"/>
  <c r="BC63" i="2" s="1"/>
  <c r="Y63" i="2" s="1"/>
  <c r="U64" i="3"/>
  <c r="BB64" i="2" s="1"/>
  <c r="X64" i="2" s="1"/>
  <c r="U58" i="3"/>
  <c r="BB58" i="2" s="1"/>
  <c r="X58" i="2" s="1"/>
  <c r="V59" i="3"/>
  <c r="BC59" i="2" s="1"/>
  <c r="Y59" i="2" s="1"/>
  <c r="V56" i="3"/>
  <c r="BC56" i="2" s="1"/>
  <c r="Y56" i="2" s="1"/>
  <c r="V76" i="3"/>
  <c r="BC76" i="2" s="1"/>
  <c r="Y76" i="2" s="1"/>
  <c r="V62" i="3" l="1"/>
  <c r="BC62" i="2" s="1"/>
  <c r="Y62" i="2" s="1"/>
  <c r="W68" i="3"/>
  <c r="BD68" i="2" s="1"/>
  <c r="Z68" i="2" s="1"/>
  <c r="W65" i="3"/>
  <c r="BD65" i="2" s="1"/>
  <c r="Z65" i="2" s="1"/>
  <c r="W60" i="3"/>
  <c r="BD60" i="2" s="1"/>
  <c r="Z60" i="2" s="1"/>
  <c r="W70" i="3"/>
  <c r="BD70" i="2" s="1"/>
  <c r="Z70" i="2" s="1"/>
  <c r="V74" i="3"/>
  <c r="BC74" i="2" s="1"/>
  <c r="Y74" i="2" s="1"/>
  <c r="W61" i="3"/>
  <c r="BD61" i="2" s="1"/>
  <c r="Z61" i="2" s="1"/>
  <c r="V75" i="3"/>
  <c r="BC75" i="2" s="1"/>
  <c r="Y75" i="2" s="1"/>
  <c r="W76" i="3"/>
  <c r="BD76" i="2" s="1"/>
  <c r="Z76" i="2" s="1"/>
  <c r="V71" i="3"/>
  <c r="BC71" i="2" s="1"/>
  <c r="Y71" i="2" s="1"/>
  <c r="V55" i="3"/>
  <c r="BC55" i="2" s="1"/>
  <c r="Y55" i="2" s="1"/>
  <c r="W66" i="3"/>
  <c r="BD66" i="2" s="1"/>
  <c r="Z66" i="2" s="1"/>
  <c r="W56" i="3"/>
  <c r="BD56" i="2" s="1"/>
  <c r="Z56" i="2" s="1"/>
  <c r="W59" i="3"/>
  <c r="BD59" i="2" s="1"/>
  <c r="Z59" i="2" s="1"/>
  <c r="V58" i="3"/>
  <c r="BC58" i="2" s="1"/>
  <c r="Y58" i="2" s="1"/>
  <c r="V53" i="3"/>
  <c r="BC53" i="2" s="1"/>
  <c r="Y53" i="2" s="1"/>
  <c r="W51" i="3"/>
  <c r="BD51" i="2" s="1"/>
  <c r="Z51" i="2" s="1"/>
  <c r="V69" i="3"/>
  <c r="BC69" i="2" s="1"/>
  <c r="Y69" i="2" s="1"/>
  <c r="W77" i="3"/>
  <c r="BD77" i="2" s="1"/>
  <c r="Z77" i="2" s="1"/>
  <c r="W52" i="3"/>
  <c r="BD52" i="2" s="1"/>
  <c r="Z52" i="2" s="1"/>
  <c r="W67" i="3"/>
  <c r="BD67" i="2" s="1"/>
  <c r="Z67" i="2" s="1"/>
  <c r="W54" i="3"/>
  <c r="BD54" i="2" s="1"/>
  <c r="Z54" i="2" s="1"/>
  <c r="V64" i="3"/>
  <c r="BC64" i="2" s="1"/>
  <c r="Y64" i="2" s="1"/>
  <c r="W78" i="3"/>
  <c r="BD78" i="2" s="1"/>
  <c r="Z78" i="2" s="1"/>
  <c r="N80" i="3"/>
  <c r="N195" i="3" s="1"/>
  <c r="N198" i="3" s="1"/>
  <c r="AU50" i="2"/>
  <c r="P82" i="2"/>
  <c r="P196" i="2"/>
  <c r="P199" i="2" s="1"/>
  <c r="Y57" i="2"/>
  <c r="Y73" i="2"/>
  <c r="W63" i="3"/>
  <c r="BD63" i="2" s="1"/>
  <c r="Z63" i="2" s="1"/>
  <c r="V72" i="3"/>
  <c r="BC72" i="2" s="1"/>
  <c r="Y72" i="2" s="1"/>
  <c r="X67" i="3" l="1"/>
  <c r="BE67" i="2" s="1"/>
  <c r="AA67" i="2" s="1"/>
  <c r="X59" i="3"/>
  <c r="BE59" i="2" s="1"/>
  <c r="AA59" i="2" s="1"/>
  <c r="W64" i="3"/>
  <c r="BD64" i="2" s="1"/>
  <c r="Z64" i="2" s="1"/>
  <c r="W62" i="3"/>
  <c r="BD62" i="2" s="1"/>
  <c r="Z62" i="2" s="1"/>
  <c r="X54" i="3"/>
  <c r="BE54" i="2" s="1"/>
  <c r="AA54" i="2" s="1"/>
  <c r="W55" i="3"/>
  <c r="BD55" i="2" s="1"/>
  <c r="Z55" i="2" s="1"/>
  <c r="X63" i="3"/>
  <c r="BE63" i="2" s="1"/>
  <c r="AA63" i="2" s="1"/>
  <c r="W53" i="3"/>
  <c r="BD53" i="2" s="1"/>
  <c r="Z53" i="2" s="1"/>
  <c r="X56" i="3"/>
  <c r="BE56" i="2" s="1"/>
  <c r="AA56" i="2" s="1"/>
  <c r="X60" i="3"/>
  <c r="BE60" i="2" s="1"/>
  <c r="AA60" i="2" s="1"/>
  <c r="W72" i="3"/>
  <c r="BD72" i="2" s="1"/>
  <c r="Z72" i="2" s="1"/>
  <c r="AU80" i="2"/>
  <c r="AU196" i="2" s="1"/>
  <c r="AU199" i="2" s="1"/>
  <c r="Q50" i="2"/>
  <c r="W57" i="3"/>
  <c r="BD57" i="2" s="1"/>
  <c r="Z57" i="2" s="1"/>
  <c r="X78" i="3"/>
  <c r="BE78" i="2" s="1"/>
  <c r="AA78" i="2" s="1"/>
  <c r="X52" i="3"/>
  <c r="BE52" i="2" s="1"/>
  <c r="AA52" i="2" s="1"/>
  <c r="W69" i="3"/>
  <c r="BD69" i="2" s="1"/>
  <c r="Z69" i="2" s="1"/>
  <c r="X51" i="3"/>
  <c r="BE51" i="2" s="1"/>
  <c r="AA51" i="2" s="1"/>
  <c r="W58" i="3"/>
  <c r="BD58" i="2" s="1"/>
  <c r="Z58" i="2" s="1"/>
  <c r="X61" i="3"/>
  <c r="BE61" i="2" s="1"/>
  <c r="AA61" i="2" s="1"/>
  <c r="W74" i="3"/>
  <c r="BD74" i="2" s="1"/>
  <c r="Z74" i="2" s="1"/>
  <c r="X70" i="3"/>
  <c r="BE70" i="2" s="1"/>
  <c r="AA70" i="2" s="1"/>
  <c r="X68" i="3"/>
  <c r="BE68" i="2" s="1"/>
  <c r="AA68" i="2" s="1"/>
  <c r="W73" i="3"/>
  <c r="BD73" i="2" s="1"/>
  <c r="Z73" i="2" s="1"/>
  <c r="X77" i="3"/>
  <c r="BE77" i="2" s="1"/>
  <c r="AA77" i="2" s="1"/>
  <c r="X66" i="3"/>
  <c r="BE66" i="2" s="1"/>
  <c r="AA66" i="2" s="1"/>
  <c r="W71" i="3"/>
  <c r="BD71" i="2" s="1"/>
  <c r="Z71" i="2" s="1"/>
  <c r="X76" i="3"/>
  <c r="BE76" i="2" s="1"/>
  <c r="AA76" i="2" s="1"/>
  <c r="W75" i="3"/>
  <c r="BD75" i="2" s="1"/>
  <c r="Z75" i="2" s="1"/>
  <c r="X65" i="3"/>
  <c r="BE65" i="2" s="1"/>
  <c r="AA65" i="2" s="1"/>
  <c r="Y77" i="3" l="1"/>
  <c r="BF77" i="2" s="1"/>
  <c r="AB77" i="2" s="1"/>
  <c r="X53" i="3"/>
  <c r="BE53" i="2" s="1"/>
  <c r="AA53" i="2" s="1"/>
  <c r="Y54" i="3"/>
  <c r="BF54" i="2" s="1"/>
  <c r="AB54" i="2" s="1"/>
  <c r="Y67" i="3"/>
  <c r="BF67" i="2" s="1"/>
  <c r="AB67" i="2" s="1"/>
  <c r="X69" i="3"/>
  <c r="BE69" i="2" s="1"/>
  <c r="AA69" i="2" s="1"/>
  <c r="X72" i="3"/>
  <c r="BE72" i="2" s="1"/>
  <c r="AA72" i="2" s="1"/>
  <c r="X62" i="3"/>
  <c r="BE62" i="2" s="1"/>
  <c r="AA62" i="2" s="1"/>
  <c r="X57" i="3"/>
  <c r="BE57" i="2" s="1"/>
  <c r="AA57" i="2" s="1"/>
  <c r="Y60" i="3"/>
  <c r="BF60" i="2" s="1"/>
  <c r="AB60" i="2" s="1"/>
  <c r="X64" i="3"/>
  <c r="BE64" i="2" s="1"/>
  <c r="AA64" i="2" s="1"/>
  <c r="X71" i="3"/>
  <c r="BE71" i="2" s="1"/>
  <c r="AA71" i="2" s="1"/>
  <c r="Y56" i="3"/>
  <c r="BF56" i="2" s="1"/>
  <c r="AB56" i="2" s="1"/>
  <c r="X55" i="3"/>
  <c r="BE55" i="2" s="1"/>
  <c r="AA55" i="2" s="1"/>
  <c r="Y59" i="3"/>
  <c r="BF59" i="2" s="1"/>
  <c r="AB59" i="2" s="1"/>
  <c r="X74" i="3"/>
  <c r="BE74" i="2" s="1"/>
  <c r="AA74" i="2" s="1"/>
  <c r="X58" i="3"/>
  <c r="BE58" i="2" s="1"/>
  <c r="AA58" i="2" s="1"/>
  <c r="Y52" i="3"/>
  <c r="BF52" i="2" s="1"/>
  <c r="AB52" i="2" s="1"/>
  <c r="Y65" i="3"/>
  <c r="BF65" i="2" s="1"/>
  <c r="AB65" i="2" s="1"/>
  <c r="X73" i="3"/>
  <c r="BE73" i="2" s="1"/>
  <c r="AA73" i="2" s="1"/>
  <c r="Y51" i="3"/>
  <c r="BF51" i="2" s="1"/>
  <c r="AB51" i="2" s="1"/>
  <c r="Y76" i="3"/>
  <c r="BF76" i="2" s="1"/>
  <c r="AB76" i="2" s="1"/>
  <c r="Y66" i="3"/>
  <c r="BF66" i="2" s="1"/>
  <c r="AB66" i="2" s="1"/>
  <c r="Y70" i="3"/>
  <c r="BF70" i="2" s="1"/>
  <c r="AB70" i="2" s="1"/>
  <c r="Y61" i="3"/>
  <c r="BF61" i="2" s="1"/>
  <c r="AB61" i="2" s="1"/>
  <c r="Y78" i="3"/>
  <c r="BF78" i="2" s="1"/>
  <c r="AB78" i="2" s="1"/>
  <c r="Y63" i="3"/>
  <c r="BF63" i="2" s="1"/>
  <c r="AB63" i="2" s="1"/>
  <c r="O50" i="3"/>
  <c r="Q80" i="2"/>
  <c r="C50" i="2"/>
  <c r="X75" i="3"/>
  <c r="BE75" i="2" s="1"/>
  <c r="AA75" i="2" s="1"/>
  <c r="Y68" i="3"/>
  <c r="BF68" i="2" s="1"/>
  <c r="AB68" i="2" s="1"/>
  <c r="Z65" i="3" l="1"/>
  <c r="BG65" i="2" s="1"/>
  <c r="AC65" i="2" s="1"/>
  <c r="Y57" i="3"/>
  <c r="BF57" i="2" s="1"/>
  <c r="AB57" i="2" s="1"/>
  <c r="Z67" i="3"/>
  <c r="BG67" i="2" s="1"/>
  <c r="AC67" i="2" s="1"/>
  <c r="Z61" i="3"/>
  <c r="BG61" i="2" s="1"/>
  <c r="AC61" i="2" s="1"/>
  <c r="Y71" i="3"/>
  <c r="BF71" i="2" s="1"/>
  <c r="AB71" i="2" s="1"/>
  <c r="Y62" i="3"/>
  <c r="BF62" i="2" s="1"/>
  <c r="AB62" i="2" s="1"/>
  <c r="Z54" i="3"/>
  <c r="BG54" i="2" s="1"/>
  <c r="AC54" i="2" s="1"/>
  <c r="Y64" i="3"/>
  <c r="BF64" i="2" s="1"/>
  <c r="AB64" i="2" s="1"/>
  <c r="Y72" i="3"/>
  <c r="BF72" i="2" s="1"/>
  <c r="AB72" i="2" s="1"/>
  <c r="Y53" i="3"/>
  <c r="BF53" i="2" s="1"/>
  <c r="AB53" i="2" s="1"/>
  <c r="Z68" i="3"/>
  <c r="BG68" i="2" s="1"/>
  <c r="AC68" i="2" s="1"/>
  <c r="Z60" i="3"/>
  <c r="BG60" i="2" s="1"/>
  <c r="AC60" i="2" s="1"/>
  <c r="Y69" i="3"/>
  <c r="BF69" i="2" s="1"/>
  <c r="AB69" i="2" s="1"/>
  <c r="Z77" i="3"/>
  <c r="BG77" i="2" s="1"/>
  <c r="AC77" i="2" s="1"/>
  <c r="Z51" i="3"/>
  <c r="BG51" i="2" s="1"/>
  <c r="AC51" i="2" s="1"/>
  <c r="Q82" i="2"/>
  <c r="Q196" i="2"/>
  <c r="Q199" i="2" s="1"/>
  <c r="Y75" i="3"/>
  <c r="BF75" i="2" s="1"/>
  <c r="AB75" i="2" s="1"/>
  <c r="Z70" i="3"/>
  <c r="BG70" i="2" s="1"/>
  <c r="AC70" i="2" s="1"/>
  <c r="Y73" i="3"/>
  <c r="BF73" i="2" s="1"/>
  <c r="AB73" i="2" s="1"/>
  <c r="Z52" i="3"/>
  <c r="BG52" i="2" s="1"/>
  <c r="AC52" i="2" s="1"/>
  <c r="Y74" i="3"/>
  <c r="BF74" i="2" s="1"/>
  <c r="AB74" i="2" s="1"/>
  <c r="Y55" i="3"/>
  <c r="BF55" i="2" s="1"/>
  <c r="AB55" i="2" s="1"/>
  <c r="Z78" i="3"/>
  <c r="BG78" i="2" s="1"/>
  <c r="AC78" i="2" s="1"/>
  <c r="Z76" i="3"/>
  <c r="BG76" i="2" s="1"/>
  <c r="AC76" i="2" s="1"/>
  <c r="C80" i="2"/>
  <c r="C196" i="2" s="1"/>
  <c r="C199" i="2" s="1"/>
  <c r="O80" i="3"/>
  <c r="O195" i="3" s="1"/>
  <c r="O198" i="3" s="1"/>
  <c r="AV50" i="2"/>
  <c r="Z63" i="3"/>
  <c r="BG63" i="2" s="1"/>
  <c r="AC63" i="2" s="1"/>
  <c r="Z66" i="3"/>
  <c r="BG66" i="2" s="1"/>
  <c r="AC66" i="2" s="1"/>
  <c r="Y58" i="3"/>
  <c r="BF58" i="2" s="1"/>
  <c r="AB58" i="2" s="1"/>
  <c r="Z59" i="3"/>
  <c r="BG59" i="2" s="1"/>
  <c r="AC59" i="2" s="1"/>
  <c r="Z56" i="3"/>
  <c r="BG56" i="2" s="1"/>
  <c r="AC56" i="2" s="1"/>
  <c r="AA76" i="3" l="1"/>
  <c r="BH76" i="2" s="1"/>
  <c r="AD76" i="2" s="1"/>
  <c r="AA56" i="3"/>
  <c r="BH56" i="2" s="1"/>
  <c r="AD56" i="2" s="1"/>
  <c r="AA63" i="3"/>
  <c r="BH63" i="2" s="1"/>
  <c r="AD63" i="2" s="1"/>
  <c r="AA77" i="3"/>
  <c r="BH77" i="2" s="1"/>
  <c r="AD77" i="2" s="1"/>
  <c r="Z53" i="3"/>
  <c r="BG53" i="2" s="1"/>
  <c r="AC53" i="2" s="1"/>
  <c r="AA54" i="3"/>
  <c r="BH54" i="2" s="1"/>
  <c r="AD54" i="2" s="1"/>
  <c r="AA67" i="3"/>
  <c r="BH67" i="2" s="1"/>
  <c r="AD67" i="2" s="1"/>
  <c r="AA59" i="3"/>
  <c r="BH59" i="2" s="1"/>
  <c r="AD59" i="2" s="1"/>
  <c r="Z55" i="3"/>
  <c r="BG55" i="2" s="1"/>
  <c r="AC55" i="2" s="1"/>
  <c r="Z69" i="3"/>
  <c r="BG69" i="2" s="1"/>
  <c r="AC69" i="2" s="1"/>
  <c r="Z72" i="3"/>
  <c r="BG72" i="2" s="1"/>
  <c r="AC72" i="2" s="1"/>
  <c r="Z62" i="3"/>
  <c r="BG62" i="2" s="1"/>
  <c r="AC62" i="2" s="1"/>
  <c r="Z57" i="3"/>
  <c r="BG57" i="2" s="1"/>
  <c r="AC57" i="2" s="1"/>
  <c r="Z58" i="3"/>
  <c r="BG58" i="2" s="1"/>
  <c r="AC58" i="2" s="1"/>
  <c r="AA78" i="3"/>
  <c r="BH78" i="2" s="1"/>
  <c r="AD78" i="2" s="1"/>
  <c r="Z74" i="3"/>
  <c r="BG74" i="2" s="1"/>
  <c r="AC74" i="2" s="1"/>
  <c r="AA70" i="3"/>
  <c r="BH70" i="2" s="1"/>
  <c r="AD70" i="2" s="1"/>
  <c r="AA60" i="3"/>
  <c r="BH60" i="2" s="1"/>
  <c r="AD60" i="2" s="1"/>
  <c r="Z71" i="3"/>
  <c r="BG71" i="2" s="1"/>
  <c r="AC71" i="2" s="1"/>
  <c r="AA66" i="3"/>
  <c r="BH66" i="2" s="1"/>
  <c r="AD66" i="2" s="1"/>
  <c r="AA52" i="3"/>
  <c r="BH52" i="2" s="1"/>
  <c r="AD52" i="2" s="1"/>
  <c r="Z75" i="3"/>
  <c r="BG75" i="2" s="1"/>
  <c r="AC75" i="2" s="1"/>
  <c r="AA68" i="3"/>
  <c r="BH68" i="2" s="1"/>
  <c r="AD68" i="2" s="1"/>
  <c r="AA61" i="3"/>
  <c r="BH61" i="2" s="1"/>
  <c r="AD61" i="2" s="1"/>
  <c r="Z64" i="3"/>
  <c r="BG64" i="2" s="1"/>
  <c r="AC64" i="2" s="1"/>
  <c r="AV80" i="2"/>
  <c r="AV196" i="2" s="1"/>
  <c r="AV199" i="2" s="1"/>
  <c r="R50" i="2"/>
  <c r="AA65" i="3"/>
  <c r="BH65" i="2" s="1"/>
  <c r="AD65" i="2" s="1"/>
  <c r="Z73" i="3"/>
  <c r="BG73" i="2" s="1"/>
  <c r="AC73" i="2" s="1"/>
  <c r="AA51" i="3"/>
  <c r="BH51" i="2" s="1"/>
  <c r="AD51" i="2" s="1"/>
  <c r="AB52" i="3" l="1"/>
  <c r="BI52" i="2" s="1"/>
  <c r="AE52" i="2" s="1"/>
  <c r="AA73" i="3"/>
  <c r="BH73" i="2" s="1"/>
  <c r="AD73" i="2" s="1"/>
  <c r="AA75" i="3"/>
  <c r="BH75" i="2" s="1"/>
  <c r="AD75" i="2" s="1"/>
  <c r="AB60" i="3"/>
  <c r="BI60" i="2" s="1"/>
  <c r="AE60" i="2" s="1"/>
  <c r="AA58" i="3"/>
  <c r="BH58" i="2" s="1"/>
  <c r="AD58" i="2" s="1"/>
  <c r="AA69" i="3"/>
  <c r="BH69" i="2" s="1"/>
  <c r="AD69" i="2" s="1"/>
  <c r="AB67" i="3"/>
  <c r="BI67" i="2" s="1"/>
  <c r="AE67" i="2" s="1"/>
  <c r="AB70" i="3"/>
  <c r="BI70" i="2" s="1"/>
  <c r="AE70" i="2" s="1"/>
  <c r="AA57" i="3"/>
  <c r="BH57" i="2" s="1"/>
  <c r="AD57" i="2" s="1"/>
  <c r="AA55" i="3"/>
  <c r="BH55" i="2" s="1"/>
  <c r="AD55" i="2" s="1"/>
  <c r="AB54" i="3"/>
  <c r="BI54" i="2" s="1"/>
  <c r="AE54" i="2" s="1"/>
  <c r="AB63" i="3"/>
  <c r="BI63" i="2" s="1"/>
  <c r="AE63" i="2" s="1"/>
  <c r="AB65" i="3"/>
  <c r="BI65" i="2" s="1"/>
  <c r="AE65" i="2" s="1"/>
  <c r="AA64" i="3"/>
  <c r="BH64" i="2" s="1"/>
  <c r="AD64" i="2" s="1"/>
  <c r="AB66" i="3"/>
  <c r="BI66" i="2" s="1"/>
  <c r="AE66" i="2" s="1"/>
  <c r="AA74" i="3"/>
  <c r="BH74" i="2" s="1"/>
  <c r="AD74" i="2" s="1"/>
  <c r="AA62" i="3"/>
  <c r="BH62" i="2" s="1"/>
  <c r="AD62" i="2" s="1"/>
  <c r="AA53" i="3"/>
  <c r="BH53" i="2" s="1"/>
  <c r="AD53" i="2" s="1"/>
  <c r="AB56" i="3"/>
  <c r="BI56" i="2" s="1"/>
  <c r="AE56" i="2" s="1"/>
  <c r="AB51" i="3"/>
  <c r="BI51" i="2" s="1"/>
  <c r="AE51" i="2" s="1"/>
  <c r="AB68" i="3"/>
  <c r="BI68" i="2" s="1"/>
  <c r="AE68" i="2" s="1"/>
  <c r="AA71" i="3"/>
  <c r="BH71" i="2" s="1"/>
  <c r="AD71" i="2" s="1"/>
  <c r="AB78" i="3"/>
  <c r="BI78" i="2" s="1"/>
  <c r="AE78" i="2" s="1"/>
  <c r="AA72" i="3"/>
  <c r="BH72" i="2" s="1"/>
  <c r="AD72" i="2" s="1"/>
  <c r="AB76" i="3"/>
  <c r="BI76" i="2" s="1"/>
  <c r="AE76" i="2" s="1"/>
  <c r="AB61" i="3"/>
  <c r="BI61" i="2" s="1"/>
  <c r="AE61" i="2" s="1"/>
  <c r="AB59" i="3"/>
  <c r="BI59" i="2" s="1"/>
  <c r="AE59" i="2" s="1"/>
  <c r="AB77" i="3"/>
  <c r="BI77" i="2" s="1"/>
  <c r="AE77" i="2" s="1"/>
  <c r="R80" i="2"/>
  <c r="R196" i="2" s="1"/>
  <c r="R199" i="2" s="1"/>
  <c r="P50" i="3"/>
  <c r="AC78" i="3" l="1"/>
  <c r="BJ78" i="2" s="1"/>
  <c r="BK78" i="2" s="1"/>
  <c r="AC59" i="3"/>
  <c r="BJ59" i="2" s="1"/>
  <c r="BK59" i="2" s="1"/>
  <c r="AC51" i="3"/>
  <c r="BJ51" i="2" s="1"/>
  <c r="BK51" i="2" s="1"/>
  <c r="AC65" i="3"/>
  <c r="BJ65" i="2" s="1"/>
  <c r="BK65" i="2" s="1"/>
  <c r="AB55" i="3"/>
  <c r="BI55" i="2" s="1"/>
  <c r="AE55" i="2" s="1"/>
  <c r="AC67" i="3"/>
  <c r="BJ67" i="2" s="1"/>
  <c r="BK67" i="2" s="1"/>
  <c r="AC56" i="3"/>
  <c r="BJ56" i="2" s="1"/>
  <c r="BK56" i="2" s="1"/>
  <c r="AC63" i="3"/>
  <c r="BJ63" i="2" s="1"/>
  <c r="BK63" i="2" s="1"/>
  <c r="AB69" i="3"/>
  <c r="BI69" i="2" s="1"/>
  <c r="AE69" i="2" s="1"/>
  <c r="AC61" i="3"/>
  <c r="BJ61" i="2" s="1"/>
  <c r="BK61" i="2" s="1"/>
  <c r="AB74" i="3"/>
  <c r="BI74" i="2" s="1"/>
  <c r="AE74" i="2" s="1"/>
  <c r="AB72" i="3"/>
  <c r="BI72" i="2" s="1"/>
  <c r="AE72" i="2" s="1"/>
  <c r="AB53" i="3"/>
  <c r="BI53" i="2" s="1"/>
  <c r="AE53" i="2" s="1"/>
  <c r="AC66" i="3"/>
  <c r="BJ66" i="2" s="1"/>
  <c r="BK66" i="2" s="1"/>
  <c r="AB58" i="3"/>
  <c r="BI58" i="2" s="1"/>
  <c r="AE58" i="2" s="1"/>
  <c r="AB73" i="3"/>
  <c r="BI73" i="2" s="1"/>
  <c r="AE73" i="2" s="1"/>
  <c r="AB64" i="3"/>
  <c r="BI64" i="2" s="1"/>
  <c r="AE64" i="2" s="1"/>
  <c r="AC70" i="3"/>
  <c r="BJ70" i="2" s="1"/>
  <c r="BK70" i="2" s="1"/>
  <c r="AC60" i="3"/>
  <c r="BJ60" i="2" s="1"/>
  <c r="BK60" i="2" s="1"/>
  <c r="AC52" i="3"/>
  <c r="BJ52" i="2" s="1"/>
  <c r="BK52" i="2" s="1"/>
  <c r="AC77" i="3"/>
  <c r="BJ77" i="2" s="1"/>
  <c r="BK77" i="2" s="1"/>
  <c r="P80" i="3"/>
  <c r="P195" i="3" s="1"/>
  <c r="P198" i="3" s="1"/>
  <c r="AW50" i="2"/>
  <c r="AB71" i="3"/>
  <c r="BI71" i="2" s="1"/>
  <c r="AE71" i="2" s="1"/>
  <c r="AC76" i="3"/>
  <c r="BJ76" i="2" s="1"/>
  <c r="BK76" i="2" s="1"/>
  <c r="AC68" i="3"/>
  <c r="BJ68" i="2" s="1"/>
  <c r="BK68" i="2" s="1"/>
  <c r="AB62" i="3"/>
  <c r="BI62" i="2" s="1"/>
  <c r="AE62" i="2" s="1"/>
  <c r="AC54" i="3"/>
  <c r="BJ54" i="2" s="1"/>
  <c r="BK54" i="2" s="1"/>
  <c r="AB57" i="3"/>
  <c r="BI57" i="2" s="1"/>
  <c r="AE57" i="2" s="1"/>
  <c r="AB75" i="3"/>
  <c r="BI75" i="2" s="1"/>
  <c r="AE75" i="2" s="1"/>
  <c r="AF63" i="2" l="1"/>
  <c r="AF54" i="2"/>
  <c r="AF68" i="2"/>
  <c r="AD68" i="3" s="1"/>
  <c r="AF52" i="2"/>
  <c r="AD52" i="3" s="1"/>
  <c r="AF51" i="2"/>
  <c r="D51" i="2" s="1"/>
  <c r="AF76" i="2"/>
  <c r="D76" i="2" s="1"/>
  <c r="AC58" i="3"/>
  <c r="BJ58" i="2" s="1"/>
  <c r="BK58" i="2" s="1"/>
  <c r="AC74" i="3"/>
  <c r="BJ74" i="2" s="1"/>
  <c r="BK74" i="2" s="1"/>
  <c r="AC64" i="3"/>
  <c r="BJ64" i="2" s="1"/>
  <c r="BK64" i="2" s="1"/>
  <c r="AC53" i="3"/>
  <c r="BJ53" i="2" s="1"/>
  <c r="BK53" i="2" s="1"/>
  <c r="AC69" i="3"/>
  <c r="BJ69" i="2" s="1"/>
  <c r="BK69" i="2" s="1"/>
  <c r="AC75" i="3"/>
  <c r="BJ75" i="2" s="1"/>
  <c r="BK75" i="2" s="1"/>
  <c r="AC72" i="3"/>
  <c r="BJ72" i="2" s="1"/>
  <c r="BK72" i="2" s="1"/>
  <c r="AC55" i="3"/>
  <c r="BJ55" i="2" s="1"/>
  <c r="BK55" i="2" s="1"/>
  <c r="AF70" i="2"/>
  <c r="AF66" i="2"/>
  <c r="AF61" i="2"/>
  <c r="AF67" i="2"/>
  <c r="AF65" i="2"/>
  <c r="AF59" i="2"/>
  <c r="AD54" i="3"/>
  <c r="AG54" i="2"/>
  <c r="D54" i="2"/>
  <c r="AG76" i="2"/>
  <c r="AC57" i="3"/>
  <c r="BJ57" i="2" s="1"/>
  <c r="BK57" i="2" s="1"/>
  <c r="AC62" i="3"/>
  <c r="BJ62" i="2" s="1"/>
  <c r="BK62" i="2" s="1"/>
  <c r="AC73" i="3"/>
  <c r="BJ73" i="2" s="1"/>
  <c r="BK73" i="2" s="1"/>
  <c r="AD63" i="3"/>
  <c r="D63" i="2"/>
  <c r="AG63" i="2"/>
  <c r="AW80" i="2"/>
  <c r="AW196" i="2" s="1"/>
  <c r="AW199" i="2" s="1"/>
  <c r="S50" i="2"/>
  <c r="AF77" i="2"/>
  <c r="AF60" i="2"/>
  <c r="AF56" i="2"/>
  <c r="AF78" i="2"/>
  <c r="AC71" i="3"/>
  <c r="BJ71" i="2" s="1"/>
  <c r="BK71" i="2" s="1"/>
  <c r="AG68" i="2" l="1"/>
  <c r="D68" i="2"/>
  <c r="D52" i="2"/>
  <c r="AG52" i="2"/>
  <c r="AD51" i="3"/>
  <c r="AF75" i="2"/>
  <c r="AD75" i="3" s="1"/>
  <c r="AG51" i="2"/>
  <c r="AF73" i="2"/>
  <c r="AD73" i="3" s="1"/>
  <c r="AD76" i="3"/>
  <c r="AF57" i="2"/>
  <c r="AF74" i="2"/>
  <c r="D74" i="2" s="1"/>
  <c r="Q50" i="3"/>
  <c r="S80" i="2"/>
  <c r="S196" i="2" s="1"/>
  <c r="S199" i="2" s="1"/>
  <c r="AD56" i="3"/>
  <c r="D56" i="2"/>
  <c r="AG56" i="2"/>
  <c r="AF62" i="2"/>
  <c r="AD59" i="3"/>
  <c r="AG59" i="2"/>
  <c r="D59" i="2"/>
  <c r="AD66" i="3"/>
  <c r="AG66" i="2"/>
  <c r="D66" i="2"/>
  <c r="AF55" i="2"/>
  <c r="AF53" i="2"/>
  <c r="AD60" i="3"/>
  <c r="AG60" i="2"/>
  <c r="D60" i="2"/>
  <c r="AD65" i="3"/>
  <c r="AG65" i="2"/>
  <c r="D65" i="2"/>
  <c r="AD74" i="3"/>
  <c r="AD70" i="3"/>
  <c r="AG70" i="2"/>
  <c r="D70" i="2"/>
  <c r="AF71" i="2"/>
  <c r="AD77" i="3"/>
  <c r="AG77" i="2"/>
  <c r="D77" i="2"/>
  <c r="AD67" i="3"/>
  <c r="D67" i="2"/>
  <c r="AG67" i="2"/>
  <c r="AF72" i="2"/>
  <c r="AF69" i="2"/>
  <c r="AF64" i="2"/>
  <c r="AF58" i="2"/>
  <c r="AD78" i="3"/>
  <c r="D78" i="2"/>
  <c r="AG78" i="2"/>
  <c r="AD61" i="3"/>
  <c r="AG61" i="2"/>
  <c r="D61" i="2"/>
  <c r="D73" i="2" l="1"/>
  <c r="AG74" i="2"/>
  <c r="AG75" i="2"/>
  <c r="AG73" i="2"/>
  <c r="D75" i="2"/>
  <c r="D57" i="2"/>
  <c r="AG57" i="2"/>
  <c r="AD57" i="3"/>
  <c r="AD58" i="3"/>
  <c r="AG58" i="2"/>
  <c r="D58" i="2"/>
  <c r="AD64" i="3"/>
  <c r="AG64" i="2"/>
  <c r="D64" i="2"/>
  <c r="AD62" i="3"/>
  <c r="D62" i="2"/>
  <c r="AG62" i="2"/>
  <c r="AD69" i="3"/>
  <c r="AG69" i="2"/>
  <c r="D69" i="2"/>
  <c r="AD71" i="3"/>
  <c r="AG71" i="2"/>
  <c r="D71" i="2"/>
  <c r="AD72" i="3"/>
  <c r="AG72" i="2"/>
  <c r="D72" i="2"/>
  <c r="AD53" i="3"/>
  <c r="AG53" i="2"/>
  <c r="D53" i="2"/>
  <c r="AD55" i="3"/>
  <c r="D55" i="2"/>
  <c r="AG55" i="2"/>
  <c r="Q80" i="3"/>
  <c r="Q195" i="3" s="1"/>
  <c r="Q198" i="3" s="1"/>
  <c r="AX50" i="2"/>
  <c r="AX80" i="2" l="1"/>
  <c r="AX196" i="2" s="1"/>
  <c r="AX199" i="2" s="1"/>
  <c r="T50" i="2"/>
  <c r="T80" i="2" l="1"/>
  <c r="T196" i="2" s="1"/>
  <c r="T199" i="2" s="1"/>
  <c r="R50" i="3"/>
  <c r="R80" i="3" l="1"/>
  <c r="R195" i="3" s="1"/>
  <c r="R198" i="3" s="1"/>
  <c r="AY50" i="2"/>
  <c r="AY80" i="2" l="1"/>
  <c r="AY196" i="2" s="1"/>
  <c r="AY199" i="2" s="1"/>
  <c r="U50" i="2"/>
  <c r="S50" i="3" l="1"/>
  <c r="U80" i="2"/>
  <c r="U196" i="2" s="1"/>
  <c r="U199" i="2" s="1"/>
  <c r="AZ50" i="2" l="1"/>
  <c r="S80" i="3"/>
  <c r="S195" i="3" s="1"/>
  <c r="S198" i="3" s="1"/>
  <c r="AZ80" i="2" l="1"/>
  <c r="AZ196" i="2" s="1"/>
  <c r="AZ199" i="2" s="1"/>
  <c r="V50" i="2"/>
  <c r="V80" i="2" l="1"/>
  <c r="V196" i="2" s="1"/>
  <c r="V199" i="2" s="1"/>
  <c r="T50" i="3"/>
  <c r="T80" i="3" l="1"/>
  <c r="T195" i="3" s="1"/>
  <c r="T198" i="3" s="1"/>
  <c r="BA50" i="2"/>
  <c r="BA80" i="2" l="1"/>
  <c r="BA196" i="2" s="1"/>
  <c r="BA199" i="2" s="1"/>
  <c r="W50" i="2"/>
  <c r="W80" i="2" l="1"/>
  <c r="W196" i="2" s="1"/>
  <c r="W199" i="2" s="1"/>
  <c r="U50" i="3"/>
  <c r="BB50" i="2" l="1"/>
  <c r="U80" i="3"/>
  <c r="U195" i="3" s="1"/>
  <c r="U198" i="3" s="1"/>
  <c r="BB80" i="2" l="1"/>
  <c r="BB196" i="2" s="1"/>
  <c r="BB199" i="2" s="1"/>
  <c r="X50" i="2"/>
  <c r="V50" i="3" l="1"/>
  <c r="X80" i="2"/>
  <c r="X196" i="2" s="1"/>
  <c r="X199" i="2" s="1"/>
  <c r="BC50" i="2" l="1"/>
  <c r="V80" i="3"/>
  <c r="V195" i="3" s="1"/>
  <c r="V198" i="3" s="1"/>
  <c r="BC80" i="2" l="1"/>
  <c r="BC196" i="2" s="1"/>
  <c r="BC199" i="2" s="1"/>
  <c r="Y50" i="2"/>
  <c r="Y80" i="2" l="1"/>
  <c r="Y196" i="2" s="1"/>
  <c r="Y199" i="2" s="1"/>
  <c r="W50" i="3"/>
  <c r="W80" i="3" l="1"/>
  <c r="W195" i="3" s="1"/>
  <c r="W198" i="3" s="1"/>
  <c r="BD50" i="2"/>
  <c r="BD80" i="2" l="1"/>
  <c r="BD196" i="2" s="1"/>
  <c r="BD199" i="2" s="1"/>
  <c r="Z50" i="2"/>
  <c r="X50" i="3" l="1"/>
  <c r="Z80" i="2"/>
  <c r="Z196" i="2" s="1"/>
  <c r="Z199" i="2" s="1"/>
  <c r="X80" i="3" l="1"/>
  <c r="X195" i="3" s="1"/>
  <c r="X198" i="3" s="1"/>
  <c r="BE50" i="2"/>
  <c r="BE80" i="2" l="1"/>
  <c r="BE196" i="2" s="1"/>
  <c r="BE199" i="2" s="1"/>
  <c r="AA50" i="2"/>
  <c r="AA80" i="2" l="1"/>
  <c r="AA196" i="2" s="1"/>
  <c r="AA199" i="2" s="1"/>
  <c r="Y50" i="3"/>
  <c r="Y80" i="3" l="1"/>
  <c r="Y195" i="3" s="1"/>
  <c r="Y198" i="3" s="1"/>
  <c r="BF50" i="2"/>
  <c r="BF80" i="2" l="1"/>
  <c r="BF196" i="2" s="1"/>
  <c r="BF199" i="2" s="1"/>
  <c r="AB50" i="2"/>
  <c r="Z50" i="3" l="1"/>
  <c r="AB80" i="2"/>
  <c r="AB196" i="2" s="1"/>
  <c r="AB199" i="2" s="1"/>
  <c r="Z80" i="3" l="1"/>
  <c r="Z195" i="3" s="1"/>
  <c r="Z198" i="3" s="1"/>
  <c r="BG50" i="2"/>
  <c r="BG80" i="2" l="1"/>
  <c r="BG196" i="2" s="1"/>
  <c r="BG199" i="2" s="1"/>
  <c r="AC50" i="2"/>
  <c r="AC80" i="2" l="1"/>
  <c r="AC196" i="2" s="1"/>
  <c r="AC199" i="2" s="1"/>
  <c r="AA50" i="3"/>
  <c r="AA80" i="3" l="1"/>
  <c r="AA195" i="3" s="1"/>
  <c r="AA198" i="3" s="1"/>
  <c r="BH50" i="2"/>
  <c r="BH80" i="2" l="1"/>
  <c r="BH196" i="2" s="1"/>
  <c r="BH199" i="2" s="1"/>
  <c r="AD50" i="2"/>
  <c r="AB50" i="3" l="1"/>
  <c r="AD80" i="2"/>
  <c r="AD196" i="2" s="1"/>
  <c r="AD199" i="2" s="1"/>
  <c r="AB80" i="3" l="1"/>
  <c r="AB195" i="3" s="1"/>
  <c r="AB198" i="3" s="1"/>
  <c r="BI50" i="2"/>
  <c r="BI80" i="2" l="1"/>
  <c r="BI196" i="2" s="1"/>
  <c r="BI199" i="2" s="1"/>
  <c r="AE50" i="2"/>
  <c r="AC50" i="3" l="1"/>
  <c r="AE80" i="2"/>
  <c r="AE196" i="2" s="1"/>
  <c r="AE199" i="2" s="1"/>
  <c r="BJ50" i="2" l="1"/>
  <c r="AC80" i="3"/>
  <c r="AC195" i="3" s="1"/>
  <c r="AC198" i="3" s="1"/>
  <c r="BJ80" i="2" l="1"/>
  <c r="BJ196" i="2" s="1"/>
  <c r="BJ199" i="2" s="1"/>
  <c r="BK50" i="2"/>
  <c r="AF50" i="2"/>
  <c r="AF80" i="2" l="1"/>
  <c r="AF196" i="2" s="1"/>
  <c r="AF199" i="2" s="1"/>
  <c r="AD50" i="3"/>
  <c r="AD80" i="3" s="1"/>
  <c r="AD195" i="3" s="1"/>
  <c r="AD198" i="3" s="1"/>
  <c r="AG50" i="2"/>
  <c r="AG80" i="2" s="1"/>
  <c r="AG196" i="2" s="1"/>
  <c r="AG199" i="2" s="1"/>
  <c r="D50" i="2"/>
  <c r="BK80" i="2"/>
  <c r="BK196" i="2" s="1"/>
  <c r="BK199" i="2" s="1"/>
  <c r="D80" i="2" l="1"/>
  <c r="D196" i="2" s="1"/>
  <c r="D199" i="2" s="1"/>
</calcChain>
</file>

<file path=xl/sharedStrings.xml><?xml version="1.0" encoding="utf-8"?>
<sst xmlns="http://schemas.openxmlformats.org/spreadsheetml/2006/main" count="715" uniqueCount="222">
  <si>
    <t>Gross Plant Balance</t>
  </si>
  <si>
    <t>Additions</t>
  </si>
  <si>
    <t>Retirements</t>
  </si>
  <si>
    <t>Balance</t>
  </si>
  <si>
    <t>Actual</t>
  </si>
  <si>
    <t>Projected</t>
  </si>
  <si>
    <t>Total</t>
  </si>
  <si>
    <t>Division</t>
  </si>
  <si>
    <t>utility_account</t>
  </si>
  <si>
    <t>002 - Dallas Atmos Rate Division</t>
  </si>
  <si>
    <t>39000-Structures &amp; Improvements</t>
  </si>
  <si>
    <t>39009-Improv. to Leased Premises</t>
  </si>
  <si>
    <t>39100-Office Furniture &amp; Equipment</t>
  </si>
  <si>
    <t>39102-Remittance Processing Equipment</t>
  </si>
  <si>
    <t>39103-Office Furn. - Copiers &amp; Type</t>
  </si>
  <si>
    <t>39200-Transportation Equipment</t>
  </si>
  <si>
    <t>39300-Stores Equipment</t>
  </si>
  <si>
    <t>39400-Tools, Shop, &amp; Garage Equip.</t>
  </si>
  <si>
    <t>39700-Communication Equipment</t>
  </si>
  <si>
    <t>39800-Miscellaneous Equipment</t>
  </si>
  <si>
    <t>39900-Other Tangible Equipm</t>
  </si>
  <si>
    <t>39901-Oth Tang Prop - Servers - H/W</t>
  </si>
  <si>
    <t>39902-Oth Tang Prop - Servers - S/W</t>
  </si>
  <si>
    <t>39903-Oth Tang Prop - Network - H/W</t>
  </si>
  <si>
    <t>39904-Oth Tang Prop - CPU</t>
  </si>
  <si>
    <t>39905-Oth Tang Prop - MF Hardware</t>
  </si>
  <si>
    <t>39906-Oth Tang Prop - PC Hardware</t>
  </si>
  <si>
    <t>39907-Oth Tang Prop - PC Software</t>
  </si>
  <si>
    <t>39908-Oth Tang Prop - Appl Software</t>
  </si>
  <si>
    <t>39909-Oth Tang Prop - Mainframe S/W</t>
  </si>
  <si>
    <t>002 - Dallas Atmos Rate Division Total</t>
  </si>
  <si>
    <t>012 - Call Center Division</t>
  </si>
  <si>
    <t>39900-Other Tangible Property</t>
  </si>
  <si>
    <t>012 - Call Center Division Total</t>
  </si>
  <si>
    <t>091 - Brentwood Division</t>
  </si>
  <si>
    <t>30100-Organization</t>
  </si>
  <si>
    <t>30300-Misc. Intangible Plant</t>
  </si>
  <si>
    <t>37601-Mains - Steel</t>
  </si>
  <si>
    <t>39001-Structures - Frame</t>
  </si>
  <si>
    <t>39004-Air Conditioning Equipment</t>
  </si>
  <si>
    <t>39200-Trans Equip- Group</t>
  </si>
  <si>
    <t>39600-Power Operated Equipment</t>
  </si>
  <si>
    <t>091 - Brentwood Division Total</t>
  </si>
  <si>
    <t>30200-Franchises &amp; Consents</t>
  </si>
  <si>
    <t>36510-Land &amp; Land Rights</t>
  </si>
  <si>
    <t>36520-Rights-Of-Way</t>
  </si>
  <si>
    <t>36700-Mains - Cathodic Protection</t>
  </si>
  <si>
    <t>36701-Mains - Steel</t>
  </si>
  <si>
    <t>36900-Meas. &amp; Reg. Sta. Equipment</t>
  </si>
  <si>
    <t>37400-Land &amp; Land Rights</t>
  </si>
  <si>
    <t>37402-Land Rights</t>
  </si>
  <si>
    <t>37500-Structures &amp; Improvements</t>
  </si>
  <si>
    <t>37600-Mains - Cathodic Protection</t>
  </si>
  <si>
    <t>37602-Mains - Plastic</t>
  </si>
  <si>
    <t>37800-Meas. &amp; Reg. Sta. Eq-General</t>
  </si>
  <si>
    <t>37900-Meas. &amp; Reg. - City Gate</t>
  </si>
  <si>
    <t>38000-Services</t>
  </si>
  <si>
    <t>38100-Meters</t>
  </si>
  <si>
    <t>38200-Meter Installations</t>
  </si>
  <si>
    <t>38300-House Regulators</t>
  </si>
  <si>
    <t>38500-Ind. Meas. &amp; Reg. Sta. Equip</t>
  </si>
  <si>
    <t>38900-Land &amp; Land Rights</t>
  </si>
  <si>
    <t>39003-Improvements</t>
  </si>
  <si>
    <t>39603-Ditchers</t>
  </si>
  <si>
    <t>39604-Backhoes</t>
  </si>
  <si>
    <t>Grand Total</t>
  </si>
  <si>
    <t>Reserve Balance</t>
  </si>
  <si>
    <t>Depreciation</t>
  </si>
  <si>
    <t>Transfer / Adjustment</t>
  </si>
  <si>
    <t>Net Salvage / Core Receipts</t>
  </si>
  <si>
    <t>13-Month</t>
  </si>
  <si>
    <t>Current</t>
  </si>
  <si>
    <t>Average</t>
  </si>
  <si>
    <t>Rates</t>
  </si>
  <si>
    <t>Net Plant</t>
  </si>
  <si>
    <t>009 - Kentucky Division</t>
  </si>
  <si>
    <t>009 - Kentucky Division Total</t>
  </si>
  <si>
    <t>32540-Rights-of-Way</t>
  </si>
  <si>
    <t>33202-Tributary Lines</t>
  </si>
  <si>
    <t>33400-Field Meas. &amp; Reg. Sta. Equip</t>
  </si>
  <si>
    <t>35010-Land</t>
  </si>
  <si>
    <t>35020-Rights of Ways</t>
  </si>
  <si>
    <t>35100-Structures &amp; Improvements</t>
  </si>
  <si>
    <t>35102-Compressor Station Equipment</t>
  </si>
  <si>
    <t>35103-Meas. &amp; Reg. Sta. Structures</t>
  </si>
  <si>
    <t>35104-Other Structures</t>
  </si>
  <si>
    <t>35200-Wells</t>
  </si>
  <si>
    <t>35201-Well Construction</t>
  </si>
  <si>
    <t>35202-Well Equipment</t>
  </si>
  <si>
    <t>35203-Cushion Gas</t>
  </si>
  <si>
    <t>35210-Leaseholds</t>
  </si>
  <si>
    <t>35211-Storage Rights</t>
  </si>
  <si>
    <t>35301-Field Lines</t>
  </si>
  <si>
    <t>35302-Tributary Lines</t>
  </si>
  <si>
    <t>35400-Compressor Station Equipment</t>
  </si>
  <si>
    <t>35500-Meas. &amp; Reg. Equipment</t>
  </si>
  <si>
    <t>35600-Purification Equipment</t>
  </si>
  <si>
    <t>36602-Structures &amp; Improvements</t>
  </si>
  <si>
    <t>36603-Other Structures</t>
  </si>
  <si>
    <t>36901-Meas. &amp; Reg. Sta. Equipment</t>
  </si>
  <si>
    <t>37401-Land</t>
  </si>
  <si>
    <t>37403-Land Other</t>
  </si>
  <si>
    <t>37501-Structures &amp; Improvements T.B</t>
  </si>
  <si>
    <t>37502-Land Rights</t>
  </si>
  <si>
    <t>37503-Improvements</t>
  </si>
  <si>
    <t>37905-Meas. &amp; Reg. Sta. Equip T.B.</t>
  </si>
  <si>
    <t>38400-House Reg. Installations</t>
  </si>
  <si>
    <t>39002-Structures - Brick</t>
  </si>
  <si>
    <t>39202-WKG Trailers</t>
  </si>
  <si>
    <t>39605-Welders</t>
  </si>
  <si>
    <t>39705-Comm. Equip. - Telemetering</t>
  </si>
  <si>
    <t>CWIP</t>
  </si>
  <si>
    <t>CWIP With Out AFUDC</t>
  </si>
  <si>
    <t>Total CWIP</t>
  </si>
  <si>
    <t>13 Month</t>
  </si>
  <si>
    <t>Base Period</t>
  </si>
  <si>
    <t>Projection Period</t>
  </si>
  <si>
    <t>002</t>
  </si>
  <si>
    <t>SSU</t>
  </si>
  <si>
    <t>012</t>
  </si>
  <si>
    <t>091</t>
  </si>
  <si>
    <t>009</t>
  </si>
  <si>
    <t>RWIP</t>
  </si>
  <si>
    <t>Budget</t>
  </si>
  <si>
    <t>Forecasted</t>
  </si>
  <si>
    <t xml:space="preserve">12 Months </t>
  </si>
  <si>
    <t>Allocation %</t>
  </si>
  <si>
    <t>39005-G-Structures &amp; Improvements</t>
  </si>
  <si>
    <t>39104-G-Office Furniture &amp; Equip.</t>
  </si>
  <si>
    <t>39500-Laboratory Equipment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</si>
  <si>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</si>
  <si>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</si>
  <si>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</si>
  <si>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</si>
  <si>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</si>
  <si>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</si>
  <si>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</si>
  <si>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Transfers/Adjs</t>
  </si>
  <si>
    <t>Proposed</t>
  </si>
  <si>
    <t>only this "Capital Spending" worksheet is linked to for Plant projections</t>
  </si>
  <si>
    <t>CWIP AFUDC</t>
  </si>
  <si>
    <t>linked to Sch K</t>
  </si>
  <si>
    <t>AR 15 general plant amortization</t>
  </si>
  <si>
    <t>Sum of Total Year</t>
  </si>
  <si>
    <t>Sum of OCT</t>
  </si>
  <si>
    <t>Sum of NOV</t>
  </si>
  <si>
    <t>Sum of DEC</t>
  </si>
  <si>
    <t>Sum of JAN</t>
  </si>
  <si>
    <t>Sum of FEB</t>
  </si>
  <si>
    <t>Sum of MAR</t>
  </si>
  <si>
    <t>Sum of APR</t>
  </si>
  <si>
    <t>Sum of MAY</t>
  </si>
  <si>
    <t>Sum of JUN</t>
  </si>
  <si>
    <t>Sum of JUL</t>
  </si>
  <si>
    <t>Sum of AUG</t>
  </si>
  <si>
    <t>Sum of SEP</t>
  </si>
  <si>
    <t>Ending</t>
  </si>
  <si>
    <t>%</t>
  </si>
  <si>
    <t>to</t>
  </si>
  <si>
    <t>grow</t>
  </si>
  <si>
    <t>rate</t>
  </si>
  <si>
    <t>Division Office</t>
  </si>
  <si>
    <t>KY</t>
  </si>
  <si>
    <t>Div</t>
  </si>
  <si>
    <t>actuals</t>
  </si>
  <si>
    <t>budget</t>
  </si>
  <si>
    <t>remaining budget</t>
  </si>
  <si>
    <t>projected using % of actual salvage to actual retirements</t>
  </si>
  <si>
    <t>39924-Oth Tang Prop - Gen.</t>
  </si>
  <si>
    <t>FY2017</t>
  </si>
  <si>
    <t>RWIP Recon</t>
  </si>
  <si>
    <t>projected highlighted section out from mar-16 onwards</t>
  </si>
  <si>
    <t>Account</t>
  </si>
  <si>
    <t>(All)</t>
  </si>
  <si>
    <t>ORDER</t>
  </si>
  <si>
    <t>(Multiple Items)</t>
  </si>
  <si>
    <t>Div/Juris</t>
  </si>
  <si>
    <t>KMD</t>
  </si>
  <si>
    <t>KMD-KY</t>
  </si>
  <si>
    <t>KMD-ADMIN</t>
  </si>
  <si>
    <t>KMD Total</t>
  </si>
  <si>
    <t>SSU-002DIV</t>
  </si>
  <si>
    <t>SSU-012DIV</t>
  </si>
  <si>
    <t>SSU Total</t>
  </si>
  <si>
    <t>KY PRP</t>
  </si>
  <si>
    <t>KY Non-PRP</t>
  </si>
  <si>
    <t>TOTAL</t>
  </si>
  <si>
    <t>Base</t>
  </si>
  <si>
    <t>Test</t>
  </si>
  <si>
    <t>Allocated KY Totals</t>
  </si>
  <si>
    <t>CKV</t>
  </si>
  <si>
    <t>GRV</t>
  </si>
  <si>
    <t>Struct &amp; Improv AEAM</t>
  </si>
  <si>
    <t>Improv-Leased AEAM</t>
  </si>
  <si>
    <t>Office Furniture And</t>
  </si>
  <si>
    <t>Off Furn &amp; Equip-AEAM</t>
  </si>
  <si>
    <t>Tools And Garage-AEAM</t>
  </si>
  <si>
    <t>Commun Equip AEAM</t>
  </si>
  <si>
    <t>Misc Equip - AEAM</t>
  </si>
  <si>
    <t>Servers-Hardware-AEAM</t>
  </si>
  <si>
    <t>Servers-Software-AEAM</t>
  </si>
  <si>
    <t>Network Hardware-AEAM</t>
  </si>
  <si>
    <t>Pc Hardware-AEAM</t>
  </si>
  <si>
    <t>Application SW-AEAM</t>
  </si>
  <si>
    <t>ALGN-Servers-Hardware</t>
  </si>
  <si>
    <t>ALGN-Servers-Software</t>
  </si>
  <si>
    <t>ALGN-Application SW</t>
  </si>
  <si>
    <t>CKV-Office Furn &amp; Eq</t>
  </si>
  <si>
    <t>CKV-Transportation Eq</t>
  </si>
  <si>
    <t>CKV-Tools Shop Garage</t>
  </si>
  <si>
    <t>CKV-Laboratory Equip</t>
  </si>
  <si>
    <t>CKV-Misc Equipment</t>
  </si>
  <si>
    <t>CKV-Oth Tang Prop-App</t>
  </si>
  <si>
    <t>Office Machines</t>
  </si>
  <si>
    <t>Communication Equip.</t>
  </si>
  <si>
    <t>Servers Hardware</t>
  </si>
  <si>
    <t>Servers Software</t>
  </si>
  <si>
    <t>Oth Tang Prop - Gen.</t>
  </si>
  <si>
    <t>Remittance Processing</t>
  </si>
  <si>
    <t>Stores Equipment</t>
  </si>
  <si>
    <t>FY2018</t>
  </si>
  <si>
    <t>Test Year additions forecasted on Non-PRP spending as we will be filing FY19 PRP separately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</si>
</sst>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General;;"/>
    <numFmt numFmtId="167" formatCode="0.000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sz val="10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name val="Arial"/>
      <family val="2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8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rgb="FF0000FF"/>
      <name val="Arial"/>
      <family val="2"/>
    </font>
    <font>
      <sz val="10"/>
      <color theme="9" tint="-0.499984740745262"/>
      <name val="Arial"/>
      <family val="2"/>
    </font>
    <font>
      <sz val="10"/>
      <color rgb="FF0000FF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Lucida Console"/>
      <family val="3"/>
    </font>
    <font>
      <sz val="10"/>
      <name val="Arial"/>
      <family val="2"/>
    </font>
    <font>
      <b/>
      <u/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B05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/>
      <top style="thin">
        <color rgb="FF95B3D7"/>
      </top>
      <bottom/>
      <diagonal/>
    </border>
  </borders>
  <cellStyleXfs count="93">
    <xf numFmtId="0" fontId="0" fillId="0" borderId="0"/>
    <xf numFmtId="0" fontId="3" fillId="2" borderId="1">
      <alignment horizontal="center" vertical="center"/>
    </xf>
    <xf numFmtId="3" fontId="4" fillId="3" borderId="0" applyBorder="0">
      <alignment horizontal="right"/>
      <protection locked="0"/>
    </xf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" fillId="0" borderId="0">
      <alignment horizontal="left" vertical="center" indent="1"/>
    </xf>
    <xf numFmtId="8" fontId="7" fillId="0" borderId="2">
      <protection locked="0"/>
    </xf>
    <xf numFmtId="0" fontId="5" fillId="0" borderId="0"/>
    <xf numFmtId="0" fontId="5" fillId="0" borderId="3"/>
    <xf numFmtId="6" fontId="8" fillId="0" borderId="0">
      <protection locked="0"/>
    </xf>
    <xf numFmtId="0" fontId="9" fillId="0" borderId="0" applyNumberFormat="0">
      <protection locked="0"/>
    </xf>
    <xf numFmtId="165" fontId="10" fillId="4" borderId="0" applyFill="0" applyBorder="0" applyProtection="0"/>
    <xf numFmtId="0" fontId="2" fillId="0" borderId="0">
      <protection locked="0"/>
    </xf>
    <xf numFmtId="38" fontId="9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Alignment="0" applyProtection="0">
      <alignment horizontal="left" vertical="center"/>
    </xf>
    <xf numFmtId="0" fontId="12" fillId="0" borderId="5">
      <alignment horizontal="left" vertical="center"/>
    </xf>
    <xf numFmtId="0" fontId="13" fillId="0" borderId="0">
      <alignment horizontal="center"/>
    </xf>
    <xf numFmtId="0" fontId="2" fillId="0" borderId="0">
      <protection locked="0"/>
    </xf>
    <xf numFmtId="0" fontId="2" fillId="0" borderId="0">
      <protection locked="0"/>
    </xf>
    <xf numFmtId="0" fontId="14" fillId="0" borderId="6" applyNumberFormat="0" applyFill="0" applyAlignment="0" applyProtection="0"/>
    <xf numFmtId="10" fontId="9" fillId="6" borderId="7" applyNumberFormat="0" applyBorder="0" applyAlignment="0" applyProtection="0"/>
    <xf numFmtId="0" fontId="15" fillId="7" borderId="3"/>
    <xf numFmtId="0" fontId="16" fillId="0" borderId="0" applyNumberFormat="0">
      <alignment horizontal="left"/>
    </xf>
    <xf numFmtId="37" fontId="17" fillId="0" borderId="0"/>
    <xf numFmtId="3" fontId="9" fillId="5" borderId="0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8" fillId="0" borderId="0"/>
    <xf numFmtId="4" fontId="19" fillId="8" borderId="0">
      <alignment horizontal="right"/>
    </xf>
    <xf numFmtId="0" fontId="20" fillId="8" borderId="0">
      <alignment horizontal="right"/>
    </xf>
    <xf numFmtId="0" fontId="21" fillId="8" borderId="8"/>
    <xf numFmtId="0" fontId="21" fillId="0" borderId="0" applyBorder="0">
      <alignment horizontal="centerContinuous"/>
    </xf>
    <xf numFmtId="0" fontId="22" fillId="0" borderId="0" applyBorder="0">
      <alignment horizontal="centerContinuous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5" fillId="0" borderId="0"/>
    <xf numFmtId="0" fontId="24" fillId="0" borderId="0" applyNumberFormat="0">
      <alignment horizontal="left"/>
    </xf>
    <xf numFmtId="0" fontId="5" fillId="0" borderId="3"/>
    <xf numFmtId="0" fontId="25" fillId="9" borderId="0"/>
    <xf numFmtId="166" fontId="26" fillId="0" borderId="0">
      <alignment horizontal="center"/>
    </xf>
    <xf numFmtId="0" fontId="2" fillId="0" borderId="9">
      <protection locked="0"/>
    </xf>
    <xf numFmtId="0" fontId="15" fillId="0" borderId="10"/>
    <xf numFmtId="0" fontId="15" fillId="0" borderId="3"/>
    <xf numFmtId="37" fontId="9" fillId="10" borderId="0" applyNumberFormat="0" applyBorder="0" applyAlignment="0" applyProtection="0"/>
    <xf numFmtId="37" fontId="27" fillId="0" borderId="0"/>
    <xf numFmtId="3" fontId="28" fillId="0" borderId="6" applyProtection="0"/>
    <xf numFmtId="0" fontId="29" fillId="0" borderId="0"/>
    <xf numFmtId="0" fontId="45" fillId="0" borderId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" fillId="0" borderId="0"/>
    <xf numFmtId="0" fontId="47" fillId="0" borderId="0"/>
    <xf numFmtId="9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3"/>
    <xf numFmtId="0" fontId="25" fillId="9" borderId="0"/>
    <xf numFmtId="0" fontId="15" fillId="0" borderId="10"/>
    <xf numFmtId="0" fontId="15" fillId="0" borderId="3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30" fillId="0" borderId="0" xfId="0" applyFont="1" applyBorder="1"/>
    <xf numFmtId="0" fontId="10" fillId="0" borderId="0" xfId="0" applyFont="1" applyBorder="1"/>
    <xf numFmtId="164" fontId="10" fillId="0" borderId="0" xfId="4" applyNumberFormat="1" applyFont="1" applyBorder="1"/>
    <xf numFmtId="164" fontId="10" fillId="0" borderId="0" xfId="4" applyNumberFormat="1" applyFont="1" applyFill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center" wrapText="1"/>
    </xf>
    <xf numFmtId="164" fontId="10" fillId="0" borderId="0" xfId="4" applyNumberFormat="1" applyFont="1" applyBorder="1" applyAlignment="1">
      <alignment horizontal="center" wrapText="1"/>
    </xf>
    <xf numFmtId="164" fontId="10" fillId="11" borderId="0" xfId="4" applyNumberFormat="1" applyFont="1" applyFill="1" applyBorder="1" applyAlignment="1">
      <alignment horizontal="center" wrapText="1"/>
    </xf>
    <xf numFmtId="164" fontId="10" fillId="0" borderId="0" xfId="4" applyNumberFormat="1" applyFont="1" applyFill="1" applyBorder="1" applyAlignment="1">
      <alignment horizontal="center" wrapText="1"/>
    </xf>
    <xf numFmtId="164" fontId="10" fillId="2" borderId="0" xfId="4" applyNumberFormat="1" applyFont="1" applyFill="1" applyBorder="1" applyAlignment="1">
      <alignment horizontal="center" wrapText="1"/>
    </xf>
    <xf numFmtId="40" fontId="10" fillId="0" borderId="0" xfId="0" applyNumberFormat="1" applyFont="1" applyBorder="1" applyAlignment="1">
      <alignment horizontal="center" wrapText="1"/>
    </xf>
    <xf numFmtId="40" fontId="10" fillId="11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" fontId="1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4" fontId="32" fillId="0" borderId="0" xfId="4" applyNumberFormat="1" applyFont="1" applyBorder="1"/>
    <xf numFmtId="164" fontId="2" fillId="0" borderId="0" xfId="4" applyNumberFormat="1" applyBorder="1"/>
    <xf numFmtId="164" fontId="2" fillId="0" borderId="0" xfId="4" applyNumberFormat="1" applyFill="1" applyBorder="1"/>
    <xf numFmtId="164" fontId="32" fillId="0" borderId="0" xfId="4" applyNumberFormat="1" applyFont="1" applyFill="1" applyBorder="1"/>
    <xf numFmtId="164" fontId="10" fillId="0" borderId="11" xfId="4" applyNumberFormat="1" applyFont="1" applyBorder="1"/>
    <xf numFmtId="164" fontId="10" fillId="0" borderId="12" xfId="4" applyNumberFormat="1" applyFont="1" applyBorder="1"/>
    <xf numFmtId="0" fontId="10" fillId="0" borderId="0" xfId="0" applyFont="1" applyBorder="1" applyAlignment="1">
      <alignment horizontal="left"/>
    </xf>
    <xf numFmtId="164" fontId="10" fillId="0" borderId="14" xfId="4" applyNumberFormat="1" applyFont="1" applyBorder="1"/>
    <xf numFmtId="164" fontId="10" fillId="0" borderId="5" xfId="4" applyNumberFormat="1" applyFont="1" applyBorder="1"/>
    <xf numFmtId="164" fontId="10" fillId="0" borderId="5" xfId="4" applyNumberFormat="1" applyFont="1" applyFill="1" applyBorder="1"/>
    <xf numFmtId="164" fontId="10" fillId="0" borderId="7" xfId="4" applyNumberFormat="1" applyFont="1" applyBorder="1"/>
    <xf numFmtId="164" fontId="33" fillId="0" borderId="0" xfId="4" applyNumberFormat="1" applyFont="1" applyBorder="1"/>
    <xf numFmtId="164" fontId="10" fillId="0" borderId="14" xfId="4" applyNumberFormat="1" applyFont="1" applyFill="1" applyBorder="1"/>
    <xf numFmtId="164" fontId="34" fillId="0" borderId="0" xfId="4" applyNumberFormat="1" applyFont="1" applyBorder="1"/>
    <xf numFmtId="0" fontId="35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164" fontId="37" fillId="0" borderId="0" xfId="4" applyNumberFormat="1" applyFont="1" applyFill="1" applyBorder="1"/>
    <xf numFmtId="0" fontId="10" fillId="0" borderId="0" xfId="0" applyFont="1" applyFill="1" applyBorder="1"/>
    <xf numFmtId="0" fontId="10" fillId="11" borderId="0" xfId="0" applyFont="1" applyFill="1" applyBorder="1"/>
    <xf numFmtId="40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5" fillId="0" borderId="0" xfId="0" applyFont="1" applyBorder="1"/>
    <xf numFmtId="164" fontId="35" fillId="0" borderId="0" xfId="4" applyNumberFormat="1" applyFont="1" applyBorder="1"/>
    <xf numFmtId="43" fontId="34" fillId="0" borderId="0" xfId="4" applyNumberFormat="1" applyFont="1" applyBorder="1"/>
    <xf numFmtId="164" fontId="35" fillId="0" borderId="0" xfId="4" applyNumberFormat="1" applyFont="1" applyFill="1" applyBorder="1"/>
    <xf numFmtId="164" fontId="19" fillId="0" borderId="0" xfId="4" applyNumberFormat="1" applyFont="1" applyFill="1" applyBorder="1"/>
    <xf numFmtId="164" fontId="10" fillId="0" borderId="15" xfId="4" applyNumberFormat="1" applyFont="1" applyBorder="1"/>
    <xf numFmtId="0" fontId="35" fillId="0" borderId="0" xfId="0" applyFont="1"/>
    <xf numFmtId="164" fontId="10" fillId="12" borderId="0" xfId="4" applyNumberFormat="1" applyFont="1" applyFill="1" applyBorder="1" applyAlignment="1">
      <alignment horizontal="center" wrapText="1"/>
    </xf>
    <xf numFmtId="0" fontId="35" fillId="0" borderId="0" xfId="0" applyNumberFormat="1" applyFont="1" applyBorder="1" applyAlignment="1">
      <alignment horizontal="right"/>
    </xf>
    <xf numFmtId="0" fontId="35" fillId="0" borderId="0" xfId="0" applyNumberFormat="1" applyFont="1" applyBorder="1"/>
    <xf numFmtId="0" fontId="0" fillId="0" borderId="0" xfId="0" applyNumberFormat="1" applyBorder="1" applyAlignment="1">
      <alignment horizontal="right"/>
    </xf>
    <xf numFmtId="164" fontId="36" fillId="0" borderId="0" xfId="4" applyNumberFormat="1" applyFont="1" applyBorder="1"/>
    <xf numFmtId="0" fontId="38" fillId="0" borderId="0" xfId="0" applyFont="1" applyBorder="1" applyAlignment="1">
      <alignment horizontal="center"/>
    </xf>
    <xf numFmtId="17" fontId="39" fillId="0" borderId="0" xfId="0" applyNumberFormat="1" applyFont="1" applyBorder="1" applyAlignment="1">
      <alignment horizontal="center"/>
    </xf>
    <xf numFmtId="164" fontId="0" fillId="0" borderId="0" xfId="0" applyNumberFormat="1"/>
    <xf numFmtId="164" fontId="30" fillId="5" borderId="0" xfId="4" applyNumberFormat="1" applyFont="1" applyFill="1" applyBorder="1" applyAlignment="1">
      <alignment horizontal="centerContinuous"/>
    </xf>
    <xf numFmtId="164" fontId="30" fillId="5" borderId="0" xfId="4" applyNumberFormat="1" applyFont="1" applyFill="1" applyBorder="1" applyAlignment="1">
      <alignment horizontal="centerContinuous" wrapText="1"/>
    </xf>
    <xf numFmtId="0" fontId="30" fillId="5" borderId="0" xfId="0" applyFont="1" applyFill="1" applyBorder="1" applyAlignment="1">
      <alignment horizontal="centerContinuous" wrapText="1"/>
    </xf>
    <xf numFmtId="164" fontId="2" fillId="0" borderId="0" xfId="4" applyNumberFormat="1" applyFont="1" applyBorder="1"/>
    <xf numFmtId="0" fontId="35" fillId="0" borderId="0" xfId="0" applyFont="1" applyFill="1" applyBorder="1" applyAlignment="1">
      <alignment horizontal="left"/>
    </xf>
    <xf numFmtId="164" fontId="35" fillId="0" borderId="0" xfId="0" applyNumberFormat="1" applyFont="1" applyBorder="1"/>
    <xf numFmtId="10" fontId="35" fillId="0" borderId="0" xfId="40" applyNumberFormat="1" applyFont="1" applyBorder="1"/>
    <xf numFmtId="164" fontId="40" fillId="0" borderId="0" xfId="4" applyNumberFormat="1" applyFont="1" applyBorder="1"/>
    <xf numFmtId="164" fontId="41" fillId="0" borderId="0" xfId="4" applyNumberFormat="1" applyFont="1" applyBorder="1"/>
    <xf numFmtId="164" fontId="34" fillId="14" borderId="0" xfId="4" applyNumberFormat="1" applyFont="1" applyFill="1" applyBorder="1"/>
    <xf numFmtId="164" fontId="35" fillId="14" borderId="0" xfId="4" applyNumberFormat="1" applyFont="1" applyFill="1" applyBorder="1"/>
    <xf numFmtId="0" fontId="42" fillId="0" borderId="0" xfId="0" applyFont="1" applyBorder="1"/>
    <xf numFmtId="164" fontId="37" fillId="15" borderId="0" xfId="4" applyNumberFormat="1" applyFont="1" applyFill="1" applyBorder="1" applyAlignment="1">
      <alignment horizontal="center"/>
    </xf>
    <xf numFmtId="0" fontId="37" fillId="15" borderId="0" xfId="0" applyFont="1" applyFill="1" applyBorder="1" applyAlignment="1">
      <alignment horizontal="center"/>
    </xf>
    <xf numFmtId="164" fontId="43" fillId="0" borderId="0" xfId="4" applyNumberFormat="1" applyFont="1" applyBorder="1"/>
    <xf numFmtId="164" fontId="43" fillId="0" borderId="0" xfId="4" quotePrefix="1" applyNumberFormat="1" applyFont="1"/>
    <xf numFmtId="0" fontId="44" fillId="0" borderId="0" xfId="0" applyFont="1"/>
    <xf numFmtId="164" fontId="42" fillId="0" borderId="0" xfId="4" applyNumberFormat="1" applyFont="1" applyBorder="1"/>
    <xf numFmtId="164" fontId="44" fillId="0" borderId="0" xfId="4" applyNumberFormat="1" applyFont="1" applyBorder="1"/>
    <xf numFmtId="0" fontId="31" fillId="15" borderId="0" xfId="0" applyFont="1" applyFill="1" applyBorder="1" applyAlignment="1">
      <alignment horizontal="center"/>
    </xf>
    <xf numFmtId="164" fontId="2" fillId="0" borderId="0" xfId="4" applyNumberFormat="1" applyFont="1" applyFill="1" applyBorder="1"/>
    <xf numFmtId="164" fontId="40" fillId="0" borderId="0" xfId="4" applyNumberFormat="1" applyFont="1" applyFill="1" applyBorder="1"/>
    <xf numFmtId="164" fontId="44" fillId="0" borderId="0" xfId="0" applyNumberFormat="1" applyFont="1"/>
    <xf numFmtId="0" fontId="44" fillId="0" borderId="0" xfId="0" applyFont="1" applyBorder="1"/>
    <xf numFmtId="164" fontId="2" fillId="0" borderId="13" xfId="4" applyNumberFormat="1" applyFill="1" applyBorder="1"/>
    <xf numFmtId="10" fontId="19" fillId="16" borderId="0" xfId="40" applyNumberFormat="1" applyFont="1" applyFill="1"/>
    <xf numFmtId="0" fontId="0" fillId="0" borderId="0" xfId="0" applyAlignment="1">
      <alignment horizontal="left"/>
    </xf>
    <xf numFmtId="164" fontId="36" fillId="0" borderId="0" xfId="4" applyNumberFormat="1" applyFont="1" applyFill="1" applyBorder="1"/>
    <xf numFmtId="0" fontId="0" fillId="0" borderId="0" xfId="0" applyAlignment="1">
      <alignment horizontal="center"/>
    </xf>
    <xf numFmtId="164" fontId="0" fillId="0" borderId="0" xfId="4" applyNumberFormat="1" applyFont="1" applyFill="1" applyBorder="1"/>
    <xf numFmtId="0" fontId="44" fillId="0" borderId="0" xfId="0" applyFont="1" applyAlignment="1">
      <alignment horizontal="right"/>
    </xf>
    <xf numFmtId="164" fontId="44" fillId="0" borderId="0" xfId="4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5" fillId="0" borderId="0" xfId="0" applyNumberFormat="1" applyFont="1" applyFill="1" applyBorder="1"/>
    <xf numFmtId="10" fontId="19" fillId="0" borderId="0" xfId="40" applyNumberFormat="1" applyFont="1" applyFill="1"/>
    <xf numFmtId="0" fontId="51" fillId="0" borderId="0" xfId="0" applyFont="1" applyFill="1" applyBorder="1"/>
    <xf numFmtId="0" fontId="10" fillId="13" borderId="0" xfId="0" applyFont="1" applyFill="1" applyBorder="1"/>
    <xf numFmtId="0" fontId="2" fillId="13" borderId="0" xfId="0" applyFont="1" applyFill="1" applyBorder="1"/>
    <xf numFmtId="0" fontId="3" fillId="0" borderId="0" xfId="0" applyFont="1" applyAlignment="1">
      <alignment horizontal="center"/>
    </xf>
    <xf numFmtId="0" fontId="52" fillId="18" borderId="16" xfId="0" applyFont="1" applyFill="1" applyBorder="1"/>
    <xf numFmtId="0" fontId="52" fillId="0" borderId="0" xfId="0" applyFont="1"/>
    <xf numFmtId="0" fontId="53" fillId="0" borderId="0" xfId="0" applyFont="1"/>
    <xf numFmtId="164" fontId="53" fillId="0" borderId="0" xfId="0" applyNumberFormat="1" applyFont="1"/>
    <xf numFmtId="0" fontId="52" fillId="0" borderId="16" xfId="0" applyFont="1" applyBorder="1"/>
    <xf numFmtId="0" fontId="52" fillId="18" borderId="18" xfId="0" applyFont="1" applyFill="1" applyBorder="1"/>
    <xf numFmtId="164" fontId="52" fillId="18" borderId="18" xfId="0" applyNumberFormat="1" applyFont="1" applyFill="1" applyBorder="1"/>
    <xf numFmtId="17" fontId="10" fillId="0" borderId="0" xfId="0" applyNumberFormat="1" applyFont="1" applyFill="1" applyBorder="1" applyAlignment="1">
      <alignment horizontal="center"/>
    </xf>
    <xf numFmtId="0" fontId="31" fillId="19" borderId="0" xfId="0" applyFont="1" applyFill="1" applyBorder="1" applyAlignment="1">
      <alignment horizontal="center"/>
    </xf>
    <xf numFmtId="164" fontId="41" fillId="0" borderId="0" xfId="4" applyNumberFormat="1" applyFont="1" applyFill="1" applyBorder="1"/>
    <xf numFmtId="0" fontId="3" fillId="0" borderId="0" xfId="0" quotePrefix="1" applyFont="1" applyBorder="1" applyAlignment="1">
      <alignment horizontal="center"/>
    </xf>
    <xf numFmtId="10" fontId="54" fillId="0" borderId="0" xfId="40" applyNumberFormat="1" applyFont="1" applyBorder="1"/>
    <xf numFmtId="164" fontId="34" fillId="0" borderId="0" xfId="4" applyNumberFormat="1" applyFont="1" applyFill="1" applyBorder="1"/>
    <xf numFmtId="17" fontId="55" fillId="0" borderId="0" xfId="0" applyNumberFormat="1" applyFont="1" applyBorder="1" applyAlignment="1">
      <alignment horizontal="center"/>
    </xf>
    <xf numFmtId="0" fontId="0" fillId="0" borderId="0" xfId="0" quotePrefix="1" applyBorder="1"/>
    <xf numFmtId="9" fontId="44" fillId="0" borderId="0" xfId="40" applyFont="1"/>
    <xf numFmtId="167" fontId="0" fillId="0" borderId="0" xfId="0" applyNumberFormat="1" applyFill="1" applyAlignment="1">
      <alignment horizontal="center"/>
    </xf>
    <xf numFmtId="164" fontId="44" fillId="0" borderId="0" xfId="40" applyNumberFormat="1" applyFont="1" applyFill="1"/>
    <xf numFmtId="164" fontId="2" fillId="17" borderId="0" xfId="4" applyNumberFormat="1" applyFill="1" applyBorder="1"/>
    <xf numFmtId="43" fontId="36" fillId="0" borderId="0" xfId="4" applyNumberFormat="1" applyFont="1" applyFill="1" applyBorder="1"/>
    <xf numFmtId="164" fontId="56" fillId="0" borderId="0" xfId="4" applyNumberFormat="1" applyFont="1" applyFill="1" applyBorder="1"/>
    <xf numFmtId="164" fontId="57" fillId="0" borderId="0" xfId="4" applyNumberFormat="1" applyFont="1" applyBorder="1"/>
    <xf numFmtId="0" fontId="2" fillId="0" borderId="0" xfId="0" applyNumberFormat="1" applyFont="1" applyFill="1" applyBorder="1"/>
    <xf numFmtId="164" fontId="56" fillId="0" borderId="0" xfId="4" applyNumberFormat="1" applyFont="1" applyBorder="1"/>
    <xf numFmtId="43" fontId="2" fillId="0" borderId="0" xfId="4" applyNumberFormat="1" applyFont="1" applyBorder="1"/>
    <xf numFmtId="10" fontId="19" fillId="13" borderId="0" xfId="40" applyNumberFormat="1" applyFont="1" applyFill="1" applyBorder="1"/>
    <xf numFmtId="0" fontId="56" fillId="0" borderId="0" xfId="0" applyFont="1"/>
    <xf numFmtId="0" fontId="53" fillId="18" borderId="0" xfId="0" applyFont="1" applyFill="1"/>
    <xf numFmtId="0" fontId="53" fillId="0" borderId="0" xfId="0" applyFont="1" applyAlignment="1">
      <alignment wrapText="1"/>
    </xf>
    <xf numFmtId="0" fontId="53" fillId="18" borderId="16" xfId="0" applyFont="1" applyFill="1" applyBorder="1"/>
    <xf numFmtId="0" fontId="52" fillId="0" borderId="17" xfId="0" applyFont="1" applyBorder="1" applyAlignment="1">
      <alignment wrapText="1"/>
    </xf>
    <xf numFmtId="164" fontId="52" fillId="0" borderId="17" xfId="0" applyNumberFormat="1" applyFont="1" applyBorder="1"/>
    <xf numFmtId="9" fontId="42" fillId="0" borderId="0" xfId="40" applyFont="1" applyBorder="1"/>
    <xf numFmtId="2" fontId="0" fillId="0" borderId="0" xfId="0" applyNumberFormat="1" applyFill="1" applyAlignment="1">
      <alignment horizontal="center"/>
    </xf>
    <xf numFmtId="2" fontId="0" fillId="0" borderId="0" xfId="0" applyNumberFormat="1"/>
    <xf numFmtId="0" fontId="3" fillId="0" borderId="0" xfId="0" applyFont="1" applyFill="1" applyBorder="1"/>
    <xf numFmtId="0" fontId="3" fillId="0" borderId="0" xfId="0" applyFont="1" applyBorder="1"/>
    <xf numFmtId="1" fontId="35" fillId="0" borderId="0" xfId="4" applyNumberFormat="1" applyFont="1" applyBorder="1"/>
    <xf numFmtId="0" fontId="35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164" fontId="43" fillId="0" borderId="0" xfId="4" applyNumberFormat="1" applyFont="1" applyFill="1" applyBorder="1"/>
    <xf numFmtId="164" fontId="10" fillId="0" borderId="12" xfId="4" applyNumberFormat="1" applyFont="1" applyFill="1" applyBorder="1"/>
    <xf numFmtId="10" fontId="19" fillId="0" borderId="0" xfId="40" applyNumberFormat="1" applyFont="1" applyFill="1" applyBorder="1"/>
    <xf numFmtId="0" fontId="0" fillId="20" borderId="0" xfId="0" applyFill="1"/>
    <xf numFmtId="164" fontId="0" fillId="0" borderId="0" xfId="0" applyNumberFormat="1" applyFill="1"/>
    <xf numFmtId="0" fontId="0" fillId="0" borderId="0" xfId="0" quotePrefix="1" applyFill="1" applyBorder="1"/>
    <xf numFmtId="0" fontId="0" fillId="0" borderId="0" xfId="0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35" fillId="0" borderId="0" xfId="0" applyNumberFormat="1" applyFont="1" applyBorder="1" applyAlignment="1"/>
    <xf numFmtId="0" fontId="0" fillId="0" borderId="0" xfId="0" applyAlignment="1"/>
    <xf numFmtId="0" fontId="30" fillId="5" borderId="0" xfId="0" applyFont="1" applyFill="1" applyBorder="1" applyAlignment="1">
      <alignment horizontal="center"/>
    </xf>
    <xf numFmtId="0" fontId="35" fillId="0" borderId="0" xfId="0" applyFont="1" applyFill="1"/>
    <xf numFmtId="0" fontId="0" fillId="0" borderId="0" xfId="0" applyFill="1" applyAlignment="1">
      <alignment horizontal="center"/>
    </xf>
  </cellXfs>
  <cellStyles count="93">
    <cellStyle name="Actual Date" xfId="1"/>
    <cellStyle name="Affinity Input" xfId="2"/>
    <cellStyle name="Body" xfId="3"/>
    <cellStyle name="Comma" xfId="4" builtinId="3"/>
    <cellStyle name="Comma 2" xfId="58"/>
    <cellStyle name="Comma 2 2" xfId="63"/>
    <cellStyle name="Comma 3" xfId="59"/>
    <cellStyle name="Comma 4" xfId="66"/>
    <cellStyle name="Comma 5" xfId="67"/>
    <cellStyle name="Comma 6" xfId="90"/>
    <cellStyle name="ContentsHyperlink" xfId="5"/>
    <cellStyle name="Currency [2]" xfId="6"/>
    <cellStyle name="Currency 2" xfId="65"/>
    <cellStyle name="Custom - Style1" xfId="7"/>
    <cellStyle name="Custom - Style8" xfId="68"/>
    <cellStyle name="Data   - Style2" xfId="8"/>
    <cellStyle name="Date" xfId="9"/>
    <cellStyle name="Edit" xfId="10"/>
    <cellStyle name="Engine" xfId="11"/>
    <cellStyle name="Fixed" xfId="12"/>
    <cellStyle name="Grey" xfId="13"/>
    <cellStyle name="HEADER" xfId="14"/>
    <cellStyle name="Header1" xfId="15"/>
    <cellStyle name="Header2" xfId="16"/>
    <cellStyle name="heading" xfId="17"/>
    <cellStyle name="Heading1" xfId="18"/>
    <cellStyle name="Heading2" xfId="19"/>
    <cellStyle name="HIGHLIGHT" xfId="20"/>
    <cellStyle name="Input [yellow]" xfId="21"/>
    <cellStyle name="Labels - Style3" xfId="22"/>
    <cellStyle name="Large Page Heading" xfId="23"/>
    <cellStyle name="no dec" xfId="24"/>
    <cellStyle name="No Edit" xfId="25"/>
    <cellStyle name="Normal" xfId="0" builtinId="0"/>
    <cellStyle name="Normal - Style1" xfId="26"/>
    <cellStyle name="Normal - Style2" xfId="27"/>
    <cellStyle name="Normal - Style3" xfId="28"/>
    <cellStyle name="Normal - Style4" xfId="29"/>
    <cellStyle name="Normal - Style5" xfId="30"/>
    <cellStyle name="Normal - Style6" xfId="31"/>
    <cellStyle name="Normal - Style7" xfId="32"/>
    <cellStyle name="Normal - Style8" xfId="33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92"/>
    <cellStyle name="Normal 2" xfId="55"/>
    <cellStyle name="Normal 2 2" xfId="56"/>
    <cellStyle name="Normal 3" xfId="60"/>
    <cellStyle name="Normal 4" xfId="61"/>
    <cellStyle name="Normal 5" xfId="76"/>
    <cellStyle name="Normal 6" xfId="77"/>
    <cellStyle name="Normal 7" xfId="78"/>
    <cellStyle name="Normal 8" xfId="79"/>
    <cellStyle name="Normal 9" xfId="80"/>
    <cellStyle name="nPlosion" xfId="34"/>
    <cellStyle name="Output Amounts" xfId="35"/>
    <cellStyle name="Output Column Headings" xfId="36"/>
    <cellStyle name="Output Line Items" xfId="37"/>
    <cellStyle name="Output Report Heading" xfId="38"/>
    <cellStyle name="Output Report Title" xfId="39"/>
    <cellStyle name="Percent" xfId="40" builtinId="5"/>
    <cellStyle name="Percent [2]" xfId="41"/>
    <cellStyle name="Percent 2" xfId="57"/>
    <cellStyle name="Percent 2 2" xfId="64"/>
    <cellStyle name="Percent 3" xfId="62"/>
    <cellStyle name="Percent 4" xfId="81"/>
    <cellStyle name="Percent 5" xfId="82"/>
    <cellStyle name="Percent 6" xfId="83"/>
    <cellStyle name="Percent 7" xfId="84"/>
    <cellStyle name="Percent 8" xfId="91"/>
    <cellStyle name="PSChar" xfId="42"/>
    <cellStyle name="Reset  - Style4" xfId="43"/>
    <cellStyle name="Reset  - Style7" xfId="85"/>
    <cellStyle name="Small Page Heading" xfId="44"/>
    <cellStyle name="Table  - Style5" xfId="45"/>
    <cellStyle name="Table  - Style6" xfId="86"/>
    <cellStyle name="Title  - Style1" xfId="87"/>
    <cellStyle name="Title  - Style6" xfId="46"/>
    <cellStyle name="title1" xfId="47"/>
    <cellStyle name="Total" xfId="48" builtinId="25" customBuiltin="1"/>
    <cellStyle name="TotCol - Style5" xfId="88"/>
    <cellStyle name="TotCol - Style7" xfId="49"/>
    <cellStyle name="TotRow - Style4" xfId="89"/>
    <cellStyle name="TotRow - Style8" xfId="50"/>
    <cellStyle name="Unprot" xfId="51"/>
    <cellStyle name="Unprot$" xfId="52"/>
    <cellStyle name="Unprotect" xfId="53"/>
    <cellStyle name="一般_dept code" xfId="54"/>
  </cellStyles>
  <dxfs count="0"/>
  <tableStyles count="0" defaultTableStyle="TableStyleMedium2" defaultPivotStyle="PivotStyleLight16"/>
  <colors>
    <mruColors>
      <color rgb="FFCCFFCC"/>
      <color rgb="FF0000FF"/>
      <color rgb="FFFFFFCC"/>
      <color rgb="FFCCFF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'Gross Plant'!$A$111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'Gross Plant'!$E$190:$AF$190</c:f>
              <c:numCache>
                <c:formatCode>_(* #,##0_);_(* \(#,##0\);_(* "-"??_);_(@_)</c:formatCode>
                <c:ptCount val="28"/>
                <c:pt idx="0">
                  <c:v>540211054.6400001</c:v>
                </c:pt>
                <c:pt idx="1">
                  <c:v>543032591.88000011</c:v>
                </c:pt>
                <c:pt idx="2">
                  <c:v>544855321.99000001</c:v>
                </c:pt>
                <c:pt idx="3">
                  <c:v>548796716.09000027</c:v>
                </c:pt>
                <c:pt idx="4">
                  <c:v>551926596.49000001</c:v>
                </c:pt>
                <c:pt idx="5">
                  <c:v>553866283.54999995</c:v>
                </c:pt>
                <c:pt idx="6">
                  <c:v>557143051.85000002</c:v>
                </c:pt>
                <c:pt idx="7">
                  <c:v>563930728.75717938</c:v>
                </c:pt>
                <c:pt idx="8">
                  <c:v>570557726.10634983</c:v>
                </c:pt>
                <c:pt idx="9">
                  <c:v>575624020.90370893</c:v>
                </c:pt>
                <c:pt idx="10">
                  <c:v>580840821.34031355</c:v>
                </c:pt>
                <c:pt idx="11">
                  <c:v>586805580.17275</c:v>
                </c:pt>
                <c:pt idx="12">
                  <c:v>591053492.44722462</c:v>
                </c:pt>
                <c:pt idx="13">
                  <c:v>595423808.85409141</c:v>
                </c:pt>
                <c:pt idx="14">
                  <c:v>599225563.15003097</c:v>
                </c:pt>
                <c:pt idx="15">
                  <c:v>604630063.41012061</c:v>
                </c:pt>
                <c:pt idx="16">
                  <c:v>610569280.58349419</c:v>
                </c:pt>
                <c:pt idx="17">
                  <c:v>617723417.72303319</c:v>
                </c:pt>
                <c:pt idx="18">
                  <c:v>624036906.28150332</c:v>
                </c:pt>
                <c:pt idx="19">
                  <c:v>631699605.06658971</c:v>
                </c:pt>
                <c:pt idx="20">
                  <c:v>638600436.64163315</c:v>
                </c:pt>
                <c:pt idx="21">
                  <c:v>643786324.06193876</c:v>
                </c:pt>
                <c:pt idx="22">
                  <c:v>647245281.99387598</c:v>
                </c:pt>
                <c:pt idx="23">
                  <c:v>651433349.52928829</c:v>
                </c:pt>
                <c:pt idx="24">
                  <c:v>653967632.78901637</c:v>
                </c:pt>
                <c:pt idx="25">
                  <c:v>656193216.49272621</c:v>
                </c:pt>
                <c:pt idx="26">
                  <c:v>657509761.06116152</c:v>
                </c:pt>
                <c:pt idx="27">
                  <c:v>659423288.64293063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'Gross Plant'!$A$49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'Gross Plant'!$E$80:$AF$80</c:f>
              <c:numCache>
                <c:formatCode>_(* #,##0_);_(* \(#,##0\);_(* "-"??_);_(@_)</c:formatCode>
                <c:ptCount val="28"/>
                <c:pt idx="0">
                  <c:v>139548096.03999999</c:v>
                </c:pt>
                <c:pt idx="1">
                  <c:v>139818048.77000001</c:v>
                </c:pt>
                <c:pt idx="2">
                  <c:v>139851129.06</c:v>
                </c:pt>
                <c:pt idx="3">
                  <c:v>139962499.35999998</c:v>
                </c:pt>
                <c:pt idx="4">
                  <c:v>140538646.84</c:v>
                </c:pt>
                <c:pt idx="5">
                  <c:v>140325402.84999999</c:v>
                </c:pt>
                <c:pt idx="6">
                  <c:v>140901362.69999999</c:v>
                </c:pt>
                <c:pt idx="7">
                  <c:v>141612777.19999999</c:v>
                </c:pt>
                <c:pt idx="8">
                  <c:v>142097656.34</c:v>
                </c:pt>
                <c:pt idx="9">
                  <c:v>142355146.23000002</c:v>
                </c:pt>
                <c:pt idx="10">
                  <c:v>143246812.89666668</c:v>
                </c:pt>
                <c:pt idx="11">
                  <c:v>144138479.56333333</c:v>
                </c:pt>
                <c:pt idx="12">
                  <c:v>145030146.23000002</c:v>
                </c:pt>
                <c:pt idx="13">
                  <c:v>145921812.89666665</c:v>
                </c:pt>
                <c:pt idx="14">
                  <c:v>146813479.5633333</c:v>
                </c:pt>
                <c:pt idx="15">
                  <c:v>147705146.22999996</c:v>
                </c:pt>
                <c:pt idx="16">
                  <c:v>148596812.89666665</c:v>
                </c:pt>
                <c:pt idx="17">
                  <c:v>149488479.5633333</c:v>
                </c:pt>
                <c:pt idx="18">
                  <c:v>150380146.22999996</c:v>
                </c:pt>
                <c:pt idx="19">
                  <c:v>151271812.89666662</c:v>
                </c:pt>
                <c:pt idx="20">
                  <c:v>152163479.5633333</c:v>
                </c:pt>
                <c:pt idx="21">
                  <c:v>153055146.22999996</c:v>
                </c:pt>
                <c:pt idx="22">
                  <c:v>153946812.89666662</c:v>
                </c:pt>
                <c:pt idx="23">
                  <c:v>154838479.56333327</c:v>
                </c:pt>
                <c:pt idx="24">
                  <c:v>155730146.22999996</c:v>
                </c:pt>
                <c:pt idx="25">
                  <c:v>156621812.89666665</c:v>
                </c:pt>
                <c:pt idx="26">
                  <c:v>157513479.5633333</c:v>
                </c:pt>
                <c:pt idx="27">
                  <c:v>158405146.22999999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'Gross Plant'!$A$6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'Gross Plant'!$E$46:$AF$46</c:f>
              <c:numCache>
                <c:formatCode>_(* #,##0_);_(* \(#,##0\);_(* "-"??_);_(@_)</c:formatCode>
                <c:ptCount val="28"/>
                <c:pt idx="0">
                  <c:v>193764940.26999998</c:v>
                </c:pt>
                <c:pt idx="1">
                  <c:v>195332507.84999999</c:v>
                </c:pt>
                <c:pt idx="2">
                  <c:v>195386840.5</c:v>
                </c:pt>
                <c:pt idx="3">
                  <c:v>190868324.29999998</c:v>
                </c:pt>
                <c:pt idx="4">
                  <c:v>190890440.58999997</c:v>
                </c:pt>
                <c:pt idx="5">
                  <c:v>191150529.13999999</c:v>
                </c:pt>
                <c:pt idx="6">
                  <c:v>190655199.50999996</c:v>
                </c:pt>
                <c:pt idx="7">
                  <c:v>191450409.49000001</c:v>
                </c:pt>
                <c:pt idx="8">
                  <c:v>192023308.09999999</c:v>
                </c:pt>
                <c:pt idx="9">
                  <c:v>193002198.02999997</c:v>
                </c:pt>
                <c:pt idx="10">
                  <c:v>194005428.19666669</c:v>
                </c:pt>
                <c:pt idx="11">
                  <c:v>195008658.36333334</c:v>
                </c:pt>
                <c:pt idx="12">
                  <c:v>196011888.53000003</c:v>
                </c:pt>
                <c:pt idx="13">
                  <c:v>197015118.69666672</c:v>
                </c:pt>
                <c:pt idx="14">
                  <c:v>198018348.86333337</c:v>
                </c:pt>
                <c:pt idx="15">
                  <c:v>199021579.03</c:v>
                </c:pt>
                <c:pt idx="16">
                  <c:v>200024809.19666669</c:v>
                </c:pt>
                <c:pt idx="17">
                  <c:v>201028039.36333337</c:v>
                </c:pt>
                <c:pt idx="18">
                  <c:v>202031269.53000003</c:v>
                </c:pt>
                <c:pt idx="19">
                  <c:v>203034499.69666669</c:v>
                </c:pt>
                <c:pt idx="20">
                  <c:v>204037729.8633334</c:v>
                </c:pt>
                <c:pt idx="21">
                  <c:v>205040960.03000006</c:v>
                </c:pt>
                <c:pt idx="22">
                  <c:v>206044190.19666672</c:v>
                </c:pt>
                <c:pt idx="23">
                  <c:v>207047420.3633334</c:v>
                </c:pt>
                <c:pt idx="24">
                  <c:v>208050650.53000006</c:v>
                </c:pt>
                <c:pt idx="25">
                  <c:v>209053880.69666672</c:v>
                </c:pt>
                <c:pt idx="26">
                  <c:v>210057110.8633334</c:v>
                </c:pt>
                <c:pt idx="27">
                  <c:v>211060341.03000006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958392"/>
        <c:axId val="152958784"/>
      </c:lineChart>
      <c:catAx>
        <c:axId val="152958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958784"/>
        <c:crosses val="autoZero"/>
        <c:auto val="0"/>
        <c:lblAlgn val="ctr"/>
        <c:lblOffset val="50"/>
        <c:noMultiLvlLbl val="0"/>
      </c:catAx>
      <c:valAx>
        <c:axId val="1529587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52958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516096383943783"/>
          <c:y val="0.92865669023272546"/>
          <c:w val="0.73362421074621109"/>
          <c:h val="5.4421051112105524E-2"/>
        </c:manualLayout>
      </c:layout>
      <c:overlay val="0"/>
      <c:txPr>
        <a:bodyPr/>
        <a:lstStyle/>
        <a:p>
          <a:pPr>
            <a:defRPr sz="11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'Gross Plant'!$A$83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'Gross Plant'!$E$108:$AF$108</c:f>
              <c:numCache>
                <c:formatCode>_(* #,##0_);_(* \(#,##0\);_(* "-"??_);_(@_)</c:formatCode>
                <c:ptCount val="28"/>
                <c:pt idx="0">
                  <c:v>3532065.61</c:v>
                </c:pt>
                <c:pt idx="1">
                  <c:v>3569606.61</c:v>
                </c:pt>
                <c:pt idx="2">
                  <c:v>3569606.61</c:v>
                </c:pt>
                <c:pt idx="3">
                  <c:v>3582953.0399999996</c:v>
                </c:pt>
                <c:pt idx="4">
                  <c:v>3582953.0399999996</c:v>
                </c:pt>
                <c:pt idx="5">
                  <c:v>3582953.0399999996</c:v>
                </c:pt>
                <c:pt idx="6">
                  <c:v>3582953.0399999996</c:v>
                </c:pt>
                <c:pt idx="7">
                  <c:v>3582953.0399999996</c:v>
                </c:pt>
                <c:pt idx="8">
                  <c:v>3582953.0399999996</c:v>
                </c:pt>
                <c:pt idx="9">
                  <c:v>3582953.0399999996</c:v>
                </c:pt>
                <c:pt idx="10">
                  <c:v>3582953.0399999996</c:v>
                </c:pt>
                <c:pt idx="11">
                  <c:v>3582953.0399999996</c:v>
                </c:pt>
                <c:pt idx="12">
                  <c:v>3582953.0399999996</c:v>
                </c:pt>
                <c:pt idx="13">
                  <c:v>3582953.0399999996</c:v>
                </c:pt>
                <c:pt idx="14">
                  <c:v>3602602.36</c:v>
                </c:pt>
                <c:pt idx="15">
                  <c:v>3602602.36</c:v>
                </c:pt>
                <c:pt idx="16">
                  <c:v>3602602.36</c:v>
                </c:pt>
                <c:pt idx="17">
                  <c:v>3602602.36</c:v>
                </c:pt>
                <c:pt idx="18">
                  <c:v>3602602.36</c:v>
                </c:pt>
                <c:pt idx="19">
                  <c:v>3602602.36</c:v>
                </c:pt>
                <c:pt idx="20">
                  <c:v>3602602.36</c:v>
                </c:pt>
                <c:pt idx="21">
                  <c:v>3602602.36</c:v>
                </c:pt>
                <c:pt idx="22">
                  <c:v>3602602.36</c:v>
                </c:pt>
                <c:pt idx="23">
                  <c:v>3602602.36</c:v>
                </c:pt>
                <c:pt idx="24">
                  <c:v>3602602.36</c:v>
                </c:pt>
                <c:pt idx="25">
                  <c:v>3602602.36</c:v>
                </c:pt>
                <c:pt idx="26">
                  <c:v>3622251.6799999997</c:v>
                </c:pt>
                <c:pt idx="27">
                  <c:v>3622251.6799999997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212992"/>
        <c:axId val="308211424"/>
      </c:lineChart>
      <c:catAx>
        <c:axId val="308212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308211424"/>
        <c:crosses val="autoZero"/>
        <c:auto val="1"/>
        <c:lblAlgn val="ctr"/>
        <c:lblOffset val="100"/>
        <c:noMultiLvlLbl val="0"/>
      </c:catAx>
      <c:valAx>
        <c:axId val="308211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308212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28900515342559"/>
          <c:y val="0.92312805673384157"/>
          <c:w val="0.27472924024031881"/>
          <c:h val="5.8638321760247976E-2"/>
        </c:manualLayout>
      </c:layout>
      <c:overlay val="0"/>
      <c:txPr>
        <a:bodyPr/>
        <a:lstStyle/>
        <a:p>
          <a:pPr>
            <a:defRPr sz="11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Reserve!$A$6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Reserve!$E$46:$AF$46</c:f>
              <c:numCache>
                <c:formatCode>_(* #,##0_);_(* \(#,##0\);_(* "-"??_);_(@_)</c:formatCode>
                <c:ptCount val="28"/>
                <c:pt idx="0">
                  <c:v>95480154.689999983</c:v>
                </c:pt>
                <c:pt idx="1">
                  <c:v>96670009.500000015</c:v>
                </c:pt>
                <c:pt idx="2">
                  <c:v>97860033.489999995</c:v>
                </c:pt>
                <c:pt idx="3">
                  <c:v>94509885.450000003</c:v>
                </c:pt>
                <c:pt idx="4">
                  <c:v>95676931.179999992</c:v>
                </c:pt>
                <c:pt idx="5">
                  <c:v>96844713.410000026</c:v>
                </c:pt>
                <c:pt idx="6">
                  <c:v>97884576.330000013</c:v>
                </c:pt>
                <c:pt idx="7">
                  <c:v>99464684.365871504</c:v>
                </c:pt>
                <c:pt idx="8">
                  <c:v>101053399.25751387</c:v>
                </c:pt>
                <c:pt idx="9">
                  <c:v>101320501.71825865</c:v>
                </c:pt>
                <c:pt idx="10">
                  <c:v>101741108.96439429</c:v>
                </c:pt>
                <c:pt idx="11">
                  <c:v>102008758.15747681</c:v>
                </c:pt>
                <c:pt idx="12">
                  <c:v>102276680.7167282</c:v>
                </c:pt>
                <c:pt idx="13">
                  <c:v>102544876.64214846</c:v>
                </c:pt>
                <c:pt idx="14">
                  <c:v>102813345.93373761</c:v>
                </c:pt>
                <c:pt idx="15">
                  <c:v>103082088.59149563</c:v>
                </c:pt>
                <c:pt idx="16">
                  <c:v>103350439.13151252</c:v>
                </c:pt>
                <c:pt idx="17">
                  <c:v>103618347.70639719</c:v>
                </c:pt>
                <c:pt idx="18">
                  <c:v>103886529.64745076</c:v>
                </c:pt>
                <c:pt idx="19">
                  <c:v>104154984.9546732</c:v>
                </c:pt>
                <c:pt idx="20">
                  <c:v>104423713.62806451</c:v>
                </c:pt>
                <c:pt idx="21">
                  <c:v>104692715.66762471</c:v>
                </c:pt>
                <c:pt idx="22">
                  <c:v>104961991.07335374</c:v>
                </c:pt>
                <c:pt idx="23">
                  <c:v>105231539.84525169</c:v>
                </c:pt>
                <c:pt idx="24">
                  <c:v>105501361.98331851</c:v>
                </c:pt>
                <c:pt idx="25">
                  <c:v>105771457.48755421</c:v>
                </c:pt>
                <c:pt idx="26">
                  <c:v>106041826.35795876</c:v>
                </c:pt>
                <c:pt idx="27">
                  <c:v>106312468.59453219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Reserve!$A$49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Reserve!$E$80:$AF$80</c:f>
              <c:numCache>
                <c:formatCode>_(* #,##0_);_(* \(#,##0\);_(* "-"??_);_(@_)</c:formatCode>
                <c:ptCount val="28"/>
                <c:pt idx="0">
                  <c:v>32970614.300000001</c:v>
                </c:pt>
                <c:pt idx="1">
                  <c:v>33652658.679999992</c:v>
                </c:pt>
                <c:pt idx="2">
                  <c:v>34334825.880000003</c:v>
                </c:pt>
                <c:pt idx="3">
                  <c:v>35015317.030000009</c:v>
                </c:pt>
                <c:pt idx="4">
                  <c:v>35698057.399999991</c:v>
                </c:pt>
                <c:pt idx="5">
                  <c:v>36379392.43999999</c:v>
                </c:pt>
                <c:pt idx="6">
                  <c:v>37075361.340000004</c:v>
                </c:pt>
                <c:pt idx="7">
                  <c:v>37762362.034128167</c:v>
                </c:pt>
                <c:pt idx="8">
                  <c:v>38451614.577725738</c:v>
                </c:pt>
                <c:pt idx="9">
                  <c:v>39142401.915503271</c:v>
                </c:pt>
                <c:pt idx="10">
                  <c:v>39834004.289342314</c:v>
                </c:pt>
                <c:pt idx="11">
                  <c:v>40528429.06715291</c:v>
                </c:pt>
                <c:pt idx="12">
                  <c:v>41225676.248935051</c:v>
                </c:pt>
                <c:pt idx="13">
                  <c:v>41925745.834688775</c:v>
                </c:pt>
                <c:pt idx="14">
                  <c:v>42628637.82441403</c:v>
                </c:pt>
                <c:pt idx="15">
                  <c:v>43334352.218110852</c:v>
                </c:pt>
                <c:pt idx="16">
                  <c:v>44045711.419750795</c:v>
                </c:pt>
                <c:pt idx="17">
                  <c:v>44759893.025362283</c:v>
                </c:pt>
                <c:pt idx="18">
                  <c:v>45476227.817916341</c:v>
                </c:pt>
                <c:pt idx="19">
                  <c:v>46195385.014441952</c:v>
                </c:pt>
                <c:pt idx="20">
                  <c:v>46917364.614939116</c:v>
                </c:pt>
                <c:pt idx="21">
                  <c:v>47642166.61940784</c:v>
                </c:pt>
                <c:pt idx="22">
                  <c:v>48369791.027848132</c:v>
                </c:pt>
                <c:pt idx="23">
                  <c:v>49100237.840259969</c:v>
                </c:pt>
                <c:pt idx="24">
                  <c:v>49833507.056643382</c:v>
                </c:pt>
                <c:pt idx="25">
                  <c:v>50569598.67699834</c:v>
                </c:pt>
                <c:pt idx="26">
                  <c:v>51308512.701324843</c:v>
                </c:pt>
                <c:pt idx="27">
                  <c:v>52050249.129622929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Reserve!$A$111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Reserve!#REF!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207896"/>
        <c:axId val="308209072"/>
      </c:lineChart>
      <c:catAx>
        <c:axId val="308207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308209072"/>
        <c:crosses val="autoZero"/>
        <c:auto val="1"/>
        <c:lblAlgn val="ctr"/>
        <c:lblOffset val="100"/>
        <c:noMultiLvlLbl val="0"/>
      </c:catAx>
      <c:valAx>
        <c:axId val="3082090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3082078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Reserve!$A$83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Reserve!$E$108:$AF$108</c:f>
              <c:numCache>
                <c:formatCode>_(* #,##0_);_(* \(#,##0\);_(* "-"??_);_(@_)</c:formatCode>
                <c:ptCount val="28"/>
                <c:pt idx="0">
                  <c:v>1896693.32</c:v>
                </c:pt>
                <c:pt idx="1">
                  <c:v>1900631.5600000003</c:v>
                </c:pt>
                <c:pt idx="2">
                  <c:v>1904569.8</c:v>
                </c:pt>
                <c:pt idx="3">
                  <c:v>1908540.45</c:v>
                </c:pt>
                <c:pt idx="4">
                  <c:v>1912511.1000000003</c:v>
                </c:pt>
                <c:pt idx="5">
                  <c:v>1916481.7500000002</c:v>
                </c:pt>
                <c:pt idx="6">
                  <c:v>1920452.4000000004</c:v>
                </c:pt>
                <c:pt idx="7">
                  <c:v>1924448.2323074171</c:v>
                </c:pt>
                <c:pt idx="8">
                  <c:v>1928444.0646148336</c:v>
                </c:pt>
                <c:pt idx="9">
                  <c:v>1932439.8969222505</c:v>
                </c:pt>
                <c:pt idx="10">
                  <c:v>1936435.729229667</c:v>
                </c:pt>
                <c:pt idx="11">
                  <c:v>1940431.5615370835</c:v>
                </c:pt>
                <c:pt idx="12">
                  <c:v>1944427.3938445004</c:v>
                </c:pt>
                <c:pt idx="13">
                  <c:v>1948423.2261519169</c:v>
                </c:pt>
                <c:pt idx="14">
                  <c:v>1952419.0584593334</c:v>
                </c:pt>
                <c:pt idx="15">
                  <c:v>1956467.3022801566</c:v>
                </c:pt>
                <c:pt idx="16">
                  <c:v>1960515.5461009799</c:v>
                </c:pt>
                <c:pt idx="17">
                  <c:v>1964563.7899218027</c:v>
                </c:pt>
                <c:pt idx="18">
                  <c:v>1968612.0337426255</c:v>
                </c:pt>
                <c:pt idx="19">
                  <c:v>1972660.2775634483</c:v>
                </c:pt>
                <c:pt idx="20">
                  <c:v>1976708.5213842716</c:v>
                </c:pt>
                <c:pt idx="21">
                  <c:v>1980756.7652050944</c:v>
                </c:pt>
                <c:pt idx="22">
                  <c:v>1984805.0090259176</c:v>
                </c:pt>
                <c:pt idx="23">
                  <c:v>1988853.2528467404</c:v>
                </c:pt>
                <c:pt idx="24">
                  <c:v>1992901.4966675632</c:v>
                </c:pt>
                <c:pt idx="25">
                  <c:v>1996949.7404883865</c:v>
                </c:pt>
                <c:pt idx="26">
                  <c:v>2001050.3958226156</c:v>
                </c:pt>
                <c:pt idx="27">
                  <c:v>2005151.0511568452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210640"/>
        <c:axId val="308213384"/>
      </c:lineChart>
      <c:catAx>
        <c:axId val="308210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308213384"/>
        <c:crosses val="autoZero"/>
        <c:auto val="1"/>
        <c:lblAlgn val="ctr"/>
        <c:lblOffset val="100"/>
        <c:noMultiLvlLbl val="0"/>
      </c:catAx>
      <c:valAx>
        <c:axId val="3082133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3082106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Plant'!$A$6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'Net Plant'!$C$46:$AD$46</c:f>
              <c:numCache>
                <c:formatCode>_(* #,##0_);_(* \(#,##0\);_(* "-"??_);_(@_)</c:formatCode>
                <c:ptCount val="28"/>
                <c:pt idx="0">
                  <c:v>98284785.579999998</c:v>
                </c:pt>
                <c:pt idx="1">
                  <c:v>98662498.349999979</c:v>
                </c:pt>
                <c:pt idx="2">
                  <c:v>97526807.00999999</c:v>
                </c:pt>
                <c:pt idx="3">
                  <c:v>96358438.849999994</c:v>
                </c:pt>
                <c:pt idx="4">
                  <c:v>95213509.409999996</c:v>
                </c:pt>
                <c:pt idx="5">
                  <c:v>94305815.730000004</c:v>
                </c:pt>
                <c:pt idx="6">
                  <c:v>92770623.179999992</c:v>
                </c:pt>
                <c:pt idx="7">
                  <c:v>91985725.124128476</c:v>
                </c:pt>
                <c:pt idx="8">
                  <c:v>90969908.842486098</c:v>
                </c:pt>
                <c:pt idx="9">
                  <c:v>91681696.311741337</c:v>
                </c:pt>
                <c:pt idx="10">
                  <c:v>92264319.232272357</c:v>
                </c:pt>
                <c:pt idx="11">
                  <c:v>92999900.205856547</c:v>
                </c:pt>
                <c:pt idx="12">
                  <c:v>93735207.813271806</c:v>
                </c:pt>
                <c:pt idx="13">
                  <c:v>94470242.054518238</c:v>
                </c:pt>
                <c:pt idx="14">
                  <c:v>95205002.929595754</c:v>
                </c:pt>
                <c:pt idx="15">
                  <c:v>95939490.438504383</c:v>
                </c:pt>
                <c:pt idx="16">
                  <c:v>96674370.06515415</c:v>
                </c:pt>
                <c:pt idx="17">
                  <c:v>97409691.656936154</c:v>
                </c:pt>
                <c:pt idx="18">
                  <c:v>98144739.882549256</c:v>
                </c:pt>
                <c:pt idx="19">
                  <c:v>98879514.741993502</c:v>
                </c:pt>
                <c:pt idx="20">
                  <c:v>99614016.235268846</c:v>
                </c:pt>
                <c:pt idx="21">
                  <c:v>100348244.36237535</c:v>
                </c:pt>
                <c:pt idx="22">
                  <c:v>101082199.12331294</c:v>
                </c:pt>
                <c:pt idx="23">
                  <c:v>101815880.51808169</c:v>
                </c:pt>
                <c:pt idx="24">
                  <c:v>102549288.54668152</c:v>
                </c:pt>
                <c:pt idx="25">
                  <c:v>103282423.20911252</c:v>
                </c:pt>
                <c:pt idx="26">
                  <c:v>104015284.50537463</c:v>
                </c:pt>
                <c:pt idx="27">
                  <c:v>104747872.43546785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 Plant'!$A$49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'Net Plant'!$C$80:$AD$80</c:f>
              <c:numCache>
                <c:formatCode>_(* #,##0_);_(* \(#,##0\);_(* "-"??_);_(@_)</c:formatCode>
                <c:ptCount val="28"/>
                <c:pt idx="0">
                  <c:v>106577481.74000001</c:v>
                </c:pt>
                <c:pt idx="1">
                  <c:v>106165390.08999999</c:v>
                </c:pt>
                <c:pt idx="2">
                  <c:v>105516303.18000002</c:v>
                </c:pt>
                <c:pt idx="3">
                  <c:v>104947182.33000003</c:v>
                </c:pt>
                <c:pt idx="4">
                  <c:v>104840589.44</c:v>
                </c:pt>
                <c:pt idx="5">
                  <c:v>103946010.41</c:v>
                </c:pt>
                <c:pt idx="6">
                  <c:v>103826001.36</c:v>
                </c:pt>
                <c:pt idx="7">
                  <c:v>103850415.16587183</c:v>
                </c:pt>
                <c:pt idx="8">
                  <c:v>103646041.76227425</c:v>
                </c:pt>
                <c:pt idx="9">
                  <c:v>103212744.31449673</c:v>
                </c:pt>
                <c:pt idx="10">
                  <c:v>103412808.60732435</c:v>
                </c:pt>
                <c:pt idx="11">
                  <c:v>103610050.49618043</c:v>
                </c:pt>
                <c:pt idx="12">
                  <c:v>103804469.98106495</c:v>
                </c:pt>
                <c:pt idx="13">
                  <c:v>103996067.06197791</c:v>
                </c:pt>
                <c:pt idx="14">
                  <c:v>104184841.73891929</c:v>
                </c:pt>
                <c:pt idx="15">
                  <c:v>104370794.01188913</c:v>
                </c:pt>
                <c:pt idx="16">
                  <c:v>104551101.47691582</c:v>
                </c:pt>
                <c:pt idx="17">
                  <c:v>104728586.53797103</c:v>
                </c:pt>
                <c:pt idx="18">
                  <c:v>104903918.41208363</c:v>
                </c:pt>
                <c:pt idx="19">
                  <c:v>105076427.88222468</c:v>
                </c:pt>
                <c:pt idx="20">
                  <c:v>105246114.94839418</c:v>
                </c:pt>
                <c:pt idx="21">
                  <c:v>105412979.61059211</c:v>
                </c:pt>
                <c:pt idx="22">
                  <c:v>105577021.86881849</c:v>
                </c:pt>
                <c:pt idx="23">
                  <c:v>105738241.72307333</c:v>
                </c:pt>
                <c:pt idx="24">
                  <c:v>105896639.17335659</c:v>
                </c:pt>
                <c:pt idx="25">
                  <c:v>106052214.21966828</c:v>
                </c:pt>
                <c:pt idx="26">
                  <c:v>106204966.86200844</c:v>
                </c:pt>
                <c:pt idx="27">
                  <c:v>106354897.10037702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'Net Plant'!$A$111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'Net Plant'!$C$189:$AD$189</c:f>
              <c:numCache>
                <c:formatCode>_(* #,##0_);_(* \(#,##0\);_(* "-"??_);_(@_)</c:formatCode>
                <c:ptCount val="28"/>
                <c:pt idx="0">
                  <c:v>376261723.4199999</c:v>
                </c:pt>
                <c:pt idx="1">
                  <c:v>377893758.65999991</c:v>
                </c:pt>
                <c:pt idx="2">
                  <c:v>378914856.75000006</c:v>
                </c:pt>
                <c:pt idx="3">
                  <c:v>381914429.74999988</c:v>
                </c:pt>
                <c:pt idx="4">
                  <c:v>384444338.73999995</c:v>
                </c:pt>
                <c:pt idx="5">
                  <c:v>385630927.73000014</c:v>
                </c:pt>
                <c:pt idx="6">
                  <c:v>387941770.24999994</c:v>
                </c:pt>
                <c:pt idx="7">
                  <c:v>394100976.12526786</c:v>
                </c:pt>
                <c:pt idx="8">
                  <c:v>400057735.50990885</c:v>
                </c:pt>
                <c:pt idx="9">
                  <c:v>404235075.85189188</c:v>
                </c:pt>
                <c:pt idx="10">
                  <c:v>408566025.57853723</c:v>
                </c:pt>
                <c:pt idx="11">
                  <c:v>413723291.44647348</c:v>
                </c:pt>
                <c:pt idx="12">
                  <c:v>416927290.58039093</c:v>
                </c:pt>
                <c:pt idx="13">
                  <c:v>420255815.8863309</c:v>
                </c:pt>
                <c:pt idx="14">
                  <c:v>422929933.63053906</c:v>
                </c:pt>
                <c:pt idx="15">
                  <c:v>427397962.79409599</c:v>
                </c:pt>
                <c:pt idx="16">
                  <c:v>432451445.97838593</c:v>
                </c:pt>
                <c:pt idx="17">
                  <c:v>438855117.67305356</c:v>
                </c:pt>
                <c:pt idx="18">
                  <c:v>444289030.8180505</c:v>
                </c:pt>
                <c:pt idx="19">
                  <c:v>451223950.85575575</c:v>
                </c:pt>
                <c:pt idx="20">
                  <c:v>457276276.02484298</c:v>
                </c:pt>
                <c:pt idx="21">
                  <c:v>461395617.70662397</c:v>
                </c:pt>
                <c:pt idx="22">
                  <c:v>463552787.34243399</c:v>
                </c:pt>
                <c:pt idx="23">
                  <c:v>466520577.38688248</c:v>
                </c:pt>
                <c:pt idx="24">
                  <c:v>467611757.88469911</c:v>
                </c:pt>
                <c:pt idx="25">
                  <c:v>468347120.26586837</c:v>
                </c:pt>
                <c:pt idx="26">
                  <c:v>468051519.00579554</c:v>
                </c:pt>
                <c:pt idx="27">
                  <c:v>468424418.88945383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211032"/>
        <c:axId val="308208680"/>
      </c:lineChart>
      <c:catAx>
        <c:axId val="308211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308208680"/>
        <c:crosses val="autoZero"/>
        <c:auto val="1"/>
        <c:lblAlgn val="ctr"/>
        <c:lblOffset val="100"/>
        <c:noMultiLvlLbl val="0"/>
      </c:catAx>
      <c:valAx>
        <c:axId val="3082086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308211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Plant'!$A$83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'Net Plant'!$C$108:$AD$108</c:f>
              <c:numCache>
                <c:formatCode>_(* #,##0_);_(* \(#,##0\);_(* "-"??_);_(@_)</c:formatCode>
                <c:ptCount val="28"/>
                <c:pt idx="0">
                  <c:v>1635372.29</c:v>
                </c:pt>
                <c:pt idx="1">
                  <c:v>1668975.0499999993</c:v>
                </c:pt>
                <c:pt idx="2">
                  <c:v>1665036.8099999991</c:v>
                </c:pt>
                <c:pt idx="3">
                  <c:v>1674412.5899999994</c:v>
                </c:pt>
                <c:pt idx="4">
                  <c:v>1670441.9399999995</c:v>
                </c:pt>
                <c:pt idx="5">
                  <c:v>1666471.2899999996</c:v>
                </c:pt>
                <c:pt idx="6">
                  <c:v>1662500.6399999997</c:v>
                </c:pt>
                <c:pt idx="7">
                  <c:v>1658504.8076925832</c:v>
                </c:pt>
                <c:pt idx="8">
                  <c:v>1654508.9753851662</c:v>
                </c:pt>
                <c:pt idx="9">
                  <c:v>1650513.1430777491</c:v>
                </c:pt>
                <c:pt idx="10">
                  <c:v>1646517.310770333</c:v>
                </c:pt>
                <c:pt idx="11">
                  <c:v>1642521.4784629166</c:v>
                </c:pt>
                <c:pt idx="12">
                  <c:v>1638525.6461554996</c:v>
                </c:pt>
                <c:pt idx="13">
                  <c:v>1634529.8138480827</c:v>
                </c:pt>
                <c:pt idx="14">
                  <c:v>1650183.3015406663</c:v>
                </c:pt>
                <c:pt idx="15">
                  <c:v>1646135.0577198435</c:v>
                </c:pt>
                <c:pt idx="16">
                  <c:v>1642086.8138990202</c:v>
                </c:pt>
                <c:pt idx="17">
                  <c:v>1638038.5700781974</c:v>
                </c:pt>
                <c:pt idx="18">
                  <c:v>1633990.3262573746</c:v>
                </c:pt>
                <c:pt idx="19">
                  <c:v>1629942.0824365513</c:v>
                </c:pt>
                <c:pt idx="20">
                  <c:v>1625893.8386157283</c:v>
                </c:pt>
                <c:pt idx="21">
                  <c:v>1621845.5947949055</c:v>
                </c:pt>
                <c:pt idx="22">
                  <c:v>1617797.3509740827</c:v>
                </c:pt>
                <c:pt idx="23">
                  <c:v>1613749.1071532595</c:v>
                </c:pt>
                <c:pt idx="24">
                  <c:v>1609700.8633324367</c:v>
                </c:pt>
                <c:pt idx="25">
                  <c:v>1605652.6195116136</c:v>
                </c:pt>
                <c:pt idx="26">
                  <c:v>1621201.2841773843</c:v>
                </c:pt>
                <c:pt idx="27">
                  <c:v>1617100.6288431552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212600"/>
        <c:axId val="308209464"/>
      </c:lineChart>
      <c:catAx>
        <c:axId val="308212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308209464"/>
        <c:crosses val="autoZero"/>
        <c:auto val="1"/>
        <c:lblAlgn val="ctr"/>
        <c:lblOffset val="100"/>
        <c:noMultiLvlLbl val="0"/>
      </c:catAx>
      <c:valAx>
        <c:axId val="3082094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308212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23813</xdr:colOff>
      <xdr:row>224</xdr:row>
      <xdr:rowOff>69054</xdr:rowOff>
    </xdr:from>
    <xdr:to>
      <xdr:col>19</xdr:col>
      <xdr:colOff>250032</xdr:colOff>
      <xdr:row>251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254</xdr:row>
      <xdr:rowOff>142876</xdr:rowOff>
    </xdr:from>
    <xdr:to>
      <xdr:col>19</xdr:col>
      <xdr:colOff>285750</xdr:colOff>
      <xdr:row>270</xdr:row>
      <xdr:rowOff>142876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53577</xdr:colOff>
      <xdr:row>206</xdr:row>
      <xdr:rowOff>0</xdr:rowOff>
    </xdr:from>
    <xdr:to>
      <xdr:col>19</xdr:col>
      <xdr:colOff>476250</xdr:colOff>
      <xdr:row>228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231</xdr:row>
      <xdr:rowOff>0</xdr:rowOff>
    </xdr:from>
    <xdr:to>
      <xdr:col>19</xdr:col>
      <xdr:colOff>440532</xdr:colOff>
      <xdr:row>250</xdr:row>
      <xdr:rowOff>130969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148166</xdr:colOff>
      <xdr:row>199</xdr:row>
      <xdr:rowOff>147106</xdr:rowOff>
    </xdr:from>
    <xdr:to>
      <xdr:col>16</xdr:col>
      <xdr:colOff>74084</xdr:colOff>
      <xdr:row>223</xdr:row>
      <xdr:rowOff>116415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227</xdr:row>
      <xdr:rowOff>1</xdr:rowOff>
    </xdr:from>
    <xdr:to>
      <xdr:col>15</xdr:col>
      <xdr:colOff>814916</xdr:colOff>
      <xdr:row>244</xdr:row>
      <xdr:rowOff>84667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Feb05%20Reserve%20Adj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EssD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5\data\ArcLight\Joint%20Venture%20Model%20-%202002%20Business%20Plan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GA%20Rate%20Case\GA%20Rate%20Case%202009\13%20MFR%20and%20Workpapers%20public%202009WP%20as%20fil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Va\2002%20VA%20AIF\AIF%20Filing\2002%2009%20AI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Downloads\080%20-%20April%201080%20activity.tx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dcotten\Local%20Settings\Temporary%20Internet%20Files\OLK3\Kentucky%20-%20CCS98%20as%20fil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tra%20files%20for%20calculating%20allocation%20basis%20for%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hSr_WORKGROUPS/Plant%20Accounting/Monthly%20Reports/Capital%20Expenditure%20reports/Capital%20Expenditures%20-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VIRGINIA\2003%20AIF\2003%2009%20AIF\2003%2009%20AI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GEORGIA\2004%20Case%20Dec%2004\Budget%20data\FY%202005%20Margin%20Model%20Mid-States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Acquisitions\BT\EBITDA%20Model%2005.03.2004%20formated%20(corrected%20and%20final%20order%20-%20v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Plant%20Data/KY%20Asset%20&amp;%20Reserve%20balances%20from%20Dec-2016%20to%20Jun-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Plant%20Data/SSU-CapEx%20projections%20by%20Div-FY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Plant%20Data/Jurirep%20DTB-2017%20case%20Plant%20Balance%20chec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Plant%20Data/KMD%20CapEx%20Projection%20-%20July%20to%20September%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Plant%20Data/KY%20SSU%20Open%20Cwip%20with%20AFUDC%20Dec%2016%20to%20Jun%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Plant%20Data/KY%20Depreciation%20Rates_03-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Depr_Cap_Exp\Current_Depreciation_Exp_C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2-05%20Reserve%20Work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5%20Plan\FAQs\CompositeCalculation%20for%20Fiscal%202005%20-%20Prel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Utility\UTILITY%20FINANCIAL%20PACKAGES_Feb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3%20Capital%20Budget\AEL\AEL%20Capital%20Budg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shburn.ATMOS\Local%20Settings\Temp\Weather\Regression15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hSr_WORKGROUPS/Plant%20Accounting/Monthly%20Reports/Current_Open%20CWIP%20Balances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-1"/>
      <sheetName val="A-2-2"/>
      <sheetName val="A-3"/>
      <sheetName val="A-4"/>
      <sheetName val="A-5"/>
      <sheetName val="A-6"/>
      <sheetName val="WP A-6-1 P1"/>
      <sheetName val="WP A-6-1 P2"/>
      <sheetName val="WP A-6-1 P3"/>
      <sheetName val="B-1.1"/>
      <sheetName val="B-1.2"/>
      <sheetName val="B-1.2 p2"/>
      <sheetName val="B-1.2-1"/>
      <sheetName val="B-1.2-2"/>
      <sheetName val="B-1.2-3 Weather"/>
      <sheetName val="B-1.2-3-1"/>
      <sheetName val="B-1.2-3-2"/>
      <sheetName val="B-1.2-4 "/>
      <sheetName val="B-1.2-5"/>
      <sheetName val="B-1.3"/>
      <sheetName val="B-1.3 expl"/>
      <sheetName val="WP B-1.3"/>
      <sheetName val="WP B-1.3-1 Adj"/>
      <sheetName val="B1.3-2 Adj"/>
      <sheetName val="B1.3-3 Adj"/>
      <sheetName val="B1.3-4 Adj"/>
      <sheetName val="WP B1.3-4a Bad Debt"/>
      <sheetName val="B1.3-5 Adj"/>
      <sheetName val="B1.3.6 Adj"/>
      <sheetName val="B1.3.7 Adj"/>
      <sheetName val="B1.3.8 Adj"/>
      <sheetName val="B1.3-9 Adj"/>
      <sheetName val="B1.3-10 Adj "/>
      <sheetName val="B1.3-11 Adj"/>
      <sheetName val="B1.3-12 Adj"/>
      <sheetName val="B1.3-13 Adj"/>
      <sheetName val="B1.3-14 Adj"/>
      <sheetName val="B1.3-15 Adj"/>
      <sheetName val="B1.3-16"/>
      <sheetName val="B-2"/>
      <sheetName val="B-3"/>
      <sheetName val="B-4"/>
      <sheetName val="B-5"/>
      <sheetName val="B-6"/>
      <sheetName val="B-7"/>
      <sheetName val="B-8"/>
      <sheetName val="B-9 PG1"/>
      <sheetName val="B-9 PG2"/>
      <sheetName val="WP B9-1"/>
      <sheetName val="WP B9-2"/>
      <sheetName val="WP B9-3"/>
      <sheetName val="B-10&amp;11"/>
      <sheetName val="B-12"/>
      <sheetName val="C-1"/>
      <sheetName val="C-2"/>
      <sheetName val="WP C-2"/>
      <sheetName val="C-3"/>
      <sheetName val="WP C-3 "/>
      <sheetName val="C-4"/>
      <sheetName val="D-1-(a)"/>
      <sheetName val="D-1-(a)-1 LTD Calc"/>
      <sheetName val="D-1-(a)-2 STD Calc"/>
      <sheetName val="D-1-(b)"/>
      <sheetName val="WP D1b-1 Plant"/>
      <sheetName val="WP D1b-1-1 Plant Bal"/>
      <sheetName val="WP D1b-1-2 Additions"/>
      <sheetName val="WP D1b-1-3 Retire"/>
      <sheetName val="WP D1b-1-4 Gross Plant"/>
      <sheetName val="WP D1b-2 Reserve"/>
      <sheetName val="WP D1b-2-1Reserve"/>
      <sheetName val="WP D1b-3 CWIP"/>
      <sheetName val="WP D1b-3-1CWIP"/>
      <sheetName val="WP D1b-3-2 CWIP RWIP"/>
      <sheetName val=" WP D1b-4"/>
      <sheetName val="WP D1b-4-1"/>
      <sheetName val="WP D1b-4-2"/>
      <sheetName val="WP D1b-4-3"/>
      <sheetName val="WP D1b-4-4"/>
      <sheetName val="WP D1b-4-5"/>
      <sheetName val="WP D1b-6 Storage Gas"/>
      <sheetName val="WP D1b-6-1 Storage Gas"/>
      <sheetName val="Wp D1b-6-1-2 Storage Gas"/>
      <sheetName val="WP D1b-7 Cust Dep"/>
      <sheetName val="WP D1b-7-1 Cust Dep"/>
      <sheetName val="WP D1b-8 ADIT"/>
      <sheetName val="WP D1b-8-1 ADIT"/>
      <sheetName val="WP D1b-8-2 ADIT 02"/>
      <sheetName val="WP D1b-8-3 ADIT 12"/>
      <sheetName val="WP D1b-8-4 ADIT 91"/>
      <sheetName val="WP D1b-8-5 ADIT 95"/>
      <sheetName val="WP D1b-9 Injuries &amp; Damages"/>
      <sheetName val="WP D1b-9-1 Injs &amp; Dmgs"/>
      <sheetName val="D-1(d)"/>
      <sheetName val="D-1-(e)"/>
      <sheetName val="D-2"/>
      <sheetName val="D-3"/>
      <sheetName val="D-4"/>
      <sheetName val="E-1"/>
      <sheetName val="E-2"/>
      <sheetName val="E-3"/>
      <sheetName val="F-1"/>
      <sheetName val="F-2"/>
      <sheetName val="F-3"/>
      <sheetName val="Net Plant"/>
      <sheetName val="Addtl Workpapers - Plant"/>
      <sheetName val="Addtl Workpapers Capital Bud"/>
      <sheetName val="Status"/>
      <sheetName val="B-1.2-4"/>
      <sheetName val="WP B-1.3.2 Bad Debt"/>
      <sheetName val="B1.3-8 Adj"/>
      <sheetName val="WP B-1.4"/>
      <sheetName val="WP D1b-5 Injuries &amp; Damages"/>
      <sheetName val="Addtl WPS -1"/>
      <sheetName val="Addtl WPS-2"/>
      <sheetName val="Addtl WPs 3"/>
      <sheetName val="Addtl WPs 4"/>
      <sheetName val="Addtl WPS-5 "/>
      <sheetName val="Addtl WPS-6"/>
      <sheetName val="Addtl Wps-7"/>
      <sheetName val="WP B-1.3.1"/>
      <sheetName val="B1.3-1 Adj"/>
      <sheetName val="B1.3-10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B Input"/>
      <sheetName val="Balance Sheet"/>
      <sheetName val="Income Statemen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"/>
      <sheetName val="WP 10-5"/>
      <sheetName val="WP 10-6"/>
      <sheetName val="WP10-7"/>
      <sheetName val="WP 10-8"/>
      <sheetName val="WP 10-9"/>
      <sheetName val="WP 10-10"/>
      <sheetName val="Sch 11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4"/>
      <sheetName val="ADJ 12-15 "/>
      <sheetName val="ADJ 12-16"/>
      <sheetName val="ADJ 12-17"/>
      <sheetName val="ADJ 12-18"/>
      <sheetName val="ADJ 12-19"/>
      <sheetName val="ADJ 12-20"/>
      <sheetName val="ADJ 12-21"/>
      <sheetName val="ADJ 12-22"/>
      <sheetName val="Sch 13"/>
      <sheetName val="Sch 14 "/>
      <sheetName val="Sch 15"/>
      <sheetName val="WP 15-1"/>
      <sheetName val="WP 15-2"/>
      <sheetName val="WP 15-3"/>
      <sheetName val="WP 15-4"/>
      <sheetName val="WP 15-5"/>
      <sheetName val="WP 15-5-1"/>
      <sheetName val="WP 15-6"/>
      <sheetName val="WP15-7"/>
      <sheetName val="WP 15-8"/>
      <sheetName val="WP 15-9"/>
      <sheetName val="WP 15-10"/>
      <sheetName val="Sch 16"/>
      <sheetName val="Sch 17"/>
      <sheetName val="MARGIN ANALYSIS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ADJ 17-13"/>
      <sheetName val="WP 17-13"/>
      <sheetName val="ADJ 17-14"/>
      <sheetName val="WP 17-14"/>
      <sheetName val="ADJ 17-15"/>
      <sheetName val="WP 17-15-1"/>
      <sheetName val="Wp 17-15-2"/>
      <sheetName val="Wp 17-15-3"/>
      <sheetName val="Wp 17-15-4"/>
      <sheetName val="ADJ 17-16"/>
      <sheetName val="ADJ 17-17"/>
      <sheetName val="ADJ 17-18"/>
      <sheetName val="ADJ 17-19"/>
      <sheetName val="ADJ 17-20"/>
      <sheetName val="ADJ 17-21"/>
      <sheetName val="ADJ 17-22A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Sch 19"/>
      <sheetName val="Sch 20"/>
      <sheetName val="Sch 21"/>
      <sheetName val="Sch 25"/>
      <sheetName val="Sch 30"/>
      <sheetName val="WP 30-1"/>
      <sheetName val="WP 30-2(Meter Cost)"/>
      <sheetName val=" WP 30-3(Peak Load)"/>
      <sheetName val="ADJ 21"/>
      <sheetName val="WP 17-34"/>
    </sheetNames>
    <sheetDataSet>
      <sheetData sheetId="0" refreshError="1">
        <row r="43">
          <cell r="D43">
            <v>1.2800000000000001E-2</v>
          </cell>
        </row>
        <row r="51">
          <cell r="D51">
            <v>7.0400000000000004E-2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ummary"/>
      <sheetName val="080 - April 1080 activity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1present"/>
      <sheetName val="P02compare"/>
      <sheetName val="P03ratebase"/>
      <sheetName val="P04ratebase2"/>
      <sheetName val="P05ratebase3"/>
      <sheetName val="P06gascost"/>
      <sheetName val="P07gascost2"/>
      <sheetName val="P08storage"/>
      <sheetName val="P09storage2"/>
      <sheetName val="P10distrib"/>
      <sheetName val="P11distrib2"/>
      <sheetName val="P12transm"/>
      <sheetName val="P13transm2"/>
      <sheetName val="P14prod"/>
      <sheetName val="P15prod2"/>
      <sheetName val="P16alloc"/>
      <sheetName val="P17alloc2"/>
      <sheetName val="P18billfrq"/>
      <sheetName val="P19custcost"/>
      <sheetName val="1funct"/>
      <sheetName val="2class"/>
      <sheetName val="3avgs"/>
      <sheetName val="4misc"/>
      <sheetName val="5totals"/>
      <sheetName val="6revenue"/>
      <sheetName val="7mains"/>
      <sheetName val="8&amp;9meter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 Actual"/>
      <sheetName val="CY vs PY"/>
      <sheetName val="CY Act vs Bud"/>
      <sheetName val="Budget"/>
      <sheetName val="CY Actual"/>
      <sheetName val="All Data"/>
      <sheetName val="Capital Expenditure Reports"/>
      <sheetName val="Macro"/>
      <sheetName val="Accruals"/>
      <sheetName val="Current"/>
      <sheetName val="Graph"/>
      <sheetName val="Tracker"/>
      <sheetName val="OH_Detail"/>
      <sheetName val="oh support"/>
      <sheetName val="Proj Mgmt Summary (MAY-05)"/>
      <sheetName val="1070 GL without 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Oct-04</v>
          </cell>
          <cell r="M1" t="str">
            <v>Colorado-Kansas</v>
          </cell>
          <cell r="N1" t="str">
            <v>Utility</v>
          </cell>
        </row>
        <row r="2">
          <cell r="M2" t="str">
            <v>Kentucky</v>
          </cell>
          <cell r="N2" t="str">
            <v>Utility</v>
          </cell>
        </row>
        <row r="3">
          <cell r="M3" t="str">
            <v>Louisiana</v>
          </cell>
          <cell r="N3" t="str">
            <v>Utility</v>
          </cell>
        </row>
        <row r="4">
          <cell r="M4" t="str">
            <v>Mid-States</v>
          </cell>
          <cell r="N4" t="str">
            <v>Utility</v>
          </cell>
        </row>
        <row r="5">
          <cell r="M5" t="str">
            <v>Mid-Tex Utility</v>
          </cell>
          <cell r="N5" t="str">
            <v>Utility</v>
          </cell>
        </row>
        <row r="6">
          <cell r="M6" t="str">
            <v>Mississippi</v>
          </cell>
          <cell r="N6" t="str">
            <v>Utility</v>
          </cell>
        </row>
        <row r="7">
          <cell r="M7" t="str">
            <v>Shared Services</v>
          </cell>
          <cell r="N7" t="str">
            <v>Utility</v>
          </cell>
        </row>
        <row r="8">
          <cell r="M8" t="str">
            <v>West Texas</v>
          </cell>
          <cell r="N8" t="str">
            <v>Utility</v>
          </cell>
        </row>
        <row r="9">
          <cell r="M9" t="str">
            <v>Atmos Energy Marketing (AEM)</v>
          </cell>
          <cell r="N9" t="str">
            <v>Non-Utility</v>
          </cell>
        </row>
        <row r="10">
          <cell r="M10" t="str">
            <v>Atmos Exploration &amp; Production (AEP)</v>
          </cell>
          <cell r="N10" t="str">
            <v>Non-Utility</v>
          </cell>
        </row>
        <row r="11">
          <cell r="M11" t="str">
            <v>Atmos Power Systems</v>
          </cell>
          <cell r="N11" t="str">
            <v>Non-Utility</v>
          </cell>
        </row>
        <row r="12">
          <cell r="M12" t="str">
            <v>Mid-Tex Pipeline</v>
          </cell>
          <cell r="N12" t="str">
            <v>Non-Utility</v>
          </cell>
        </row>
        <row r="13">
          <cell r="M13" t="str">
            <v>Trans LA Gas Pipeline</v>
          </cell>
          <cell r="N13" t="str">
            <v>Non-Utility</v>
          </cell>
        </row>
        <row r="14">
          <cell r="M14" t="str">
            <v>UCG Storage</v>
          </cell>
          <cell r="N14" t="str">
            <v>Non-Utility</v>
          </cell>
        </row>
        <row r="15">
          <cell r="M15" t="str">
            <v>WKG Storage</v>
          </cell>
          <cell r="N15" t="str">
            <v>Non-Utility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9 HISTORY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ADJ 12-17"/>
      <sheetName val="ADJ 12-5 CSI"/>
      <sheetName val="ADJ 12-14 CSI"/>
      <sheetName val="ADJ 12-16 CSI"/>
      <sheetName val="ADJ 12-19 CSI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WP 15-5"/>
      <sheetName val="Sch 16"/>
      <sheetName val="WP 16-2"/>
      <sheetName val="WP 16-3"/>
      <sheetName val="WP 16-4"/>
      <sheetName val="WP 16-5"/>
      <sheetName val="WP16-6"/>
      <sheetName val="WP 16-7"/>
      <sheetName val="WP 16-8"/>
      <sheetName val="WP 16-9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14 CSI"/>
      <sheetName val="ADJ 17-24 CSI"/>
      <sheetName val="ADJ 17-26 CSI"/>
      <sheetName val="ADJ 17-28 CSI"/>
      <sheetName val="Sch 19"/>
      <sheetName val="Sch 20"/>
      <sheetName val="Sch 21"/>
      <sheetName val="Sch 25"/>
      <sheetName val="Sch 30"/>
      <sheetName val="WP 30-1"/>
      <sheetName val=" WP 30-2 PEAK DAYS"/>
      <sheetName val=" WP 30-3 METER SIZE"/>
      <sheetName val="WP 30-4 BF BY CLASS"/>
      <sheetName val="BF DIFF"/>
    </sheetNames>
    <sheetDataSet>
      <sheetData sheetId="0" refreshError="1">
        <row r="45">
          <cell r="D45">
            <v>1.54E-2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Weather Sensitive"/>
      <sheetName val="Data"/>
      <sheetName val="Analysis2"/>
      <sheetName val="Analysis vs 03Bud"/>
      <sheetName val="Analysis vs 03Proj"/>
      <sheetName val="5yr Plan Other Inputs"/>
      <sheetName val="PLANIT Paste no format"/>
      <sheetName val="PLANIT Summary"/>
      <sheetName val="Model Billed"/>
      <sheetName val="Model Calendar"/>
      <sheetName val="Declining Usage"/>
      <sheetName val="bload hload factors"/>
      <sheetName val="Model Growth"/>
      <sheetName val="degree day info"/>
      <sheetName val="Other Revenue"/>
      <sheetName val="PA IND IRR TRA"/>
      <sheetName val="Margin Rates"/>
      <sheetName val="WNA Billed"/>
      <sheetName val="WNA Calendar"/>
      <sheetName val="IL graph"/>
      <sheetName val="TN graph"/>
      <sheetName val="GA graph"/>
      <sheetName val="VA graph"/>
      <sheetName val="MO graph"/>
      <sheetName val="Iowa graph"/>
      <sheetName val="Jurisdiction 7"/>
      <sheetName val="Chart Data"/>
      <sheetName val="Monthly BL HL"/>
      <sheetName val="Growth Customers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Georgia 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/>
      <sheetData sheetId="38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Reserve"/>
      <sheetName val="Asset End Balances"/>
      <sheetName val="Reserve End Balances"/>
      <sheetName val="COR"/>
      <sheetName val="Additions (Asset and Reserve)"/>
      <sheetName val="Retires (Asset and Reserve)"/>
      <sheetName val="Transfers (Asset and Reserve)"/>
    </sheetNames>
    <sheetDataSet>
      <sheetData sheetId="0" refreshError="1"/>
      <sheetData sheetId="1" refreshError="1"/>
      <sheetData sheetId="2">
        <row r="6">
          <cell r="N6">
            <v>1898967.76</v>
          </cell>
        </row>
        <row r="7">
          <cell r="N7">
            <v>9133014.5899999999</v>
          </cell>
        </row>
        <row r="8">
          <cell r="N8">
            <v>9249518.3200000003</v>
          </cell>
        </row>
        <row r="9">
          <cell r="N9">
            <v>9592946.8200000003</v>
          </cell>
        </row>
        <row r="10">
          <cell r="N10">
            <v>63740.85</v>
          </cell>
        </row>
        <row r="11">
          <cell r="N11">
            <v>263337.89</v>
          </cell>
        </row>
        <row r="12">
          <cell r="N12">
            <v>7125.41</v>
          </cell>
        </row>
        <row r="13">
          <cell r="N13">
            <v>160004.82999999999</v>
          </cell>
        </row>
        <row r="14">
          <cell r="N14">
            <v>39434.589999999997</v>
          </cell>
        </row>
        <row r="15">
          <cell r="N15">
            <v>1788308.12</v>
          </cell>
        </row>
        <row r="16">
          <cell r="N16">
            <v>8824.34</v>
          </cell>
        </row>
        <row r="17">
          <cell r="N17">
            <v>136509.51999999999</v>
          </cell>
        </row>
        <row r="18">
          <cell r="N18">
            <v>7388.39</v>
          </cell>
        </row>
        <row r="19">
          <cell r="N19">
            <v>162267.97</v>
          </cell>
        </row>
        <row r="20">
          <cell r="N20">
            <v>34365849.82</v>
          </cell>
        </row>
        <row r="21">
          <cell r="N21">
            <v>19005572.419999998</v>
          </cell>
        </row>
        <row r="22">
          <cell r="N22">
            <v>3548953.23</v>
          </cell>
        </row>
        <row r="23">
          <cell r="N23">
            <v>1803972.2900000003</v>
          </cell>
        </row>
        <row r="24">
          <cell r="N24">
            <v>1473553.08</v>
          </cell>
        </row>
        <row r="25">
          <cell r="N25">
            <v>60714778.039999999</v>
          </cell>
        </row>
        <row r="26">
          <cell r="N26">
            <v>39251.620000000003</v>
          </cell>
        </row>
        <row r="27">
          <cell r="N27">
            <v>1628899.91</v>
          </cell>
        </row>
        <row r="28">
          <cell r="N28">
            <v>961255.64</v>
          </cell>
        </row>
        <row r="29">
          <cell r="N29">
            <v>60170.36</v>
          </cell>
        </row>
        <row r="30">
          <cell r="N30">
            <v>314379.42</v>
          </cell>
        </row>
        <row r="31">
          <cell r="N31">
            <v>19243616.409999996</v>
          </cell>
        </row>
        <row r="32">
          <cell r="N32">
            <v>296444.95</v>
          </cell>
        </row>
        <row r="33">
          <cell r="N33">
            <v>344694.21</v>
          </cell>
        </row>
        <row r="34">
          <cell r="N34">
            <v>17452159.469999999</v>
          </cell>
        </row>
        <row r="36">
          <cell r="N36">
            <v>8329.7199999999993</v>
          </cell>
        </row>
        <row r="37">
          <cell r="N37">
            <v>119852.69</v>
          </cell>
        </row>
        <row r="38">
          <cell r="N38">
            <v>261126.69</v>
          </cell>
        </row>
        <row r="39">
          <cell r="N39">
            <v>4681.58</v>
          </cell>
        </row>
        <row r="40">
          <cell r="N40">
            <v>17916.189999999999</v>
          </cell>
        </row>
        <row r="41">
          <cell r="N41">
            <v>153261.29999999999</v>
          </cell>
        </row>
        <row r="42">
          <cell r="N42">
            <v>23138.38</v>
          </cell>
        </row>
        <row r="43">
          <cell r="N43">
            <v>137442.53</v>
          </cell>
        </row>
        <row r="44">
          <cell r="N44">
            <v>7540639.7300000004</v>
          </cell>
        </row>
        <row r="45">
          <cell r="N45">
            <v>1699998.54</v>
          </cell>
        </row>
        <row r="46">
          <cell r="N46">
            <v>415818.86</v>
          </cell>
        </row>
        <row r="47">
          <cell r="N47">
            <v>1694832.96</v>
          </cell>
        </row>
        <row r="48">
          <cell r="N48">
            <v>178530.09</v>
          </cell>
        </row>
        <row r="49">
          <cell r="N49">
            <v>54614.27</v>
          </cell>
        </row>
        <row r="50">
          <cell r="N50">
            <v>178496.9</v>
          </cell>
        </row>
        <row r="51">
          <cell r="N51">
            <v>209458.21</v>
          </cell>
        </row>
        <row r="52">
          <cell r="N52">
            <v>923446.05</v>
          </cell>
        </row>
        <row r="53">
          <cell r="N53">
            <v>240883.03</v>
          </cell>
        </row>
        <row r="54">
          <cell r="N54">
            <v>414663.45</v>
          </cell>
        </row>
        <row r="55">
          <cell r="N55">
            <v>26970.37</v>
          </cell>
        </row>
        <row r="56">
          <cell r="N56">
            <v>867772</v>
          </cell>
        </row>
        <row r="57">
          <cell r="N57">
            <v>49001.72</v>
          </cell>
        </row>
        <row r="58">
          <cell r="N58">
            <v>60826.29</v>
          </cell>
        </row>
        <row r="59">
          <cell r="N59">
            <v>158925.44</v>
          </cell>
        </row>
        <row r="60">
          <cell r="N60">
            <v>27649546.030000001</v>
          </cell>
        </row>
        <row r="61">
          <cell r="N61">
            <v>731466.64</v>
          </cell>
        </row>
        <row r="62">
          <cell r="N62">
            <v>2269555.91</v>
          </cell>
        </row>
        <row r="63">
          <cell r="N63">
            <v>531166.79</v>
          </cell>
        </row>
        <row r="64">
          <cell r="N64">
            <v>37326.42</v>
          </cell>
        </row>
        <row r="65">
          <cell r="N65">
            <v>2185176.75</v>
          </cell>
        </row>
        <row r="66">
          <cell r="N66">
            <v>2783.89</v>
          </cell>
        </row>
        <row r="67">
          <cell r="N67">
            <v>336167.54</v>
          </cell>
        </row>
        <row r="68">
          <cell r="N68">
            <v>99818.13</v>
          </cell>
        </row>
        <row r="69">
          <cell r="N69">
            <v>46264.19</v>
          </cell>
        </row>
        <row r="70">
          <cell r="N70">
            <v>4005.08</v>
          </cell>
        </row>
        <row r="71">
          <cell r="N71">
            <v>20977613.830000002</v>
          </cell>
        </row>
        <row r="72">
          <cell r="N72">
            <v>138700880.33999997</v>
          </cell>
        </row>
        <row r="73">
          <cell r="N73">
            <v>89946653.650000021</v>
          </cell>
        </row>
        <row r="74">
          <cell r="N74">
            <v>8465767.4700000007</v>
          </cell>
        </row>
        <row r="75">
          <cell r="N75">
            <v>3711955.86</v>
          </cell>
        </row>
        <row r="76">
          <cell r="N76">
            <v>1407520.77</v>
          </cell>
        </row>
        <row r="77">
          <cell r="N77">
            <v>109091166.88</v>
          </cell>
        </row>
        <row r="78">
          <cell r="N78">
            <v>26827705.460000001</v>
          </cell>
        </row>
        <row r="79">
          <cell r="N79">
            <v>54794184.030000001</v>
          </cell>
        </row>
        <row r="80">
          <cell r="N80">
            <v>10360984.420000002</v>
          </cell>
        </row>
        <row r="81">
          <cell r="N81">
            <v>184465.96</v>
          </cell>
        </row>
        <row r="82">
          <cell r="N82">
            <v>5137698.9799999995</v>
          </cell>
        </row>
        <row r="83">
          <cell r="N83">
            <v>1211697.3</v>
          </cell>
        </row>
        <row r="84">
          <cell r="N84">
            <v>7140297.04</v>
          </cell>
        </row>
        <row r="85">
          <cell r="N85">
            <v>173114.85</v>
          </cell>
        </row>
        <row r="86">
          <cell r="N86">
            <v>709199.18</v>
          </cell>
        </row>
        <row r="87">
          <cell r="N87">
            <v>12954.74</v>
          </cell>
        </row>
        <row r="88">
          <cell r="N88">
            <v>1246194.18</v>
          </cell>
        </row>
        <row r="89">
          <cell r="N89">
            <v>1794619.1</v>
          </cell>
        </row>
        <row r="90">
          <cell r="N90">
            <v>326069.76000000001</v>
          </cell>
        </row>
        <row r="91">
          <cell r="N91">
            <v>5731.63</v>
          </cell>
        </row>
        <row r="92">
          <cell r="N92">
            <v>2818013.54</v>
          </cell>
        </row>
        <row r="93">
          <cell r="N93">
            <v>39610.080000000002</v>
          </cell>
        </row>
        <row r="94">
          <cell r="N94">
            <v>62747.29</v>
          </cell>
        </row>
        <row r="95">
          <cell r="N95">
            <v>19427.23</v>
          </cell>
        </row>
        <row r="96">
          <cell r="N96">
            <v>358964.52</v>
          </cell>
        </row>
        <row r="97">
          <cell r="N97">
            <v>3877901.57</v>
          </cell>
        </row>
        <row r="98">
          <cell r="N98">
            <v>14389.76</v>
          </cell>
        </row>
        <row r="99">
          <cell r="N99">
            <v>134598.85999999999</v>
          </cell>
        </row>
        <row r="100">
          <cell r="N100">
            <v>1201507.17</v>
          </cell>
        </row>
        <row r="101">
          <cell r="N101">
            <v>0</v>
          </cell>
        </row>
        <row r="102">
          <cell r="N102">
            <v>123514.83</v>
          </cell>
        </row>
        <row r="104">
          <cell r="N104">
            <v>2874239.86</v>
          </cell>
        </row>
        <row r="105">
          <cell r="N105">
            <v>1887122.88</v>
          </cell>
        </row>
        <row r="106">
          <cell r="N106">
            <v>12620665.26</v>
          </cell>
        </row>
        <row r="107">
          <cell r="N107">
            <v>2820613.55</v>
          </cell>
        </row>
        <row r="108">
          <cell r="N108">
            <v>11239299.539999999</v>
          </cell>
        </row>
        <row r="109">
          <cell r="N109">
            <v>2367029.84</v>
          </cell>
        </row>
        <row r="110">
          <cell r="N110">
            <v>204636.03</v>
          </cell>
        </row>
        <row r="111">
          <cell r="N111">
            <v>96290.22</v>
          </cell>
        </row>
        <row r="112">
          <cell r="N112">
            <v>347774.5</v>
          </cell>
        </row>
        <row r="113">
          <cell r="N113">
            <v>23632.07</v>
          </cell>
        </row>
        <row r="114">
          <cell r="N114">
            <v>1913117.11</v>
          </cell>
        </row>
        <row r="115">
          <cell r="N115">
            <v>294319.45</v>
          </cell>
        </row>
        <row r="116">
          <cell r="N116">
            <v>70015.66</v>
          </cell>
        </row>
        <row r="117">
          <cell r="N117">
            <v>509282.85</v>
          </cell>
        </row>
        <row r="118">
          <cell r="N118">
            <v>629166.46</v>
          </cell>
        </row>
        <row r="119">
          <cell r="N119">
            <v>9310606.75</v>
          </cell>
        </row>
        <row r="120">
          <cell r="N120">
            <v>1891144.7000000002</v>
          </cell>
        </row>
        <row r="121">
          <cell r="N121">
            <v>629225.62</v>
          </cell>
        </row>
        <row r="122">
          <cell r="N122">
            <v>857054.10999999987</v>
          </cell>
        </row>
        <row r="123">
          <cell r="N123">
            <v>190246.97</v>
          </cell>
        </row>
        <row r="124">
          <cell r="N124">
            <v>88307522.519999996</v>
          </cell>
        </row>
        <row r="125">
          <cell r="N125">
            <v>113831.25</v>
          </cell>
        </row>
        <row r="126">
          <cell r="N126">
            <v>228122.57</v>
          </cell>
        </row>
        <row r="127">
          <cell r="N127">
            <v>102576.11</v>
          </cell>
        </row>
        <row r="128">
          <cell r="N128">
            <v>20560.16</v>
          </cell>
        </row>
        <row r="130">
          <cell r="N130">
            <v>185309.27</v>
          </cell>
        </row>
        <row r="131">
          <cell r="N131">
            <v>1109551.68</v>
          </cell>
        </row>
        <row r="132">
          <cell r="N132">
            <v>179338.52</v>
          </cell>
        </row>
        <row r="133">
          <cell r="N133">
            <v>15383.91</v>
          </cell>
        </row>
        <row r="134">
          <cell r="N134">
            <v>38834</v>
          </cell>
        </row>
        <row r="135">
          <cell r="N135">
            <v>41397.21</v>
          </cell>
        </row>
        <row r="136">
          <cell r="N136">
            <v>27284.69</v>
          </cell>
        </row>
        <row r="137">
          <cell r="N137">
            <v>162521.01</v>
          </cell>
        </row>
        <row r="138">
          <cell r="N138">
            <v>20515.689999999999</v>
          </cell>
        </row>
        <row r="140">
          <cell r="N140">
            <v>814166.88</v>
          </cell>
        </row>
        <row r="141">
          <cell r="N141">
            <v>0</v>
          </cell>
        </row>
        <row r="142">
          <cell r="N142">
            <v>74189.619999999966</v>
          </cell>
        </row>
        <row r="143">
          <cell r="N143">
            <v>35063.769999999997</v>
          </cell>
        </row>
        <row r="144">
          <cell r="N144">
            <v>828509.36</v>
          </cell>
        </row>
      </sheetData>
      <sheetData sheetId="3">
        <row r="6">
          <cell r="N6">
            <v>426392.14</v>
          </cell>
        </row>
        <row r="7">
          <cell r="N7">
            <v>2949313.9</v>
          </cell>
        </row>
        <row r="8">
          <cell r="N8">
            <v>9007644.4700000007</v>
          </cell>
        </row>
        <row r="9">
          <cell r="N9">
            <v>-0.04</v>
          </cell>
        </row>
        <row r="10">
          <cell r="N10">
            <v>-0.08</v>
          </cell>
        </row>
        <row r="11">
          <cell r="N11">
            <v>6042959.6299999999</v>
          </cell>
        </row>
        <row r="14">
          <cell r="N14">
            <v>28156.71</v>
          </cell>
        </row>
        <row r="15">
          <cell r="N15">
            <v>86337.97</v>
          </cell>
        </row>
        <row r="16">
          <cell r="N16">
            <v>3860.33</v>
          </cell>
        </row>
        <row r="17">
          <cell r="N17">
            <v>104705.7</v>
          </cell>
        </row>
        <row r="18">
          <cell r="N18">
            <v>21188.16</v>
          </cell>
        </row>
        <row r="19">
          <cell r="N19">
            <v>1168455.53</v>
          </cell>
        </row>
        <row r="20">
          <cell r="N20">
            <v>3022.03</v>
          </cell>
        </row>
        <row r="21">
          <cell r="N21">
            <v>37763.730000000003</v>
          </cell>
        </row>
        <row r="22">
          <cell r="N22">
            <v>492.83</v>
          </cell>
        </row>
        <row r="23">
          <cell r="N23">
            <v>163851.57999999999</v>
          </cell>
        </row>
        <row r="24">
          <cell r="N24">
            <v>16898068.02</v>
          </cell>
        </row>
        <row r="25">
          <cell r="N25">
            <v>15033724.01</v>
          </cell>
        </row>
        <row r="26">
          <cell r="N26">
            <v>2108174.7599999998</v>
          </cell>
        </row>
        <row r="27">
          <cell r="N27">
            <v>805355.92</v>
          </cell>
        </row>
        <row r="28">
          <cell r="N28">
            <v>120290.14</v>
          </cell>
        </row>
        <row r="29">
          <cell r="N29">
            <v>27079903.809999999</v>
          </cell>
        </row>
        <row r="30">
          <cell r="N30">
            <v>40755.71</v>
          </cell>
        </row>
        <row r="31">
          <cell r="N31">
            <v>953223.53</v>
          </cell>
        </row>
        <row r="32">
          <cell r="N32">
            <v>346243.86</v>
          </cell>
        </row>
        <row r="33">
          <cell r="N33">
            <v>36927.31</v>
          </cell>
        </row>
        <row r="34">
          <cell r="N34">
            <v>17979.099999999999</v>
          </cell>
        </row>
        <row r="35">
          <cell r="N35">
            <v>10590519.6</v>
          </cell>
        </row>
        <row r="36">
          <cell r="N36">
            <v>15456.64</v>
          </cell>
        </row>
        <row r="37">
          <cell r="N37">
            <v>11039.53</v>
          </cell>
        </row>
        <row r="38">
          <cell r="N38">
            <v>1378348.16</v>
          </cell>
        </row>
        <row r="40">
          <cell r="N40">
            <v>8329.7199999999993</v>
          </cell>
        </row>
        <row r="41">
          <cell r="N41">
            <v>119852.69</v>
          </cell>
        </row>
        <row r="42">
          <cell r="N42">
            <v>4415.92</v>
          </cell>
        </row>
        <row r="43">
          <cell r="N43">
            <v>5466.75</v>
          </cell>
        </row>
        <row r="44">
          <cell r="N44">
            <v>108441.52</v>
          </cell>
        </row>
        <row r="45">
          <cell r="N45">
            <v>19900.07</v>
          </cell>
        </row>
        <row r="46">
          <cell r="N46">
            <v>95237.32</v>
          </cell>
        </row>
        <row r="47">
          <cell r="N47">
            <v>1026321.55</v>
          </cell>
        </row>
        <row r="48">
          <cell r="N48">
            <v>1348833.02</v>
          </cell>
        </row>
        <row r="49">
          <cell r="N49">
            <v>456212.58</v>
          </cell>
        </row>
        <row r="50">
          <cell r="N50">
            <v>678258.78</v>
          </cell>
        </row>
        <row r="51">
          <cell r="N51">
            <v>166379.07999999999</v>
          </cell>
        </row>
        <row r="52">
          <cell r="N52">
            <v>42633.96</v>
          </cell>
        </row>
        <row r="53">
          <cell r="N53">
            <v>137689.51999999999</v>
          </cell>
        </row>
        <row r="54">
          <cell r="N54">
            <v>192417.76</v>
          </cell>
        </row>
        <row r="55">
          <cell r="N55">
            <v>452603.82</v>
          </cell>
        </row>
        <row r="56">
          <cell r="N56">
            <v>202587.54</v>
          </cell>
        </row>
        <row r="57">
          <cell r="N57">
            <v>168566.03</v>
          </cell>
        </row>
        <row r="58">
          <cell r="N58">
            <v>397571.7</v>
          </cell>
        </row>
        <row r="59">
          <cell r="N59">
            <v>14571.19</v>
          </cell>
        </row>
        <row r="60">
          <cell r="N60">
            <v>50252.61</v>
          </cell>
        </row>
        <row r="61">
          <cell r="N61">
            <v>98972.9</v>
          </cell>
        </row>
        <row r="62">
          <cell r="N62">
            <v>17764032.879999999</v>
          </cell>
        </row>
        <row r="63">
          <cell r="N63">
            <v>312616.65000000002</v>
          </cell>
        </row>
        <row r="64">
          <cell r="N64">
            <v>1647496.14</v>
          </cell>
        </row>
        <row r="65">
          <cell r="N65">
            <v>123000.13</v>
          </cell>
        </row>
        <row r="66">
          <cell r="N66">
            <v>95105.04</v>
          </cell>
        </row>
        <row r="67">
          <cell r="N67">
            <v>65929.039999999994</v>
          </cell>
        </row>
        <row r="68">
          <cell r="N68">
            <v>32840.949999999997</v>
          </cell>
        </row>
        <row r="69">
          <cell r="N69">
            <v>1698.77</v>
          </cell>
        </row>
        <row r="70">
          <cell r="N70">
            <v>11644339.550000001</v>
          </cell>
        </row>
        <row r="71">
          <cell r="N71">
            <v>27914478.670000002</v>
          </cell>
        </row>
        <row r="72">
          <cell r="N72">
            <v>13033304.310000001</v>
          </cell>
        </row>
        <row r="73">
          <cell r="N73">
            <v>2028465.52</v>
          </cell>
        </row>
        <row r="74">
          <cell r="N74">
            <v>721547.63</v>
          </cell>
        </row>
        <row r="75">
          <cell r="N75">
            <v>917960.18</v>
          </cell>
        </row>
        <row r="76">
          <cell r="N76">
            <v>35488733.729999997</v>
          </cell>
        </row>
        <row r="77">
          <cell r="N77">
            <v>14865505.41</v>
          </cell>
        </row>
        <row r="78">
          <cell r="N78">
            <v>22587469.66</v>
          </cell>
        </row>
        <row r="79">
          <cell r="N79">
            <v>3371982.44</v>
          </cell>
        </row>
        <row r="80">
          <cell r="N80">
            <v>79052.95</v>
          </cell>
        </row>
        <row r="81">
          <cell r="N81">
            <v>2586994.2999999998</v>
          </cell>
        </row>
        <row r="82">
          <cell r="N82">
            <v>519329.96</v>
          </cell>
        </row>
        <row r="83">
          <cell r="N83">
            <v>90150.01</v>
          </cell>
        </row>
        <row r="84">
          <cell r="N84">
            <v>221313.52</v>
          </cell>
        </row>
        <row r="85">
          <cell r="N85">
            <v>3588.13</v>
          </cell>
        </row>
        <row r="86">
          <cell r="N86">
            <v>859505</v>
          </cell>
        </row>
        <row r="87">
          <cell r="N87">
            <v>731341.71</v>
          </cell>
        </row>
        <row r="88">
          <cell r="N88">
            <v>133923.53</v>
          </cell>
        </row>
        <row r="89">
          <cell r="N89">
            <v>3059.67</v>
          </cell>
        </row>
        <row r="90">
          <cell r="N90">
            <v>720832.23</v>
          </cell>
        </row>
        <row r="91">
          <cell r="N91">
            <v>26907.35</v>
          </cell>
        </row>
        <row r="92">
          <cell r="N92">
            <v>42525.64</v>
          </cell>
        </row>
        <row r="93">
          <cell r="N93">
            <v>11576.2</v>
          </cell>
        </row>
        <row r="94">
          <cell r="N94">
            <v>148652.68</v>
          </cell>
        </row>
        <row r="95">
          <cell r="N95">
            <v>1265421.78</v>
          </cell>
        </row>
        <row r="96">
          <cell r="N96">
            <v>2047.49</v>
          </cell>
        </row>
        <row r="97">
          <cell r="N97">
            <v>23771.55</v>
          </cell>
        </row>
        <row r="98">
          <cell r="N98">
            <v>514327.91</v>
          </cell>
        </row>
        <row r="99">
          <cell r="N99">
            <v>0</v>
          </cell>
        </row>
        <row r="100">
          <cell r="N100">
            <v>119836.18</v>
          </cell>
        </row>
        <row r="101">
          <cell r="N101">
            <v>-2566849.299999998</v>
          </cell>
        </row>
        <row r="103">
          <cell r="N103">
            <v>1217142.6100000001</v>
          </cell>
        </row>
        <row r="104">
          <cell r="N104">
            <v>1491699</v>
          </cell>
        </row>
        <row r="105">
          <cell r="N105">
            <v>2159833.04</v>
          </cell>
        </row>
        <row r="106">
          <cell r="N106">
            <v>684208.04</v>
          </cell>
        </row>
        <row r="107">
          <cell r="N107">
            <v>19768.61</v>
          </cell>
        </row>
        <row r="108">
          <cell r="N108">
            <v>83546.600000000006</v>
          </cell>
        </row>
        <row r="109">
          <cell r="N109">
            <v>70444.09</v>
          </cell>
        </row>
        <row r="110">
          <cell r="N110">
            <v>13703.81</v>
          </cell>
        </row>
        <row r="111">
          <cell r="N111">
            <v>870971.15</v>
          </cell>
        </row>
        <row r="112">
          <cell r="N112">
            <v>127891.02</v>
          </cell>
        </row>
        <row r="113">
          <cell r="N113">
            <v>9132.86</v>
          </cell>
        </row>
        <row r="114">
          <cell r="N114">
            <v>118371.95</v>
          </cell>
        </row>
        <row r="115">
          <cell r="N115">
            <v>332411.21000000002</v>
          </cell>
        </row>
        <row r="116">
          <cell r="N116">
            <v>3517355.09</v>
          </cell>
        </row>
        <row r="117">
          <cell r="N117">
            <v>895571.24</v>
          </cell>
        </row>
        <row r="118">
          <cell r="N118">
            <v>274752.34000000003</v>
          </cell>
        </row>
        <row r="119">
          <cell r="N119">
            <v>403532.61</v>
          </cell>
        </row>
        <row r="120">
          <cell r="N120">
            <v>112030.85</v>
          </cell>
        </row>
        <row r="121">
          <cell r="N121">
            <v>20201740.41</v>
          </cell>
        </row>
        <row r="122">
          <cell r="N122">
            <v>92415.6</v>
          </cell>
        </row>
        <row r="123">
          <cell r="N123">
            <v>202951.93</v>
          </cell>
        </row>
        <row r="124">
          <cell r="N124">
            <v>62782.5</v>
          </cell>
        </row>
        <row r="125">
          <cell r="N125">
            <v>8357.74</v>
          </cell>
        </row>
        <row r="127">
          <cell r="N127">
            <v>92556.35</v>
          </cell>
        </row>
        <row r="128">
          <cell r="N128">
            <v>7123.32</v>
          </cell>
        </row>
        <row r="129">
          <cell r="N129">
            <v>38834</v>
          </cell>
        </row>
        <row r="130">
          <cell r="N130">
            <v>41397.21</v>
          </cell>
        </row>
        <row r="131">
          <cell r="N131">
            <v>12894.4</v>
          </cell>
        </row>
        <row r="132">
          <cell r="N132">
            <v>126055.4</v>
          </cell>
        </row>
        <row r="133">
          <cell r="N133">
            <v>6165.98</v>
          </cell>
        </row>
        <row r="134">
          <cell r="N134">
            <v>-10018.77</v>
          </cell>
        </row>
        <row r="135">
          <cell r="N135">
            <v>645998.06000000006</v>
          </cell>
        </row>
        <row r="136">
          <cell r="N136">
            <v>-34881.51</v>
          </cell>
        </row>
        <row r="137">
          <cell r="N137">
            <v>74207.98</v>
          </cell>
        </row>
        <row r="138">
          <cell r="N138">
            <v>15334.24</v>
          </cell>
        </row>
        <row r="139">
          <cell r="N139">
            <v>828509.36</v>
          </cell>
        </row>
        <row r="140">
          <cell r="N140">
            <v>52517.30000000001</v>
          </cell>
        </row>
      </sheetData>
      <sheetData sheetId="4">
        <row r="6"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O62">
            <v>-14903.96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Q70">
            <v>-26.15</v>
          </cell>
          <cell r="R70">
            <v>-0.84</v>
          </cell>
          <cell r="S70">
            <v>-0.27</v>
          </cell>
          <cell r="T70">
            <v>-0.01</v>
          </cell>
        </row>
        <row r="71">
          <cell r="O71">
            <v>-38498.67</v>
          </cell>
          <cell r="P71">
            <v>-2299.81</v>
          </cell>
          <cell r="Q71">
            <v>-97105.11</v>
          </cell>
          <cell r="R71">
            <v>-43316.160000000003</v>
          </cell>
          <cell r="S71">
            <v>-7783.36</v>
          </cell>
          <cell r="T71">
            <v>-4714.0600000000004</v>
          </cell>
        </row>
        <row r="72">
          <cell r="O72">
            <v>-3939.5</v>
          </cell>
          <cell r="P72">
            <v>-548.92999999999995</v>
          </cell>
          <cell r="Q72">
            <v>-15044.2</v>
          </cell>
          <cell r="R72">
            <v>-4114.09</v>
          </cell>
          <cell r="S72">
            <v>-3.86</v>
          </cell>
          <cell r="T72">
            <v>-1406.49</v>
          </cell>
        </row>
        <row r="73">
          <cell r="O73">
            <v>0</v>
          </cell>
          <cell r="P73">
            <v>0</v>
          </cell>
          <cell r="Q73">
            <v>-10506.41</v>
          </cell>
          <cell r="R73">
            <v>-826.97</v>
          </cell>
          <cell r="S73">
            <v>-19.309999999999999</v>
          </cell>
          <cell r="T73">
            <v>-120.64</v>
          </cell>
        </row>
        <row r="74"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O76">
            <v>0</v>
          </cell>
          <cell r="P76">
            <v>0</v>
          </cell>
          <cell r="Q76">
            <v>-99661.54</v>
          </cell>
          <cell r="R76">
            <v>0</v>
          </cell>
          <cell r="S76">
            <v>0</v>
          </cell>
          <cell r="T76">
            <v>-95716.83</v>
          </cell>
        </row>
        <row r="77">
          <cell r="O77">
            <v>0</v>
          </cell>
          <cell r="P77">
            <v>0</v>
          </cell>
          <cell r="Q77">
            <v>-1930.63</v>
          </cell>
          <cell r="R77">
            <v>0</v>
          </cell>
          <cell r="S77">
            <v>0</v>
          </cell>
          <cell r="T77">
            <v>-1430.7</v>
          </cell>
        </row>
        <row r="78">
          <cell r="O78">
            <v>0</v>
          </cell>
          <cell r="P78">
            <v>0</v>
          </cell>
          <cell r="Q78">
            <v>-5359.39</v>
          </cell>
          <cell r="R78">
            <v>0</v>
          </cell>
          <cell r="S78">
            <v>0</v>
          </cell>
          <cell r="T78">
            <v>-4186.71</v>
          </cell>
        </row>
        <row r="79">
          <cell r="O79">
            <v>0</v>
          </cell>
          <cell r="P79">
            <v>0</v>
          </cell>
          <cell r="Q79">
            <v>-1444.64</v>
          </cell>
          <cell r="R79">
            <v>0</v>
          </cell>
          <cell r="S79">
            <v>0</v>
          </cell>
          <cell r="T79">
            <v>-1706.88</v>
          </cell>
        </row>
        <row r="80"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100"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3"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7"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</sheetData>
      <sheetData sheetId="5">
        <row r="6">
          <cell r="O6">
            <v>0</v>
          </cell>
          <cell r="P6">
            <v>0</v>
          </cell>
          <cell r="Q6">
            <v>0</v>
          </cell>
          <cell r="R6">
            <v>11.81</v>
          </cell>
          <cell r="S6">
            <v>0</v>
          </cell>
          <cell r="T6">
            <v>0</v>
          </cell>
          <cell r="AA6">
            <v>5893.17</v>
          </cell>
          <cell r="AB6">
            <v>5893.17</v>
          </cell>
          <cell r="AC6">
            <v>5893.17</v>
          </cell>
          <cell r="AD6">
            <v>5893.21</v>
          </cell>
          <cell r="AE6">
            <v>5893.21</v>
          </cell>
          <cell r="AF6">
            <v>4157.4399999999996</v>
          </cell>
        </row>
        <row r="7"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AA7">
            <v>56440.62</v>
          </cell>
          <cell r="AB7">
            <v>56440.62</v>
          </cell>
          <cell r="AC7">
            <v>56440.62</v>
          </cell>
          <cell r="AD7">
            <v>56440.62</v>
          </cell>
          <cell r="AE7">
            <v>56440.62</v>
          </cell>
          <cell r="AF7">
            <v>56440.62</v>
          </cell>
        </row>
        <row r="8">
          <cell r="O8">
            <v>8978.9500000000007</v>
          </cell>
          <cell r="P8">
            <v>258.64</v>
          </cell>
          <cell r="Q8">
            <v>133.26</v>
          </cell>
          <cell r="R8">
            <v>0</v>
          </cell>
          <cell r="S8">
            <v>0</v>
          </cell>
          <cell r="T8">
            <v>57112.01</v>
          </cell>
          <cell r="AA8">
            <v>36228.89</v>
          </cell>
          <cell r="AB8">
            <v>36195.21</v>
          </cell>
          <cell r="AC8">
            <v>36195.660000000003</v>
          </cell>
          <cell r="AD8">
            <v>24898.71</v>
          </cell>
          <cell r="AE8">
            <v>23753.18</v>
          </cell>
          <cell r="AF8">
            <v>34229.1</v>
          </cell>
        </row>
        <row r="9">
          <cell r="O9">
            <v>245.68</v>
          </cell>
          <cell r="P9">
            <v>96.92</v>
          </cell>
          <cell r="Q9">
            <v>91.64</v>
          </cell>
          <cell r="R9">
            <v>0</v>
          </cell>
          <cell r="S9">
            <v>7305.72</v>
          </cell>
          <cell r="T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</row>
        <row r="10"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A11">
            <v>29018.22</v>
          </cell>
          <cell r="AB11">
            <v>29018.44</v>
          </cell>
          <cell r="AC11">
            <v>17169.84</v>
          </cell>
          <cell r="AD11">
            <v>17169.84</v>
          </cell>
          <cell r="AE11">
            <v>17196.599999999999</v>
          </cell>
          <cell r="AF11">
            <v>17196.599999999999</v>
          </cell>
        </row>
        <row r="12"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A12">
            <v>0.14000000000000001</v>
          </cell>
          <cell r="AB12">
            <v>0.14000000000000001</v>
          </cell>
          <cell r="AC12">
            <v>0.14000000000000001</v>
          </cell>
          <cell r="AD12">
            <v>0.14000000000000001</v>
          </cell>
          <cell r="AE12">
            <v>0.14000000000000001</v>
          </cell>
          <cell r="AF12">
            <v>0.14000000000000001</v>
          </cell>
        </row>
        <row r="13">
          <cell r="O13">
            <v>0</v>
          </cell>
          <cell r="P13">
            <v>0</v>
          </cell>
          <cell r="Q13">
            <v>-16.309999999999999</v>
          </cell>
          <cell r="R13">
            <v>-11.81</v>
          </cell>
          <cell r="S13">
            <v>0</v>
          </cell>
          <cell r="T13">
            <v>5655.67</v>
          </cell>
          <cell r="AA13">
            <v>0.05</v>
          </cell>
          <cell r="AB13">
            <v>0.05</v>
          </cell>
          <cell r="AC13">
            <v>0.05</v>
          </cell>
          <cell r="AD13">
            <v>0.05</v>
          </cell>
          <cell r="AE13">
            <v>0.05</v>
          </cell>
          <cell r="AF13">
            <v>0.05</v>
          </cell>
        </row>
        <row r="14"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48746.42</v>
          </cell>
          <cell r="AA14">
            <v>141.41</v>
          </cell>
          <cell r="AB14">
            <v>141.41</v>
          </cell>
          <cell r="AC14">
            <v>141.41</v>
          </cell>
          <cell r="AD14">
            <v>141.41</v>
          </cell>
          <cell r="AE14">
            <v>141.41</v>
          </cell>
          <cell r="AF14">
            <v>141.41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A15">
            <v>877.73</v>
          </cell>
          <cell r="AB15">
            <v>877.73</v>
          </cell>
          <cell r="AC15">
            <v>877.73</v>
          </cell>
          <cell r="AD15">
            <v>877.73</v>
          </cell>
          <cell r="AE15">
            <v>877.73</v>
          </cell>
          <cell r="AF15">
            <v>877.67</v>
          </cell>
        </row>
        <row r="16"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AA16">
            <v>102.36</v>
          </cell>
          <cell r="AB16">
            <v>102.36</v>
          </cell>
          <cell r="AC16">
            <v>102.36</v>
          </cell>
          <cell r="AD16">
            <v>102.36</v>
          </cell>
          <cell r="AE16">
            <v>102.36</v>
          </cell>
          <cell r="AF16">
            <v>102.36</v>
          </cell>
        </row>
        <row r="17"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AA17">
            <v>1200.58</v>
          </cell>
          <cell r="AB17">
            <v>1199.78</v>
          </cell>
          <cell r="AC17">
            <v>1199.67</v>
          </cell>
          <cell r="AD17">
            <v>1199.58</v>
          </cell>
          <cell r="AE17">
            <v>1199.58</v>
          </cell>
          <cell r="AF17">
            <v>319.47000000000003</v>
          </cell>
        </row>
        <row r="18"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AA18">
            <v>286.54000000000002</v>
          </cell>
          <cell r="AB18">
            <v>286.24</v>
          </cell>
          <cell r="AC18">
            <v>286.24</v>
          </cell>
          <cell r="AD18">
            <v>286.24</v>
          </cell>
          <cell r="AE18">
            <v>286.24</v>
          </cell>
          <cell r="AF18">
            <v>388.03</v>
          </cell>
        </row>
        <row r="19"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AA19">
            <v>10464.84</v>
          </cell>
          <cell r="AB19">
            <v>10464.84</v>
          </cell>
          <cell r="AC19">
            <v>10464.84</v>
          </cell>
          <cell r="AD19">
            <v>10464.84</v>
          </cell>
          <cell r="AE19">
            <v>10464.84</v>
          </cell>
          <cell r="AF19">
            <v>10464.84</v>
          </cell>
        </row>
        <row r="20">
          <cell r="O20">
            <v>216924.91</v>
          </cell>
          <cell r="P20">
            <v>12096.27</v>
          </cell>
          <cell r="Q20">
            <v>691.62</v>
          </cell>
          <cell r="R20">
            <v>-36494.080000000002</v>
          </cell>
          <cell r="S20">
            <v>0</v>
          </cell>
          <cell r="T20">
            <v>1280.6600000000001</v>
          </cell>
          <cell r="AA20">
            <v>41.47</v>
          </cell>
          <cell r="AB20">
            <v>41.47</v>
          </cell>
          <cell r="AC20">
            <v>41.47</v>
          </cell>
          <cell r="AD20">
            <v>41.47</v>
          </cell>
          <cell r="AE20">
            <v>41.47</v>
          </cell>
          <cell r="AF20">
            <v>41.47</v>
          </cell>
        </row>
        <row r="21"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AA21">
            <v>435.48</v>
          </cell>
          <cell r="AB21">
            <v>435.48</v>
          </cell>
          <cell r="AC21">
            <v>435.48</v>
          </cell>
          <cell r="AD21">
            <v>435.48</v>
          </cell>
          <cell r="AE21">
            <v>435.48</v>
          </cell>
          <cell r="AF21">
            <v>435.48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AA22">
            <v>17.7</v>
          </cell>
          <cell r="AB22">
            <v>17.7</v>
          </cell>
          <cell r="AC22">
            <v>17.7</v>
          </cell>
          <cell r="AD22">
            <v>17.7</v>
          </cell>
          <cell r="AE22">
            <v>17.7</v>
          </cell>
          <cell r="AF22">
            <v>17.7</v>
          </cell>
        </row>
        <row r="23">
          <cell r="O23">
            <v>0</v>
          </cell>
          <cell r="P23">
            <v>0</v>
          </cell>
          <cell r="Q23">
            <v>50.26</v>
          </cell>
          <cell r="R23">
            <v>5401.26</v>
          </cell>
          <cell r="S23">
            <v>1731.93</v>
          </cell>
          <cell r="T23">
            <v>3476.57</v>
          </cell>
          <cell r="AA23">
            <v>156.94</v>
          </cell>
          <cell r="AB23">
            <v>156.94</v>
          </cell>
          <cell r="AC23">
            <v>156.94</v>
          </cell>
          <cell r="AD23">
            <v>154.16999999999999</v>
          </cell>
          <cell r="AE23">
            <v>153.75</v>
          </cell>
          <cell r="AF23">
            <v>153.75</v>
          </cell>
        </row>
        <row r="24">
          <cell r="O24">
            <v>-282.61</v>
          </cell>
          <cell r="P24">
            <v>0</v>
          </cell>
          <cell r="Q24">
            <v>-5.47</v>
          </cell>
          <cell r="R24">
            <v>0</v>
          </cell>
          <cell r="S24">
            <v>0</v>
          </cell>
          <cell r="T24">
            <v>0</v>
          </cell>
          <cell r="AA24">
            <v>236661.4</v>
          </cell>
          <cell r="AB24">
            <v>236725.68</v>
          </cell>
          <cell r="AC24">
            <v>236729.88</v>
          </cell>
          <cell r="AD24">
            <v>236471.31</v>
          </cell>
          <cell r="AE24">
            <v>236471.31</v>
          </cell>
          <cell r="AF24">
            <v>236484.92</v>
          </cell>
        </row>
        <row r="25">
          <cell r="O25">
            <v>1319368.6900000002</v>
          </cell>
          <cell r="P25">
            <v>0</v>
          </cell>
          <cell r="Q25">
            <v>6330.67</v>
          </cell>
          <cell r="R25">
            <v>53209.109999999986</v>
          </cell>
          <cell r="S25">
            <v>251050.9</v>
          </cell>
          <cell r="T25">
            <v>-619.85</v>
          </cell>
          <cell r="AA25">
            <v>125262.66</v>
          </cell>
          <cell r="AB25">
            <v>125143.03999999999</v>
          </cell>
          <cell r="AC25">
            <v>125143.03999999999</v>
          </cell>
          <cell r="AD25">
            <v>125143.03999999999</v>
          </cell>
          <cell r="AE25">
            <v>125143.03999999999</v>
          </cell>
          <cell r="AF25">
            <v>125143.03999999999</v>
          </cell>
        </row>
        <row r="26"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AA26">
            <v>23950.57</v>
          </cell>
          <cell r="AB26">
            <v>23950.57</v>
          </cell>
          <cell r="AC26">
            <v>23950.57</v>
          </cell>
          <cell r="AD26">
            <v>23950.57</v>
          </cell>
          <cell r="AE26">
            <v>23950.57</v>
          </cell>
          <cell r="AF26">
            <v>23950.57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AA27">
            <v>15541.13</v>
          </cell>
          <cell r="AB27">
            <v>15541.13</v>
          </cell>
          <cell r="AC27">
            <v>15541.5</v>
          </cell>
          <cell r="AD27">
            <v>15588.01</v>
          </cell>
          <cell r="AE27">
            <v>15605.9</v>
          </cell>
          <cell r="AF27">
            <v>15562.92</v>
          </cell>
        </row>
        <row r="28"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AA28">
            <v>6142.23</v>
          </cell>
          <cell r="AB28">
            <v>6142.23</v>
          </cell>
          <cell r="AC28">
            <v>6142.2</v>
          </cell>
          <cell r="AD28">
            <v>6142.2</v>
          </cell>
          <cell r="AE28">
            <v>6142.2</v>
          </cell>
          <cell r="AF28">
            <v>6142.2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AA29">
            <v>358698.84</v>
          </cell>
          <cell r="AB29">
            <v>358698.84</v>
          </cell>
          <cell r="AC29">
            <v>358731.94</v>
          </cell>
          <cell r="AD29">
            <v>359056.54</v>
          </cell>
          <cell r="AE29">
            <v>360894.34</v>
          </cell>
          <cell r="AF29">
            <v>359956.74</v>
          </cell>
        </row>
        <row r="30"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10155.56</v>
          </cell>
          <cell r="AA30">
            <v>228.05</v>
          </cell>
          <cell r="AB30">
            <v>227.62</v>
          </cell>
          <cell r="AC30">
            <v>227.62</v>
          </cell>
          <cell r="AD30">
            <v>227.62</v>
          </cell>
          <cell r="AE30">
            <v>227.62</v>
          </cell>
          <cell r="AF30">
            <v>227.62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AA31">
            <v>12007.42</v>
          </cell>
          <cell r="AB31">
            <v>11989.96</v>
          </cell>
          <cell r="AC31">
            <v>11989.96</v>
          </cell>
          <cell r="AD31">
            <v>11989.96</v>
          </cell>
          <cell r="AE31">
            <v>11989.96</v>
          </cell>
          <cell r="AF31">
            <v>11989.96</v>
          </cell>
        </row>
        <row r="32">
          <cell r="O32">
            <v>274.68</v>
          </cell>
          <cell r="P32">
            <v>515.14</v>
          </cell>
          <cell r="Q32">
            <v>31.84</v>
          </cell>
          <cell r="R32">
            <v>0</v>
          </cell>
          <cell r="S32">
            <v>0</v>
          </cell>
          <cell r="T32">
            <v>0</v>
          </cell>
          <cell r="AA32">
            <v>7029.4</v>
          </cell>
          <cell r="AB32">
            <v>7029.4</v>
          </cell>
          <cell r="AC32">
            <v>7029.4</v>
          </cell>
          <cell r="AD32">
            <v>7029.4</v>
          </cell>
          <cell r="AE32">
            <v>7029.4</v>
          </cell>
          <cell r="AF32">
            <v>7029.4</v>
          </cell>
        </row>
        <row r="33">
          <cell r="O33">
            <v>346.15</v>
          </cell>
          <cell r="P33">
            <v>649.15</v>
          </cell>
          <cell r="Q33">
            <v>40.130000000000003</v>
          </cell>
          <cell r="R33">
            <v>0</v>
          </cell>
          <cell r="S33">
            <v>0</v>
          </cell>
          <cell r="T33">
            <v>0</v>
          </cell>
          <cell r="AA33">
            <v>350.27</v>
          </cell>
          <cell r="AB33">
            <v>350.27</v>
          </cell>
          <cell r="AC33">
            <v>350.27</v>
          </cell>
          <cell r="AD33">
            <v>350.27</v>
          </cell>
          <cell r="AE33">
            <v>350.27</v>
          </cell>
          <cell r="AF33">
            <v>350.27</v>
          </cell>
        </row>
        <row r="34">
          <cell r="O34">
            <v>21711.13</v>
          </cell>
          <cell r="P34">
            <v>40716.53</v>
          </cell>
          <cell r="Q34">
            <v>2517.16</v>
          </cell>
          <cell r="R34">
            <v>0</v>
          </cell>
          <cell r="S34">
            <v>0</v>
          </cell>
          <cell r="T34">
            <v>0</v>
          </cell>
          <cell r="AA34">
            <v>1705.13</v>
          </cell>
          <cell r="AB34">
            <v>1705.13</v>
          </cell>
          <cell r="AC34">
            <v>1705.13</v>
          </cell>
          <cell r="AD34">
            <v>1705.13</v>
          </cell>
          <cell r="AE34">
            <v>1705.13</v>
          </cell>
          <cell r="AF34">
            <v>1823.76</v>
          </cell>
        </row>
        <row r="35">
          <cell r="AA35">
            <v>103578.4</v>
          </cell>
          <cell r="AB35">
            <v>103578.4</v>
          </cell>
          <cell r="AC35">
            <v>103578.4</v>
          </cell>
          <cell r="AD35">
            <v>103578.4</v>
          </cell>
          <cell r="AE35">
            <v>103578.4</v>
          </cell>
          <cell r="AF35">
            <v>104405.75</v>
          </cell>
        </row>
        <row r="36"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AA36">
            <v>1759.94</v>
          </cell>
          <cell r="AB36">
            <v>1762.25</v>
          </cell>
          <cell r="AC36">
            <v>1762.42</v>
          </cell>
          <cell r="AD36">
            <v>1762.42</v>
          </cell>
          <cell r="AE36">
            <v>1762.42</v>
          </cell>
          <cell r="AF36">
            <v>1762.42</v>
          </cell>
        </row>
        <row r="37"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AA37">
            <v>1284.22</v>
          </cell>
          <cell r="AB37">
            <v>1286.05</v>
          </cell>
          <cell r="AC37">
            <v>1286.18</v>
          </cell>
          <cell r="AD37">
            <v>1286.18</v>
          </cell>
          <cell r="AE37">
            <v>1286.18</v>
          </cell>
          <cell r="AF37">
            <v>1286.18</v>
          </cell>
        </row>
        <row r="38"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AA38">
            <v>154349.01</v>
          </cell>
          <cell r="AB38">
            <v>154621.84</v>
          </cell>
          <cell r="AC38">
            <v>154641.13</v>
          </cell>
          <cell r="AD38">
            <v>154641.13</v>
          </cell>
          <cell r="AE38">
            <v>154641.13</v>
          </cell>
          <cell r="AF38">
            <v>154641.13</v>
          </cell>
        </row>
        <row r="39"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</row>
        <row r="42"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AA42">
            <v>0.98</v>
          </cell>
          <cell r="AB42">
            <v>0.98</v>
          </cell>
          <cell r="AC42">
            <v>0.98</v>
          </cell>
          <cell r="AD42">
            <v>0.98</v>
          </cell>
          <cell r="AE42">
            <v>0.98</v>
          </cell>
          <cell r="AF42">
            <v>0.98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AA43">
            <v>24.93</v>
          </cell>
          <cell r="AB43">
            <v>24.93</v>
          </cell>
          <cell r="AC43">
            <v>24.93</v>
          </cell>
          <cell r="AD43">
            <v>24.93</v>
          </cell>
          <cell r="AE43">
            <v>24.93</v>
          </cell>
          <cell r="AF43">
            <v>24.93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AA44">
            <v>160.93</v>
          </cell>
          <cell r="AB44">
            <v>160.93</v>
          </cell>
          <cell r="AC44">
            <v>160.93</v>
          </cell>
          <cell r="AD44">
            <v>160.93</v>
          </cell>
          <cell r="AE44">
            <v>160.93</v>
          </cell>
          <cell r="AF44">
            <v>160.93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AA45">
            <v>17.739999999999998</v>
          </cell>
          <cell r="AB45">
            <v>17.739999999999998</v>
          </cell>
          <cell r="AC45">
            <v>17.739999999999998</v>
          </cell>
          <cell r="AD45">
            <v>17.739999999999998</v>
          </cell>
          <cell r="AE45">
            <v>17.739999999999998</v>
          </cell>
          <cell r="AF45">
            <v>17.739999999999998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AA46">
            <v>148.88999999999999</v>
          </cell>
          <cell r="AB46">
            <v>148.88999999999999</v>
          </cell>
          <cell r="AC46">
            <v>148.88999999999999</v>
          </cell>
          <cell r="AD46">
            <v>148.88999999999999</v>
          </cell>
          <cell r="AE46">
            <v>148.88999999999999</v>
          </cell>
          <cell r="AF46">
            <v>148.88999999999999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AA47">
            <v>12124.9</v>
          </cell>
          <cell r="AB47">
            <v>12124.9</v>
          </cell>
          <cell r="AC47">
            <v>12124.9</v>
          </cell>
          <cell r="AD47">
            <v>11947.49</v>
          </cell>
          <cell r="AE47">
            <v>11947.49</v>
          </cell>
          <cell r="AF47">
            <v>11947.49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AA48">
            <v>2139.17</v>
          </cell>
          <cell r="AB48">
            <v>2139.17</v>
          </cell>
          <cell r="AC48">
            <v>2139.17</v>
          </cell>
          <cell r="AD48">
            <v>2139.17</v>
          </cell>
          <cell r="AE48">
            <v>2139.17</v>
          </cell>
          <cell r="AF48">
            <v>2139.17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AA49">
            <v>322.26</v>
          </cell>
          <cell r="AB49">
            <v>322.26</v>
          </cell>
          <cell r="AC49">
            <v>322.26</v>
          </cell>
          <cell r="AD49">
            <v>322.26</v>
          </cell>
          <cell r="AE49">
            <v>322.26</v>
          </cell>
          <cell r="AF49">
            <v>322.26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AA50">
            <v>2542.25</v>
          </cell>
          <cell r="AB50">
            <v>2542.25</v>
          </cell>
          <cell r="AC50">
            <v>2542.25</v>
          </cell>
          <cell r="AD50">
            <v>2542.25</v>
          </cell>
          <cell r="AE50">
            <v>2542.25</v>
          </cell>
          <cell r="AF50">
            <v>2542.25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AA51">
            <v>52.07</v>
          </cell>
          <cell r="AB51">
            <v>52.07</v>
          </cell>
          <cell r="AC51">
            <v>52.07</v>
          </cell>
          <cell r="AD51">
            <v>52.07</v>
          </cell>
          <cell r="AE51">
            <v>52.07</v>
          </cell>
          <cell r="AF51">
            <v>52.07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AA52">
            <v>40.049999999999997</v>
          </cell>
          <cell r="AB52">
            <v>40.049999999999997</v>
          </cell>
          <cell r="AC52">
            <v>40.049999999999997</v>
          </cell>
          <cell r="AD52">
            <v>40.049999999999997</v>
          </cell>
          <cell r="AE52">
            <v>40.049999999999997</v>
          </cell>
          <cell r="AF52">
            <v>40.049999999999997</v>
          </cell>
        </row>
        <row r="53">
          <cell r="O53">
            <v>0</v>
          </cell>
          <cell r="P53">
            <v>0</v>
          </cell>
          <cell r="Q53">
            <v>0</v>
          </cell>
          <cell r="R53">
            <v>37618.199999999997</v>
          </cell>
          <cell r="S53">
            <v>0</v>
          </cell>
          <cell r="T53">
            <v>0</v>
          </cell>
          <cell r="AA53">
            <v>120.49</v>
          </cell>
          <cell r="AB53">
            <v>120.49</v>
          </cell>
          <cell r="AC53">
            <v>120.49</v>
          </cell>
          <cell r="AD53">
            <v>120.49</v>
          </cell>
          <cell r="AE53">
            <v>120.49</v>
          </cell>
          <cell r="AF53">
            <v>120.49</v>
          </cell>
        </row>
        <row r="54"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AA54">
            <v>141.38</v>
          </cell>
          <cell r="AB54">
            <v>141.38</v>
          </cell>
          <cell r="AC54">
            <v>141.38</v>
          </cell>
          <cell r="AD54">
            <v>141.38</v>
          </cell>
          <cell r="AE54">
            <v>141.38</v>
          </cell>
          <cell r="AF54">
            <v>141.38</v>
          </cell>
        </row>
        <row r="55"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AA55">
            <v>1385.17</v>
          </cell>
          <cell r="AB55">
            <v>1385.17</v>
          </cell>
          <cell r="AC55">
            <v>1385.17</v>
          </cell>
          <cell r="AD55">
            <v>1385.17</v>
          </cell>
          <cell r="AE55">
            <v>1385.17</v>
          </cell>
          <cell r="AF55">
            <v>1385.17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AA56">
            <v>102.38</v>
          </cell>
          <cell r="AB56">
            <v>102.38</v>
          </cell>
          <cell r="AC56">
            <v>102.38</v>
          </cell>
          <cell r="AD56">
            <v>117.09</v>
          </cell>
          <cell r="AE56">
            <v>117.09</v>
          </cell>
          <cell r="AF56">
            <v>117.09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AA57">
            <v>708.38</v>
          </cell>
          <cell r="AB57">
            <v>708.38</v>
          </cell>
          <cell r="AC57">
            <v>708.38</v>
          </cell>
          <cell r="AD57">
            <v>708.38</v>
          </cell>
          <cell r="AE57">
            <v>708.38</v>
          </cell>
          <cell r="AF57">
            <v>708.38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AA58">
            <v>961.78</v>
          </cell>
          <cell r="AB58">
            <v>961.78</v>
          </cell>
          <cell r="AC58">
            <v>961.78</v>
          </cell>
          <cell r="AD58">
            <v>961.78</v>
          </cell>
          <cell r="AE58">
            <v>961.78</v>
          </cell>
          <cell r="AF58">
            <v>961.78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AA59">
            <v>72.680000000000007</v>
          </cell>
          <cell r="AB59">
            <v>72.680000000000007</v>
          </cell>
          <cell r="AC59">
            <v>72.680000000000007</v>
          </cell>
          <cell r="AD59">
            <v>72.680000000000007</v>
          </cell>
          <cell r="AE59">
            <v>72.680000000000007</v>
          </cell>
          <cell r="AF59">
            <v>72.680000000000007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AA60">
            <v>90.23</v>
          </cell>
          <cell r="AB60">
            <v>90.23</v>
          </cell>
          <cell r="AC60">
            <v>90.23</v>
          </cell>
          <cell r="AD60">
            <v>90.23</v>
          </cell>
          <cell r="AE60">
            <v>90.23</v>
          </cell>
          <cell r="AF60">
            <v>90.23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AA61">
            <v>662.19</v>
          </cell>
          <cell r="AB61">
            <v>662.19</v>
          </cell>
          <cell r="AC61">
            <v>662.19</v>
          </cell>
          <cell r="AD61">
            <v>662.19</v>
          </cell>
          <cell r="AE61">
            <v>662.19</v>
          </cell>
          <cell r="AF61">
            <v>662.19</v>
          </cell>
        </row>
        <row r="62"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AA62">
            <v>43566.44</v>
          </cell>
          <cell r="AB62">
            <v>43556.87</v>
          </cell>
          <cell r="AC62">
            <v>43556.87</v>
          </cell>
          <cell r="AD62">
            <v>43556.87</v>
          </cell>
          <cell r="AE62">
            <v>43556.87</v>
          </cell>
          <cell r="AF62">
            <v>43556.87</v>
          </cell>
        </row>
        <row r="63"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AA63">
            <v>1304.46</v>
          </cell>
          <cell r="AB63">
            <v>1304.46</v>
          </cell>
          <cell r="AC63">
            <v>1304.46</v>
          </cell>
          <cell r="AD63">
            <v>1304.46</v>
          </cell>
          <cell r="AE63">
            <v>1304.46</v>
          </cell>
          <cell r="AF63">
            <v>1304.46</v>
          </cell>
        </row>
        <row r="64"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AA64">
            <v>4047.38</v>
          </cell>
          <cell r="AB64">
            <v>4047.38</v>
          </cell>
          <cell r="AC64">
            <v>4047.38</v>
          </cell>
          <cell r="AD64">
            <v>4047.38</v>
          </cell>
          <cell r="AE64">
            <v>4047.38</v>
          </cell>
          <cell r="AF64">
            <v>4047.38</v>
          </cell>
        </row>
        <row r="65">
          <cell r="O65">
            <v>0</v>
          </cell>
          <cell r="P65">
            <v>0</v>
          </cell>
          <cell r="Q65">
            <v>174917.78</v>
          </cell>
          <cell r="R65">
            <v>7759.56</v>
          </cell>
          <cell r="S65">
            <v>0</v>
          </cell>
          <cell r="T65">
            <v>87.24</v>
          </cell>
          <cell r="AA65">
            <v>2658.51</v>
          </cell>
          <cell r="AB65">
            <v>2658.51</v>
          </cell>
          <cell r="AC65">
            <v>2840.92</v>
          </cell>
          <cell r="AD65">
            <v>2850.36</v>
          </cell>
          <cell r="AE65">
            <v>2850.36</v>
          </cell>
          <cell r="AF65">
            <v>2850.52</v>
          </cell>
        </row>
        <row r="66"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AA66">
            <v>577.09</v>
          </cell>
          <cell r="AB66">
            <v>577.09</v>
          </cell>
          <cell r="AC66">
            <v>577.09</v>
          </cell>
          <cell r="AD66">
            <v>577.09</v>
          </cell>
          <cell r="AE66">
            <v>577.09</v>
          </cell>
          <cell r="AF66">
            <v>577.09</v>
          </cell>
        </row>
        <row r="67"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AA67">
            <v>171.35</v>
          </cell>
          <cell r="AB67">
            <v>171.35</v>
          </cell>
          <cell r="AC67">
            <v>171.35</v>
          </cell>
          <cell r="AD67">
            <v>171.35</v>
          </cell>
          <cell r="AE67">
            <v>171.35</v>
          </cell>
          <cell r="AF67">
            <v>171.35</v>
          </cell>
        </row>
        <row r="68"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AA68">
            <v>79.42</v>
          </cell>
          <cell r="AB68">
            <v>79.42</v>
          </cell>
          <cell r="AC68">
            <v>79.42</v>
          </cell>
          <cell r="AD68">
            <v>79.42</v>
          </cell>
          <cell r="AE68">
            <v>79.42</v>
          </cell>
          <cell r="AF68">
            <v>79.42</v>
          </cell>
        </row>
        <row r="69"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AA69">
            <v>6.87</v>
          </cell>
          <cell r="AB69">
            <v>6.87</v>
          </cell>
          <cell r="AC69">
            <v>6.87</v>
          </cell>
          <cell r="AD69">
            <v>6.87</v>
          </cell>
          <cell r="AE69">
            <v>6.87</v>
          </cell>
          <cell r="AF69">
            <v>6.87</v>
          </cell>
        </row>
        <row r="70"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AA70">
            <v>87115.02</v>
          </cell>
          <cell r="AB70">
            <v>87162.04</v>
          </cell>
          <cell r="AC70">
            <v>87218.79</v>
          </cell>
          <cell r="AD70">
            <v>87297.42</v>
          </cell>
          <cell r="AE70">
            <v>86923.67</v>
          </cell>
          <cell r="AF70">
            <v>86794.17</v>
          </cell>
        </row>
        <row r="71">
          <cell r="O71">
            <v>9947.31</v>
          </cell>
          <cell r="P71">
            <v>15045.38</v>
          </cell>
          <cell r="Q71">
            <v>15889.17</v>
          </cell>
          <cell r="R71">
            <v>18871.34</v>
          </cell>
          <cell r="S71">
            <v>25694.78</v>
          </cell>
          <cell r="T71">
            <v>20507.62</v>
          </cell>
          <cell r="AA71">
            <v>232810.37</v>
          </cell>
          <cell r="AB71">
            <v>232423.56</v>
          </cell>
          <cell r="AC71">
            <v>232382.1</v>
          </cell>
          <cell r="AD71">
            <v>232369.26</v>
          </cell>
          <cell r="AE71">
            <v>232473.68</v>
          </cell>
          <cell r="AF71">
            <v>232447.61</v>
          </cell>
        </row>
        <row r="72">
          <cell r="O72">
            <v>618937.01000000013</v>
          </cell>
          <cell r="P72">
            <v>-105642.84999999963</v>
          </cell>
          <cell r="Q72">
            <v>82995.819999999949</v>
          </cell>
          <cell r="R72">
            <v>194123.33</v>
          </cell>
          <cell r="S72">
            <v>92477.33</v>
          </cell>
          <cell r="T72">
            <v>57703.11</v>
          </cell>
          <cell r="AA72">
            <v>155359.60999999999</v>
          </cell>
          <cell r="AB72">
            <v>156080.35999999999</v>
          </cell>
          <cell r="AC72">
            <v>159038.85999999999</v>
          </cell>
          <cell r="AD72">
            <v>160494.81</v>
          </cell>
          <cell r="AE72">
            <v>161477.26999999999</v>
          </cell>
          <cell r="AF72">
            <v>165656.59</v>
          </cell>
        </row>
        <row r="73">
          <cell r="O73">
            <v>689692.88</v>
          </cell>
          <cell r="P73">
            <v>560959.30000000005</v>
          </cell>
          <cell r="Q73">
            <v>1993880.1500000001</v>
          </cell>
          <cell r="R73">
            <v>860817.17</v>
          </cell>
          <cell r="S73">
            <v>470077.26</v>
          </cell>
          <cell r="T73">
            <v>1613008.36</v>
          </cell>
          <cell r="AA73">
            <v>20302.87</v>
          </cell>
          <cell r="AB73">
            <v>20314.16</v>
          </cell>
          <cell r="AC73">
            <v>20361.16</v>
          </cell>
          <cell r="AD73">
            <v>22430.94</v>
          </cell>
          <cell r="AE73">
            <v>22431.47</v>
          </cell>
          <cell r="AF73">
            <v>22470.73</v>
          </cell>
        </row>
        <row r="74">
          <cell r="O74">
            <v>0</v>
          </cell>
          <cell r="P74">
            <v>6811.61</v>
          </cell>
          <cell r="Q74">
            <v>25163.41</v>
          </cell>
          <cell r="R74">
            <v>859424.66</v>
          </cell>
          <cell r="S74">
            <v>183.72</v>
          </cell>
          <cell r="T74">
            <v>11210.359999999986</v>
          </cell>
          <cell r="AA74">
            <v>8808.11</v>
          </cell>
          <cell r="AB74">
            <v>8842.24</v>
          </cell>
          <cell r="AC74">
            <v>9247.7800000000007</v>
          </cell>
          <cell r="AD74">
            <v>9261.86</v>
          </cell>
          <cell r="AE74">
            <v>9261.76</v>
          </cell>
          <cell r="AF74">
            <v>9278.26</v>
          </cell>
        </row>
        <row r="75">
          <cell r="O75">
            <v>0</v>
          </cell>
          <cell r="P75">
            <v>19095.11</v>
          </cell>
          <cell r="Q75">
            <v>198517.42</v>
          </cell>
          <cell r="R75">
            <v>5905.4200000000019</v>
          </cell>
          <cell r="S75">
            <v>-35.32</v>
          </cell>
          <cell r="T75">
            <v>4615.5</v>
          </cell>
          <cell r="AA75">
            <v>3353.62</v>
          </cell>
          <cell r="AB75">
            <v>3790.38</v>
          </cell>
          <cell r="AC75">
            <v>3791.56</v>
          </cell>
          <cell r="AD75">
            <v>3793.04</v>
          </cell>
          <cell r="AE75">
            <v>3794.42</v>
          </cell>
          <cell r="AF75">
            <v>3791.2</v>
          </cell>
        </row>
        <row r="76">
          <cell r="O76">
            <v>0</v>
          </cell>
          <cell r="P76">
            <v>244337.56</v>
          </cell>
          <cell r="Q76">
            <v>578.72</v>
          </cell>
          <cell r="R76">
            <v>620.96</v>
          </cell>
          <cell r="S76">
            <v>481.58</v>
          </cell>
          <cell r="T76">
            <v>12.4</v>
          </cell>
          <cell r="AA76">
            <v>316265.52</v>
          </cell>
          <cell r="AB76">
            <v>317836.82</v>
          </cell>
          <cell r="AC76">
            <v>320397.71999999997</v>
          </cell>
          <cell r="AD76">
            <v>322964.11</v>
          </cell>
          <cell r="AE76">
            <v>327204.43</v>
          </cell>
          <cell r="AF76">
            <v>331401.42</v>
          </cell>
        </row>
        <row r="77">
          <cell r="O77">
            <v>660475.62</v>
          </cell>
          <cell r="P77">
            <v>929841.63</v>
          </cell>
          <cell r="Q77">
            <v>1145165.01</v>
          </cell>
          <cell r="R77">
            <v>1173463.52</v>
          </cell>
          <cell r="S77">
            <v>1280675.3799999999</v>
          </cell>
          <cell r="T77">
            <v>1138758.49</v>
          </cell>
          <cell r="AA77">
            <v>185750.7</v>
          </cell>
          <cell r="AB77">
            <v>186756.33</v>
          </cell>
          <cell r="AC77">
            <v>189432.7</v>
          </cell>
          <cell r="AD77">
            <v>192636.06</v>
          </cell>
          <cell r="AE77">
            <v>194168.03</v>
          </cell>
          <cell r="AF77">
            <v>200412.07</v>
          </cell>
        </row>
        <row r="78">
          <cell r="O78">
            <v>706669.93</v>
          </cell>
          <cell r="P78">
            <v>227377.45</v>
          </cell>
          <cell r="Q78">
            <v>451437.04</v>
          </cell>
          <cell r="R78">
            <v>490465</v>
          </cell>
          <cell r="S78">
            <v>260379.06</v>
          </cell>
          <cell r="T78">
            <v>601836.38</v>
          </cell>
          <cell r="AA78">
            <v>188708.07</v>
          </cell>
          <cell r="AB78">
            <v>188964.15</v>
          </cell>
          <cell r="AC78">
            <v>189056.72</v>
          </cell>
          <cell r="AD78">
            <v>189337.62</v>
          </cell>
          <cell r="AE78">
            <v>189405.61</v>
          </cell>
          <cell r="AF78">
            <v>189392.94</v>
          </cell>
        </row>
        <row r="79">
          <cell r="O79">
            <v>155633.13</v>
          </cell>
          <cell r="P79">
            <v>168192.91</v>
          </cell>
          <cell r="Q79">
            <v>31379.41</v>
          </cell>
          <cell r="R79">
            <v>136045.35999999999</v>
          </cell>
          <cell r="S79">
            <v>176290.5</v>
          </cell>
          <cell r="T79">
            <v>-2452.37</v>
          </cell>
          <cell r="AA79">
            <v>26798.33</v>
          </cell>
          <cell r="AB79">
            <v>26809.21</v>
          </cell>
          <cell r="AC79">
            <v>26995.56</v>
          </cell>
          <cell r="AD79">
            <v>27029.759999999998</v>
          </cell>
          <cell r="AE79">
            <v>27067.81</v>
          </cell>
          <cell r="AF79">
            <v>27504.83</v>
          </cell>
        </row>
        <row r="80">
          <cell r="O80">
            <v>11776.33</v>
          </cell>
          <cell r="P80">
            <v>5545.27</v>
          </cell>
          <cell r="Q80">
            <v>83084.639999999999</v>
          </cell>
          <cell r="R80">
            <v>13068.68</v>
          </cell>
          <cell r="S80">
            <v>12119.6</v>
          </cell>
          <cell r="T80">
            <v>111342.14000000001</v>
          </cell>
          <cell r="AA80">
            <v>358.39</v>
          </cell>
          <cell r="AB80">
            <v>365.02</v>
          </cell>
          <cell r="AC80">
            <v>368.2</v>
          </cell>
          <cell r="AD80">
            <v>370.25</v>
          </cell>
          <cell r="AE80">
            <v>374.12</v>
          </cell>
          <cell r="AF80">
            <v>378.43</v>
          </cell>
        </row>
        <row r="81">
          <cell r="O81">
            <v>798.07</v>
          </cell>
          <cell r="P81">
            <v>4513.2</v>
          </cell>
          <cell r="Q81">
            <v>1894.44</v>
          </cell>
          <cell r="R81">
            <v>1048.24</v>
          </cell>
          <cell r="S81">
            <v>1645.19</v>
          </cell>
          <cell r="T81">
            <v>1466.66</v>
          </cell>
          <cell r="AA81">
            <v>11599.56</v>
          </cell>
          <cell r="AB81">
            <v>11610.84</v>
          </cell>
          <cell r="AC81">
            <v>11606.65</v>
          </cell>
          <cell r="AD81">
            <v>11613.31</v>
          </cell>
          <cell r="AE81">
            <v>11630.48</v>
          </cell>
          <cell r="AF81">
            <v>11633.63</v>
          </cell>
        </row>
        <row r="82">
          <cell r="O82">
            <v>2744.76</v>
          </cell>
          <cell r="P82">
            <v>6657.01</v>
          </cell>
          <cell r="Q82">
            <v>-2163.41</v>
          </cell>
          <cell r="R82">
            <v>2949.17</v>
          </cell>
          <cell r="S82">
            <v>6336.7</v>
          </cell>
          <cell r="T82">
            <v>926.97</v>
          </cell>
          <cell r="AA82">
            <v>22342.1</v>
          </cell>
          <cell r="AB82">
            <v>22342.1</v>
          </cell>
          <cell r="AC82">
            <v>22342.53</v>
          </cell>
          <cell r="AD82">
            <v>22342.53</v>
          </cell>
          <cell r="AE82">
            <v>22342.53</v>
          </cell>
          <cell r="AF82">
            <v>22342.53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AA83">
            <v>542.42999999999995</v>
          </cell>
          <cell r="AB83">
            <v>542.42999999999995</v>
          </cell>
          <cell r="AC83">
            <v>542.42999999999995</v>
          </cell>
          <cell r="AD83">
            <v>542.42999999999995</v>
          </cell>
          <cell r="AE83">
            <v>542.42999999999995</v>
          </cell>
          <cell r="AF83">
            <v>542.42999999999995</v>
          </cell>
        </row>
        <row r="84">
          <cell r="O84">
            <v>1217.8700000000008</v>
          </cell>
          <cell r="P84">
            <v>0</v>
          </cell>
          <cell r="Q84">
            <v>162.56</v>
          </cell>
          <cell r="R84">
            <v>0</v>
          </cell>
          <cell r="S84">
            <v>0</v>
          </cell>
          <cell r="T84">
            <v>0</v>
          </cell>
          <cell r="AA84">
            <v>2222.16</v>
          </cell>
          <cell r="AB84">
            <v>2222.16</v>
          </cell>
          <cell r="AC84">
            <v>2222.16</v>
          </cell>
          <cell r="AD84">
            <v>2222.16</v>
          </cell>
          <cell r="AE84">
            <v>2222.16</v>
          </cell>
          <cell r="AF84">
            <v>2222.16</v>
          </cell>
        </row>
        <row r="85"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AA85">
            <v>40.590000000000003</v>
          </cell>
          <cell r="AB85">
            <v>40.590000000000003</v>
          </cell>
          <cell r="AC85">
            <v>40.590000000000003</v>
          </cell>
          <cell r="AD85">
            <v>40.590000000000003</v>
          </cell>
          <cell r="AE85">
            <v>40.590000000000003</v>
          </cell>
          <cell r="AF85">
            <v>40.590000000000003</v>
          </cell>
        </row>
        <row r="86"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AA86">
            <v>19430.240000000002</v>
          </cell>
          <cell r="AB86">
            <v>19430.240000000002</v>
          </cell>
          <cell r="AC86">
            <v>19430.240000000002</v>
          </cell>
          <cell r="AD86">
            <v>19430.240000000002</v>
          </cell>
          <cell r="AE86">
            <v>19430.240000000002</v>
          </cell>
          <cell r="AF86">
            <v>19430.240000000002</v>
          </cell>
        </row>
        <row r="87"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AA87">
            <v>17992.169999999998</v>
          </cell>
          <cell r="AB87">
            <v>17992.169999999998</v>
          </cell>
          <cell r="AC87">
            <v>17992.169999999998</v>
          </cell>
          <cell r="AD87">
            <v>17992.169999999998</v>
          </cell>
          <cell r="AE87">
            <v>17992.169999999998</v>
          </cell>
          <cell r="AF87">
            <v>17992.169999999998</v>
          </cell>
        </row>
        <row r="88"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AA88">
            <v>4113.91</v>
          </cell>
          <cell r="AB88">
            <v>4113.91</v>
          </cell>
          <cell r="AC88">
            <v>2977.52</v>
          </cell>
          <cell r="AD88">
            <v>2977.52</v>
          </cell>
          <cell r="AE88">
            <v>2977.52</v>
          </cell>
          <cell r="AF88">
            <v>2977.52</v>
          </cell>
        </row>
        <row r="89"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AA89">
            <v>47.52</v>
          </cell>
          <cell r="AB89">
            <v>47.52</v>
          </cell>
          <cell r="AC89">
            <v>6.79</v>
          </cell>
          <cell r="AD89">
            <v>6.79</v>
          </cell>
          <cell r="AE89">
            <v>6.79</v>
          </cell>
          <cell r="AF89">
            <v>6.79</v>
          </cell>
        </row>
        <row r="90"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AA90">
            <v>21739.4</v>
          </cell>
          <cell r="AB90">
            <v>22711.06</v>
          </cell>
          <cell r="AC90">
            <v>22776.080000000002</v>
          </cell>
          <cell r="AD90">
            <v>22932.69</v>
          </cell>
          <cell r="AE90">
            <v>23249.18</v>
          </cell>
          <cell r="AF90">
            <v>23290.41</v>
          </cell>
        </row>
        <row r="91">
          <cell r="O91">
            <v>0</v>
          </cell>
          <cell r="P91">
            <v>0</v>
          </cell>
          <cell r="Q91">
            <v>0</v>
          </cell>
          <cell r="AA91">
            <v>642.66999999999996</v>
          </cell>
          <cell r="AB91">
            <v>642.66999999999996</v>
          </cell>
          <cell r="AC91">
            <v>642.66999999999996</v>
          </cell>
          <cell r="AD91">
            <v>642.66999999999996</v>
          </cell>
          <cell r="AE91">
            <v>642.66999999999996</v>
          </cell>
          <cell r="AF91">
            <v>642.66999999999996</v>
          </cell>
        </row>
        <row r="92">
          <cell r="O92">
            <v>111371.14</v>
          </cell>
          <cell r="P92">
            <v>254230.84999999998</v>
          </cell>
          <cell r="Q92">
            <v>14565.190000000002</v>
          </cell>
          <cell r="R92">
            <v>30069.890000000003</v>
          </cell>
          <cell r="S92">
            <v>50638.18</v>
          </cell>
          <cell r="T92">
            <v>5277.260000000002</v>
          </cell>
          <cell r="AA92">
            <v>1018.07</v>
          </cell>
          <cell r="AB92">
            <v>1018.07</v>
          </cell>
          <cell r="AC92">
            <v>1018.07</v>
          </cell>
          <cell r="AD92">
            <v>1018.07</v>
          </cell>
          <cell r="AE92">
            <v>1018.07</v>
          </cell>
          <cell r="AF92">
            <v>1018.07</v>
          </cell>
        </row>
        <row r="93"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AA93">
            <v>315.20999999999998</v>
          </cell>
          <cell r="AB93">
            <v>315.20999999999998</v>
          </cell>
          <cell r="AC93">
            <v>315.20999999999998</v>
          </cell>
          <cell r="AD93">
            <v>315.20999999999998</v>
          </cell>
          <cell r="AE93">
            <v>315.20999999999998</v>
          </cell>
          <cell r="AF93">
            <v>315.20999999999998</v>
          </cell>
        </row>
        <row r="94"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AA94">
            <v>3773.25</v>
          </cell>
          <cell r="AB94">
            <v>3773.25</v>
          </cell>
          <cell r="AC94">
            <v>3773.25</v>
          </cell>
          <cell r="AD94">
            <v>3773.25</v>
          </cell>
          <cell r="AE94">
            <v>3773.25</v>
          </cell>
          <cell r="AF94">
            <v>3773.25</v>
          </cell>
        </row>
        <row r="95"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AA95">
            <v>31569.07</v>
          </cell>
          <cell r="AB95">
            <v>31569.07</v>
          </cell>
          <cell r="AC95">
            <v>31568.39</v>
          </cell>
          <cell r="AD95">
            <v>31568.39</v>
          </cell>
          <cell r="AE95">
            <v>31568.39</v>
          </cell>
          <cell r="AF95">
            <v>31520.02</v>
          </cell>
        </row>
        <row r="96"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AA96">
            <v>139.74</v>
          </cell>
          <cell r="AB96">
            <v>139.74</v>
          </cell>
          <cell r="AC96">
            <v>139.74</v>
          </cell>
          <cell r="AD96">
            <v>139.74</v>
          </cell>
          <cell r="AE96">
            <v>139.74</v>
          </cell>
          <cell r="AF96">
            <v>139.74</v>
          </cell>
        </row>
        <row r="97">
          <cell r="O97">
            <v>-7219.4</v>
          </cell>
          <cell r="P97">
            <v>0</v>
          </cell>
          <cell r="Q97">
            <v>-190.3</v>
          </cell>
          <cell r="R97">
            <v>0</v>
          </cell>
          <cell r="S97">
            <v>0</v>
          </cell>
          <cell r="T97">
            <v>-7738.61</v>
          </cell>
          <cell r="AA97">
            <v>1333.05</v>
          </cell>
          <cell r="AB97">
            <v>1333.05</v>
          </cell>
          <cell r="AC97">
            <v>1333.05</v>
          </cell>
          <cell r="AD97">
            <v>1333.05</v>
          </cell>
          <cell r="AE97">
            <v>1333.05</v>
          </cell>
          <cell r="AF97">
            <v>1333.05</v>
          </cell>
        </row>
        <row r="98"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AA98">
            <v>26145.61</v>
          </cell>
          <cell r="AB98">
            <v>26238.18</v>
          </cell>
          <cell r="AC98">
            <v>27268.959999999999</v>
          </cell>
          <cell r="AD98">
            <v>27352.47</v>
          </cell>
          <cell r="AE98">
            <v>27352.47</v>
          </cell>
          <cell r="AF98">
            <v>27722.3</v>
          </cell>
        </row>
        <row r="99"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O100">
            <v>0</v>
          </cell>
          <cell r="P100">
            <v>7404.86</v>
          </cell>
          <cell r="Q100">
            <v>72155.05</v>
          </cell>
          <cell r="R100">
            <v>5010.3100000000004</v>
          </cell>
          <cell r="S100">
            <v>0</v>
          </cell>
          <cell r="T100">
            <v>14793.29</v>
          </cell>
          <cell r="AA100">
            <v>-735.73</v>
          </cell>
          <cell r="AB100">
            <v>-735.73</v>
          </cell>
          <cell r="AC100">
            <v>-735.73</v>
          </cell>
          <cell r="AD100">
            <v>-735.73</v>
          </cell>
          <cell r="AE100">
            <v>-735.73</v>
          </cell>
          <cell r="AF100">
            <v>-735.73</v>
          </cell>
        </row>
        <row r="101">
          <cell r="AA101">
            <v>-76780.460000000021</v>
          </cell>
          <cell r="AB101">
            <v>-142791.65999999997</v>
          </cell>
          <cell r="AC101">
            <v>42982.040000000037</v>
          </cell>
          <cell r="AD101">
            <v>-132132.75</v>
          </cell>
          <cell r="AE101">
            <v>-296491.66000000003</v>
          </cell>
          <cell r="AF101">
            <v>-140190.80999999997</v>
          </cell>
        </row>
        <row r="102"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A103">
            <v>33770.85</v>
          </cell>
          <cell r="AB103">
            <v>33770.85</v>
          </cell>
          <cell r="AC103">
            <v>33770.85</v>
          </cell>
          <cell r="AD103">
            <v>33770.85</v>
          </cell>
          <cell r="AE103">
            <v>33770.85</v>
          </cell>
          <cell r="AF103">
            <v>33770.85</v>
          </cell>
        </row>
        <row r="104"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A104">
            <v>8953.39</v>
          </cell>
          <cell r="AB104">
            <v>8953.39</v>
          </cell>
          <cell r="AC104">
            <v>8953.39</v>
          </cell>
          <cell r="AD104">
            <v>8953.39</v>
          </cell>
          <cell r="AE104">
            <v>8953.39</v>
          </cell>
          <cell r="AF104">
            <v>8953.39</v>
          </cell>
        </row>
        <row r="105"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A105">
            <v>30762.85</v>
          </cell>
          <cell r="AB105">
            <v>30764.85</v>
          </cell>
          <cell r="AC105">
            <v>30775.97</v>
          </cell>
          <cell r="AD105">
            <v>32117.41</v>
          </cell>
          <cell r="AE105">
            <v>32136.25</v>
          </cell>
          <cell r="AF105">
            <v>33463.15</v>
          </cell>
        </row>
        <row r="106"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AA106">
            <v>7788.98</v>
          </cell>
          <cell r="AB106">
            <v>7788.98</v>
          </cell>
          <cell r="AC106">
            <v>7783.26</v>
          </cell>
          <cell r="AD106">
            <v>7783.26</v>
          </cell>
          <cell r="AE106">
            <v>7802.58</v>
          </cell>
          <cell r="AF106">
            <v>7802.58</v>
          </cell>
        </row>
        <row r="107"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A107">
            <v>828.71</v>
          </cell>
          <cell r="AB107">
            <v>863.09</v>
          </cell>
          <cell r="AC107">
            <v>867.17</v>
          </cell>
          <cell r="AD107">
            <v>996.61</v>
          </cell>
          <cell r="AE107">
            <v>996.61</v>
          </cell>
          <cell r="AF107">
            <v>996.61</v>
          </cell>
        </row>
        <row r="108">
          <cell r="O108">
            <v>97445.5</v>
          </cell>
          <cell r="P108">
            <v>979.32</v>
          </cell>
          <cell r="Q108">
            <v>4766.16</v>
          </cell>
          <cell r="R108">
            <v>492929.9</v>
          </cell>
          <cell r="S108">
            <v>5770.06</v>
          </cell>
          <cell r="T108">
            <v>0</v>
          </cell>
          <cell r="AA108">
            <v>1855.36</v>
          </cell>
          <cell r="AB108">
            <v>1855.36</v>
          </cell>
          <cell r="AC108">
            <v>1677.89</v>
          </cell>
          <cell r="AD108">
            <v>210.13</v>
          </cell>
          <cell r="AE108">
            <v>210.13</v>
          </cell>
          <cell r="AF108">
            <v>210.13</v>
          </cell>
        </row>
        <row r="109"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4832.45</v>
          </cell>
          <cell r="T109">
            <v>0</v>
          </cell>
          <cell r="AA109">
            <v>2546.7600000000002</v>
          </cell>
          <cell r="AB109">
            <v>2546.7600000000002</v>
          </cell>
          <cell r="AC109">
            <v>2546.7600000000002</v>
          </cell>
          <cell r="AD109">
            <v>2546.7600000000002</v>
          </cell>
          <cell r="AE109">
            <v>2546.7600000000002</v>
          </cell>
          <cell r="AF109">
            <v>2546.7600000000002</v>
          </cell>
        </row>
        <row r="110">
          <cell r="O110">
            <v>64912.61</v>
          </cell>
          <cell r="P110">
            <v>13714.45</v>
          </cell>
          <cell r="Q110">
            <v>1422.96</v>
          </cell>
          <cell r="R110">
            <v>38724.730000000003</v>
          </cell>
          <cell r="S110">
            <v>0</v>
          </cell>
          <cell r="T110">
            <v>0</v>
          </cell>
          <cell r="AA110">
            <v>43.86</v>
          </cell>
          <cell r="AB110">
            <v>43.86</v>
          </cell>
          <cell r="AC110">
            <v>43.86</v>
          </cell>
          <cell r="AD110">
            <v>43.86</v>
          </cell>
          <cell r="AE110">
            <v>43.86</v>
          </cell>
          <cell r="AF110">
            <v>43.86</v>
          </cell>
        </row>
        <row r="111"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A111">
            <v>9063.7900000000009</v>
          </cell>
          <cell r="AB111">
            <v>9063.7900000000009</v>
          </cell>
          <cell r="AC111">
            <v>9063.7900000000009</v>
          </cell>
          <cell r="AD111">
            <v>9063.7900000000009</v>
          </cell>
          <cell r="AE111">
            <v>9063.7900000000009</v>
          </cell>
          <cell r="AF111">
            <v>9063.7900000000009</v>
          </cell>
        </row>
        <row r="112"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AA112">
            <v>1371.35</v>
          </cell>
          <cell r="AB112">
            <v>1371.35</v>
          </cell>
          <cell r="AC112">
            <v>1371.35</v>
          </cell>
          <cell r="AD112">
            <v>1371.35</v>
          </cell>
          <cell r="AE112">
            <v>1371.35</v>
          </cell>
          <cell r="AF112">
            <v>1371.35</v>
          </cell>
        </row>
        <row r="113"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AA113">
            <v>141.79</v>
          </cell>
          <cell r="AB113">
            <v>141.79</v>
          </cell>
          <cell r="AC113">
            <v>141.79</v>
          </cell>
          <cell r="AD113">
            <v>141.79</v>
          </cell>
          <cell r="AE113">
            <v>141.79</v>
          </cell>
          <cell r="AF113">
            <v>141.79</v>
          </cell>
        </row>
        <row r="114"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A114">
            <v>999.49</v>
          </cell>
          <cell r="AB114">
            <v>999.49</v>
          </cell>
          <cell r="AC114">
            <v>999.49</v>
          </cell>
          <cell r="AD114">
            <v>999.49</v>
          </cell>
          <cell r="AE114">
            <v>999.49</v>
          </cell>
          <cell r="AF114">
            <v>999.49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A115">
            <v>7124.52</v>
          </cell>
          <cell r="AB115">
            <v>7124.52</v>
          </cell>
          <cell r="AC115">
            <v>7124.52</v>
          </cell>
          <cell r="AD115">
            <v>7124.52</v>
          </cell>
          <cell r="AE115">
            <v>7124.52</v>
          </cell>
          <cell r="AF115">
            <v>7124.52</v>
          </cell>
        </row>
        <row r="116"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A116">
            <v>67145.149999999994</v>
          </cell>
          <cell r="AB116">
            <v>67144.789999999994</v>
          </cell>
          <cell r="AC116">
            <v>67144.800000000003</v>
          </cell>
          <cell r="AD116">
            <v>67144.800000000003</v>
          </cell>
          <cell r="AE116">
            <v>67144.800000000003</v>
          </cell>
          <cell r="AF116">
            <v>67144.800000000003</v>
          </cell>
        </row>
        <row r="117"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A117">
            <v>13524.29</v>
          </cell>
          <cell r="AB117">
            <v>13524.29</v>
          </cell>
          <cell r="AC117">
            <v>13524.29</v>
          </cell>
          <cell r="AD117">
            <v>13524.29</v>
          </cell>
          <cell r="AE117">
            <v>13524.29</v>
          </cell>
          <cell r="AF117">
            <v>13524.29</v>
          </cell>
        </row>
        <row r="118"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AA118">
            <v>4297.6400000000003</v>
          </cell>
          <cell r="AB118">
            <v>4297.6400000000003</v>
          </cell>
          <cell r="AC118">
            <v>4297.6400000000003</v>
          </cell>
          <cell r="AD118">
            <v>4297.6400000000003</v>
          </cell>
          <cell r="AE118">
            <v>4297.6400000000003</v>
          </cell>
          <cell r="AF118">
            <v>4297.6400000000003</v>
          </cell>
        </row>
        <row r="119">
          <cell r="O119">
            <v>157.53</v>
          </cell>
          <cell r="P119">
            <v>-64.84</v>
          </cell>
          <cell r="Q119">
            <v>1.79</v>
          </cell>
          <cell r="R119">
            <v>0</v>
          </cell>
          <cell r="S119">
            <v>0</v>
          </cell>
          <cell r="T119">
            <v>0</v>
          </cell>
          <cell r="AA119">
            <v>6507.93</v>
          </cell>
          <cell r="AB119">
            <v>6507.93</v>
          </cell>
          <cell r="AC119">
            <v>6507.93</v>
          </cell>
          <cell r="AD119">
            <v>6507.93</v>
          </cell>
          <cell r="AE119">
            <v>6524.01</v>
          </cell>
          <cell r="AF119">
            <v>6524.89</v>
          </cell>
        </row>
        <row r="120"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AA120">
            <v>1050.8900000000001</v>
          </cell>
          <cell r="AB120">
            <v>1050.8900000000001</v>
          </cell>
          <cell r="AC120">
            <v>1050.8900000000001</v>
          </cell>
          <cell r="AD120">
            <v>1050.8900000000001</v>
          </cell>
          <cell r="AE120">
            <v>1050.8900000000001</v>
          </cell>
          <cell r="AF120">
            <v>1050.8900000000001</v>
          </cell>
        </row>
        <row r="121"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A121">
            <v>480797.81</v>
          </cell>
          <cell r="AB121">
            <v>480872.7</v>
          </cell>
          <cell r="AC121">
            <v>481369.93</v>
          </cell>
          <cell r="AD121">
            <v>481610.73</v>
          </cell>
          <cell r="AE121">
            <v>480115.11</v>
          </cell>
          <cell r="AF121">
            <v>480670.19</v>
          </cell>
        </row>
        <row r="122">
          <cell r="O122">
            <v>2746.66</v>
          </cell>
          <cell r="P122">
            <v>0</v>
          </cell>
          <cell r="Q122">
            <v>0</v>
          </cell>
          <cell r="R122">
            <v>0</v>
          </cell>
          <cell r="S122">
            <v>1731.93</v>
          </cell>
          <cell r="T122">
            <v>76.37</v>
          </cell>
          <cell r="AA122">
            <v>1272.8900000000001</v>
          </cell>
          <cell r="AB122">
            <v>1272.8900000000001</v>
          </cell>
          <cell r="AC122">
            <v>1272.8900000000001</v>
          </cell>
          <cell r="AD122">
            <v>1272.8900000000001</v>
          </cell>
          <cell r="AE122">
            <v>1272.8900000000001</v>
          </cell>
          <cell r="AF122">
            <v>1434.8</v>
          </cell>
        </row>
        <row r="123"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AA123">
            <v>1529.07</v>
          </cell>
          <cell r="AB123">
            <v>1529.07</v>
          </cell>
          <cell r="AC123">
            <v>1529.07</v>
          </cell>
          <cell r="AD123">
            <v>1529.07</v>
          </cell>
          <cell r="AE123">
            <v>1556.47</v>
          </cell>
          <cell r="AF123">
            <v>1625.34</v>
          </cell>
        </row>
        <row r="124">
          <cell r="O124">
            <v>104690.43</v>
          </cell>
          <cell r="P124">
            <v>18451.360000000015</v>
          </cell>
          <cell r="Q124">
            <v>107184.69</v>
          </cell>
          <cell r="R124">
            <v>44492.850000000006</v>
          </cell>
          <cell r="S124">
            <v>-230289.64</v>
          </cell>
          <cell r="T124">
            <v>68376.039999999994</v>
          </cell>
          <cell r="AA124">
            <v>555.15</v>
          </cell>
          <cell r="AB124">
            <v>567.05999999999995</v>
          </cell>
          <cell r="AC124">
            <v>567.05999999999995</v>
          </cell>
          <cell r="AD124">
            <v>567.05999999999995</v>
          </cell>
          <cell r="AE124">
            <v>575.71</v>
          </cell>
          <cell r="AF124">
            <v>575.79999999999995</v>
          </cell>
        </row>
        <row r="125"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9652.32</v>
          </cell>
          <cell r="AA125">
            <v>111.86</v>
          </cell>
          <cell r="AB125">
            <v>111.86</v>
          </cell>
          <cell r="AC125">
            <v>111.86</v>
          </cell>
          <cell r="AD125">
            <v>111.86</v>
          </cell>
          <cell r="AE125">
            <v>111.86</v>
          </cell>
          <cell r="AF125">
            <v>111.86</v>
          </cell>
        </row>
        <row r="126"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3406.91</v>
          </cell>
          <cell r="T126">
            <v>47.04</v>
          </cell>
        </row>
        <row r="127"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1304.3</v>
          </cell>
          <cell r="T127">
            <v>11.37</v>
          </cell>
          <cell r="AA127">
            <v>400.52</v>
          </cell>
          <cell r="AB127">
            <v>400.52</v>
          </cell>
          <cell r="AC127">
            <v>400.52</v>
          </cell>
          <cell r="AD127">
            <v>400.52</v>
          </cell>
          <cell r="AE127">
            <v>400.52</v>
          </cell>
          <cell r="AF127">
            <v>400.52</v>
          </cell>
        </row>
        <row r="128"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A128">
            <v>93.97</v>
          </cell>
          <cell r="AB128">
            <v>93.97</v>
          </cell>
          <cell r="AC128">
            <v>93.97</v>
          </cell>
          <cell r="AD128">
            <v>93.97</v>
          </cell>
          <cell r="AE128">
            <v>93.97</v>
          </cell>
          <cell r="AF128">
            <v>93.97</v>
          </cell>
        </row>
        <row r="129"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AA131">
            <v>151.66</v>
          </cell>
          <cell r="AB131">
            <v>151.66</v>
          </cell>
          <cell r="AC131">
            <v>151.66</v>
          </cell>
          <cell r="AD131">
            <v>151.66</v>
          </cell>
          <cell r="AE131">
            <v>151.66</v>
          </cell>
          <cell r="AF131">
            <v>151.66</v>
          </cell>
        </row>
        <row r="132"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A132">
            <v>460.48</v>
          </cell>
          <cell r="AB132">
            <v>460.48</v>
          </cell>
          <cell r="AC132">
            <v>492.89</v>
          </cell>
          <cell r="AD132">
            <v>492.89</v>
          </cell>
          <cell r="AE132">
            <v>492.89</v>
          </cell>
          <cell r="AF132">
            <v>492.89</v>
          </cell>
        </row>
        <row r="133"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A133">
            <v>74.540000000000006</v>
          </cell>
          <cell r="AB133">
            <v>74.540000000000006</v>
          </cell>
          <cell r="AC133">
            <v>74.540000000000006</v>
          </cell>
          <cell r="AD133">
            <v>74.540000000000006</v>
          </cell>
          <cell r="AE133">
            <v>74.540000000000006</v>
          </cell>
          <cell r="AF133">
            <v>74.540000000000006</v>
          </cell>
        </row>
        <row r="134"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A134">
            <v>65.28</v>
          </cell>
          <cell r="AB134">
            <v>65.28</v>
          </cell>
          <cell r="AC134">
            <v>65.28</v>
          </cell>
          <cell r="AD134">
            <v>65.28</v>
          </cell>
          <cell r="AE134">
            <v>65.28</v>
          </cell>
          <cell r="AF134">
            <v>65.28</v>
          </cell>
        </row>
        <row r="135"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A135">
            <v>2354.3000000000002</v>
          </cell>
          <cell r="AB135">
            <v>2354.3000000000002</v>
          </cell>
          <cell r="AC135">
            <v>2354.3000000000002</v>
          </cell>
          <cell r="AD135">
            <v>2354.3000000000002</v>
          </cell>
          <cell r="AE135">
            <v>2354.3000000000002</v>
          </cell>
          <cell r="AF135">
            <v>2354.3000000000002</v>
          </cell>
        </row>
        <row r="136"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Z136">
            <v>12.86</v>
          </cell>
          <cell r="AA136">
            <v>12.86</v>
          </cell>
          <cell r="AB136">
            <v>12.86</v>
          </cell>
          <cell r="AC136">
            <v>12.86</v>
          </cell>
          <cell r="AD136">
            <v>12.86</v>
          </cell>
          <cell r="AE136">
            <v>12.86</v>
          </cell>
        </row>
        <row r="137">
          <cell r="O137">
            <v>0</v>
          </cell>
          <cell r="P137">
            <v>0</v>
          </cell>
          <cell r="Q137">
            <v>13346.43</v>
          </cell>
          <cell r="R137">
            <v>0</v>
          </cell>
          <cell r="S137">
            <v>0</v>
          </cell>
          <cell r="T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A138">
            <v>324.63</v>
          </cell>
          <cell r="AB138">
            <v>324.63</v>
          </cell>
          <cell r="AC138">
            <v>324.63</v>
          </cell>
          <cell r="AD138">
            <v>324.63</v>
          </cell>
          <cell r="AE138">
            <v>324.63</v>
          </cell>
          <cell r="AF138">
            <v>324.63</v>
          </cell>
        </row>
        <row r="139">
          <cell r="O139">
            <v>37541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2"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</sheetData>
      <sheetData sheetId="6">
        <row r="6"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M9">
            <v>0</v>
          </cell>
          <cell r="N9">
            <v>0</v>
          </cell>
          <cell r="O9">
            <v>-4528381</v>
          </cell>
          <cell r="P9">
            <v>0</v>
          </cell>
          <cell r="Q9">
            <v>0</v>
          </cell>
          <cell r="R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X11">
            <v>0</v>
          </cell>
          <cell r="Y11">
            <v>0</v>
          </cell>
          <cell r="Z11">
            <v>-4528381</v>
          </cell>
          <cell r="AA11">
            <v>0</v>
          </cell>
          <cell r="AB11">
            <v>0</v>
          </cell>
          <cell r="AC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-83905.37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-39434.589999999997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-83905.37</v>
          </cell>
        </row>
        <row r="18"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-39434.589999999997</v>
          </cell>
        </row>
        <row r="19"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M44">
            <v>0</v>
          </cell>
          <cell r="N44">
            <v>0</v>
          </cell>
          <cell r="O44">
            <v>0</v>
          </cell>
          <cell r="P44">
            <v>-110305.79</v>
          </cell>
          <cell r="Q44">
            <v>0</v>
          </cell>
          <cell r="R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X47">
            <v>0</v>
          </cell>
          <cell r="Y47">
            <v>0</v>
          </cell>
          <cell r="Z47">
            <v>0</v>
          </cell>
          <cell r="AA47">
            <v>-110305.79</v>
          </cell>
          <cell r="AB47">
            <v>0</v>
          </cell>
          <cell r="AC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M53">
            <v>0</v>
          </cell>
          <cell r="N53">
            <v>0</v>
          </cell>
          <cell r="O53">
            <v>0</v>
          </cell>
          <cell r="P53">
            <v>-3001.09</v>
          </cell>
          <cell r="Q53">
            <v>0</v>
          </cell>
          <cell r="R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X56">
            <v>0</v>
          </cell>
          <cell r="Y56">
            <v>0</v>
          </cell>
          <cell r="Z56">
            <v>0</v>
          </cell>
          <cell r="AA56">
            <v>-3001.09</v>
          </cell>
          <cell r="AB56">
            <v>0</v>
          </cell>
          <cell r="AC56">
            <v>0</v>
          </cell>
        </row>
        <row r="57"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M60">
            <v>-26.4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X62">
            <v>-26.4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X70">
            <v>-10569.83</v>
          </cell>
          <cell r="Y70">
            <v>0</v>
          </cell>
          <cell r="Z70">
            <v>0</v>
          </cell>
          <cell r="AA70">
            <v>0</v>
          </cell>
          <cell r="AB70">
            <v>-100444.01</v>
          </cell>
          <cell r="AC70">
            <v>-41227.69</v>
          </cell>
        </row>
        <row r="71">
          <cell r="M71">
            <v>-10569.83</v>
          </cell>
          <cell r="N71">
            <v>0</v>
          </cell>
          <cell r="O71">
            <v>0</v>
          </cell>
          <cell r="P71">
            <v>0</v>
          </cell>
          <cell r="Q71">
            <v>-100444.01</v>
          </cell>
          <cell r="R71">
            <v>-41227.69</v>
          </cell>
          <cell r="X71">
            <v>-8409</v>
          </cell>
          <cell r="Y71">
            <v>-198583.79</v>
          </cell>
          <cell r="Z71">
            <v>-110761.66</v>
          </cell>
          <cell r="AA71">
            <v>-201495.36</v>
          </cell>
          <cell r="AB71">
            <v>-42519.16</v>
          </cell>
          <cell r="AC71">
            <v>-67684.22</v>
          </cell>
        </row>
        <row r="72">
          <cell r="M72">
            <v>-8409</v>
          </cell>
          <cell r="N72">
            <v>-198583.79</v>
          </cell>
          <cell r="O72">
            <v>-110761.66</v>
          </cell>
          <cell r="P72">
            <v>-201495.36</v>
          </cell>
          <cell r="Q72">
            <v>-42519.16</v>
          </cell>
          <cell r="R72">
            <v>-67684.22</v>
          </cell>
          <cell r="X72">
            <v>-725.05</v>
          </cell>
          <cell r="Y72">
            <v>-9176.26</v>
          </cell>
          <cell r="Z72">
            <v>-12113.96</v>
          </cell>
          <cell r="AA72">
            <v>-24868.02</v>
          </cell>
          <cell r="AB72">
            <v>0</v>
          </cell>
          <cell r="AC72">
            <v>-13267.61</v>
          </cell>
        </row>
        <row r="73">
          <cell r="M73">
            <v>-725.05</v>
          </cell>
          <cell r="N73">
            <v>-9176.26</v>
          </cell>
          <cell r="O73">
            <v>-12113.96</v>
          </cell>
          <cell r="P73">
            <v>-24868.02</v>
          </cell>
          <cell r="Q73">
            <v>0</v>
          </cell>
          <cell r="R73">
            <v>-13267.61</v>
          </cell>
          <cell r="X73">
            <v>0</v>
          </cell>
          <cell r="Y73">
            <v>-563.94000000000005</v>
          </cell>
          <cell r="Z73">
            <v>-2397.4699999999998</v>
          </cell>
          <cell r="AA73">
            <v>0</v>
          </cell>
          <cell r="AB73">
            <v>0</v>
          </cell>
          <cell r="AC73">
            <v>-341.35</v>
          </cell>
        </row>
        <row r="74">
          <cell r="M74">
            <v>0</v>
          </cell>
          <cell r="N74">
            <v>-563.94000000000005</v>
          </cell>
          <cell r="O74">
            <v>-2397.4699999999998</v>
          </cell>
          <cell r="P74">
            <v>0</v>
          </cell>
          <cell r="Q74">
            <v>0</v>
          </cell>
          <cell r="R74">
            <v>-341.35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-912.64</v>
          </cell>
        </row>
        <row r="76"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-912.64</v>
          </cell>
          <cell r="X76">
            <v>-120726.78</v>
          </cell>
          <cell r="Y76">
            <v>-205320.2</v>
          </cell>
          <cell r="Z76">
            <v>-111950.42</v>
          </cell>
          <cell r="AA76">
            <v>-285951.12</v>
          </cell>
          <cell r="AB76">
            <v>-58680.58</v>
          </cell>
          <cell r="AC76">
            <v>-171152.99</v>
          </cell>
        </row>
        <row r="77">
          <cell r="M77">
            <v>-120726.78</v>
          </cell>
          <cell r="N77">
            <v>-205320.2</v>
          </cell>
          <cell r="O77">
            <v>-111950.42</v>
          </cell>
          <cell r="P77">
            <v>-285951.12</v>
          </cell>
          <cell r="Q77">
            <v>-58680.58</v>
          </cell>
          <cell r="R77">
            <v>-171152.99</v>
          </cell>
          <cell r="X77">
            <v>-46.68</v>
          </cell>
          <cell r="Y77">
            <v>-33521.269999999997</v>
          </cell>
          <cell r="Z77">
            <v>0</v>
          </cell>
          <cell r="AA77">
            <v>-27330.11</v>
          </cell>
          <cell r="AB77">
            <v>-75804.08</v>
          </cell>
          <cell r="AC77">
            <v>0</v>
          </cell>
        </row>
        <row r="78">
          <cell r="M78">
            <v>-46.68</v>
          </cell>
          <cell r="N78">
            <v>-33521.269999999997</v>
          </cell>
          <cell r="O78">
            <v>0</v>
          </cell>
          <cell r="P78">
            <v>-27330.11</v>
          </cell>
          <cell r="Q78">
            <v>-75804.08</v>
          </cell>
          <cell r="R78">
            <v>0</v>
          </cell>
          <cell r="X78">
            <v>-3.67</v>
          </cell>
          <cell r="Y78">
            <v>-68985.69</v>
          </cell>
          <cell r="Z78">
            <v>0</v>
          </cell>
          <cell r="AA78">
            <v>-54428.92</v>
          </cell>
          <cell r="AB78">
            <v>-159829.07</v>
          </cell>
          <cell r="AC78">
            <v>0</v>
          </cell>
        </row>
        <row r="79">
          <cell r="M79">
            <v>-3.67</v>
          </cell>
          <cell r="N79">
            <v>-68985.69</v>
          </cell>
          <cell r="O79">
            <v>0</v>
          </cell>
          <cell r="P79">
            <v>-54428.92</v>
          </cell>
          <cell r="Q79">
            <v>-159829.07</v>
          </cell>
          <cell r="R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X88">
            <v>0</v>
          </cell>
          <cell r="Y88">
            <v>0</v>
          </cell>
          <cell r="Z88">
            <v>-105082.86</v>
          </cell>
          <cell r="AA88">
            <v>0</v>
          </cell>
          <cell r="AB88">
            <v>0</v>
          </cell>
          <cell r="AC88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X89">
            <v>0</v>
          </cell>
          <cell r="Y89">
            <v>0</v>
          </cell>
          <cell r="Z89">
            <v>-5731.63</v>
          </cell>
          <cell r="AA89">
            <v>0</v>
          </cell>
          <cell r="AB89">
            <v>0</v>
          </cell>
          <cell r="AC89">
            <v>0</v>
          </cell>
        </row>
        <row r="90">
          <cell r="M90">
            <v>0</v>
          </cell>
          <cell r="N90">
            <v>0</v>
          </cell>
          <cell r="O90">
            <v>-105082.86</v>
          </cell>
          <cell r="P90">
            <v>0</v>
          </cell>
          <cell r="Q90">
            <v>0</v>
          </cell>
          <cell r="R90">
            <v>0</v>
          </cell>
          <cell r="X90">
            <v>0</v>
          </cell>
          <cell r="Y90">
            <v>-5488.03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M91">
            <v>0</v>
          </cell>
          <cell r="N91">
            <v>0</v>
          </cell>
          <cell r="O91">
            <v>-5731.63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M92">
            <v>0</v>
          </cell>
          <cell r="N92">
            <v>-5488.03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X106">
            <v>0</v>
          </cell>
          <cell r="Y106">
            <v>0</v>
          </cell>
          <cell r="Z106">
            <v>-2005.3</v>
          </cell>
          <cell r="AA106">
            <v>0</v>
          </cell>
          <cell r="AB106">
            <v>0</v>
          </cell>
          <cell r="AC106">
            <v>0</v>
          </cell>
        </row>
        <row r="107"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M109">
            <v>0</v>
          </cell>
          <cell r="N109">
            <v>0</v>
          </cell>
          <cell r="O109">
            <v>-2005.3</v>
          </cell>
          <cell r="P109">
            <v>0</v>
          </cell>
          <cell r="Q109">
            <v>0</v>
          </cell>
          <cell r="R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2"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</sheetData>
      <sheetData sheetId="7">
        <row r="6"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-487589.64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-10910.88</v>
          </cell>
        </row>
        <row r="7"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</row>
        <row r="8"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-10207.07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-152765.76999999999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-1609.25</v>
          </cell>
        </row>
        <row r="28"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-9753.2199999999993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152765.76999999999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9753.2199999999993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3"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</row>
        <row r="54"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</row>
        <row r="60">
          <cell r="N60">
            <v>0</v>
          </cell>
          <cell r="O60">
            <v>-6078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</row>
        <row r="61"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Z62">
            <v>0</v>
          </cell>
          <cell r="AA62">
            <v>-6434.92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</row>
        <row r="64"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</row>
        <row r="65"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</row>
        <row r="67"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</row>
        <row r="68"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69"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Z71">
            <v>0</v>
          </cell>
          <cell r="AA71">
            <v>6434.92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</row>
        <row r="72">
          <cell r="N72">
            <v>0</v>
          </cell>
          <cell r="O72">
            <v>6078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3"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</row>
        <row r="84"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</row>
        <row r="85"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6"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</row>
        <row r="87"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</row>
        <row r="89"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</row>
        <row r="90"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</row>
        <row r="91">
          <cell r="N91">
            <v>0</v>
          </cell>
          <cell r="O91">
            <v>0</v>
          </cell>
          <cell r="P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</row>
        <row r="92"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</row>
        <row r="93"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</row>
        <row r="98"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1"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2"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10910.88</v>
          </cell>
        </row>
        <row r="106"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7"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</row>
        <row r="108"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487589.64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</row>
        <row r="109"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</row>
        <row r="112"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</row>
        <row r="113"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</row>
        <row r="114"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</row>
        <row r="115"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</row>
        <row r="116"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7"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</row>
        <row r="118"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</row>
        <row r="119"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</row>
        <row r="123"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1609.25</v>
          </cell>
        </row>
        <row r="124"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</row>
        <row r="125"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</row>
        <row r="126"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10207.07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</row>
        <row r="127"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</row>
        <row r="129"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</row>
        <row r="134"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</row>
        <row r="135"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</row>
        <row r="136"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</row>
        <row r="137"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</row>
        <row r="140"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</row>
        <row r="142"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6E1C3BDE50491381F25E9C6D3B6C3"/>
      <sheetName val="2353EB7565A543A1AE34CD35A7A534F"/>
      <sheetName val="002 div"/>
      <sheetName val="012 div"/>
      <sheetName val="091 div"/>
    </sheetNames>
    <sheetDataSet>
      <sheetData sheetId="0" refreshError="1"/>
      <sheetData sheetId="1" refreshError="1"/>
      <sheetData sheetId="2">
        <row r="25">
          <cell r="B25">
            <v>795209.98</v>
          </cell>
          <cell r="C25">
            <v>572898.61</v>
          </cell>
          <cell r="D25">
            <v>978889.93</v>
          </cell>
        </row>
      </sheetData>
      <sheetData sheetId="3">
        <row r="23">
          <cell r="B23">
            <v>711414.49999999988</v>
          </cell>
          <cell r="C23">
            <v>484879.14</v>
          </cell>
          <cell r="D23">
            <v>257489.88999999998</v>
          </cell>
        </row>
      </sheetData>
      <sheetData sheetId="4">
        <row r="26">
          <cell r="B26">
            <v>0</v>
          </cell>
          <cell r="C26">
            <v>0</v>
          </cell>
          <cell r="D26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ratebase items"/>
    </sheetNames>
    <sheetDataSet>
      <sheetData sheetId="0">
        <row r="9">
          <cell r="E9">
            <v>193764940.30000001</v>
          </cell>
          <cell r="F9">
            <v>195332507.90000001</v>
          </cell>
          <cell r="G9">
            <v>195386840.5</v>
          </cell>
          <cell r="H9">
            <v>190868324.30000001</v>
          </cell>
          <cell r="I9">
            <v>190890440.59999999</v>
          </cell>
          <cell r="J9">
            <v>191150529.09999999</v>
          </cell>
          <cell r="K9">
            <v>190655199.5</v>
          </cell>
          <cell r="L9" t="str">
            <v>0</v>
          </cell>
          <cell r="M9" t="str">
            <v>0</v>
          </cell>
        </row>
        <row r="13">
          <cell r="E13">
            <v>-95480154.689999998</v>
          </cell>
          <cell r="F13">
            <v>-96670009.5</v>
          </cell>
          <cell r="G13">
            <v>-97860033.489999995</v>
          </cell>
          <cell r="H13">
            <v>-94509885.450000003</v>
          </cell>
          <cell r="I13">
            <v>-95676931.180000007</v>
          </cell>
          <cell r="J13">
            <v>-96844713.409999996</v>
          </cell>
          <cell r="K13">
            <v>-97884576.329999998</v>
          </cell>
          <cell r="L13" t="str">
            <v>0</v>
          </cell>
          <cell r="M13" t="str">
            <v>0</v>
          </cell>
        </row>
        <row r="21">
          <cell r="E21">
            <v>139548096</v>
          </cell>
          <cell r="F21">
            <v>139818048.80000001</v>
          </cell>
          <cell r="G21">
            <v>139851129.09999999</v>
          </cell>
          <cell r="H21">
            <v>139962499.40000001</v>
          </cell>
          <cell r="I21">
            <v>140538646.80000001</v>
          </cell>
          <cell r="J21">
            <v>140325402.90000001</v>
          </cell>
          <cell r="K21">
            <v>140901362.69999999</v>
          </cell>
          <cell r="L21" t="str">
            <v>0</v>
          </cell>
          <cell r="M21" t="str">
            <v>0</v>
          </cell>
        </row>
        <row r="25">
          <cell r="E25">
            <v>-32970614.300000001</v>
          </cell>
          <cell r="F25">
            <v>-33652658.68</v>
          </cell>
          <cell r="G25">
            <v>-34334825.880000003</v>
          </cell>
          <cell r="H25">
            <v>-35015317.030000001</v>
          </cell>
          <cell r="I25">
            <v>-35698057.399999999</v>
          </cell>
          <cell r="J25">
            <v>-36379392.439999998</v>
          </cell>
          <cell r="K25">
            <v>-37075361.340000004</v>
          </cell>
          <cell r="L25" t="str">
            <v>0</v>
          </cell>
          <cell r="M25" t="str">
            <v>0</v>
          </cell>
        </row>
        <row r="33">
          <cell r="E33">
            <v>3532065.61</v>
          </cell>
          <cell r="F33">
            <v>3569606.61</v>
          </cell>
          <cell r="G33">
            <v>3569606.61</v>
          </cell>
          <cell r="H33">
            <v>3582953.04</v>
          </cell>
          <cell r="I33">
            <v>3582953.04</v>
          </cell>
          <cell r="J33">
            <v>3582953.04</v>
          </cell>
          <cell r="K33">
            <v>3582953.04</v>
          </cell>
          <cell r="L33" t="str">
            <v>0</v>
          </cell>
          <cell r="M33" t="str">
            <v>0</v>
          </cell>
        </row>
        <row r="37">
          <cell r="E37">
            <v>-1896693.32</v>
          </cell>
          <cell r="F37">
            <v>-1900631.56</v>
          </cell>
          <cell r="G37">
            <v>-1904569.8</v>
          </cell>
          <cell r="H37">
            <v>-1908540.45</v>
          </cell>
          <cell r="I37">
            <v>-1912511.1</v>
          </cell>
          <cell r="J37">
            <v>-1916481.75</v>
          </cell>
          <cell r="K37">
            <v>-1920452.4</v>
          </cell>
          <cell r="L37" t="str">
            <v>0</v>
          </cell>
          <cell r="M37" t="str">
            <v>0</v>
          </cell>
        </row>
        <row r="45">
          <cell r="E45">
            <v>540211054.60000002</v>
          </cell>
          <cell r="F45">
            <v>543032591.89999998</v>
          </cell>
          <cell r="G45">
            <v>544855322</v>
          </cell>
          <cell r="H45">
            <v>548796716.10000002</v>
          </cell>
          <cell r="I45">
            <v>551926596.5</v>
          </cell>
          <cell r="J45">
            <v>553866283.60000002</v>
          </cell>
          <cell r="K45">
            <v>557143051.89999998</v>
          </cell>
          <cell r="L45" t="str">
            <v>0</v>
          </cell>
          <cell r="M45" t="str">
            <v>0</v>
          </cell>
        </row>
        <row r="49">
          <cell r="E49">
            <v>-163949331.19999999</v>
          </cell>
          <cell r="F49">
            <v>-165138833.19999999</v>
          </cell>
          <cell r="G49">
            <v>-165940465.19999999</v>
          </cell>
          <cell r="H49">
            <v>-166882286.30000001</v>
          </cell>
          <cell r="I49">
            <v>-167482257.80000001</v>
          </cell>
          <cell r="J49">
            <v>-168235355.80000001</v>
          </cell>
          <cell r="K49">
            <v>-169201281.59999999</v>
          </cell>
          <cell r="L49" t="str">
            <v>0</v>
          </cell>
          <cell r="M49" t="str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Project"/>
      <sheetName val="6225C2F8314A4C43BA387B51D45840A"/>
      <sheetName val="3FB43041CF5543368D4FAE54598DE08"/>
    </sheetNames>
    <sheetDataSet>
      <sheetData sheetId="0">
        <row r="26">
          <cell r="K26">
            <v>7669431.0899999999</v>
          </cell>
          <cell r="L26">
            <v>7487878.4299999997</v>
          </cell>
          <cell r="M26">
            <v>5724432.5800000001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Summary"/>
      <sheetName val="Data"/>
      <sheetName val="Recon"/>
    </sheetNames>
    <sheetDataSet>
      <sheetData sheetId="0"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L8">
            <v>5096017.8299999973</v>
          </cell>
          <cell r="M8">
            <v>4959600.3899999987</v>
          </cell>
          <cell r="N8">
            <v>6640095.3499999987</v>
          </cell>
          <cell r="O8">
            <v>6130662.6599999974</v>
          </cell>
          <cell r="P8">
            <v>8545717.4799999967</v>
          </cell>
          <cell r="Q8">
            <v>9527918.0499999952</v>
          </cell>
          <cell r="R8">
            <v>8866626.7499999981</v>
          </cell>
        </row>
        <row r="11">
          <cell r="L11">
            <v>26691.58000000002</v>
          </cell>
          <cell r="M11">
            <v>33366.33</v>
          </cell>
          <cell r="N11">
            <v>15614.499999999996</v>
          </cell>
          <cell r="O11">
            <v>52547.230000000047</v>
          </cell>
          <cell r="P11">
            <v>61735.750000000029</v>
          </cell>
          <cell r="Q11">
            <v>85654.169999999984</v>
          </cell>
          <cell r="R11">
            <v>107568.91000000002</v>
          </cell>
        </row>
        <row r="12">
          <cell r="L12">
            <v>9396414.75</v>
          </cell>
          <cell r="M12">
            <v>11504315.079999996</v>
          </cell>
          <cell r="N12">
            <v>13859562.150000008</v>
          </cell>
          <cell r="O12">
            <v>16764067.159999998</v>
          </cell>
          <cell r="P12">
            <v>18552361.620000005</v>
          </cell>
          <cell r="Q12">
            <v>22658075.770000007</v>
          </cell>
          <cell r="R12">
            <v>26845504.509999994</v>
          </cell>
        </row>
        <row r="15"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L16">
            <v>1464119.5300000003</v>
          </cell>
          <cell r="M16">
            <v>2160833.3699999996</v>
          </cell>
          <cell r="N16">
            <v>2483209.34</v>
          </cell>
          <cell r="O16">
            <v>3051692.62</v>
          </cell>
          <cell r="P16">
            <v>2646875.8499999992</v>
          </cell>
          <cell r="Q16">
            <v>2851994.93</v>
          </cell>
          <cell r="R16">
            <v>3382555.21</v>
          </cell>
        </row>
        <row r="19"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L20">
            <v>27038.93</v>
          </cell>
          <cell r="M20">
            <v>-157328.19999999998</v>
          </cell>
          <cell r="N20">
            <v>-180004.85</v>
          </cell>
          <cell r="O20">
            <v>-10502.07</v>
          </cell>
          <cell r="P20">
            <v>236719.79</v>
          </cell>
          <cell r="Q20">
            <v>114118.59000000001</v>
          </cell>
          <cell r="R20">
            <v>-10502.07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Y Depreciation Rates_03-2"/>
    </sheetNames>
    <sheetDataSet>
      <sheetData sheetId="0">
        <row r="2">
          <cell r="G2">
            <v>3.0099999999999998E-2</v>
          </cell>
        </row>
        <row r="3">
          <cell r="G3">
            <v>3.0099999999999998E-2</v>
          </cell>
        </row>
        <row r="4">
          <cell r="G4">
            <v>3.2500000000000001E-2</v>
          </cell>
        </row>
        <row r="5">
          <cell r="G5">
            <v>3.0099999999999998E-2</v>
          </cell>
        </row>
        <row r="6">
          <cell r="G6">
            <v>3.2500000000000001E-2</v>
          </cell>
        </row>
        <row r="7">
          <cell r="G7">
            <v>3.9600000000000003E-2</v>
          </cell>
        </row>
        <row r="9">
          <cell r="G9">
            <v>3.9600000000000003E-2</v>
          </cell>
        </row>
        <row r="10">
          <cell r="G10">
            <v>3.9600000000000003E-2</v>
          </cell>
        </row>
        <row r="11">
          <cell r="G11">
            <v>3.9600000000000003E-2</v>
          </cell>
        </row>
        <row r="12">
          <cell r="G12">
            <v>3.9600000000000003E-2</v>
          </cell>
        </row>
        <row r="13">
          <cell r="G13">
            <v>8.3400000000000002E-2</v>
          </cell>
        </row>
        <row r="14">
          <cell r="G14">
            <v>0.1</v>
          </cell>
        </row>
        <row r="15">
          <cell r="G15">
            <v>8.3699999999999997E-2</v>
          </cell>
        </row>
        <row r="16">
          <cell r="G16">
            <v>8.3699999999999997E-2</v>
          </cell>
        </row>
        <row r="17">
          <cell r="G17">
            <v>0.10050000000000001</v>
          </cell>
        </row>
        <row r="18">
          <cell r="G18">
            <v>5.8500000000000003E-2</v>
          </cell>
        </row>
        <row r="19">
          <cell r="G19">
            <v>5.8500000000000003E-2</v>
          </cell>
        </row>
        <row r="20">
          <cell r="G20">
            <v>5.2900000000000003E-2</v>
          </cell>
        </row>
        <row r="22">
          <cell r="G22">
            <v>5.2900000000000003E-2</v>
          </cell>
        </row>
        <row r="23">
          <cell r="G23">
            <v>0.13059999999999999</v>
          </cell>
        </row>
        <row r="24">
          <cell r="G24">
            <v>9.4799999999999995E-2</v>
          </cell>
        </row>
        <row r="25">
          <cell r="G25">
            <v>8.9300000000000004E-2</v>
          </cell>
        </row>
        <row r="26">
          <cell r="G26">
            <v>6.9900000000000004E-2</v>
          </cell>
        </row>
        <row r="27">
          <cell r="G27">
            <v>0.10489999999999999</v>
          </cell>
        </row>
        <row r="28">
          <cell r="G28">
            <v>6.6299999999999998E-2</v>
          </cell>
        </row>
        <row r="29">
          <cell r="G29">
            <v>6.5199999999999994E-2</v>
          </cell>
        </row>
        <row r="30">
          <cell r="G30">
            <v>0.22159999999999999</v>
          </cell>
        </row>
        <row r="31">
          <cell r="G31">
            <v>9.4799999999999995E-2</v>
          </cell>
        </row>
        <row r="32">
          <cell r="G32">
            <v>8.9300000000000004E-2</v>
          </cell>
        </row>
        <row r="33">
          <cell r="G33">
            <v>6.9900000000000004E-2</v>
          </cell>
        </row>
        <row r="34">
          <cell r="G34">
            <v>0.15890000000000001</v>
          </cell>
        </row>
        <row r="35">
          <cell r="G35">
            <v>0.10489999999999999</v>
          </cell>
        </row>
        <row r="36">
          <cell r="G36">
            <v>6.5199999999999994E-2</v>
          </cell>
        </row>
        <row r="37">
          <cell r="G37">
            <v>9.4799999999999995E-2</v>
          </cell>
        </row>
        <row r="38">
          <cell r="G38">
            <v>8.9300000000000004E-2</v>
          </cell>
        </row>
        <row r="39">
          <cell r="G39">
            <v>6.5199999999999994E-2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3.0099999999999998E-2</v>
          </cell>
        </row>
        <row r="44">
          <cell r="G44">
            <v>3.2500000000000001E-2</v>
          </cell>
        </row>
        <row r="45">
          <cell r="G45">
            <v>3.0099999999999998E-2</v>
          </cell>
        </row>
        <row r="46">
          <cell r="G46">
            <v>3.9600000000000003E-2</v>
          </cell>
        </row>
        <row r="47">
          <cell r="G47">
            <v>3.9600000000000003E-2</v>
          </cell>
        </row>
        <row r="48">
          <cell r="G48">
            <v>3.9600000000000003E-2</v>
          </cell>
        </row>
        <row r="49">
          <cell r="G49">
            <v>3.9600000000000003E-2</v>
          </cell>
        </row>
        <row r="50">
          <cell r="G50">
            <v>3.9600000000000003E-2</v>
          </cell>
        </row>
        <row r="51">
          <cell r="G51">
            <v>8.3400000000000002E-2</v>
          </cell>
        </row>
        <row r="52">
          <cell r="G52">
            <v>8.3699999999999997E-2</v>
          </cell>
        </row>
        <row r="53">
          <cell r="G53">
            <v>0.10050000000000001</v>
          </cell>
        </row>
        <row r="54">
          <cell r="G54">
            <v>5.8500000000000003E-2</v>
          </cell>
        </row>
        <row r="55">
          <cell r="G55">
            <v>5.8500000000000003E-2</v>
          </cell>
        </row>
        <row r="56">
          <cell r="G56">
            <v>5.2900000000000003E-2</v>
          </cell>
        </row>
        <row r="57">
          <cell r="G57">
            <v>5.2900000000000003E-2</v>
          </cell>
        </row>
        <row r="58">
          <cell r="G58">
            <v>0.13059999999999999</v>
          </cell>
        </row>
        <row r="59">
          <cell r="G59">
            <v>9.4799999999999995E-2</v>
          </cell>
        </row>
        <row r="60">
          <cell r="G60">
            <v>8.9300000000000004E-2</v>
          </cell>
        </row>
        <row r="61">
          <cell r="G61">
            <v>6.9900000000000004E-2</v>
          </cell>
        </row>
        <row r="62">
          <cell r="G62">
            <v>0.10489999999999999</v>
          </cell>
        </row>
        <row r="63">
          <cell r="G63">
            <v>6.6299999999999998E-2</v>
          </cell>
        </row>
        <row r="64">
          <cell r="G64">
            <v>6.5199999999999994E-2</v>
          </cell>
        </row>
        <row r="65">
          <cell r="G65">
            <v>0.13059999999999999</v>
          </cell>
        </row>
        <row r="66">
          <cell r="G66">
            <v>0.10489999999999999</v>
          </cell>
        </row>
        <row r="67">
          <cell r="G67">
            <v>6.6299999999999998E-2</v>
          </cell>
        </row>
        <row r="68">
          <cell r="G68">
            <v>6.5199999999999994E-2</v>
          </cell>
        </row>
        <row r="69">
          <cell r="G69">
            <v>0.15890000000000001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2.5000000000000001E-3</v>
          </cell>
        </row>
        <row r="75">
          <cell r="G75">
            <v>1.67E-2</v>
          </cell>
        </row>
        <row r="76">
          <cell r="G76">
            <v>1.26E-2</v>
          </cell>
        </row>
        <row r="77">
          <cell r="G77">
            <v>9.1999999999999998E-3</v>
          </cell>
        </row>
        <row r="78">
          <cell r="G78">
            <v>1.3000000000000001E-2</v>
          </cell>
        </row>
        <row r="79">
          <cell r="G79">
            <v>1.9300000000000001E-2</v>
          </cell>
        </row>
        <row r="80">
          <cell r="G80">
            <v>1.5099999999999999E-2</v>
          </cell>
        </row>
        <row r="81">
          <cell r="G81">
            <v>9.2999999999999992E-3</v>
          </cell>
        </row>
        <row r="82">
          <cell r="G82">
            <v>1.7999999999999999E-2</v>
          </cell>
        </row>
        <row r="83">
          <cell r="G83">
            <v>3.5000000000000001E-3</v>
          </cell>
        </row>
        <row r="84">
          <cell r="G84">
            <v>8.8000000000000005E-3</v>
          </cell>
        </row>
        <row r="85">
          <cell r="G85">
            <v>8.0999999999999996E-3</v>
          </cell>
        </row>
        <row r="86">
          <cell r="G86">
            <v>8.0999999999999996E-3</v>
          </cell>
        </row>
        <row r="87">
          <cell r="G87">
            <v>1.7999999999999999E-2</v>
          </cell>
        </row>
        <row r="88">
          <cell r="G88">
            <v>5.0999999999999995E-3</v>
          </cell>
        </row>
        <row r="89">
          <cell r="G89">
            <v>2.0500000000000001E-2</v>
          </cell>
        </row>
        <row r="90">
          <cell r="G90">
            <v>0</v>
          </cell>
        </row>
        <row r="91">
          <cell r="G91">
            <v>1.3299999999999999E-2</v>
          </cell>
        </row>
        <row r="92">
          <cell r="G92">
            <v>1.78E-2</v>
          </cell>
        </row>
        <row r="93">
          <cell r="G93">
            <v>1.78E-2</v>
          </cell>
        </row>
        <row r="94">
          <cell r="G94">
            <v>0.05</v>
          </cell>
        </row>
        <row r="95">
          <cell r="G95">
            <v>1.89E-2</v>
          </cell>
        </row>
        <row r="96">
          <cell r="G96">
            <v>2.1400000000000002E-2</v>
          </cell>
        </row>
        <row r="97">
          <cell r="G97">
            <v>2.1400000000000002E-2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1.46E-2</v>
          </cell>
        </row>
        <row r="101">
          <cell r="G101">
            <v>0</v>
          </cell>
        </row>
        <row r="102">
          <cell r="G102">
            <v>2.06E-2</v>
          </cell>
        </row>
        <row r="103">
          <cell r="G103">
            <v>2.06E-2</v>
          </cell>
        </row>
        <row r="104">
          <cell r="G104">
            <v>2.06E-2</v>
          </cell>
        </row>
        <row r="105">
          <cell r="G105">
            <v>2.06E-2</v>
          </cell>
        </row>
        <row r="106">
          <cell r="G106">
            <v>0.05</v>
          </cell>
        </row>
        <row r="107">
          <cell r="G107">
            <v>2.0900000000000002E-2</v>
          </cell>
        </row>
        <row r="108">
          <cell r="G108">
            <v>2.0900000000000002E-2</v>
          </cell>
        </row>
        <row r="109">
          <cell r="G109">
            <v>2.8900000000000002E-2</v>
          </cell>
        </row>
        <row r="110">
          <cell r="G110">
            <v>2.86E-2</v>
          </cell>
        </row>
        <row r="111">
          <cell r="G111">
            <v>2.86E-2</v>
          </cell>
        </row>
        <row r="112">
          <cell r="G112">
            <v>3.4700000000000002E-2</v>
          </cell>
        </row>
        <row r="113">
          <cell r="G113">
            <v>8.3000000000000004E-2</v>
          </cell>
        </row>
        <row r="114">
          <cell r="G114">
            <v>4.1300000000000003E-2</v>
          </cell>
        </row>
        <row r="115">
          <cell r="G115">
            <v>3.1399999999999997E-2</v>
          </cell>
        </row>
        <row r="116">
          <cell r="G116">
            <v>2.35E-2</v>
          </cell>
        </row>
        <row r="117">
          <cell r="G117">
            <v>2.7099999999999999E-2</v>
          </cell>
        </row>
        <row r="118">
          <cell r="G118">
            <v>0</v>
          </cell>
        </row>
        <row r="119">
          <cell r="G119">
            <v>3.7600000000000001E-2</v>
          </cell>
        </row>
        <row r="120">
          <cell r="G120">
            <v>3.7600000000000001E-2</v>
          </cell>
        </row>
        <row r="121">
          <cell r="G121">
            <v>3.7600000000000001E-2</v>
          </cell>
        </row>
        <row r="122">
          <cell r="G122">
            <v>3.7600000000000001E-2</v>
          </cell>
        </row>
        <row r="123">
          <cell r="G123">
            <v>0.18709999999999999</v>
          </cell>
        </row>
        <row r="124">
          <cell r="G124">
            <v>6.6699999999999995E-2</v>
          </cell>
        </row>
        <row r="125">
          <cell r="G125">
            <v>6.6699999999999995E-2</v>
          </cell>
        </row>
        <row r="126">
          <cell r="G126">
            <v>0.15140000000000001</v>
          </cell>
        </row>
        <row r="127">
          <cell r="G127">
            <v>9.9500000000000005E-2</v>
          </cell>
        </row>
        <row r="128">
          <cell r="G128">
            <v>6.25E-2</v>
          </cell>
        </row>
        <row r="129">
          <cell r="G129">
            <v>0.19470000000000001</v>
          </cell>
        </row>
        <row r="130">
          <cell r="G130">
            <v>0.19470000000000001</v>
          </cell>
        </row>
        <row r="131">
          <cell r="G131">
            <v>0.19470000000000001</v>
          </cell>
        </row>
        <row r="132">
          <cell r="G132">
            <v>6.6699999999999995E-2</v>
          </cell>
        </row>
        <row r="133">
          <cell r="G133">
            <v>6.6699999999999995E-2</v>
          </cell>
        </row>
        <row r="134">
          <cell r="G134">
            <v>6.6699999999999995E-2</v>
          </cell>
        </row>
        <row r="135">
          <cell r="G135">
            <v>0.05</v>
          </cell>
        </row>
        <row r="136">
          <cell r="G136">
            <v>0.1</v>
          </cell>
        </row>
        <row r="137">
          <cell r="G137">
            <v>0.1429</v>
          </cell>
        </row>
        <row r="138">
          <cell r="G138">
            <v>0.1</v>
          </cell>
        </row>
        <row r="139">
          <cell r="G139">
            <v>0.2</v>
          </cell>
        </row>
        <row r="140">
          <cell r="G140">
            <v>0.1429</v>
          </cell>
        </row>
        <row r="141">
          <cell r="G141">
            <v>6.6699999999999995E-2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2.6799999999999997E-2</v>
          </cell>
        </row>
        <row r="146">
          <cell r="G146">
            <v>7.3300000000000004E-2</v>
          </cell>
        </row>
        <row r="147">
          <cell r="G147">
            <v>0.05</v>
          </cell>
        </row>
        <row r="148">
          <cell r="G148">
            <v>0.05</v>
          </cell>
        </row>
        <row r="149">
          <cell r="G149">
            <v>0.05</v>
          </cell>
        </row>
        <row r="150">
          <cell r="G150">
            <v>0.05</v>
          </cell>
        </row>
        <row r="151">
          <cell r="G151">
            <v>6.6699999999999995E-2</v>
          </cell>
        </row>
        <row r="152">
          <cell r="G152">
            <v>8.1000000000000003E-2</v>
          </cell>
        </row>
        <row r="153">
          <cell r="G153">
            <v>3.4000000000000002E-2</v>
          </cell>
        </row>
        <row r="154">
          <cell r="G154">
            <v>4.36E-2</v>
          </cell>
        </row>
        <row r="155">
          <cell r="G155">
            <v>3.1300000000000001E-2</v>
          </cell>
        </row>
        <row r="156">
          <cell r="G156">
            <v>3.1300000000000001E-2</v>
          </cell>
        </row>
        <row r="157">
          <cell r="G157">
            <v>3.1300000000000001E-2</v>
          </cell>
        </row>
        <row r="158">
          <cell r="G158">
            <v>3.4700000000000002E-2</v>
          </cell>
        </row>
        <row r="159">
          <cell r="G159">
            <v>0.1</v>
          </cell>
        </row>
        <row r="160">
          <cell r="G160">
            <v>6.3E-2</v>
          </cell>
        </row>
        <row r="161">
          <cell r="G161">
            <v>0.1429</v>
          </cell>
        </row>
        <row r="162">
          <cell r="G162">
            <v>0.1</v>
          </cell>
        </row>
        <row r="163">
          <cell r="G163">
            <v>4.3700000000000003E-2</v>
          </cell>
        </row>
        <row r="164">
          <cell r="G164">
            <v>0.1111</v>
          </cell>
        </row>
        <row r="165">
          <cell r="G165">
            <v>1.6999999999999999E-3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Sheet1"/>
      <sheetName val="graph"/>
    </sheetNames>
    <sheetDataSet>
      <sheetData sheetId="0"/>
      <sheetData sheetId="1"/>
      <sheetData sheetId="2">
        <row r="2">
          <cell r="A2">
            <v>3</v>
          </cell>
          <cell r="B2">
            <v>301</v>
          </cell>
          <cell r="G2">
            <v>1784921.04</v>
          </cell>
        </row>
        <row r="3">
          <cell r="A3">
            <v>3</v>
          </cell>
          <cell r="B3">
            <v>20</v>
          </cell>
          <cell r="G3">
            <v>416597.05</v>
          </cell>
        </row>
        <row r="4">
          <cell r="A4">
            <v>4</v>
          </cell>
          <cell r="B4">
            <v>20</v>
          </cell>
          <cell r="G4">
            <v>244284.62</v>
          </cell>
        </row>
        <row r="5">
          <cell r="A5">
            <v>4</v>
          </cell>
          <cell r="B5">
            <v>30</v>
          </cell>
          <cell r="G5">
            <v>110148.99</v>
          </cell>
        </row>
        <row r="6">
          <cell r="A6">
            <v>5</v>
          </cell>
          <cell r="B6">
            <v>30</v>
          </cell>
          <cell r="G6">
            <v>244284.64</v>
          </cell>
        </row>
        <row r="7">
          <cell r="A7">
            <v>5</v>
          </cell>
          <cell r="B7">
            <v>50</v>
          </cell>
          <cell r="G7">
            <v>110148.99</v>
          </cell>
        </row>
        <row r="8">
          <cell r="A8">
            <v>1</v>
          </cell>
          <cell r="B8">
            <v>50</v>
          </cell>
          <cell r="G8">
            <v>-5.6843418860808002E-14</v>
          </cell>
        </row>
        <row r="9">
          <cell r="A9">
            <v>1</v>
          </cell>
          <cell r="B9">
            <v>50</v>
          </cell>
          <cell r="G9">
            <v>1.7053025658242399E-13</v>
          </cell>
        </row>
        <row r="10">
          <cell r="A10">
            <v>1</v>
          </cell>
          <cell r="B10">
            <v>60</v>
          </cell>
          <cell r="G10">
            <v>-4.6611603465862596E-12</v>
          </cell>
        </row>
        <row r="11">
          <cell r="A11">
            <v>1</v>
          </cell>
          <cell r="B11">
            <v>20</v>
          </cell>
          <cell r="G11">
            <v>-2.18278728425503E-11</v>
          </cell>
        </row>
        <row r="12">
          <cell r="A12">
            <v>1</v>
          </cell>
          <cell r="B12">
            <v>20</v>
          </cell>
          <cell r="G12">
            <v>0</v>
          </cell>
        </row>
        <row r="13">
          <cell r="A13">
            <v>1</v>
          </cell>
          <cell r="B13">
            <v>30</v>
          </cell>
          <cell r="G13">
            <v>7.2759576141834308E-12</v>
          </cell>
        </row>
        <row r="14">
          <cell r="A14">
            <v>1</v>
          </cell>
          <cell r="B14">
            <v>30</v>
          </cell>
          <cell r="G14">
            <v>1.06581410364015E-14</v>
          </cell>
        </row>
        <row r="15">
          <cell r="A15">
            <v>1</v>
          </cell>
          <cell r="B15">
            <v>50</v>
          </cell>
          <cell r="G15">
            <v>3.6379788070917097E-11</v>
          </cell>
        </row>
        <row r="16">
          <cell r="A16">
            <v>1</v>
          </cell>
          <cell r="B16">
            <v>50</v>
          </cell>
          <cell r="G16">
            <v>-4.2632564145605999E-14</v>
          </cell>
        </row>
        <row r="17">
          <cell r="A17">
            <v>1</v>
          </cell>
          <cell r="B17">
            <v>50</v>
          </cell>
          <cell r="G17">
            <v>1.0800249583553501E-12</v>
          </cell>
        </row>
        <row r="18">
          <cell r="A18">
            <v>1</v>
          </cell>
          <cell r="B18">
            <v>60</v>
          </cell>
          <cell r="G18">
            <v>0</v>
          </cell>
        </row>
        <row r="19">
          <cell r="A19">
            <v>1</v>
          </cell>
          <cell r="B19">
            <v>50</v>
          </cell>
          <cell r="G19">
            <v>3651.35</v>
          </cell>
        </row>
        <row r="20">
          <cell r="A20">
            <v>1</v>
          </cell>
          <cell r="B20">
            <v>50</v>
          </cell>
          <cell r="G20">
            <v>3651.35</v>
          </cell>
        </row>
        <row r="21">
          <cell r="A21">
            <v>1</v>
          </cell>
          <cell r="B21">
            <v>40</v>
          </cell>
          <cell r="G21">
            <v>633.86</v>
          </cell>
        </row>
        <row r="22">
          <cell r="A22">
            <v>1</v>
          </cell>
          <cell r="B22">
            <v>60</v>
          </cell>
          <cell r="G22">
            <v>7663.37</v>
          </cell>
        </row>
        <row r="23">
          <cell r="A23">
            <v>1</v>
          </cell>
          <cell r="B23">
            <v>180</v>
          </cell>
          <cell r="G23">
            <v>192142.89</v>
          </cell>
        </row>
        <row r="24">
          <cell r="A24">
            <v>1</v>
          </cell>
          <cell r="B24">
            <v>40</v>
          </cell>
          <cell r="G24">
            <v>633.86</v>
          </cell>
        </row>
        <row r="25">
          <cell r="A25">
            <v>1</v>
          </cell>
          <cell r="B25">
            <v>60</v>
          </cell>
          <cell r="G25">
            <v>7663.37</v>
          </cell>
        </row>
        <row r="26">
          <cell r="A26">
            <v>1</v>
          </cell>
          <cell r="B26">
            <v>40</v>
          </cell>
          <cell r="G26">
            <v>9094.9500000000007</v>
          </cell>
        </row>
        <row r="27">
          <cell r="A27">
            <v>2</v>
          </cell>
          <cell r="B27">
            <v>50</v>
          </cell>
          <cell r="G27">
            <v>11967.42</v>
          </cell>
        </row>
        <row r="28">
          <cell r="A28">
            <v>2</v>
          </cell>
          <cell r="B28">
            <v>60</v>
          </cell>
          <cell r="G28">
            <v>13458.65</v>
          </cell>
        </row>
        <row r="29">
          <cell r="A29">
            <v>2</v>
          </cell>
          <cell r="B29">
            <v>70</v>
          </cell>
          <cell r="G29">
            <v>17838.400000000001</v>
          </cell>
        </row>
        <row r="30">
          <cell r="A30">
            <v>2</v>
          </cell>
          <cell r="B30">
            <v>180</v>
          </cell>
          <cell r="G30">
            <v>150088.01999999999</v>
          </cell>
        </row>
        <row r="31">
          <cell r="A31">
            <v>2</v>
          </cell>
          <cell r="B31">
            <v>232</v>
          </cell>
          <cell r="G31">
            <v>12735.7</v>
          </cell>
        </row>
        <row r="32">
          <cell r="A32">
            <v>2</v>
          </cell>
          <cell r="B32">
            <v>233</v>
          </cell>
          <cell r="G32">
            <v>22212.41</v>
          </cell>
        </row>
        <row r="33">
          <cell r="A33">
            <v>2</v>
          </cell>
          <cell r="B33">
            <v>234</v>
          </cell>
          <cell r="G33">
            <v>17248.28</v>
          </cell>
        </row>
        <row r="34">
          <cell r="A34">
            <v>2</v>
          </cell>
          <cell r="B34">
            <v>40</v>
          </cell>
          <cell r="G34">
            <v>9094.9500000000007</v>
          </cell>
        </row>
        <row r="35">
          <cell r="A35">
            <v>2</v>
          </cell>
          <cell r="B35">
            <v>50</v>
          </cell>
          <cell r="G35">
            <v>11967.42</v>
          </cell>
        </row>
        <row r="36">
          <cell r="A36">
            <v>2</v>
          </cell>
          <cell r="B36">
            <v>60</v>
          </cell>
          <cell r="G36">
            <v>13458.65</v>
          </cell>
        </row>
        <row r="37">
          <cell r="A37">
            <v>2</v>
          </cell>
          <cell r="B37">
            <v>70</v>
          </cell>
          <cell r="G37">
            <v>17838.400000000001</v>
          </cell>
        </row>
        <row r="38">
          <cell r="A38">
            <v>2</v>
          </cell>
          <cell r="B38">
            <v>232</v>
          </cell>
          <cell r="G38">
            <v>12755.89</v>
          </cell>
        </row>
        <row r="39">
          <cell r="A39">
            <v>2</v>
          </cell>
          <cell r="B39">
            <v>233</v>
          </cell>
          <cell r="G39">
            <v>22212.41</v>
          </cell>
        </row>
        <row r="40">
          <cell r="A40">
            <v>2</v>
          </cell>
          <cell r="B40">
            <v>234</v>
          </cell>
          <cell r="G40">
            <v>17248.28</v>
          </cell>
        </row>
        <row r="41">
          <cell r="A41">
            <v>2</v>
          </cell>
          <cell r="B41">
            <v>20</v>
          </cell>
          <cell r="G41">
            <v>16441.22</v>
          </cell>
        </row>
        <row r="42">
          <cell r="A42">
            <v>2</v>
          </cell>
          <cell r="B42">
            <v>30</v>
          </cell>
          <cell r="G42">
            <v>18527.669999999998</v>
          </cell>
        </row>
        <row r="43">
          <cell r="A43">
            <v>2</v>
          </cell>
          <cell r="B43">
            <v>40</v>
          </cell>
          <cell r="G43">
            <v>29660.82</v>
          </cell>
        </row>
        <row r="44">
          <cell r="A44">
            <v>2</v>
          </cell>
          <cell r="B44">
            <v>50</v>
          </cell>
          <cell r="G44">
            <v>60448.23</v>
          </cell>
        </row>
        <row r="45">
          <cell r="A45">
            <v>2</v>
          </cell>
          <cell r="B45">
            <v>60</v>
          </cell>
          <cell r="G45">
            <v>18114</v>
          </cell>
        </row>
        <row r="46">
          <cell r="A46">
            <v>3</v>
          </cell>
          <cell r="B46">
            <v>70</v>
          </cell>
          <cell r="G46">
            <v>58806.6</v>
          </cell>
        </row>
        <row r="47">
          <cell r="A47">
            <v>3</v>
          </cell>
          <cell r="B47">
            <v>180</v>
          </cell>
          <cell r="G47">
            <v>898805.72</v>
          </cell>
        </row>
        <row r="48">
          <cell r="A48">
            <v>3</v>
          </cell>
          <cell r="B48">
            <v>303</v>
          </cell>
          <cell r="G48">
            <v>49808.480000000003</v>
          </cell>
        </row>
        <row r="49">
          <cell r="A49">
            <v>3</v>
          </cell>
          <cell r="B49">
            <v>20</v>
          </cell>
          <cell r="G49">
            <v>16717.16</v>
          </cell>
        </row>
        <row r="50">
          <cell r="A50">
            <v>3</v>
          </cell>
          <cell r="B50">
            <v>30</v>
          </cell>
          <cell r="G50">
            <v>18514.52</v>
          </cell>
        </row>
        <row r="51">
          <cell r="A51">
            <v>3</v>
          </cell>
          <cell r="B51">
            <v>40</v>
          </cell>
          <cell r="G51">
            <v>29669.58</v>
          </cell>
        </row>
        <row r="52">
          <cell r="A52">
            <v>3</v>
          </cell>
          <cell r="B52">
            <v>50</v>
          </cell>
          <cell r="G52">
            <v>60448.23</v>
          </cell>
        </row>
        <row r="53">
          <cell r="A53">
            <v>3</v>
          </cell>
          <cell r="B53">
            <v>60</v>
          </cell>
          <cell r="G53">
            <v>18114</v>
          </cell>
        </row>
        <row r="54">
          <cell r="A54">
            <v>3</v>
          </cell>
          <cell r="B54">
            <v>70</v>
          </cell>
          <cell r="G54">
            <v>59259.26</v>
          </cell>
        </row>
        <row r="55">
          <cell r="A55">
            <v>3</v>
          </cell>
          <cell r="B55">
            <v>303</v>
          </cell>
          <cell r="G55">
            <v>49808.480000000003</v>
          </cell>
        </row>
        <row r="56">
          <cell r="A56">
            <v>3</v>
          </cell>
          <cell r="B56">
            <v>20</v>
          </cell>
          <cell r="G56">
            <v>1328879.06</v>
          </cell>
        </row>
        <row r="57">
          <cell r="A57">
            <v>3</v>
          </cell>
          <cell r="B57">
            <v>30</v>
          </cell>
          <cell r="G57">
            <v>760292.42</v>
          </cell>
        </row>
        <row r="58">
          <cell r="A58">
            <v>3</v>
          </cell>
          <cell r="B58">
            <v>40</v>
          </cell>
          <cell r="G58">
            <v>733457.48</v>
          </cell>
        </row>
        <row r="59">
          <cell r="A59">
            <v>3</v>
          </cell>
          <cell r="B59">
            <v>50</v>
          </cell>
          <cell r="G59">
            <v>1476490.75</v>
          </cell>
        </row>
        <row r="60">
          <cell r="A60">
            <v>3</v>
          </cell>
          <cell r="B60">
            <v>60</v>
          </cell>
          <cell r="G60">
            <v>818049.8</v>
          </cell>
        </row>
        <row r="61">
          <cell r="A61">
            <v>3</v>
          </cell>
          <cell r="B61">
            <v>70</v>
          </cell>
          <cell r="G61">
            <v>369202.87</v>
          </cell>
        </row>
        <row r="62">
          <cell r="A62">
            <v>3</v>
          </cell>
          <cell r="B62">
            <v>180</v>
          </cell>
          <cell r="G62">
            <v>31840.09</v>
          </cell>
        </row>
        <row r="63">
          <cell r="A63">
            <v>3</v>
          </cell>
          <cell r="B63">
            <v>212</v>
          </cell>
          <cell r="G63">
            <v>11958.43</v>
          </cell>
        </row>
        <row r="64">
          <cell r="A64">
            <v>3</v>
          </cell>
          <cell r="B64">
            <v>303</v>
          </cell>
          <cell r="G64">
            <v>6462.72</v>
          </cell>
        </row>
        <row r="65">
          <cell r="A65">
            <v>4</v>
          </cell>
          <cell r="B65">
            <v>20</v>
          </cell>
          <cell r="G65">
            <v>1315587.95</v>
          </cell>
        </row>
        <row r="66">
          <cell r="A66">
            <v>4</v>
          </cell>
          <cell r="B66">
            <v>30</v>
          </cell>
          <cell r="G66">
            <v>752005.98</v>
          </cell>
        </row>
        <row r="67">
          <cell r="A67">
            <v>4</v>
          </cell>
          <cell r="B67">
            <v>40</v>
          </cell>
          <cell r="G67">
            <v>704344.2</v>
          </cell>
        </row>
        <row r="68">
          <cell r="A68">
            <v>4</v>
          </cell>
          <cell r="B68">
            <v>50</v>
          </cell>
          <cell r="G68">
            <v>1464133.81</v>
          </cell>
        </row>
        <row r="69">
          <cell r="A69">
            <v>4</v>
          </cell>
          <cell r="B69">
            <v>60</v>
          </cell>
          <cell r="G69">
            <v>818935.74</v>
          </cell>
        </row>
        <row r="70">
          <cell r="A70">
            <v>4</v>
          </cell>
          <cell r="B70">
            <v>70</v>
          </cell>
          <cell r="G70">
            <v>535143.73</v>
          </cell>
        </row>
        <row r="71">
          <cell r="A71">
            <v>4</v>
          </cell>
          <cell r="B71">
            <v>212</v>
          </cell>
          <cell r="G71">
            <v>11991.98</v>
          </cell>
        </row>
        <row r="72">
          <cell r="A72">
            <v>4</v>
          </cell>
          <cell r="B72">
            <v>303</v>
          </cell>
          <cell r="G72">
            <v>6462.72</v>
          </cell>
        </row>
        <row r="73">
          <cell r="A73">
            <v>4</v>
          </cell>
          <cell r="B73">
            <v>10</v>
          </cell>
          <cell r="G73">
            <v>1009214.23</v>
          </cell>
        </row>
        <row r="74">
          <cell r="A74">
            <v>4</v>
          </cell>
          <cell r="B74">
            <v>20</v>
          </cell>
          <cell r="G74">
            <v>128461.51</v>
          </cell>
        </row>
        <row r="75">
          <cell r="A75">
            <v>4</v>
          </cell>
          <cell r="B75">
            <v>30</v>
          </cell>
          <cell r="G75">
            <v>91271.73</v>
          </cell>
        </row>
        <row r="76">
          <cell r="A76">
            <v>4</v>
          </cell>
          <cell r="B76">
            <v>40</v>
          </cell>
          <cell r="G76">
            <v>70475.399999999994</v>
          </cell>
        </row>
        <row r="77">
          <cell r="A77">
            <v>4</v>
          </cell>
          <cell r="B77">
            <v>50</v>
          </cell>
          <cell r="G77">
            <v>74877.899999999994</v>
          </cell>
        </row>
        <row r="78">
          <cell r="A78">
            <v>4</v>
          </cell>
          <cell r="B78">
            <v>60</v>
          </cell>
          <cell r="G78">
            <v>101847.09</v>
          </cell>
        </row>
        <row r="79">
          <cell r="A79">
            <v>4</v>
          </cell>
          <cell r="B79">
            <v>70</v>
          </cell>
          <cell r="G79">
            <v>44540.22</v>
          </cell>
        </row>
        <row r="80">
          <cell r="A80">
            <v>4</v>
          </cell>
          <cell r="B80">
            <v>212</v>
          </cell>
          <cell r="G80">
            <v>23.01</v>
          </cell>
        </row>
        <row r="81">
          <cell r="A81">
            <v>4</v>
          </cell>
          <cell r="B81">
            <v>303</v>
          </cell>
          <cell r="G81">
            <v>23.92</v>
          </cell>
        </row>
        <row r="82">
          <cell r="A82">
            <v>4</v>
          </cell>
          <cell r="B82">
            <v>10</v>
          </cell>
          <cell r="G82">
            <v>1022767.54</v>
          </cell>
        </row>
        <row r="83">
          <cell r="A83">
            <v>4</v>
          </cell>
          <cell r="B83">
            <v>20</v>
          </cell>
          <cell r="G83">
            <v>129203.5</v>
          </cell>
        </row>
        <row r="84">
          <cell r="A84">
            <v>5</v>
          </cell>
          <cell r="B84">
            <v>30</v>
          </cell>
          <cell r="G84">
            <v>89083.4</v>
          </cell>
        </row>
        <row r="85">
          <cell r="A85">
            <v>5</v>
          </cell>
          <cell r="B85">
            <v>40</v>
          </cell>
          <cell r="G85">
            <v>72001.64</v>
          </cell>
        </row>
        <row r="86">
          <cell r="A86">
            <v>5</v>
          </cell>
          <cell r="B86">
            <v>50</v>
          </cell>
          <cell r="G86">
            <v>73445.23</v>
          </cell>
        </row>
        <row r="87">
          <cell r="A87">
            <v>5</v>
          </cell>
          <cell r="B87">
            <v>60</v>
          </cell>
          <cell r="G87">
            <v>103090.68</v>
          </cell>
        </row>
        <row r="88">
          <cell r="A88">
            <v>5</v>
          </cell>
          <cell r="B88">
            <v>70</v>
          </cell>
          <cell r="G88">
            <v>44677.72</v>
          </cell>
        </row>
        <row r="89">
          <cell r="A89">
            <v>5</v>
          </cell>
          <cell r="B89">
            <v>212</v>
          </cell>
          <cell r="G89">
            <v>23.01</v>
          </cell>
        </row>
        <row r="90">
          <cell r="A90">
            <v>5</v>
          </cell>
          <cell r="B90">
            <v>303</v>
          </cell>
          <cell r="G90">
            <v>23.92</v>
          </cell>
        </row>
        <row r="91">
          <cell r="A91">
            <v>5</v>
          </cell>
          <cell r="B91">
            <v>221</v>
          </cell>
          <cell r="G91">
            <v>66.95</v>
          </cell>
        </row>
        <row r="92">
          <cell r="A92">
            <v>5</v>
          </cell>
          <cell r="B92">
            <v>221</v>
          </cell>
          <cell r="G92">
            <v>66.95</v>
          </cell>
        </row>
        <row r="93">
          <cell r="A93">
            <v>5</v>
          </cell>
          <cell r="B93">
            <v>40</v>
          </cell>
          <cell r="G93">
            <v>3.59</v>
          </cell>
        </row>
        <row r="94">
          <cell r="A94">
            <v>5</v>
          </cell>
          <cell r="B94">
            <v>40</v>
          </cell>
          <cell r="G94">
            <v>3.59</v>
          </cell>
        </row>
        <row r="95">
          <cell r="A95">
            <v>5</v>
          </cell>
          <cell r="B95">
            <v>10</v>
          </cell>
          <cell r="G95">
            <v>163477.16</v>
          </cell>
        </row>
        <row r="96">
          <cell r="A96">
            <v>5</v>
          </cell>
          <cell r="B96">
            <v>10</v>
          </cell>
          <cell r="G96">
            <v>57147.56</v>
          </cell>
        </row>
        <row r="97">
          <cell r="A97">
            <v>5</v>
          </cell>
          <cell r="B97">
            <v>20</v>
          </cell>
          <cell r="G97">
            <v>191.52</v>
          </cell>
        </row>
        <row r="98">
          <cell r="A98">
            <v>5</v>
          </cell>
          <cell r="B98">
            <v>20</v>
          </cell>
          <cell r="G98">
            <v>104747.45</v>
          </cell>
        </row>
        <row r="99">
          <cell r="A99">
            <v>5</v>
          </cell>
          <cell r="B99">
            <v>30</v>
          </cell>
          <cell r="G99">
            <v>2078.36</v>
          </cell>
        </row>
        <row r="100">
          <cell r="A100">
            <v>5</v>
          </cell>
          <cell r="B100">
            <v>30</v>
          </cell>
          <cell r="G100">
            <v>9103.9</v>
          </cell>
        </row>
        <row r="101">
          <cell r="A101">
            <v>5</v>
          </cell>
          <cell r="B101">
            <v>40</v>
          </cell>
          <cell r="G101">
            <v>958.32</v>
          </cell>
        </row>
        <row r="102">
          <cell r="A102">
            <v>5</v>
          </cell>
          <cell r="B102">
            <v>40</v>
          </cell>
          <cell r="G102">
            <v>5679.37</v>
          </cell>
        </row>
        <row r="103">
          <cell r="A103">
            <v>1</v>
          </cell>
          <cell r="B103">
            <v>50</v>
          </cell>
          <cell r="G103">
            <v>166.68</v>
          </cell>
        </row>
        <row r="104">
          <cell r="A104">
            <v>4</v>
          </cell>
          <cell r="B104">
            <v>60</v>
          </cell>
          <cell r="G104">
            <v>166.68</v>
          </cell>
        </row>
        <row r="105">
          <cell r="A105">
            <v>5</v>
          </cell>
          <cell r="B105">
            <v>60</v>
          </cell>
          <cell r="G105">
            <v>166.68</v>
          </cell>
        </row>
        <row r="106">
          <cell r="A106">
            <v>1</v>
          </cell>
          <cell r="B106">
            <v>70</v>
          </cell>
          <cell r="G106">
            <v>0</v>
          </cell>
        </row>
        <row r="107">
          <cell r="A107">
            <v>1</v>
          </cell>
          <cell r="B107">
            <v>212</v>
          </cell>
          <cell r="G107">
            <v>2.2737367544323201E-13</v>
          </cell>
        </row>
        <row r="108">
          <cell r="A108">
            <v>1</v>
          </cell>
          <cell r="B108">
            <v>10</v>
          </cell>
          <cell r="G108">
            <v>-7.2759576141834308E-12</v>
          </cell>
        </row>
        <row r="109">
          <cell r="A109">
            <v>1</v>
          </cell>
          <cell r="B109">
            <v>10</v>
          </cell>
          <cell r="G109">
            <v>6742.97</v>
          </cell>
        </row>
        <row r="110">
          <cell r="A110">
            <v>1</v>
          </cell>
          <cell r="B110">
            <v>20</v>
          </cell>
          <cell r="G110">
            <v>-4.1836756281554699E-11</v>
          </cell>
        </row>
        <row r="111">
          <cell r="A111">
            <v>1</v>
          </cell>
          <cell r="B111">
            <v>20</v>
          </cell>
          <cell r="G111">
            <v>0</v>
          </cell>
        </row>
        <row r="112">
          <cell r="A112">
            <v>1</v>
          </cell>
          <cell r="B112">
            <v>30</v>
          </cell>
          <cell r="G112">
            <v>1.7053025658242399E-13</v>
          </cell>
        </row>
        <row r="113">
          <cell r="A113">
            <v>1</v>
          </cell>
          <cell r="B113">
            <v>30</v>
          </cell>
          <cell r="G113">
            <v>0</v>
          </cell>
        </row>
        <row r="114">
          <cell r="A114">
            <v>2</v>
          </cell>
          <cell r="B114">
            <v>40</v>
          </cell>
          <cell r="G114">
            <v>-2.91038304567337E-11</v>
          </cell>
        </row>
        <row r="115">
          <cell r="A115">
            <v>2</v>
          </cell>
          <cell r="B115">
            <v>40</v>
          </cell>
          <cell r="G115">
            <v>0</v>
          </cell>
        </row>
        <row r="116">
          <cell r="A116">
            <v>2</v>
          </cell>
          <cell r="B116">
            <v>50</v>
          </cell>
          <cell r="G116">
            <v>3.6379788070917097E-11</v>
          </cell>
        </row>
        <row r="117">
          <cell r="A117">
            <v>2</v>
          </cell>
          <cell r="B117">
            <v>60</v>
          </cell>
          <cell r="G117">
            <v>1.06581410364015E-14</v>
          </cell>
        </row>
        <row r="118">
          <cell r="A118">
            <v>2</v>
          </cell>
          <cell r="B118">
            <v>60</v>
          </cell>
          <cell r="G118">
            <v>3.6379788070917097E-11</v>
          </cell>
        </row>
        <row r="119">
          <cell r="A119">
            <v>2</v>
          </cell>
          <cell r="B119">
            <v>70</v>
          </cell>
          <cell r="G119">
            <v>-4.2632564145605999E-14</v>
          </cell>
        </row>
        <row r="120">
          <cell r="A120">
            <v>2</v>
          </cell>
          <cell r="B120">
            <v>212</v>
          </cell>
          <cell r="G120">
            <v>1.9895196601282801E-12</v>
          </cell>
        </row>
        <row r="121">
          <cell r="A121">
            <v>2</v>
          </cell>
          <cell r="B121">
            <v>20</v>
          </cell>
          <cell r="G121">
            <v>0</v>
          </cell>
        </row>
        <row r="122">
          <cell r="A122">
            <v>3</v>
          </cell>
          <cell r="B122">
            <v>50</v>
          </cell>
          <cell r="G122">
            <v>-7.2759576141834308E-12</v>
          </cell>
        </row>
        <row r="123">
          <cell r="A123">
            <v>3</v>
          </cell>
          <cell r="B123">
            <v>60</v>
          </cell>
          <cell r="G123">
            <v>2.2737367544323201E-13</v>
          </cell>
        </row>
        <row r="124">
          <cell r="A124">
            <v>3</v>
          </cell>
          <cell r="B124">
            <v>180</v>
          </cell>
          <cell r="G124">
            <v>2.91038304567337E-11</v>
          </cell>
        </row>
        <row r="125">
          <cell r="A125">
            <v>3</v>
          </cell>
          <cell r="B125">
            <v>180</v>
          </cell>
          <cell r="G125">
            <v>0</v>
          </cell>
        </row>
        <row r="126">
          <cell r="A126">
            <v>3</v>
          </cell>
          <cell r="B126">
            <v>20</v>
          </cell>
          <cell r="G126">
            <v>2.0918378140777301E-11</v>
          </cell>
        </row>
        <row r="127">
          <cell r="A127">
            <v>3</v>
          </cell>
          <cell r="B127">
            <v>50</v>
          </cell>
          <cell r="G127">
            <v>0</v>
          </cell>
        </row>
        <row r="128">
          <cell r="A128">
            <v>3</v>
          </cell>
          <cell r="B128">
            <v>60</v>
          </cell>
          <cell r="G128">
            <v>1.7053025658242399E-13</v>
          </cell>
        </row>
        <row r="129">
          <cell r="A129">
            <v>3</v>
          </cell>
          <cell r="B129">
            <v>212</v>
          </cell>
          <cell r="G129">
            <v>1.45519152283669E-11</v>
          </cell>
        </row>
        <row r="130">
          <cell r="A130">
            <v>4</v>
          </cell>
          <cell r="B130">
            <v>221</v>
          </cell>
          <cell r="G130">
            <v>-4.5474735088646402E-13</v>
          </cell>
        </row>
        <row r="131">
          <cell r="A131">
            <v>4</v>
          </cell>
          <cell r="B131">
            <v>212</v>
          </cell>
          <cell r="G131">
            <v>0</v>
          </cell>
        </row>
        <row r="132">
          <cell r="A132">
            <v>4</v>
          </cell>
          <cell r="B132">
            <v>221</v>
          </cell>
          <cell r="G132">
            <v>-9.0949470177292804E-13</v>
          </cell>
        </row>
        <row r="133">
          <cell r="A133">
            <v>4</v>
          </cell>
          <cell r="B133">
            <v>180</v>
          </cell>
          <cell r="G133">
            <v>-6742.97</v>
          </cell>
        </row>
        <row r="134">
          <cell r="A134">
            <v>4</v>
          </cell>
          <cell r="B134">
            <v>212</v>
          </cell>
          <cell r="G134">
            <v>1.02318153949454E-12</v>
          </cell>
        </row>
        <row r="135">
          <cell r="A135">
            <v>4</v>
          </cell>
          <cell r="B135">
            <v>212</v>
          </cell>
          <cell r="G135">
            <v>1.7053025658242399E-13</v>
          </cell>
        </row>
        <row r="136">
          <cell r="A136">
            <v>4</v>
          </cell>
          <cell r="B136">
            <v>180</v>
          </cell>
          <cell r="G136">
            <v>3.6379788070917101E-12</v>
          </cell>
        </row>
        <row r="137">
          <cell r="A137">
            <v>5</v>
          </cell>
          <cell r="B137">
            <v>301</v>
          </cell>
          <cell r="G137">
            <v>0</v>
          </cell>
        </row>
        <row r="138">
          <cell r="A138">
            <v>5</v>
          </cell>
          <cell r="B138">
            <v>212</v>
          </cell>
          <cell r="G138">
            <v>4.0927261579781803E-12</v>
          </cell>
        </row>
        <row r="139">
          <cell r="A139">
            <v>5</v>
          </cell>
          <cell r="B139">
            <v>212</v>
          </cell>
          <cell r="G139">
            <v>0</v>
          </cell>
        </row>
        <row r="140">
          <cell r="A140">
            <v>5</v>
          </cell>
          <cell r="B140">
            <v>212</v>
          </cell>
          <cell r="G140">
            <v>1.8189894035458601E-12</v>
          </cell>
        </row>
        <row r="141">
          <cell r="A141">
            <v>5</v>
          </cell>
          <cell r="B141">
            <v>212</v>
          </cell>
          <cell r="G141">
            <v>1.7053025658242399E-13</v>
          </cell>
        </row>
        <row r="142">
          <cell r="A142">
            <v>5</v>
          </cell>
          <cell r="B142">
            <v>221</v>
          </cell>
          <cell r="G142">
            <v>-2.0463630789890902E-12</v>
          </cell>
        </row>
        <row r="143">
          <cell r="A143">
            <v>1</v>
          </cell>
          <cell r="B143">
            <v>221</v>
          </cell>
          <cell r="G143">
            <v>3651.35</v>
          </cell>
        </row>
        <row r="144">
          <cell r="A144">
            <v>2</v>
          </cell>
          <cell r="B144">
            <v>301</v>
          </cell>
          <cell r="G144">
            <v>3651.35</v>
          </cell>
        </row>
        <row r="145">
          <cell r="A145">
            <v>3</v>
          </cell>
          <cell r="B145">
            <v>20</v>
          </cell>
          <cell r="G145">
            <v>3651.35</v>
          </cell>
        </row>
        <row r="146">
          <cell r="A146">
            <v>4</v>
          </cell>
          <cell r="B146">
            <v>30</v>
          </cell>
          <cell r="G146">
            <v>3640.63</v>
          </cell>
        </row>
        <row r="147">
          <cell r="A147">
            <v>5</v>
          </cell>
          <cell r="B147">
            <v>40</v>
          </cell>
          <cell r="G147">
            <v>3640.63</v>
          </cell>
        </row>
        <row r="148">
          <cell r="A148">
            <v>1</v>
          </cell>
          <cell r="B148">
            <v>50</v>
          </cell>
          <cell r="G148">
            <v>633.86</v>
          </cell>
        </row>
        <row r="149">
          <cell r="A149">
            <v>1</v>
          </cell>
          <cell r="B149">
            <v>60</v>
          </cell>
          <cell r="G149">
            <v>7663.37</v>
          </cell>
        </row>
        <row r="150">
          <cell r="A150">
            <v>1</v>
          </cell>
          <cell r="B150">
            <v>70</v>
          </cell>
          <cell r="G150">
            <v>192142.89</v>
          </cell>
        </row>
        <row r="151">
          <cell r="A151">
            <v>2</v>
          </cell>
          <cell r="B151">
            <v>20</v>
          </cell>
          <cell r="G151">
            <v>633.86</v>
          </cell>
        </row>
        <row r="152">
          <cell r="A152">
            <v>2</v>
          </cell>
          <cell r="B152">
            <v>30</v>
          </cell>
          <cell r="G152">
            <v>7663.37</v>
          </cell>
        </row>
        <row r="153">
          <cell r="A153">
            <v>2</v>
          </cell>
          <cell r="B153">
            <v>40</v>
          </cell>
          <cell r="G153">
            <v>193688.72</v>
          </cell>
        </row>
        <row r="154">
          <cell r="A154">
            <v>3</v>
          </cell>
          <cell r="B154">
            <v>50</v>
          </cell>
          <cell r="G154">
            <v>633.86</v>
          </cell>
        </row>
        <row r="155">
          <cell r="A155">
            <v>3</v>
          </cell>
          <cell r="B155">
            <v>60</v>
          </cell>
          <cell r="G155">
            <v>7663.37</v>
          </cell>
        </row>
        <row r="156">
          <cell r="A156">
            <v>3</v>
          </cell>
          <cell r="B156">
            <v>70</v>
          </cell>
          <cell r="G156">
            <v>193869.2</v>
          </cell>
        </row>
        <row r="157">
          <cell r="A157">
            <v>4</v>
          </cell>
          <cell r="B157">
            <v>20</v>
          </cell>
          <cell r="G157">
            <v>7712.83</v>
          </cell>
        </row>
        <row r="158">
          <cell r="A158">
            <v>4</v>
          </cell>
          <cell r="B158">
            <v>30</v>
          </cell>
          <cell r="G158">
            <v>193997.82</v>
          </cell>
        </row>
        <row r="159">
          <cell r="A159">
            <v>5</v>
          </cell>
          <cell r="B159">
            <v>40</v>
          </cell>
          <cell r="G159">
            <v>7712.83</v>
          </cell>
        </row>
        <row r="160">
          <cell r="A160">
            <v>5</v>
          </cell>
          <cell r="B160">
            <v>50</v>
          </cell>
          <cell r="G160">
            <v>194024.14</v>
          </cell>
        </row>
        <row r="161">
          <cell r="A161">
            <v>1</v>
          </cell>
          <cell r="B161">
            <v>60</v>
          </cell>
          <cell r="G161">
            <v>9094.9500000000007</v>
          </cell>
        </row>
        <row r="162">
          <cell r="A162">
            <v>1</v>
          </cell>
          <cell r="B162">
            <v>70</v>
          </cell>
          <cell r="G162">
            <v>11967.42</v>
          </cell>
        </row>
        <row r="163">
          <cell r="A163">
            <v>1</v>
          </cell>
          <cell r="B163">
            <v>20</v>
          </cell>
          <cell r="G163">
            <v>13458.65</v>
          </cell>
        </row>
        <row r="164">
          <cell r="A164">
            <v>1</v>
          </cell>
          <cell r="B164">
            <v>30</v>
          </cell>
          <cell r="G164">
            <v>17838.400000000001</v>
          </cell>
        </row>
        <row r="165">
          <cell r="A165">
            <v>1</v>
          </cell>
          <cell r="B165">
            <v>40</v>
          </cell>
          <cell r="G165">
            <v>150088.01999999999</v>
          </cell>
        </row>
        <row r="166">
          <cell r="A166">
            <v>1</v>
          </cell>
          <cell r="B166">
            <v>50</v>
          </cell>
          <cell r="G166">
            <v>12735.7</v>
          </cell>
        </row>
        <row r="167">
          <cell r="A167">
            <v>1</v>
          </cell>
          <cell r="B167">
            <v>60</v>
          </cell>
          <cell r="G167">
            <v>22212.41</v>
          </cell>
        </row>
        <row r="168">
          <cell r="A168">
            <v>1</v>
          </cell>
          <cell r="B168">
            <v>70</v>
          </cell>
          <cell r="G168">
            <v>17248.28</v>
          </cell>
        </row>
        <row r="169">
          <cell r="A169">
            <v>2</v>
          </cell>
          <cell r="B169">
            <v>20</v>
          </cell>
          <cell r="G169">
            <v>9094.9500000000007</v>
          </cell>
        </row>
        <row r="170">
          <cell r="A170">
            <v>2</v>
          </cell>
          <cell r="B170">
            <v>30</v>
          </cell>
          <cell r="G170">
            <v>11967.42</v>
          </cell>
        </row>
        <row r="171">
          <cell r="A171">
            <v>2</v>
          </cell>
          <cell r="B171">
            <v>40</v>
          </cell>
          <cell r="G171">
            <v>13458.65</v>
          </cell>
        </row>
        <row r="172">
          <cell r="A172">
            <v>2</v>
          </cell>
          <cell r="B172">
            <v>50</v>
          </cell>
          <cell r="G172">
            <v>17838.400000000001</v>
          </cell>
        </row>
        <row r="173">
          <cell r="A173">
            <v>2</v>
          </cell>
          <cell r="B173">
            <v>60</v>
          </cell>
          <cell r="G173">
            <v>150105.88</v>
          </cell>
        </row>
        <row r="174">
          <cell r="A174">
            <v>2</v>
          </cell>
          <cell r="B174">
            <v>70</v>
          </cell>
          <cell r="G174">
            <v>12755.89</v>
          </cell>
        </row>
        <row r="175">
          <cell r="A175">
            <v>2</v>
          </cell>
          <cell r="B175">
            <v>20</v>
          </cell>
          <cell r="G175">
            <v>22212.41</v>
          </cell>
        </row>
        <row r="176">
          <cell r="A176">
            <v>2</v>
          </cell>
          <cell r="B176">
            <v>30</v>
          </cell>
          <cell r="G176">
            <v>17248.28</v>
          </cell>
        </row>
        <row r="177">
          <cell r="A177">
            <v>3</v>
          </cell>
          <cell r="B177">
            <v>40</v>
          </cell>
          <cell r="G177">
            <v>9094.9500000000007</v>
          </cell>
        </row>
        <row r="178">
          <cell r="A178">
            <v>3</v>
          </cell>
          <cell r="B178">
            <v>50</v>
          </cell>
          <cell r="G178">
            <v>11967.42</v>
          </cell>
        </row>
        <row r="179">
          <cell r="A179">
            <v>3</v>
          </cell>
          <cell r="B179">
            <v>60</v>
          </cell>
          <cell r="G179">
            <v>13458.65</v>
          </cell>
        </row>
        <row r="180">
          <cell r="A180">
            <v>3</v>
          </cell>
          <cell r="B180">
            <v>70</v>
          </cell>
          <cell r="G180">
            <v>17838.400000000001</v>
          </cell>
        </row>
        <row r="181">
          <cell r="A181">
            <v>3</v>
          </cell>
          <cell r="B181">
            <v>20</v>
          </cell>
          <cell r="G181">
            <v>151210.74</v>
          </cell>
        </row>
        <row r="182">
          <cell r="A182">
            <v>3</v>
          </cell>
          <cell r="B182">
            <v>30</v>
          </cell>
          <cell r="G182">
            <v>12755.89</v>
          </cell>
        </row>
        <row r="183">
          <cell r="A183">
            <v>3</v>
          </cell>
          <cell r="B183">
            <v>40</v>
          </cell>
          <cell r="G183">
            <v>22212.41</v>
          </cell>
        </row>
        <row r="184">
          <cell r="A184">
            <v>3</v>
          </cell>
          <cell r="B184">
            <v>50</v>
          </cell>
          <cell r="G184">
            <v>17248.28</v>
          </cell>
        </row>
        <row r="185">
          <cell r="A185">
            <v>4</v>
          </cell>
          <cell r="B185">
            <v>60</v>
          </cell>
          <cell r="G185">
            <v>28356.34</v>
          </cell>
        </row>
        <row r="186">
          <cell r="A186">
            <v>4</v>
          </cell>
          <cell r="B186">
            <v>70</v>
          </cell>
          <cell r="G186">
            <v>13728.76</v>
          </cell>
        </row>
        <row r="187">
          <cell r="A187">
            <v>4</v>
          </cell>
          <cell r="B187">
            <v>20</v>
          </cell>
          <cell r="G187">
            <v>13458.65</v>
          </cell>
        </row>
        <row r="188">
          <cell r="A188">
            <v>4</v>
          </cell>
          <cell r="B188">
            <v>30</v>
          </cell>
          <cell r="G188">
            <v>17818.14</v>
          </cell>
        </row>
        <row r="189">
          <cell r="A189">
            <v>4</v>
          </cell>
          <cell r="B189">
            <v>40</v>
          </cell>
          <cell r="G189">
            <v>151324.56</v>
          </cell>
        </row>
        <row r="190">
          <cell r="A190">
            <v>4</v>
          </cell>
          <cell r="B190">
            <v>50</v>
          </cell>
          <cell r="G190">
            <v>12755.89</v>
          </cell>
        </row>
        <row r="191">
          <cell r="A191">
            <v>4</v>
          </cell>
          <cell r="B191">
            <v>60</v>
          </cell>
          <cell r="G191">
            <v>22212.41</v>
          </cell>
        </row>
        <row r="192">
          <cell r="A192">
            <v>4</v>
          </cell>
          <cell r="B192">
            <v>70</v>
          </cell>
          <cell r="G192">
            <v>17248.28</v>
          </cell>
        </row>
        <row r="193">
          <cell r="A193">
            <v>5</v>
          </cell>
          <cell r="B193">
            <v>20</v>
          </cell>
          <cell r="G193">
            <v>8666.74</v>
          </cell>
        </row>
        <row r="194">
          <cell r="A194">
            <v>5</v>
          </cell>
          <cell r="B194">
            <v>20</v>
          </cell>
          <cell r="G194">
            <v>13728.76</v>
          </cell>
        </row>
        <row r="195">
          <cell r="A195">
            <v>5</v>
          </cell>
          <cell r="B195">
            <v>20</v>
          </cell>
          <cell r="G195">
            <v>13458.65</v>
          </cell>
        </row>
        <row r="196">
          <cell r="A196">
            <v>5</v>
          </cell>
          <cell r="B196">
            <v>20</v>
          </cell>
          <cell r="G196">
            <v>17408.099999999999</v>
          </cell>
        </row>
        <row r="197">
          <cell r="A197">
            <v>5</v>
          </cell>
          <cell r="B197">
            <v>20</v>
          </cell>
          <cell r="G197">
            <v>151578.96</v>
          </cell>
        </row>
        <row r="198">
          <cell r="A198">
            <v>5</v>
          </cell>
          <cell r="B198">
            <v>20</v>
          </cell>
          <cell r="G198">
            <v>12755.89</v>
          </cell>
        </row>
        <row r="199">
          <cell r="A199">
            <v>5</v>
          </cell>
          <cell r="B199">
            <v>10</v>
          </cell>
          <cell r="G199">
            <v>22212.41</v>
          </cell>
        </row>
        <row r="200">
          <cell r="A200">
            <v>5</v>
          </cell>
          <cell r="B200">
            <v>70</v>
          </cell>
          <cell r="G200">
            <v>17248.28</v>
          </cell>
        </row>
        <row r="201">
          <cell r="A201">
            <v>1</v>
          </cell>
          <cell r="B201">
            <v>80</v>
          </cell>
          <cell r="G201">
            <v>16441.22</v>
          </cell>
        </row>
        <row r="202">
          <cell r="A202">
            <v>1</v>
          </cell>
          <cell r="B202">
            <v>80</v>
          </cell>
          <cell r="G202">
            <v>18527.669999999998</v>
          </cell>
        </row>
        <row r="203">
          <cell r="A203">
            <v>1</v>
          </cell>
          <cell r="B203">
            <v>80</v>
          </cell>
          <cell r="G203">
            <v>29660.82</v>
          </cell>
        </row>
        <row r="204">
          <cell r="A204">
            <v>1</v>
          </cell>
          <cell r="B204">
            <v>80</v>
          </cell>
          <cell r="G204">
            <v>60448.23</v>
          </cell>
        </row>
        <row r="205">
          <cell r="A205">
            <v>1</v>
          </cell>
          <cell r="B205">
            <v>180</v>
          </cell>
          <cell r="G205">
            <v>18114</v>
          </cell>
        </row>
        <row r="206">
          <cell r="A206">
            <v>1</v>
          </cell>
          <cell r="B206">
            <v>180</v>
          </cell>
          <cell r="G206">
            <v>58806.6</v>
          </cell>
        </row>
        <row r="207">
          <cell r="A207">
            <v>1</v>
          </cell>
          <cell r="B207">
            <v>180</v>
          </cell>
          <cell r="G207">
            <v>898805.72</v>
          </cell>
        </row>
        <row r="208">
          <cell r="A208">
            <v>1</v>
          </cell>
          <cell r="B208">
            <v>10</v>
          </cell>
          <cell r="G208">
            <v>49808.480000000003</v>
          </cell>
        </row>
        <row r="209">
          <cell r="A209">
            <v>2</v>
          </cell>
          <cell r="B209">
            <v>20</v>
          </cell>
          <cell r="G209">
            <v>16717.16</v>
          </cell>
        </row>
        <row r="210">
          <cell r="A210">
            <v>2</v>
          </cell>
          <cell r="B210">
            <v>30</v>
          </cell>
          <cell r="G210">
            <v>18514.52</v>
          </cell>
        </row>
        <row r="211">
          <cell r="A211">
            <v>2</v>
          </cell>
          <cell r="B211">
            <v>40</v>
          </cell>
          <cell r="G211">
            <v>29669.58</v>
          </cell>
        </row>
        <row r="212">
          <cell r="A212">
            <v>2</v>
          </cell>
          <cell r="B212">
            <v>50</v>
          </cell>
          <cell r="G212">
            <v>60448.23</v>
          </cell>
        </row>
        <row r="213">
          <cell r="A213">
            <v>2</v>
          </cell>
          <cell r="B213">
            <v>60</v>
          </cell>
          <cell r="G213">
            <v>18114</v>
          </cell>
        </row>
        <row r="214">
          <cell r="A214">
            <v>2</v>
          </cell>
          <cell r="B214">
            <v>70</v>
          </cell>
          <cell r="G214">
            <v>59259.26</v>
          </cell>
        </row>
        <row r="215">
          <cell r="A215">
            <v>2</v>
          </cell>
          <cell r="B215">
            <v>80</v>
          </cell>
          <cell r="G215">
            <v>902958.07999999996</v>
          </cell>
        </row>
        <row r="216">
          <cell r="A216">
            <v>2</v>
          </cell>
          <cell r="B216">
            <v>80</v>
          </cell>
          <cell r="G216">
            <v>49808.480000000003</v>
          </cell>
        </row>
        <row r="217">
          <cell r="A217">
            <v>3</v>
          </cell>
          <cell r="B217">
            <v>80</v>
          </cell>
          <cell r="G217">
            <v>16662.009999999998</v>
          </cell>
        </row>
        <row r="218">
          <cell r="A218">
            <v>3</v>
          </cell>
          <cell r="B218">
            <v>80</v>
          </cell>
          <cell r="G218">
            <v>18521.5</v>
          </cell>
        </row>
        <row r="219">
          <cell r="A219">
            <v>3</v>
          </cell>
          <cell r="B219">
            <v>180</v>
          </cell>
          <cell r="G219">
            <v>29667.1</v>
          </cell>
        </row>
        <row r="220">
          <cell r="A220">
            <v>3</v>
          </cell>
          <cell r="B220">
            <v>180</v>
          </cell>
          <cell r="G220">
            <v>60448.23</v>
          </cell>
        </row>
        <row r="221">
          <cell r="A221">
            <v>3</v>
          </cell>
          <cell r="B221">
            <v>180</v>
          </cell>
          <cell r="G221">
            <v>18114</v>
          </cell>
        </row>
        <row r="222">
          <cell r="A222">
            <v>3</v>
          </cell>
          <cell r="B222">
            <v>212</v>
          </cell>
          <cell r="G222">
            <v>59316.56</v>
          </cell>
        </row>
        <row r="223">
          <cell r="A223">
            <v>3</v>
          </cell>
          <cell r="B223">
            <v>221</v>
          </cell>
          <cell r="G223">
            <v>904779.28</v>
          </cell>
        </row>
        <row r="224">
          <cell r="A224">
            <v>3</v>
          </cell>
          <cell r="B224">
            <v>232</v>
          </cell>
          <cell r="G224">
            <v>49808.480000000003</v>
          </cell>
        </row>
        <row r="225">
          <cell r="A225">
            <v>4</v>
          </cell>
          <cell r="B225">
            <v>233</v>
          </cell>
          <cell r="G225">
            <v>16681.38</v>
          </cell>
        </row>
        <row r="226">
          <cell r="A226">
            <v>4</v>
          </cell>
          <cell r="B226">
            <v>234</v>
          </cell>
          <cell r="G226">
            <v>18512.18</v>
          </cell>
        </row>
        <row r="227">
          <cell r="A227">
            <v>4</v>
          </cell>
          <cell r="B227">
            <v>303</v>
          </cell>
          <cell r="G227">
            <v>43148.69</v>
          </cell>
        </row>
        <row r="228">
          <cell r="A228">
            <v>4</v>
          </cell>
          <cell r="B228">
            <v>10</v>
          </cell>
          <cell r="G228">
            <v>61175.79</v>
          </cell>
        </row>
        <row r="229">
          <cell r="A229">
            <v>4</v>
          </cell>
          <cell r="B229">
            <v>20</v>
          </cell>
          <cell r="G229">
            <v>18114.02</v>
          </cell>
        </row>
        <row r="230">
          <cell r="A230">
            <v>4</v>
          </cell>
          <cell r="B230">
            <v>30</v>
          </cell>
          <cell r="G230">
            <v>59209.42</v>
          </cell>
        </row>
        <row r="231">
          <cell r="A231">
            <v>4</v>
          </cell>
          <cell r="B231">
            <v>40</v>
          </cell>
          <cell r="G231">
            <v>923579.84</v>
          </cell>
        </row>
        <row r="232">
          <cell r="A232">
            <v>4</v>
          </cell>
          <cell r="B232">
            <v>50</v>
          </cell>
          <cell r="G232">
            <v>49808.480000000003</v>
          </cell>
        </row>
        <row r="233">
          <cell r="A233">
            <v>5</v>
          </cell>
          <cell r="B233">
            <v>60</v>
          </cell>
          <cell r="G233">
            <v>16681.38</v>
          </cell>
        </row>
        <row r="234">
          <cell r="A234">
            <v>5</v>
          </cell>
          <cell r="B234">
            <v>70</v>
          </cell>
          <cell r="G234">
            <v>18512.18</v>
          </cell>
        </row>
        <row r="235">
          <cell r="A235">
            <v>5</v>
          </cell>
          <cell r="B235">
            <v>80</v>
          </cell>
          <cell r="G235">
            <v>29654.61</v>
          </cell>
        </row>
        <row r="236">
          <cell r="A236">
            <v>5</v>
          </cell>
          <cell r="B236">
            <v>80</v>
          </cell>
          <cell r="G236">
            <v>61175.79</v>
          </cell>
        </row>
        <row r="237">
          <cell r="A237">
            <v>5</v>
          </cell>
          <cell r="B237">
            <v>80</v>
          </cell>
          <cell r="G237">
            <v>18114.02</v>
          </cell>
        </row>
        <row r="238">
          <cell r="A238">
            <v>5</v>
          </cell>
          <cell r="B238">
            <v>80</v>
          </cell>
          <cell r="G238">
            <v>59209.42</v>
          </cell>
        </row>
        <row r="239">
          <cell r="A239">
            <v>5</v>
          </cell>
          <cell r="B239">
            <v>180</v>
          </cell>
          <cell r="G239">
            <v>919674.56</v>
          </cell>
        </row>
        <row r="240">
          <cell r="A240">
            <v>5</v>
          </cell>
          <cell r="B240">
            <v>180</v>
          </cell>
          <cell r="G240">
            <v>49808.480000000003</v>
          </cell>
        </row>
        <row r="241">
          <cell r="A241">
            <v>1</v>
          </cell>
          <cell r="B241">
            <v>180</v>
          </cell>
          <cell r="G241">
            <v>1328879.06</v>
          </cell>
        </row>
        <row r="242">
          <cell r="A242">
            <v>1</v>
          </cell>
          <cell r="B242">
            <v>212</v>
          </cell>
          <cell r="G242">
            <v>760292.42</v>
          </cell>
        </row>
        <row r="243">
          <cell r="A243">
            <v>1</v>
          </cell>
          <cell r="B243">
            <v>221</v>
          </cell>
          <cell r="G243">
            <v>733457.48</v>
          </cell>
        </row>
        <row r="244">
          <cell r="A244">
            <v>1</v>
          </cell>
          <cell r="B244">
            <v>232</v>
          </cell>
          <cell r="G244">
            <v>1476490.75</v>
          </cell>
        </row>
        <row r="245">
          <cell r="A245">
            <v>1</v>
          </cell>
          <cell r="B245">
            <v>233</v>
          </cell>
          <cell r="G245">
            <v>818049.8</v>
          </cell>
        </row>
        <row r="246">
          <cell r="A246">
            <v>1</v>
          </cell>
          <cell r="B246">
            <v>234</v>
          </cell>
          <cell r="G246">
            <v>369202.87</v>
          </cell>
        </row>
        <row r="247">
          <cell r="A247">
            <v>1</v>
          </cell>
          <cell r="B247">
            <v>303</v>
          </cell>
          <cell r="G247">
            <v>4744747.01</v>
          </cell>
        </row>
        <row r="248">
          <cell r="A248">
            <v>1</v>
          </cell>
          <cell r="B248">
            <v>60</v>
          </cell>
          <cell r="G248">
            <v>31840.09</v>
          </cell>
        </row>
        <row r="249">
          <cell r="A249">
            <v>1</v>
          </cell>
          <cell r="B249">
            <v>60</v>
          </cell>
          <cell r="G249">
            <v>11958.43</v>
          </cell>
        </row>
        <row r="250">
          <cell r="A250">
            <v>1</v>
          </cell>
          <cell r="B250">
            <v>60</v>
          </cell>
          <cell r="G250">
            <v>6462.72</v>
          </cell>
        </row>
        <row r="251">
          <cell r="A251">
            <v>2</v>
          </cell>
          <cell r="B251">
            <v>60</v>
          </cell>
          <cell r="G251">
            <v>1315587.95</v>
          </cell>
        </row>
        <row r="252">
          <cell r="A252">
            <v>2</v>
          </cell>
          <cell r="B252">
            <v>60</v>
          </cell>
          <cell r="G252">
            <v>752005.98</v>
          </cell>
        </row>
        <row r="253">
          <cell r="A253">
            <v>2</v>
          </cell>
          <cell r="B253">
            <v>60</v>
          </cell>
          <cell r="G253">
            <v>704344.2</v>
          </cell>
        </row>
        <row r="254">
          <cell r="A254">
            <v>2</v>
          </cell>
          <cell r="B254">
            <v>60</v>
          </cell>
          <cell r="G254">
            <v>1464133.81</v>
          </cell>
        </row>
        <row r="255">
          <cell r="A255">
            <v>2</v>
          </cell>
          <cell r="B255">
            <v>60</v>
          </cell>
          <cell r="G255">
            <v>818935.74</v>
          </cell>
        </row>
        <row r="256">
          <cell r="A256">
            <v>2</v>
          </cell>
          <cell r="B256">
            <v>60</v>
          </cell>
          <cell r="G256">
            <v>683633.73</v>
          </cell>
        </row>
        <row r="257">
          <cell r="A257">
            <v>2</v>
          </cell>
          <cell r="B257">
            <v>60</v>
          </cell>
          <cell r="G257">
            <v>4755579.7499999898</v>
          </cell>
        </row>
        <row r="258">
          <cell r="A258">
            <v>2</v>
          </cell>
          <cell r="B258">
            <v>60</v>
          </cell>
          <cell r="G258">
            <v>31840.09</v>
          </cell>
        </row>
        <row r="259">
          <cell r="A259">
            <v>2</v>
          </cell>
          <cell r="B259">
            <v>60</v>
          </cell>
          <cell r="G259">
            <v>11991.98</v>
          </cell>
        </row>
        <row r="260">
          <cell r="A260">
            <v>2</v>
          </cell>
          <cell r="B260">
            <v>60</v>
          </cell>
          <cell r="G260">
            <v>6462.72</v>
          </cell>
        </row>
        <row r="261">
          <cell r="A261">
            <v>3</v>
          </cell>
          <cell r="B261">
            <v>70</v>
          </cell>
          <cell r="G261">
            <v>1328847.02</v>
          </cell>
        </row>
        <row r="262">
          <cell r="A262">
            <v>3</v>
          </cell>
          <cell r="B262">
            <v>70</v>
          </cell>
          <cell r="G262">
            <v>744879.44</v>
          </cell>
        </row>
        <row r="263">
          <cell r="A263">
            <v>3</v>
          </cell>
          <cell r="B263">
            <v>70</v>
          </cell>
          <cell r="G263">
            <v>713648.25</v>
          </cell>
        </row>
        <row r="264">
          <cell r="A264">
            <v>3</v>
          </cell>
          <cell r="B264">
            <v>70</v>
          </cell>
          <cell r="G264">
            <v>1494106.9</v>
          </cell>
        </row>
        <row r="265">
          <cell r="A265">
            <v>3</v>
          </cell>
          <cell r="B265">
            <v>70</v>
          </cell>
          <cell r="G265">
            <v>832571.13</v>
          </cell>
        </row>
        <row r="266">
          <cell r="A266">
            <v>3</v>
          </cell>
          <cell r="B266">
            <v>70</v>
          </cell>
          <cell r="G266">
            <v>533400.14</v>
          </cell>
        </row>
        <row r="267">
          <cell r="A267">
            <v>3</v>
          </cell>
          <cell r="B267">
            <v>70</v>
          </cell>
          <cell r="G267">
            <v>4774858.24</v>
          </cell>
        </row>
        <row r="268">
          <cell r="A268">
            <v>3</v>
          </cell>
          <cell r="B268">
            <v>70</v>
          </cell>
          <cell r="G268">
            <v>30617.41</v>
          </cell>
        </row>
        <row r="269">
          <cell r="A269">
            <v>3</v>
          </cell>
          <cell r="B269">
            <v>70</v>
          </cell>
          <cell r="G269">
            <v>11961.56</v>
          </cell>
        </row>
        <row r="270">
          <cell r="A270">
            <v>3</v>
          </cell>
          <cell r="B270">
            <v>70</v>
          </cell>
          <cell r="G270">
            <v>6462.72</v>
          </cell>
        </row>
        <row r="271">
          <cell r="A271">
            <v>4</v>
          </cell>
          <cell r="B271">
            <v>80</v>
          </cell>
          <cell r="G271">
            <v>1315716.02</v>
          </cell>
        </row>
        <row r="272">
          <cell r="A272">
            <v>4</v>
          </cell>
          <cell r="B272">
            <v>80</v>
          </cell>
          <cell r="G272">
            <v>731652.65</v>
          </cell>
        </row>
        <row r="273">
          <cell r="A273">
            <v>4</v>
          </cell>
          <cell r="B273">
            <v>80</v>
          </cell>
          <cell r="G273">
            <v>493044.12</v>
          </cell>
        </row>
        <row r="274">
          <cell r="A274">
            <v>4</v>
          </cell>
          <cell r="B274">
            <v>80</v>
          </cell>
          <cell r="G274">
            <v>1448741.62</v>
          </cell>
        </row>
        <row r="275">
          <cell r="A275">
            <v>4</v>
          </cell>
          <cell r="B275">
            <v>80</v>
          </cell>
          <cell r="G275">
            <v>778700.99</v>
          </cell>
        </row>
        <row r="276">
          <cell r="A276">
            <v>4</v>
          </cell>
          <cell r="B276">
            <v>80</v>
          </cell>
          <cell r="G276">
            <v>535386.69999999995</v>
          </cell>
        </row>
        <row r="277">
          <cell r="A277">
            <v>4</v>
          </cell>
          <cell r="B277">
            <v>180</v>
          </cell>
          <cell r="G277">
            <v>4820538.5</v>
          </cell>
        </row>
        <row r="278">
          <cell r="A278">
            <v>4</v>
          </cell>
          <cell r="B278">
            <v>180</v>
          </cell>
          <cell r="G278">
            <v>30917.33</v>
          </cell>
        </row>
        <row r="279">
          <cell r="A279">
            <v>4</v>
          </cell>
          <cell r="B279">
            <v>180</v>
          </cell>
          <cell r="G279">
            <v>11945.16</v>
          </cell>
        </row>
        <row r="280">
          <cell r="A280">
            <v>4</v>
          </cell>
          <cell r="B280">
            <v>180</v>
          </cell>
          <cell r="G280">
            <v>6462.72</v>
          </cell>
        </row>
        <row r="281">
          <cell r="A281">
            <v>5</v>
          </cell>
          <cell r="B281">
            <v>180</v>
          </cell>
          <cell r="G281">
            <v>1321419.3799999999</v>
          </cell>
        </row>
        <row r="282">
          <cell r="A282">
            <v>5</v>
          </cell>
          <cell r="B282">
            <v>180</v>
          </cell>
          <cell r="G282">
            <v>740612.77</v>
          </cell>
        </row>
        <row r="283">
          <cell r="A283">
            <v>5</v>
          </cell>
          <cell r="B283">
            <v>180</v>
          </cell>
          <cell r="G283">
            <v>700490.55</v>
          </cell>
        </row>
        <row r="284">
          <cell r="A284">
            <v>5</v>
          </cell>
          <cell r="B284">
            <v>180</v>
          </cell>
          <cell r="G284">
            <v>1455893.74</v>
          </cell>
        </row>
        <row r="285">
          <cell r="A285">
            <v>5</v>
          </cell>
          <cell r="B285">
            <v>212</v>
          </cell>
          <cell r="G285">
            <v>780506.43</v>
          </cell>
        </row>
        <row r="286">
          <cell r="A286">
            <v>5</v>
          </cell>
          <cell r="B286">
            <v>212</v>
          </cell>
          <cell r="G286">
            <v>535954.4</v>
          </cell>
        </row>
        <row r="287">
          <cell r="A287">
            <v>5</v>
          </cell>
          <cell r="B287">
            <v>212</v>
          </cell>
          <cell r="G287">
            <v>4838267.54</v>
          </cell>
        </row>
        <row r="288">
          <cell r="A288">
            <v>5</v>
          </cell>
          <cell r="B288">
            <v>212</v>
          </cell>
          <cell r="G288">
            <v>30935.52</v>
          </cell>
        </row>
        <row r="289">
          <cell r="A289">
            <v>5</v>
          </cell>
          <cell r="B289">
            <v>212</v>
          </cell>
          <cell r="G289">
            <v>11945.16</v>
          </cell>
        </row>
        <row r="290">
          <cell r="A290">
            <v>5</v>
          </cell>
          <cell r="B290">
            <v>212</v>
          </cell>
          <cell r="G290">
            <v>6462.72</v>
          </cell>
        </row>
        <row r="291">
          <cell r="A291">
            <v>1</v>
          </cell>
          <cell r="B291">
            <v>212</v>
          </cell>
          <cell r="G291">
            <v>1009214.23</v>
          </cell>
        </row>
        <row r="292">
          <cell r="A292">
            <v>1</v>
          </cell>
          <cell r="B292">
            <v>221</v>
          </cell>
          <cell r="G292">
            <v>128461.51</v>
          </cell>
        </row>
        <row r="293">
          <cell r="A293">
            <v>1</v>
          </cell>
          <cell r="B293">
            <v>221</v>
          </cell>
          <cell r="G293">
            <v>91271.73</v>
          </cell>
        </row>
        <row r="294">
          <cell r="A294">
            <v>1</v>
          </cell>
          <cell r="B294">
            <v>221</v>
          </cell>
          <cell r="G294">
            <v>70475.399999999994</v>
          </cell>
        </row>
        <row r="295">
          <cell r="A295">
            <v>1</v>
          </cell>
          <cell r="B295">
            <v>232</v>
          </cell>
          <cell r="G295">
            <v>74877.899999999994</v>
          </cell>
        </row>
        <row r="296">
          <cell r="A296">
            <v>1</v>
          </cell>
          <cell r="B296">
            <v>233</v>
          </cell>
          <cell r="G296">
            <v>101847.09</v>
          </cell>
        </row>
        <row r="297">
          <cell r="A297">
            <v>1</v>
          </cell>
          <cell r="B297">
            <v>234</v>
          </cell>
          <cell r="G297">
            <v>44540.22</v>
          </cell>
        </row>
        <row r="298">
          <cell r="A298">
            <v>1</v>
          </cell>
          <cell r="B298">
            <v>301</v>
          </cell>
          <cell r="G298">
            <v>23.01</v>
          </cell>
        </row>
        <row r="299">
          <cell r="A299">
            <v>1</v>
          </cell>
          <cell r="B299">
            <v>301</v>
          </cell>
          <cell r="G299">
            <v>23.92</v>
          </cell>
        </row>
        <row r="300">
          <cell r="A300">
            <v>2</v>
          </cell>
          <cell r="B300">
            <v>303</v>
          </cell>
          <cell r="G300">
            <v>1022767.54</v>
          </cell>
        </row>
        <row r="301">
          <cell r="A301">
            <v>2</v>
          </cell>
          <cell r="B301">
            <v>303</v>
          </cell>
          <cell r="G301">
            <v>129203.5</v>
          </cell>
        </row>
        <row r="302">
          <cell r="A302">
            <v>2</v>
          </cell>
          <cell r="B302">
            <v>303</v>
          </cell>
          <cell r="G302">
            <v>89083.4</v>
          </cell>
        </row>
        <row r="303">
          <cell r="A303">
            <v>2</v>
          </cell>
          <cell r="B303">
            <v>10</v>
          </cell>
          <cell r="G303">
            <v>72001.64</v>
          </cell>
        </row>
        <row r="304">
          <cell r="A304">
            <v>2</v>
          </cell>
          <cell r="B304">
            <v>10</v>
          </cell>
          <cell r="G304">
            <v>73445.23</v>
          </cell>
        </row>
        <row r="305">
          <cell r="A305">
            <v>2</v>
          </cell>
          <cell r="B305">
            <v>10</v>
          </cell>
          <cell r="G305">
            <v>103090.68</v>
          </cell>
        </row>
        <row r="306">
          <cell r="A306">
            <v>2</v>
          </cell>
          <cell r="B306">
            <v>10</v>
          </cell>
          <cell r="G306">
            <v>44677.72</v>
          </cell>
        </row>
        <row r="307">
          <cell r="A307">
            <v>2</v>
          </cell>
          <cell r="B307">
            <v>10</v>
          </cell>
          <cell r="G307">
            <v>23.01</v>
          </cell>
        </row>
        <row r="308">
          <cell r="A308">
            <v>2</v>
          </cell>
          <cell r="B308">
            <v>10</v>
          </cell>
          <cell r="G308">
            <v>23.92</v>
          </cell>
        </row>
        <row r="309">
          <cell r="A309">
            <v>3</v>
          </cell>
          <cell r="B309">
            <v>10</v>
          </cell>
          <cell r="G309">
            <v>1018277.23</v>
          </cell>
        </row>
        <row r="310">
          <cell r="A310">
            <v>3</v>
          </cell>
          <cell r="B310">
            <v>10</v>
          </cell>
          <cell r="G310">
            <v>129040.22</v>
          </cell>
        </row>
        <row r="311">
          <cell r="A311">
            <v>3</v>
          </cell>
          <cell r="B311">
            <v>10</v>
          </cell>
          <cell r="G311">
            <v>106351.7</v>
          </cell>
        </row>
        <row r="312">
          <cell r="A312">
            <v>3</v>
          </cell>
          <cell r="B312">
            <v>20</v>
          </cell>
          <cell r="G312">
            <v>71510.36</v>
          </cell>
        </row>
        <row r="313">
          <cell r="A313">
            <v>3</v>
          </cell>
          <cell r="B313">
            <v>20</v>
          </cell>
          <cell r="G313">
            <v>73426.52</v>
          </cell>
        </row>
        <row r="314">
          <cell r="A314">
            <v>3</v>
          </cell>
          <cell r="B314">
            <v>20</v>
          </cell>
          <cell r="G314">
            <v>107176.62</v>
          </cell>
        </row>
        <row r="315">
          <cell r="A315">
            <v>3</v>
          </cell>
          <cell r="B315">
            <v>20</v>
          </cell>
          <cell r="G315">
            <v>44671.33</v>
          </cell>
        </row>
        <row r="316">
          <cell r="A316">
            <v>3</v>
          </cell>
          <cell r="B316">
            <v>20</v>
          </cell>
          <cell r="G316">
            <v>23.01</v>
          </cell>
        </row>
        <row r="317">
          <cell r="A317">
            <v>3</v>
          </cell>
          <cell r="B317">
            <v>20</v>
          </cell>
          <cell r="G317">
            <v>23.92</v>
          </cell>
        </row>
        <row r="318">
          <cell r="A318">
            <v>4</v>
          </cell>
          <cell r="B318">
            <v>20</v>
          </cell>
          <cell r="G318">
            <v>477987.76</v>
          </cell>
        </row>
        <row r="319">
          <cell r="A319">
            <v>4</v>
          </cell>
          <cell r="B319">
            <v>20</v>
          </cell>
          <cell r="G319">
            <v>322740.57</v>
          </cell>
        </row>
        <row r="320">
          <cell r="A320">
            <v>4</v>
          </cell>
          <cell r="B320">
            <v>20</v>
          </cell>
          <cell r="G320">
            <v>366388.22</v>
          </cell>
        </row>
        <row r="321">
          <cell r="A321">
            <v>4</v>
          </cell>
          <cell r="B321">
            <v>20</v>
          </cell>
          <cell r="G321">
            <v>383534.95</v>
          </cell>
        </row>
        <row r="322">
          <cell r="A322">
            <v>4</v>
          </cell>
          <cell r="B322">
            <v>20</v>
          </cell>
          <cell r="G322">
            <v>280671.84000000003</v>
          </cell>
        </row>
        <row r="323">
          <cell r="A323">
            <v>4</v>
          </cell>
          <cell r="B323">
            <v>20</v>
          </cell>
          <cell r="G323">
            <v>322725.84999999998</v>
          </cell>
        </row>
        <row r="324">
          <cell r="A324">
            <v>4</v>
          </cell>
          <cell r="B324">
            <v>20</v>
          </cell>
          <cell r="G324">
            <v>23.01</v>
          </cell>
        </row>
        <row r="325">
          <cell r="A325">
            <v>4</v>
          </cell>
          <cell r="B325">
            <v>20</v>
          </cell>
          <cell r="G325">
            <v>23.92</v>
          </cell>
        </row>
        <row r="326">
          <cell r="A326">
            <v>5</v>
          </cell>
          <cell r="B326">
            <v>20</v>
          </cell>
          <cell r="G326">
            <v>478498.21</v>
          </cell>
        </row>
        <row r="327">
          <cell r="A327">
            <v>5</v>
          </cell>
          <cell r="B327">
            <v>20</v>
          </cell>
          <cell r="G327">
            <v>323648.68</v>
          </cell>
        </row>
        <row r="328">
          <cell r="A328">
            <v>5</v>
          </cell>
          <cell r="B328">
            <v>30</v>
          </cell>
          <cell r="G328">
            <v>252841.81</v>
          </cell>
        </row>
        <row r="329">
          <cell r="A329">
            <v>5</v>
          </cell>
          <cell r="B329">
            <v>30</v>
          </cell>
          <cell r="G329">
            <v>383140.52</v>
          </cell>
        </row>
        <row r="330">
          <cell r="A330">
            <v>5</v>
          </cell>
          <cell r="B330">
            <v>30</v>
          </cell>
          <cell r="G330">
            <v>280022.95</v>
          </cell>
        </row>
        <row r="331">
          <cell r="A331">
            <v>5</v>
          </cell>
          <cell r="B331">
            <v>30</v>
          </cell>
          <cell r="G331">
            <v>322328.09999999998</v>
          </cell>
        </row>
        <row r="332">
          <cell r="A332">
            <v>5</v>
          </cell>
          <cell r="B332">
            <v>30</v>
          </cell>
          <cell r="G332">
            <v>23.01</v>
          </cell>
        </row>
        <row r="333">
          <cell r="A333">
            <v>5</v>
          </cell>
          <cell r="B333">
            <v>30</v>
          </cell>
          <cell r="G333">
            <v>23.92</v>
          </cell>
        </row>
        <row r="334">
          <cell r="A334">
            <v>1</v>
          </cell>
          <cell r="B334">
            <v>30</v>
          </cell>
          <cell r="G334">
            <v>66.95</v>
          </cell>
        </row>
        <row r="335">
          <cell r="A335">
            <v>2</v>
          </cell>
          <cell r="B335">
            <v>30</v>
          </cell>
          <cell r="G335">
            <v>66.95</v>
          </cell>
        </row>
        <row r="336">
          <cell r="A336">
            <v>3</v>
          </cell>
          <cell r="B336">
            <v>30</v>
          </cell>
          <cell r="G336">
            <v>66.95</v>
          </cell>
        </row>
        <row r="337">
          <cell r="A337">
            <v>4</v>
          </cell>
          <cell r="B337">
            <v>30</v>
          </cell>
          <cell r="G337">
            <v>66.95</v>
          </cell>
        </row>
        <row r="338">
          <cell r="A338">
            <v>5</v>
          </cell>
          <cell r="B338">
            <v>30</v>
          </cell>
          <cell r="G338">
            <v>66.95</v>
          </cell>
        </row>
        <row r="339">
          <cell r="A339">
            <v>1</v>
          </cell>
          <cell r="B339">
            <v>30</v>
          </cell>
          <cell r="G339">
            <v>3.59</v>
          </cell>
        </row>
        <row r="340">
          <cell r="A340">
            <v>2</v>
          </cell>
          <cell r="B340">
            <v>40</v>
          </cell>
          <cell r="G340">
            <v>3.59</v>
          </cell>
        </row>
        <row r="341">
          <cell r="A341">
            <v>3</v>
          </cell>
          <cell r="B341">
            <v>40</v>
          </cell>
          <cell r="G341">
            <v>3.59</v>
          </cell>
        </row>
        <row r="342">
          <cell r="A342">
            <v>4</v>
          </cell>
          <cell r="B342">
            <v>40</v>
          </cell>
          <cell r="G342">
            <v>3.59</v>
          </cell>
        </row>
        <row r="343">
          <cell r="A343">
            <v>5</v>
          </cell>
          <cell r="B343">
            <v>40</v>
          </cell>
          <cell r="G343">
            <v>3.59</v>
          </cell>
        </row>
        <row r="344">
          <cell r="A344">
            <v>1</v>
          </cell>
          <cell r="B344">
            <v>40</v>
          </cell>
          <cell r="G344">
            <v>163477.16</v>
          </cell>
        </row>
        <row r="345">
          <cell r="A345">
            <v>1</v>
          </cell>
          <cell r="B345">
            <v>40</v>
          </cell>
          <cell r="G345">
            <v>57147.56</v>
          </cell>
        </row>
        <row r="346">
          <cell r="A346">
            <v>1</v>
          </cell>
          <cell r="B346">
            <v>40</v>
          </cell>
          <cell r="G346">
            <v>191.52</v>
          </cell>
        </row>
        <row r="347">
          <cell r="A347">
            <v>1</v>
          </cell>
          <cell r="B347">
            <v>40</v>
          </cell>
          <cell r="G347">
            <v>104747.45</v>
          </cell>
        </row>
        <row r="348">
          <cell r="A348">
            <v>1</v>
          </cell>
          <cell r="B348">
            <v>40</v>
          </cell>
          <cell r="G348">
            <v>2078.36</v>
          </cell>
        </row>
        <row r="349">
          <cell r="A349">
            <v>1</v>
          </cell>
          <cell r="B349">
            <v>40</v>
          </cell>
          <cell r="G349">
            <v>9103.9</v>
          </cell>
        </row>
        <row r="350">
          <cell r="A350">
            <v>1</v>
          </cell>
          <cell r="B350">
            <v>40</v>
          </cell>
          <cell r="G350">
            <v>958.32</v>
          </cell>
        </row>
        <row r="351">
          <cell r="A351">
            <v>1</v>
          </cell>
          <cell r="B351">
            <v>40</v>
          </cell>
          <cell r="G351">
            <v>5679.37</v>
          </cell>
        </row>
        <row r="352">
          <cell r="A352">
            <v>1</v>
          </cell>
          <cell r="B352">
            <v>40</v>
          </cell>
          <cell r="G352">
            <v>32444.46</v>
          </cell>
        </row>
        <row r="353">
          <cell r="A353">
            <v>1</v>
          </cell>
          <cell r="B353">
            <v>50</v>
          </cell>
          <cell r="G353">
            <v>66.81</v>
          </cell>
        </row>
        <row r="354">
          <cell r="A354">
            <v>1</v>
          </cell>
          <cell r="B354">
            <v>50</v>
          </cell>
          <cell r="G354">
            <v>3637.48</v>
          </cell>
        </row>
        <row r="355">
          <cell r="A355">
            <v>1</v>
          </cell>
          <cell r="B355">
            <v>50</v>
          </cell>
          <cell r="G355">
            <v>45444.81</v>
          </cell>
        </row>
        <row r="356">
          <cell r="A356">
            <v>1</v>
          </cell>
          <cell r="B356">
            <v>50</v>
          </cell>
          <cell r="G356">
            <v>9199.1</v>
          </cell>
        </row>
        <row r="357">
          <cell r="A357">
            <v>2</v>
          </cell>
          <cell r="B357">
            <v>50</v>
          </cell>
          <cell r="G357">
            <v>163477.16</v>
          </cell>
        </row>
        <row r="358">
          <cell r="A358">
            <v>2</v>
          </cell>
          <cell r="B358">
            <v>50</v>
          </cell>
          <cell r="G358">
            <v>57514.7</v>
          </cell>
        </row>
        <row r="359">
          <cell r="A359">
            <v>2</v>
          </cell>
          <cell r="B359">
            <v>50</v>
          </cell>
          <cell r="G359">
            <v>191.52</v>
          </cell>
        </row>
        <row r="360">
          <cell r="A360">
            <v>2</v>
          </cell>
          <cell r="B360">
            <v>50</v>
          </cell>
          <cell r="G360">
            <v>104779.2</v>
          </cell>
        </row>
        <row r="361">
          <cell r="A361">
            <v>2</v>
          </cell>
          <cell r="B361">
            <v>50</v>
          </cell>
          <cell r="G361">
            <v>2078.36</v>
          </cell>
        </row>
        <row r="362">
          <cell r="A362">
            <v>2</v>
          </cell>
          <cell r="B362">
            <v>50</v>
          </cell>
          <cell r="G362">
            <v>9102.4500000000007</v>
          </cell>
        </row>
        <row r="363">
          <cell r="A363">
            <v>2</v>
          </cell>
          <cell r="B363">
            <v>50</v>
          </cell>
          <cell r="G363">
            <v>958.32</v>
          </cell>
        </row>
        <row r="364">
          <cell r="A364">
            <v>2</v>
          </cell>
          <cell r="B364">
            <v>50</v>
          </cell>
          <cell r="G364">
            <v>5679.37</v>
          </cell>
        </row>
        <row r="365">
          <cell r="A365">
            <v>2</v>
          </cell>
          <cell r="B365">
            <v>50</v>
          </cell>
          <cell r="G365">
            <v>20277.27</v>
          </cell>
        </row>
        <row r="366">
          <cell r="A366">
            <v>2</v>
          </cell>
          <cell r="B366">
            <v>50</v>
          </cell>
          <cell r="G366">
            <v>22.2</v>
          </cell>
        </row>
        <row r="367">
          <cell r="A367">
            <v>2</v>
          </cell>
          <cell r="B367">
            <v>50</v>
          </cell>
          <cell r="G367">
            <v>3690.99</v>
          </cell>
        </row>
        <row r="368">
          <cell r="A368">
            <v>2</v>
          </cell>
          <cell r="B368">
            <v>60</v>
          </cell>
          <cell r="G368">
            <v>45450.86</v>
          </cell>
        </row>
        <row r="369">
          <cell r="A369">
            <v>2</v>
          </cell>
          <cell r="B369">
            <v>60</v>
          </cell>
          <cell r="G369">
            <v>9199.11</v>
          </cell>
        </row>
        <row r="370">
          <cell r="A370">
            <v>3</v>
          </cell>
          <cell r="B370">
            <v>60</v>
          </cell>
          <cell r="G370">
            <v>163477.16</v>
          </cell>
        </row>
        <row r="371">
          <cell r="A371">
            <v>3</v>
          </cell>
          <cell r="B371">
            <v>60</v>
          </cell>
          <cell r="G371">
            <v>57514.7</v>
          </cell>
        </row>
        <row r="372">
          <cell r="A372">
            <v>3</v>
          </cell>
          <cell r="B372">
            <v>60</v>
          </cell>
          <cell r="G372">
            <v>191.52</v>
          </cell>
        </row>
        <row r="373">
          <cell r="A373">
            <v>3</v>
          </cell>
          <cell r="B373">
            <v>60</v>
          </cell>
          <cell r="G373">
            <v>104779.2</v>
          </cell>
        </row>
        <row r="374">
          <cell r="A374">
            <v>3</v>
          </cell>
          <cell r="B374">
            <v>60</v>
          </cell>
          <cell r="G374">
            <v>2078.36</v>
          </cell>
        </row>
        <row r="375">
          <cell r="A375">
            <v>3</v>
          </cell>
          <cell r="B375">
            <v>60</v>
          </cell>
          <cell r="G375">
            <v>9102.4500000000007</v>
          </cell>
        </row>
        <row r="376">
          <cell r="A376">
            <v>3</v>
          </cell>
          <cell r="B376">
            <v>60</v>
          </cell>
          <cell r="G376">
            <v>958.32</v>
          </cell>
        </row>
        <row r="377">
          <cell r="A377">
            <v>3</v>
          </cell>
          <cell r="B377">
            <v>60</v>
          </cell>
          <cell r="G377">
            <v>5679.37</v>
          </cell>
        </row>
        <row r="378">
          <cell r="A378">
            <v>3</v>
          </cell>
          <cell r="B378">
            <v>60</v>
          </cell>
          <cell r="G378">
            <v>19805.580000000002</v>
          </cell>
        </row>
        <row r="379">
          <cell r="A379">
            <v>3</v>
          </cell>
          <cell r="B379">
            <v>60</v>
          </cell>
          <cell r="G379">
            <v>47.18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60</v>
          </cell>
          <cell r="G381">
            <v>45450.86</v>
          </cell>
        </row>
        <row r="382">
          <cell r="A382">
            <v>3</v>
          </cell>
          <cell r="B382">
            <v>70</v>
          </cell>
          <cell r="G382">
            <v>10279.450000000001</v>
          </cell>
        </row>
        <row r="383">
          <cell r="A383">
            <v>4</v>
          </cell>
          <cell r="B383">
            <v>70</v>
          </cell>
          <cell r="G383">
            <v>9559.2199999999993</v>
          </cell>
        </row>
        <row r="384">
          <cell r="A384">
            <v>5</v>
          </cell>
          <cell r="B384">
            <v>70</v>
          </cell>
          <cell r="G384">
            <v>9559.23</v>
          </cell>
        </row>
        <row r="385">
          <cell r="A385">
            <v>1</v>
          </cell>
          <cell r="B385">
            <v>70</v>
          </cell>
          <cell r="G385">
            <v>-4732.8599999999997</v>
          </cell>
        </row>
        <row r="386">
          <cell r="A386">
            <v>1</v>
          </cell>
          <cell r="B386">
            <v>70</v>
          </cell>
          <cell r="G386">
            <v>47207.23</v>
          </cell>
        </row>
        <row r="387">
          <cell r="A387">
            <v>1</v>
          </cell>
          <cell r="B387">
            <v>70</v>
          </cell>
          <cell r="G387">
            <v>31438.55</v>
          </cell>
        </row>
        <row r="388">
          <cell r="A388">
            <v>1</v>
          </cell>
          <cell r="B388">
            <v>70</v>
          </cell>
          <cell r="G388">
            <v>62127.74</v>
          </cell>
        </row>
        <row r="389">
          <cell r="A389">
            <v>1</v>
          </cell>
          <cell r="B389">
            <v>70</v>
          </cell>
          <cell r="G389">
            <v>532736.51</v>
          </cell>
        </row>
        <row r="390">
          <cell r="A390">
            <v>1</v>
          </cell>
          <cell r="B390">
            <v>70</v>
          </cell>
          <cell r="G390">
            <v>52991.02</v>
          </cell>
        </row>
        <row r="391">
          <cell r="A391">
            <v>1</v>
          </cell>
          <cell r="B391">
            <v>70</v>
          </cell>
          <cell r="G391">
            <v>152768.95000000001</v>
          </cell>
        </row>
        <row r="392">
          <cell r="A392">
            <v>1</v>
          </cell>
          <cell r="B392">
            <v>80</v>
          </cell>
          <cell r="G392">
            <v>-68641.850000000006</v>
          </cell>
        </row>
        <row r="393">
          <cell r="A393">
            <v>2</v>
          </cell>
          <cell r="B393">
            <v>80</v>
          </cell>
          <cell r="G393">
            <v>-4732.8599999999997</v>
          </cell>
        </row>
        <row r="394">
          <cell r="A394">
            <v>2</v>
          </cell>
          <cell r="B394">
            <v>80</v>
          </cell>
          <cell r="G394">
            <v>47207.23</v>
          </cell>
        </row>
        <row r="395">
          <cell r="A395">
            <v>2</v>
          </cell>
          <cell r="B395">
            <v>80</v>
          </cell>
          <cell r="G395">
            <v>31438.55</v>
          </cell>
        </row>
        <row r="396">
          <cell r="A396">
            <v>2</v>
          </cell>
          <cell r="B396">
            <v>80</v>
          </cell>
          <cell r="G396">
            <v>62127.73</v>
          </cell>
        </row>
        <row r="397">
          <cell r="A397">
            <v>2</v>
          </cell>
          <cell r="B397">
            <v>80</v>
          </cell>
          <cell r="G397">
            <v>532900.66</v>
          </cell>
        </row>
        <row r="398">
          <cell r="A398">
            <v>2</v>
          </cell>
          <cell r="B398">
            <v>80</v>
          </cell>
          <cell r="G398">
            <v>322036.27</v>
          </cell>
        </row>
        <row r="399">
          <cell r="A399">
            <v>2</v>
          </cell>
          <cell r="B399">
            <v>80</v>
          </cell>
          <cell r="G399">
            <v>131914.04999999999</v>
          </cell>
        </row>
        <row r="400">
          <cell r="A400">
            <v>2</v>
          </cell>
          <cell r="B400">
            <v>180</v>
          </cell>
          <cell r="G400">
            <v>-68641.850000000006</v>
          </cell>
        </row>
        <row r="401">
          <cell r="A401">
            <v>3</v>
          </cell>
          <cell r="B401">
            <v>180</v>
          </cell>
          <cell r="G401">
            <v>-4732.8599999999997</v>
          </cell>
        </row>
        <row r="402">
          <cell r="A402">
            <v>3</v>
          </cell>
          <cell r="B402">
            <v>180</v>
          </cell>
          <cell r="G402">
            <v>47207.23</v>
          </cell>
        </row>
        <row r="403">
          <cell r="A403">
            <v>3</v>
          </cell>
          <cell r="B403">
            <v>180</v>
          </cell>
          <cell r="G403">
            <v>31438.55</v>
          </cell>
        </row>
        <row r="404">
          <cell r="A404">
            <v>3</v>
          </cell>
          <cell r="B404">
            <v>180</v>
          </cell>
          <cell r="G404">
            <v>-124255.47</v>
          </cell>
        </row>
        <row r="405">
          <cell r="A405">
            <v>3</v>
          </cell>
          <cell r="B405">
            <v>180</v>
          </cell>
          <cell r="G405">
            <v>-1065637.17</v>
          </cell>
        </row>
        <row r="406">
          <cell r="A406">
            <v>3</v>
          </cell>
          <cell r="B406">
            <v>180</v>
          </cell>
          <cell r="G406">
            <v>-1132812.51</v>
          </cell>
        </row>
        <row r="407">
          <cell r="A407">
            <v>3</v>
          </cell>
          <cell r="B407">
            <v>180</v>
          </cell>
          <cell r="G407">
            <v>409563.2</v>
          </cell>
        </row>
        <row r="408">
          <cell r="A408">
            <v>3</v>
          </cell>
          <cell r="B408">
            <v>180</v>
          </cell>
          <cell r="G408">
            <v>-284683</v>
          </cell>
        </row>
        <row r="409">
          <cell r="A409">
            <v>3</v>
          </cell>
          <cell r="B409">
            <v>212</v>
          </cell>
          <cell r="G409">
            <v>-68641.850000000006</v>
          </cell>
        </row>
        <row r="410">
          <cell r="A410">
            <v>4</v>
          </cell>
          <cell r="B410">
            <v>212</v>
          </cell>
          <cell r="G410">
            <v>-4732.8599999999997</v>
          </cell>
        </row>
        <row r="411">
          <cell r="A411">
            <v>4</v>
          </cell>
          <cell r="B411">
            <v>212</v>
          </cell>
          <cell r="G411">
            <v>47207.23</v>
          </cell>
        </row>
        <row r="412">
          <cell r="A412">
            <v>4</v>
          </cell>
          <cell r="B412">
            <v>212</v>
          </cell>
          <cell r="G412">
            <v>31438.55</v>
          </cell>
        </row>
        <row r="413">
          <cell r="A413">
            <v>4</v>
          </cell>
          <cell r="B413">
            <v>212</v>
          </cell>
          <cell r="G413">
            <v>75520.83</v>
          </cell>
        </row>
        <row r="414">
          <cell r="A414">
            <v>4</v>
          </cell>
          <cell r="B414">
            <v>212</v>
          </cell>
          <cell r="G414">
            <v>515611.14</v>
          </cell>
        </row>
        <row r="415">
          <cell r="A415">
            <v>4</v>
          </cell>
          <cell r="B415">
            <v>212</v>
          </cell>
          <cell r="G415">
            <v>-453125</v>
          </cell>
        </row>
        <row r="416">
          <cell r="A416">
            <v>4</v>
          </cell>
          <cell r="B416">
            <v>221</v>
          </cell>
          <cell r="G416">
            <v>-68641.850000000006</v>
          </cell>
        </row>
        <row r="417">
          <cell r="A417">
            <v>5</v>
          </cell>
          <cell r="B417">
            <v>221</v>
          </cell>
          <cell r="G417">
            <v>-4732.8599999999997</v>
          </cell>
        </row>
        <row r="418">
          <cell r="A418">
            <v>5</v>
          </cell>
          <cell r="B418">
            <v>221</v>
          </cell>
          <cell r="G418">
            <v>47207.23</v>
          </cell>
        </row>
        <row r="419">
          <cell r="A419">
            <v>5</v>
          </cell>
          <cell r="B419">
            <v>232</v>
          </cell>
          <cell r="G419">
            <v>31438.55</v>
          </cell>
        </row>
        <row r="420">
          <cell r="A420">
            <v>5</v>
          </cell>
          <cell r="B420">
            <v>233</v>
          </cell>
          <cell r="G420">
            <v>620383.53</v>
          </cell>
        </row>
        <row r="421">
          <cell r="A421">
            <v>5</v>
          </cell>
          <cell r="B421">
            <v>234</v>
          </cell>
          <cell r="G421">
            <v>-264322.92</v>
          </cell>
        </row>
        <row r="422">
          <cell r="A422">
            <v>5</v>
          </cell>
          <cell r="B422">
            <v>301</v>
          </cell>
          <cell r="G422">
            <v>555066.78</v>
          </cell>
        </row>
        <row r="423">
          <cell r="A423">
            <v>5</v>
          </cell>
          <cell r="B423">
            <v>301</v>
          </cell>
          <cell r="G423">
            <v>-113281.25</v>
          </cell>
        </row>
        <row r="424">
          <cell r="A424">
            <v>5</v>
          </cell>
          <cell r="B424">
            <v>303</v>
          </cell>
          <cell r="G424">
            <v>-68641.850000000006</v>
          </cell>
        </row>
        <row r="425">
          <cell r="A425">
            <v>1</v>
          </cell>
          <cell r="B425">
            <v>303</v>
          </cell>
          <cell r="G425">
            <v>8394</v>
          </cell>
        </row>
        <row r="426">
          <cell r="A426">
            <v>1</v>
          </cell>
          <cell r="B426">
            <v>303</v>
          </cell>
          <cell r="G426">
            <v>7755</v>
          </cell>
        </row>
        <row r="427">
          <cell r="A427">
            <v>2</v>
          </cell>
          <cell r="B427">
            <v>20</v>
          </cell>
          <cell r="G427">
            <v>8394</v>
          </cell>
        </row>
        <row r="428">
          <cell r="A428">
            <v>2</v>
          </cell>
          <cell r="B428">
            <v>20</v>
          </cell>
          <cell r="G428">
            <v>7755</v>
          </cell>
        </row>
        <row r="429">
          <cell r="A429">
            <v>3</v>
          </cell>
          <cell r="B429">
            <v>20</v>
          </cell>
          <cell r="G429">
            <v>8394</v>
          </cell>
        </row>
        <row r="430">
          <cell r="A430">
            <v>3</v>
          </cell>
          <cell r="B430">
            <v>20</v>
          </cell>
          <cell r="G430">
            <v>7755</v>
          </cell>
        </row>
        <row r="431">
          <cell r="A431">
            <v>4</v>
          </cell>
          <cell r="B431">
            <v>20</v>
          </cell>
          <cell r="G431">
            <v>8394</v>
          </cell>
        </row>
        <row r="432">
          <cell r="A432">
            <v>4</v>
          </cell>
          <cell r="B432">
            <v>20</v>
          </cell>
          <cell r="G432">
            <v>7755</v>
          </cell>
        </row>
        <row r="433">
          <cell r="A433">
            <v>5</v>
          </cell>
          <cell r="B433">
            <v>20</v>
          </cell>
          <cell r="G433">
            <v>8394</v>
          </cell>
        </row>
        <row r="434">
          <cell r="A434">
            <v>5</v>
          </cell>
          <cell r="B434">
            <v>20</v>
          </cell>
          <cell r="G434">
            <v>7755</v>
          </cell>
        </row>
        <row r="435">
          <cell r="A435">
            <v>1</v>
          </cell>
          <cell r="B435">
            <v>20</v>
          </cell>
          <cell r="G435">
            <v>5724.59</v>
          </cell>
        </row>
        <row r="436">
          <cell r="A436">
            <v>1</v>
          </cell>
          <cell r="B436">
            <v>20</v>
          </cell>
          <cell r="G436">
            <v>13755.75</v>
          </cell>
        </row>
        <row r="437">
          <cell r="A437">
            <v>1</v>
          </cell>
          <cell r="B437">
            <v>20</v>
          </cell>
          <cell r="G437">
            <v>71983.679999999993</v>
          </cell>
        </row>
        <row r="438">
          <cell r="A438">
            <v>2</v>
          </cell>
          <cell r="B438">
            <v>20</v>
          </cell>
          <cell r="G438">
            <v>5724.59</v>
          </cell>
        </row>
        <row r="439">
          <cell r="A439">
            <v>2</v>
          </cell>
          <cell r="B439">
            <v>20</v>
          </cell>
          <cell r="G439">
            <v>13755.75</v>
          </cell>
        </row>
        <row r="440">
          <cell r="A440">
            <v>2</v>
          </cell>
          <cell r="B440">
            <v>20</v>
          </cell>
          <cell r="G440">
            <v>72969.84</v>
          </cell>
        </row>
        <row r="441">
          <cell r="A441">
            <v>3</v>
          </cell>
          <cell r="B441">
            <v>30</v>
          </cell>
          <cell r="G441">
            <v>5724.59</v>
          </cell>
        </row>
        <row r="442">
          <cell r="A442">
            <v>3</v>
          </cell>
          <cell r="B442">
            <v>30</v>
          </cell>
          <cell r="G442">
            <v>13755.75</v>
          </cell>
        </row>
        <row r="443">
          <cell r="A443">
            <v>3</v>
          </cell>
          <cell r="B443">
            <v>30</v>
          </cell>
          <cell r="G443">
            <v>73228.5</v>
          </cell>
        </row>
        <row r="444">
          <cell r="A444">
            <v>4</v>
          </cell>
          <cell r="B444">
            <v>30</v>
          </cell>
          <cell r="G444">
            <v>5724.59</v>
          </cell>
        </row>
        <row r="445">
          <cell r="A445">
            <v>4</v>
          </cell>
          <cell r="B445">
            <v>30</v>
          </cell>
          <cell r="G445">
            <v>13755.75</v>
          </cell>
        </row>
        <row r="446">
          <cell r="A446">
            <v>4</v>
          </cell>
          <cell r="B446">
            <v>30</v>
          </cell>
          <cell r="G446">
            <v>73246.240000000005</v>
          </cell>
        </row>
        <row r="447">
          <cell r="A447">
            <v>5</v>
          </cell>
          <cell r="B447">
            <v>30</v>
          </cell>
          <cell r="G447">
            <v>5724.59</v>
          </cell>
        </row>
        <row r="448">
          <cell r="A448">
            <v>5</v>
          </cell>
          <cell r="B448">
            <v>30</v>
          </cell>
          <cell r="G448">
            <v>13755.75</v>
          </cell>
        </row>
        <row r="449">
          <cell r="A449">
            <v>5</v>
          </cell>
          <cell r="B449">
            <v>30</v>
          </cell>
          <cell r="G449">
            <v>73247</v>
          </cell>
        </row>
        <row r="450">
          <cell r="A450">
            <v>1</v>
          </cell>
          <cell r="B450">
            <v>30</v>
          </cell>
          <cell r="G450">
            <v>1288.1500000000001</v>
          </cell>
        </row>
        <row r="451">
          <cell r="A451">
            <v>1</v>
          </cell>
          <cell r="B451">
            <v>30</v>
          </cell>
          <cell r="G451">
            <v>1133.5</v>
          </cell>
        </row>
        <row r="452">
          <cell r="A452">
            <v>2</v>
          </cell>
          <cell r="B452">
            <v>40</v>
          </cell>
          <cell r="G452">
            <v>1300.6500000000001</v>
          </cell>
        </row>
        <row r="453">
          <cell r="A453">
            <v>2</v>
          </cell>
          <cell r="B453">
            <v>40</v>
          </cell>
          <cell r="G453">
            <v>1133.5</v>
          </cell>
        </row>
        <row r="454">
          <cell r="A454">
            <v>2</v>
          </cell>
          <cell r="B454">
            <v>40</v>
          </cell>
          <cell r="G454">
            <v>81</v>
          </cell>
        </row>
        <row r="455">
          <cell r="A455">
            <v>3</v>
          </cell>
          <cell r="B455">
            <v>40</v>
          </cell>
          <cell r="G455">
            <v>1300.6500000000001</v>
          </cell>
        </row>
        <row r="456">
          <cell r="A456">
            <v>3</v>
          </cell>
          <cell r="B456">
            <v>40</v>
          </cell>
          <cell r="G456">
            <v>1133.9100000000001</v>
          </cell>
        </row>
        <row r="457">
          <cell r="A457">
            <v>3</v>
          </cell>
          <cell r="B457">
            <v>40</v>
          </cell>
          <cell r="G457">
            <v>81</v>
          </cell>
        </row>
        <row r="458">
          <cell r="A458">
            <v>4</v>
          </cell>
          <cell r="B458">
            <v>40</v>
          </cell>
          <cell r="G458">
            <v>1324.15</v>
          </cell>
        </row>
        <row r="459">
          <cell r="A459">
            <v>4</v>
          </cell>
          <cell r="B459">
            <v>40</v>
          </cell>
          <cell r="G459">
            <v>1133.9100000000001</v>
          </cell>
        </row>
        <row r="460">
          <cell r="A460">
            <v>4</v>
          </cell>
          <cell r="B460">
            <v>40</v>
          </cell>
          <cell r="G460">
            <v>81</v>
          </cell>
        </row>
        <row r="461">
          <cell r="A461">
            <v>5</v>
          </cell>
          <cell r="B461">
            <v>40</v>
          </cell>
          <cell r="G461">
            <v>1324.15</v>
          </cell>
        </row>
        <row r="462">
          <cell r="A462">
            <v>5</v>
          </cell>
          <cell r="B462">
            <v>40</v>
          </cell>
          <cell r="G462">
            <v>1133.9100000000001</v>
          </cell>
        </row>
        <row r="463">
          <cell r="A463">
            <v>5</v>
          </cell>
          <cell r="B463">
            <v>50</v>
          </cell>
          <cell r="G463">
            <v>81</v>
          </cell>
        </row>
        <row r="464">
          <cell r="A464">
            <v>1</v>
          </cell>
          <cell r="B464">
            <v>50</v>
          </cell>
          <cell r="G464">
            <v>16875</v>
          </cell>
        </row>
        <row r="465">
          <cell r="A465">
            <v>2</v>
          </cell>
          <cell r="B465">
            <v>50</v>
          </cell>
          <cell r="G465">
            <v>16875</v>
          </cell>
        </row>
        <row r="466">
          <cell r="A466">
            <v>3</v>
          </cell>
          <cell r="B466">
            <v>50</v>
          </cell>
          <cell r="G466">
            <v>16875</v>
          </cell>
        </row>
        <row r="467">
          <cell r="A467">
            <v>4</v>
          </cell>
          <cell r="B467">
            <v>50</v>
          </cell>
          <cell r="G467">
            <v>16875</v>
          </cell>
        </row>
        <row r="468">
          <cell r="A468">
            <v>5</v>
          </cell>
          <cell r="B468">
            <v>50</v>
          </cell>
          <cell r="G468">
            <v>452.83</v>
          </cell>
        </row>
        <row r="469">
          <cell r="A469">
            <v>1</v>
          </cell>
          <cell r="B469">
            <v>50</v>
          </cell>
          <cell r="G469">
            <v>48711.5</v>
          </cell>
        </row>
        <row r="470">
          <cell r="A470">
            <v>2</v>
          </cell>
          <cell r="B470">
            <v>50</v>
          </cell>
          <cell r="G470">
            <v>48711.5</v>
          </cell>
        </row>
        <row r="471">
          <cell r="A471">
            <v>3</v>
          </cell>
          <cell r="B471">
            <v>50</v>
          </cell>
          <cell r="G471">
            <v>48711.5</v>
          </cell>
        </row>
        <row r="472">
          <cell r="A472">
            <v>4</v>
          </cell>
          <cell r="B472">
            <v>50</v>
          </cell>
          <cell r="G472">
            <v>48711.5</v>
          </cell>
        </row>
        <row r="473">
          <cell r="A473">
            <v>5</v>
          </cell>
          <cell r="B473">
            <v>50</v>
          </cell>
          <cell r="G473">
            <v>48711.5</v>
          </cell>
        </row>
        <row r="474">
          <cell r="A474">
            <v>1</v>
          </cell>
          <cell r="B474">
            <v>50</v>
          </cell>
          <cell r="G474">
            <v>1578.13</v>
          </cell>
        </row>
        <row r="475">
          <cell r="A475">
            <v>2</v>
          </cell>
          <cell r="B475">
            <v>50</v>
          </cell>
          <cell r="G475">
            <v>1578.13</v>
          </cell>
        </row>
        <row r="476">
          <cell r="A476">
            <v>3</v>
          </cell>
          <cell r="B476">
            <v>50</v>
          </cell>
          <cell r="G476">
            <v>1578.13</v>
          </cell>
        </row>
        <row r="477">
          <cell r="A477">
            <v>4</v>
          </cell>
          <cell r="B477">
            <v>50</v>
          </cell>
          <cell r="G477">
            <v>1578.13</v>
          </cell>
        </row>
        <row r="478">
          <cell r="A478">
            <v>5</v>
          </cell>
          <cell r="B478">
            <v>50</v>
          </cell>
          <cell r="G478">
            <v>1578.13</v>
          </cell>
        </row>
        <row r="479">
          <cell r="A479">
            <v>2</v>
          </cell>
          <cell r="B479">
            <v>50</v>
          </cell>
          <cell r="G479">
            <v>166.68</v>
          </cell>
        </row>
        <row r="480">
          <cell r="A480">
            <v>3</v>
          </cell>
          <cell r="B480">
            <v>50</v>
          </cell>
          <cell r="G480">
            <v>166.68</v>
          </cell>
        </row>
        <row r="481">
          <cell r="A481">
            <v>1</v>
          </cell>
          <cell r="B481">
            <v>60</v>
          </cell>
          <cell r="G481">
            <v>14816.16</v>
          </cell>
        </row>
        <row r="482">
          <cell r="A482">
            <v>1</v>
          </cell>
          <cell r="B482">
            <v>60</v>
          </cell>
          <cell r="G482">
            <v>2010.59</v>
          </cell>
        </row>
        <row r="483">
          <cell r="A483">
            <v>1</v>
          </cell>
          <cell r="B483">
            <v>60</v>
          </cell>
          <cell r="G483">
            <v>3483.88</v>
          </cell>
        </row>
        <row r="484">
          <cell r="A484">
            <v>1</v>
          </cell>
          <cell r="B484">
            <v>60</v>
          </cell>
          <cell r="G484">
            <v>5110.24</v>
          </cell>
        </row>
        <row r="485">
          <cell r="A485">
            <v>1</v>
          </cell>
          <cell r="B485">
            <v>60</v>
          </cell>
          <cell r="G485">
            <v>3011.91</v>
          </cell>
        </row>
        <row r="486">
          <cell r="A486">
            <v>1</v>
          </cell>
          <cell r="B486">
            <v>60</v>
          </cell>
          <cell r="G486">
            <v>17527.84</v>
          </cell>
        </row>
        <row r="487">
          <cell r="A487">
            <v>2</v>
          </cell>
          <cell r="B487">
            <v>60</v>
          </cell>
          <cell r="G487">
            <v>14516.12</v>
          </cell>
        </row>
        <row r="488">
          <cell r="A488">
            <v>2</v>
          </cell>
          <cell r="B488">
            <v>60</v>
          </cell>
          <cell r="G488">
            <v>1357.44</v>
          </cell>
        </row>
        <row r="489">
          <cell r="A489">
            <v>2</v>
          </cell>
          <cell r="B489">
            <v>60</v>
          </cell>
          <cell r="G489">
            <v>3320.32</v>
          </cell>
        </row>
        <row r="490">
          <cell r="A490">
            <v>2</v>
          </cell>
          <cell r="B490">
            <v>60</v>
          </cell>
          <cell r="G490">
            <v>3625.29</v>
          </cell>
        </row>
        <row r="491">
          <cell r="A491">
            <v>2</v>
          </cell>
          <cell r="B491">
            <v>60</v>
          </cell>
          <cell r="G491">
            <v>2799.73</v>
          </cell>
        </row>
        <row r="492">
          <cell r="A492">
            <v>2</v>
          </cell>
          <cell r="B492">
            <v>60</v>
          </cell>
          <cell r="G492">
            <v>16695.68</v>
          </cell>
        </row>
        <row r="493">
          <cell r="A493">
            <v>3</v>
          </cell>
          <cell r="B493">
            <v>60</v>
          </cell>
          <cell r="G493">
            <v>14525.78</v>
          </cell>
        </row>
        <row r="494">
          <cell r="A494">
            <v>3</v>
          </cell>
          <cell r="B494">
            <v>60</v>
          </cell>
          <cell r="G494">
            <v>1321.61</v>
          </cell>
        </row>
        <row r="495">
          <cell r="A495">
            <v>3</v>
          </cell>
          <cell r="B495">
            <v>60</v>
          </cell>
          <cell r="G495">
            <v>6219.84</v>
          </cell>
        </row>
        <row r="496">
          <cell r="A496">
            <v>3</v>
          </cell>
          <cell r="B496">
            <v>60</v>
          </cell>
          <cell r="G496">
            <v>3589.86</v>
          </cell>
        </row>
        <row r="497">
          <cell r="A497">
            <v>3</v>
          </cell>
          <cell r="B497">
            <v>60</v>
          </cell>
          <cell r="G497">
            <v>2555.9499999999998</v>
          </cell>
        </row>
        <row r="498">
          <cell r="A498">
            <v>3</v>
          </cell>
          <cell r="B498">
            <v>70</v>
          </cell>
          <cell r="G498">
            <v>14940.81</v>
          </cell>
        </row>
        <row r="499">
          <cell r="A499">
            <v>4</v>
          </cell>
          <cell r="B499">
            <v>70</v>
          </cell>
          <cell r="G499">
            <v>2533.4499999999998</v>
          </cell>
        </row>
        <row r="500">
          <cell r="A500">
            <v>4</v>
          </cell>
          <cell r="B500">
            <v>70</v>
          </cell>
          <cell r="G500">
            <v>4574.57</v>
          </cell>
        </row>
        <row r="501">
          <cell r="A501">
            <v>4</v>
          </cell>
          <cell r="B501">
            <v>70</v>
          </cell>
          <cell r="G501">
            <v>2130.5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5</v>
          </cell>
          <cell r="B503">
            <v>70</v>
          </cell>
          <cell r="G503">
            <v>3077.08</v>
          </cell>
        </row>
        <row r="504">
          <cell r="A504">
            <v>5</v>
          </cell>
          <cell r="B504">
            <v>70</v>
          </cell>
          <cell r="G504">
            <v>4719.8900000000003</v>
          </cell>
        </row>
        <row r="505">
          <cell r="A505">
            <v>5</v>
          </cell>
          <cell r="B505">
            <v>70</v>
          </cell>
          <cell r="G505">
            <v>2121.13</v>
          </cell>
        </row>
        <row r="506">
          <cell r="A506">
            <v>5</v>
          </cell>
          <cell r="B506">
            <v>70</v>
          </cell>
          <cell r="G506">
            <v>16656.060000000001</v>
          </cell>
        </row>
        <row r="507">
          <cell r="A507">
            <v>1</v>
          </cell>
          <cell r="B507">
            <v>70</v>
          </cell>
          <cell r="G507">
            <v>-8343.3799999999992</v>
          </cell>
        </row>
        <row r="508">
          <cell r="A508">
            <v>1</v>
          </cell>
          <cell r="B508">
            <v>70</v>
          </cell>
          <cell r="G508">
            <v>-1736.68</v>
          </cell>
        </row>
        <row r="509">
          <cell r="A509">
            <v>1</v>
          </cell>
          <cell r="B509">
            <v>70</v>
          </cell>
          <cell r="G509">
            <v>-3483.88</v>
          </cell>
        </row>
        <row r="510">
          <cell r="A510">
            <v>1</v>
          </cell>
          <cell r="B510">
            <v>70</v>
          </cell>
          <cell r="G510">
            <v>-5110.24</v>
          </cell>
        </row>
        <row r="511">
          <cell r="A511">
            <v>1</v>
          </cell>
          <cell r="B511">
            <v>70</v>
          </cell>
          <cell r="G511">
            <v>-2955.12</v>
          </cell>
        </row>
        <row r="512">
          <cell r="A512">
            <v>1</v>
          </cell>
          <cell r="B512">
            <v>80</v>
          </cell>
          <cell r="G512">
            <v>-17527.84</v>
          </cell>
        </row>
        <row r="513">
          <cell r="A513">
            <v>2</v>
          </cell>
          <cell r="B513">
            <v>80</v>
          </cell>
          <cell r="G513">
            <v>-7973</v>
          </cell>
        </row>
        <row r="514">
          <cell r="A514">
            <v>2</v>
          </cell>
          <cell r="B514">
            <v>80</v>
          </cell>
          <cell r="G514">
            <v>-1054.8800000000001</v>
          </cell>
        </row>
        <row r="515">
          <cell r="A515">
            <v>2</v>
          </cell>
          <cell r="B515">
            <v>80</v>
          </cell>
          <cell r="G515">
            <v>-3320.32</v>
          </cell>
        </row>
        <row r="516">
          <cell r="A516">
            <v>2</v>
          </cell>
          <cell r="B516">
            <v>80</v>
          </cell>
          <cell r="G516">
            <v>-3625.29</v>
          </cell>
        </row>
        <row r="517">
          <cell r="A517">
            <v>2</v>
          </cell>
          <cell r="B517">
            <v>80</v>
          </cell>
          <cell r="G517">
            <v>-2706.7</v>
          </cell>
        </row>
        <row r="518">
          <cell r="A518">
            <v>2</v>
          </cell>
          <cell r="B518">
            <v>180</v>
          </cell>
          <cell r="G518">
            <v>-16695.68</v>
          </cell>
        </row>
        <row r="519">
          <cell r="A519">
            <v>3</v>
          </cell>
          <cell r="B519">
            <v>180</v>
          </cell>
          <cell r="G519">
            <v>-7997.94</v>
          </cell>
        </row>
        <row r="520">
          <cell r="A520">
            <v>3</v>
          </cell>
          <cell r="B520">
            <v>180</v>
          </cell>
          <cell r="G520">
            <v>-984.95</v>
          </cell>
        </row>
        <row r="521">
          <cell r="A521">
            <v>3</v>
          </cell>
          <cell r="B521">
            <v>180</v>
          </cell>
          <cell r="G521">
            <v>-6219.84</v>
          </cell>
        </row>
        <row r="522">
          <cell r="A522">
            <v>3</v>
          </cell>
          <cell r="B522">
            <v>180</v>
          </cell>
          <cell r="G522">
            <v>-3589.86</v>
          </cell>
        </row>
        <row r="523">
          <cell r="A523">
            <v>3</v>
          </cell>
          <cell r="B523">
            <v>180</v>
          </cell>
          <cell r="G523">
            <v>-2458.59</v>
          </cell>
        </row>
        <row r="524">
          <cell r="A524">
            <v>3</v>
          </cell>
          <cell r="B524">
            <v>180</v>
          </cell>
          <cell r="G524">
            <v>-14940.81</v>
          </cell>
        </row>
        <row r="525">
          <cell r="A525">
            <v>4</v>
          </cell>
          <cell r="B525">
            <v>180</v>
          </cell>
          <cell r="G525">
            <v>-2533.4499999999998</v>
          </cell>
        </row>
        <row r="526">
          <cell r="A526">
            <v>4</v>
          </cell>
          <cell r="B526">
            <v>180</v>
          </cell>
          <cell r="G526">
            <v>-4574.57</v>
          </cell>
        </row>
        <row r="527">
          <cell r="A527">
            <v>4</v>
          </cell>
          <cell r="B527">
            <v>212</v>
          </cell>
          <cell r="G527">
            <v>-1858.79</v>
          </cell>
        </row>
        <row r="528">
          <cell r="A528">
            <v>4</v>
          </cell>
          <cell r="B528">
            <v>212</v>
          </cell>
          <cell r="G528">
            <v>-16335.72</v>
          </cell>
        </row>
        <row r="529">
          <cell r="A529">
            <v>5</v>
          </cell>
          <cell r="B529">
            <v>212</v>
          </cell>
          <cell r="G529">
            <v>-3077.08</v>
          </cell>
        </row>
        <row r="530">
          <cell r="A530">
            <v>5</v>
          </cell>
          <cell r="B530">
            <v>212</v>
          </cell>
          <cell r="G530">
            <v>-4719.8900000000003</v>
          </cell>
        </row>
        <row r="531">
          <cell r="A531">
            <v>5</v>
          </cell>
          <cell r="B531">
            <v>212</v>
          </cell>
          <cell r="G531">
            <v>-1852.86</v>
          </cell>
        </row>
        <row r="532">
          <cell r="A532">
            <v>5</v>
          </cell>
          <cell r="B532">
            <v>212</v>
          </cell>
          <cell r="G532">
            <v>-16656.060000000001</v>
          </cell>
        </row>
        <row r="533">
          <cell r="A533">
            <v>1</v>
          </cell>
          <cell r="B533">
            <v>212</v>
          </cell>
          <cell r="G533">
            <v>20297.93</v>
          </cell>
        </row>
        <row r="534">
          <cell r="A534">
            <v>1</v>
          </cell>
          <cell r="B534">
            <v>221</v>
          </cell>
          <cell r="G534">
            <v>4144.99</v>
          </cell>
        </row>
        <row r="535">
          <cell r="A535">
            <v>1</v>
          </cell>
          <cell r="B535">
            <v>221</v>
          </cell>
          <cell r="G535">
            <v>2080.63</v>
          </cell>
        </row>
        <row r="536">
          <cell r="A536">
            <v>1</v>
          </cell>
          <cell r="B536">
            <v>221</v>
          </cell>
          <cell r="G536">
            <v>16579.77</v>
          </cell>
        </row>
        <row r="537">
          <cell r="A537">
            <v>1</v>
          </cell>
          <cell r="B537">
            <v>232</v>
          </cell>
          <cell r="G537">
            <v>7705.52</v>
          </cell>
        </row>
        <row r="538">
          <cell r="A538">
            <v>1</v>
          </cell>
          <cell r="B538">
            <v>233</v>
          </cell>
          <cell r="G538">
            <v>7805.63</v>
          </cell>
        </row>
        <row r="539">
          <cell r="A539">
            <v>2</v>
          </cell>
          <cell r="B539">
            <v>234</v>
          </cell>
          <cell r="G539">
            <v>20518.09</v>
          </cell>
        </row>
        <row r="540">
          <cell r="A540">
            <v>2</v>
          </cell>
          <cell r="B540">
            <v>301</v>
          </cell>
          <cell r="G540">
            <v>4126.1000000000004</v>
          </cell>
        </row>
        <row r="541">
          <cell r="A541">
            <v>2</v>
          </cell>
          <cell r="B541">
            <v>301</v>
          </cell>
          <cell r="G541">
            <v>2075.4</v>
          </cell>
        </row>
        <row r="542">
          <cell r="A542">
            <v>2</v>
          </cell>
          <cell r="B542">
            <v>303</v>
          </cell>
          <cell r="G542">
            <v>16701.580000000002</v>
          </cell>
        </row>
        <row r="543">
          <cell r="A543">
            <v>2</v>
          </cell>
          <cell r="B543">
            <v>303</v>
          </cell>
          <cell r="G543">
            <v>7828.88</v>
          </cell>
        </row>
        <row r="544">
          <cell r="A544">
            <v>2</v>
          </cell>
          <cell r="B544">
            <v>303</v>
          </cell>
          <cell r="G544">
            <v>7512.24</v>
          </cell>
        </row>
        <row r="545">
          <cell r="A545">
            <v>3</v>
          </cell>
          <cell r="B545">
            <v>10</v>
          </cell>
          <cell r="G545">
            <v>20518.09</v>
          </cell>
        </row>
        <row r="546">
          <cell r="A546">
            <v>3</v>
          </cell>
          <cell r="B546">
            <v>10</v>
          </cell>
          <cell r="G546">
            <v>4559.26</v>
          </cell>
        </row>
        <row r="547">
          <cell r="A547">
            <v>3</v>
          </cell>
          <cell r="B547">
            <v>20</v>
          </cell>
          <cell r="G547">
            <v>2325.15</v>
          </cell>
        </row>
        <row r="548">
          <cell r="A548">
            <v>3</v>
          </cell>
          <cell r="B548">
            <v>30</v>
          </cell>
          <cell r="G548">
            <v>16700.150000000001</v>
          </cell>
        </row>
        <row r="549">
          <cell r="A549">
            <v>3</v>
          </cell>
          <cell r="B549">
            <v>40</v>
          </cell>
          <cell r="G549">
            <v>7828.88</v>
          </cell>
        </row>
        <row r="550">
          <cell r="A550">
            <v>3</v>
          </cell>
          <cell r="B550">
            <v>50</v>
          </cell>
          <cell r="G550">
            <v>7461.7</v>
          </cell>
        </row>
        <row r="551">
          <cell r="A551">
            <v>4</v>
          </cell>
          <cell r="B551">
            <v>60</v>
          </cell>
          <cell r="G551">
            <v>25421.86</v>
          </cell>
        </row>
        <row r="552">
          <cell r="A552">
            <v>4</v>
          </cell>
          <cell r="B552">
            <v>70</v>
          </cell>
          <cell r="G552">
            <v>5552.59</v>
          </cell>
        </row>
        <row r="553">
          <cell r="A553">
            <v>4</v>
          </cell>
          <cell r="B553">
            <v>20</v>
          </cell>
          <cell r="G553">
            <v>1542.93</v>
          </cell>
        </row>
        <row r="554">
          <cell r="A554">
            <v>4</v>
          </cell>
          <cell r="B554">
            <v>30</v>
          </cell>
          <cell r="G554">
            <v>26173.3</v>
          </cell>
        </row>
        <row r="555">
          <cell r="A555">
            <v>4</v>
          </cell>
          <cell r="B555">
            <v>40</v>
          </cell>
          <cell r="G555">
            <v>12142</v>
          </cell>
        </row>
        <row r="556">
          <cell r="A556">
            <v>4</v>
          </cell>
          <cell r="B556">
            <v>50</v>
          </cell>
          <cell r="G556">
            <v>8779.93</v>
          </cell>
        </row>
        <row r="557">
          <cell r="A557">
            <v>5</v>
          </cell>
          <cell r="B557">
            <v>60</v>
          </cell>
          <cell r="G557">
            <v>25421.86</v>
          </cell>
        </row>
        <row r="558">
          <cell r="A558">
            <v>5</v>
          </cell>
          <cell r="B558">
            <v>70</v>
          </cell>
          <cell r="G558">
            <v>5552.59</v>
          </cell>
        </row>
        <row r="559">
          <cell r="A559">
            <v>5</v>
          </cell>
          <cell r="B559">
            <v>20</v>
          </cell>
          <cell r="G559">
            <v>1542.93</v>
          </cell>
        </row>
        <row r="560">
          <cell r="A560">
            <v>5</v>
          </cell>
          <cell r="B560">
            <v>30</v>
          </cell>
          <cell r="G560">
            <v>26156.7</v>
          </cell>
        </row>
        <row r="561">
          <cell r="A561">
            <v>5</v>
          </cell>
          <cell r="B561">
            <v>40</v>
          </cell>
          <cell r="G561">
            <v>12142</v>
          </cell>
        </row>
        <row r="562">
          <cell r="A562">
            <v>5</v>
          </cell>
          <cell r="B562">
            <v>50</v>
          </cell>
          <cell r="G562">
            <v>8779.93</v>
          </cell>
        </row>
        <row r="563">
          <cell r="A563">
            <v>1</v>
          </cell>
          <cell r="B563">
            <v>60</v>
          </cell>
          <cell r="G563">
            <v>-20297.93</v>
          </cell>
        </row>
        <row r="564">
          <cell r="A564">
            <v>1</v>
          </cell>
          <cell r="B564">
            <v>70</v>
          </cell>
          <cell r="G564">
            <v>-4092.86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_Cus_by_Month"/>
      <sheetName val="Columbus02"/>
      <sheetName val="Columbus Regression02"/>
      <sheetName val="Columbus03"/>
      <sheetName val="Columbus Regression03"/>
      <sheetName val="Columbus04"/>
      <sheetName val="Columbus Regression04"/>
      <sheetName val="Gainesville02"/>
      <sheetName val="Gainesville Regression02"/>
      <sheetName val="Gainesville03"/>
      <sheetName val="Gainesville Regression03"/>
      <sheetName val="Gainesville04"/>
      <sheetName val="Gainesville Regression04"/>
      <sheetName val="DD0215yraverage"/>
      <sheetName val="DD0315yraverage"/>
      <sheetName val="DD0415yraverage"/>
      <sheetName val="Columbus36"/>
      <sheetName val="Columbus Regression36"/>
      <sheetName val="Gainesville36"/>
      <sheetName val="Gainesville Regression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Reports"/>
      <sheetName val="Summary"/>
      <sheetName val="Open_CWIP"/>
      <sheetName val="Company Summary"/>
      <sheetName val="Macros"/>
      <sheetName val="completion notice"/>
      <sheetName val="Graph"/>
      <sheetName val="She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D223"/>
  <sheetViews>
    <sheetView tabSelected="1" view="pageBreakPreview" zoomScale="70" zoomScaleNormal="80" zoomScaleSheetLayoutView="70" workbookViewId="0">
      <pane xSplit="2" ySplit="5" topLeftCell="C6" activePane="bottomRight" state="frozen"/>
      <selection activeCell="A41" sqref="A41"/>
      <selection pane="topRight" activeCell="A41" sqref="A41"/>
      <selection pane="bottomLeft" activeCell="A41" sqref="A41"/>
      <selection pane="bottomRight"/>
    </sheetView>
  </sheetViews>
  <sheetFormatPr defaultRowHeight="12.75"/>
  <cols>
    <col min="1" max="1" width="10.5703125" style="16" customWidth="1"/>
    <col min="2" max="2" width="36.140625" style="16" bestFit="1" customWidth="1"/>
    <col min="3" max="3" width="13.28515625" style="19" bestFit="1" customWidth="1"/>
    <col min="4" max="4" width="15" style="19" customWidth="1"/>
    <col min="5" max="32" width="13.28515625" style="19" bestFit="1" customWidth="1"/>
    <col min="33" max="33" width="1.7109375" style="19" customWidth="1"/>
    <col min="34" max="35" width="11.28515625" style="19" bestFit="1" customWidth="1"/>
    <col min="36" max="36" width="12.28515625" style="19" bestFit="1" customWidth="1"/>
    <col min="37" max="37" width="11.28515625" style="19" bestFit="1" customWidth="1"/>
    <col min="38" max="39" width="12.28515625" style="19" bestFit="1" customWidth="1"/>
    <col min="40" max="40" width="13.7109375" style="19" customWidth="1"/>
    <col min="41" max="42" width="12.28515625" style="19" bestFit="1" customWidth="1"/>
    <col min="43" max="43" width="13.140625" style="19" customWidth="1"/>
    <col min="44" max="49" width="11.28515625" style="19" bestFit="1" customWidth="1"/>
    <col min="50" max="50" width="12" style="19" customWidth="1"/>
    <col min="51" max="60" width="11.28515625" style="19" bestFit="1" customWidth="1"/>
    <col min="61" max="61" width="2.140625" style="16" customWidth="1"/>
    <col min="62" max="62" width="14.28515625" style="16" customWidth="1"/>
    <col min="63" max="63" width="10.140625" style="16" bestFit="1" customWidth="1"/>
    <col min="64" max="64" width="11.7109375" style="16" bestFit="1" customWidth="1"/>
    <col min="65" max="65" width="12.140625" style="16" customWidth="1"/>
    <col min="66" max="66" width="12.85546875" style="16" customWidth="1"/>
    <col min="67" max="67" width="15.140625" style="16" customWidth="1"/>
    <col min="68" max="68" width="11.85546875" style="16" customWidth="1"/>
    <col min="69" max="69" width="14.42578125" style="16" customWidth="1"/>
    <col min="70" max="70" width="11.5703125" style="16" customWidth="1"/>
    <col min="71" max="78" width="12" style="16" bestFit="1" customWidth="1"/>
    <col min="79" max="79" width="16.85546875" style="16" customWidth="1"/>
    <col min="80" max="89" width="12" style="16" bestFit="1" customWidth="1"/>
    <col min="90" max="90" width="3.7109375" style="16" customWidth="1"/>
    <col min="91" max="91" width="8" style="16" bestFit="1" customWidth="1"/>
    <col min="92" max="92" width="7.85546875" style="16" bestFit="1" customWidth="1"/>
    <col min="93" max="93" width="7.7109375" style="16" customWidth="1"/>
    <col min="94" max="94" width="7.28515625" style="16" bestFit="1" customWidth="1"/>
    <col min="95" max="95" width="9" style="16" bestFit="1" customWidth="1"/>
    <col min="96" max="96" width="10.28515625" style="16" bestFit="1" customWidth="1"/>
    <col min="97" max="97" width="10.140625" style="16" customWidth="1"/>
    <col min="98" max="103" width="8.5703125" style="16" bestFit="1" customWidth="1"/>
    <col min="104" max="104" width="8.5703125" style="16" customWidth="1"/>
    <col min="105" max="117" width="8.5703125" style="16" bestFit="1" customWidth="1"/>
    <col min="118" max="118" width="7.140625" style="16" customWidth="1"/>
    <col min="119" max="16384" width="9.140625" style="16"/>
  </cols>
  <sheetData>
    <row r="1" spans="1:118" s="2" customFormat="1" ht="23.25">
      <c r="A1" s="1"/>
      <c r="C1" s="3"/>
      <c r="D1" s="3"/>
      <c r="E1" s="7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/>
      <c r="AJ1" s="3"/>
      <c r="AK1" s="3"/>
      <c r="AL1" s="3"/>
      <c r="AM1" s="3"/>
      <c r="AN1" s="3"/>
      <c r="AO1" s="128">
        <v>1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118" s="2" customFormat="1" ht="23.25" customHeight="1">
      <c r="A2" s="1"/>
      <c r="C2" s="55"/>
      <c r="D2" s="55"/>
      <c r="E2" s="55" t="s">
        <v>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3"/>
      <c r="AH2" s="56" t="s">
        <v>1</v>
      </c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J2" s="106" t="s">
        <v>157</v>
      </c>
      <c r="BK2" s="56" t="s">
        <v>2</v>
      </c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M2" s="57" t="s">
        <v>137</v>
      </c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</row>
    <row r="3" spans="1:118" s="13" customFormat="1" ht="25.5">
      <c r="A3" s="5"/>
      <c r="B3" s="6"/>
      <c r="C3" s="8" t="s">
        <v>115</v>
      </c>
      <c r="D3" s="10" t="s">
        <v>116</v>
      </c>
      <c r="E3" s="8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  <c r="S3" s="7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7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7"/>
      <c r="AU3" s="7"/>
      <c r="AV3" s="9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1"/>
      <c r="BJ3" s="14" t="s">
        <v>2</v>
      </c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7"/>
      <c r="BX3" s="7"/>
      <c r="BY3" s="9"/>
      <c r="BZ3" s="7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6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7"/>
      <c r="CZ3" s="7"/>
      <c r="DA3" s="9"/>
      <c r="DB3" s="7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6"/>
    </row>
    <row r="4" spans="1:118" s="2" customFormat="1">
      <c r="C4" s="52" t="s">
        <v>114</v>
      </c>
      <c r="D4" s="52" t="s">
        <v>114</v>
      </c>
      <c r="E4" s="14" t="s">
        <v>4</v>
      </c>
      <c r="F4" s="14" t="s">
        <v>4</v>
      </c>
      <c r="G4" s="14" t="s">
        <v>4</v>
      </c>
      <c r="H4" s="14" t="s">
        <v>4</v>
      </c>
      <c r="I4" s="14" t="s">
        <v>4</v>
      </c>
      <c r="J4" s="14" t="s">
        <v>4</v>
      </c>
      <c r="K4" s="14" t="s">
        <v>4</v>
      </c>
      <c r="L4" s="14" t="s">
        <v>5</v>
      </c>
      <c r="M4" s="14" t="s">
        <v>5</v>
      </c>
      <c r="N4" s="14" t="s">
        <v>5</v>
      </c>
      <c r="O4" s="14" t="s">
        <v>5</v>
      </c>
      <c r="P4" s="14" t="s">
        <v>5</v>
      </c>
      <c r="Q4" s="14" t="s">
        <v>5</v>
      </c>
      <c r="R4" s="14" t="s">
        <v>5</v>
      </c>
      <c r="S4" s="14" t="s">
        <v>5</v>
      </c>
      <c r="T4" s="14" t="s">
        <v>5</v>
      </c>
      <c r="U4" s="14" t="s">
        <v>5</v>
      </c>
      <c r="V4" s="14" t="s">
        <v>5</v>
      </c>
      <c r="W4" s="14" t="s">
        <v>5</v>
      </c>
      <c r="X4" s="14" t="s">
        <v>5</v>
      </c>
      <c r="Y4" s="14" t="s">
        <v>5</v>
      </c>
      <c r="Z4" s="14" t="s">
        <v>5</v>
      </c>
      <c r="AA4" s="14" t="s">
        <v>5</v>
      </c>
      <c r="AB4" s="14" t="s">
        <v>5</v>
      </c>
      <c r="AC4" s="14" t="s">
        <v>5</v>
      </c>
      <c r="AD4" s="14" t="s">
        <v>5</v>
      </c>
      <c r="AE4" s="14" t="s">
        <v>5</v>
      </c>
      <c r="AF4" s="14" t="s">
        <v>5</v>
      </c>
      <c r="AG4" s="3"/>
      <c r="AH4" s="14" t="str">
        <f>$F$4</f>
        <v>Actual</v>
      </c>
      <c r="AI4" s="14" t="str">
        <f>$G$4</f>
        <v>Actual</v>
      </c>
      <c r="AJ4" s="14" t="str">
        <f>$H$4</f>
        <v>Actual</v>
      </c>
      <c r="AK4" s="14" t="str">
        <f>$I$4</f>
        <v>Actual</v>
      </c>
      <c r="AL4" s="14" t="str">
        <f>$J$4</f>
        <v>Actual</v>
      </c>
      <c r="AM4" s="14" t="str">
        <f>$J$4</f>
        <v>Actual</v>
      </c>
      <c r="AN4" s="135" t="str">
        <f>$L$4</f>
        <v>Projected</v>
      </c>
      <c r="AO4" s="14" t="str">
        <f>$M$4</f>
        <v>Projected</v>
      </c>
      <c r="AP4" s="14" t="str">
        <f>$N$4</f>
        <v>Projected</v>
      </c>
      <c r="AQ4" s="14" t="str">
        <f>$O$4</f>
        <v>Projected</v>
      </c>
      <c r="AR4" s="14" t="str">
        <f>$P$4</f>
        <v>Projected</v>
      </c>
      <c r="AS4" s="14" t="str">
        <f>$Q$4</f>
        <v>Projected</v>
      </c>
      <c r="AT4" s="14" t="str">
        <f>$R$4</f>
        <v>Projected</v>
      </c>
      <c r="AU4" s="14" t="str">
        <f t="shared" ref="AU4" si="0">$R$4</f>
        <v>Projected</v>
      </c>
      <c r="AV4" s="14" t="str">
        <f>$T$4</f>
        <v>Projected</v>
      </c>
      <c r="AW4" s="14" t="str">
        <f>$U$4</f>
        <v>Projected</v>
      </c>
      <c r="AX4" s="14" t="str">
        <f>$V$4</f>
        <v>Projected</v>
      </c>
      <c r="AY4" s="14" t="str">
        <f>$W$4</f>
        <v>Projected</v>
      </c>
      <c r="AZ4" s="14" t="str">
        <f>$X$4</f>
        <v>Projected</v>
      </c>
      <c r="BA4" s="14" t="str">
        <f>$Y$4</f>
        <v>Projected</v>
      </c>
      <c r="BB4" s="14" t="str">
        <f>$Z$4</f>
        <v>Projected</v>
      </c>
      <c r="BC4" s="14" t="str">
        <f>$AA$4</f>
        <v>Projected</v>
      </c>
      <c r="BD4" s="14" t="str">
        <f>$AB$4</f>
        <v>Projected</v>
      </c>
      <c r="BE4" s="14" t="str">
        <f>$AC$4</f>
        <v>Projected</v>
      </c>
      <c r="BF4" s="14" t="str">
        <f>$AD$4</f>
        <v>Projected</v>
      </c>
      <c r="BG4" s="14" t="str">
        <f>$AE$4</f>
        <v>Projected</v>
      </c>
      <c r="BH4" s="14" t="str">
        <f>$AF$4</f>
        <v>Projected</v>
      </c>
      <c r="BJ4" s="14" t="s">
        <v>158</v>
      </c>
      <c r="BK4" s="14" t="str">
        <f>$F$4</f>
        <v>Actual</v>
      </c>
      <c r="BL4" s="14" t="str">
        <f>$G$4</f>
        <v>Actual</v>
      </c>
      <c r="BM4" s="14" t="str">
        <f>$H$4</f>
        <v>Actual</v>
      </c>
      <c r="BN4" s="14" t="str">
        <f>$I$4</f>
        <v>Actual</v>
      </c>
      <c r="BO4" s="14" t="str">
        <f>$J$4</f>
        <v>Actual</v>
      </c>
      <c r="BP4" s="14" t="str">
        <f>$K$4</f>
        <v>Actual</v>
      </c>
      <c r="BQ4" s="135" t="str">
        <f>$L$4</f>
        <v>Projected</v>
      </c>
      <c r="BR4" s="14" t="str">
        <f>$M$4</f>
        <v>Projected</v>
      </c>
      <c r="BS4" s="14" t="str">
        <f>$N$4</f>
        <v>Projected</v>
      </c>
      <c r="BT4" s="14" t="str">
        <f>$O$4</f>
        <v>Projected</v>
      </c>
      <c r="BU4" s="14" t="str">
        <f>$P$4</f>
        <v>Projected</v>
      </c>
      <c r="BV4" s="14" t="str">
        <f>$Q$4</f>
        <v>Projected</v>
      </c>
      <c r="BW4" s="14" t="str">
        <f>$R$4</f>
        <v>Projected</v>
      </c>
      <c r="BX4" s="14" t="str">
        <f t="shared" ref="BX4" si="1">$R$4</f>
        <v>Projected</v>
      </c>
      <c r="BY4" s="14" t="str">
        <f>$T$4</f>
        <v>Projected</v>
      </c>
      <c r="BZ4" s="14" t="str">
        <f>$U$4</f>
        <v>Projected</v>
      </c>
      <c r="CA4" s="14" t="str">
        <f>$V$4</f>
        <v>Projected</v>
      </c>
      <c r="CB4" s="14" t="str">
        <f>$W$4</f>
        <v>Projected</v>
      </c>
      <c r="CC4" s="14" t="str">
        <f>$X$4</f>
        <v>Projected</v>
      </c>
      <c r="CD4" s="14" t="str">
        <f>$Y$4</f>
        <v>Projected</v>
      </c>
      <c r="CE4" s="14" t="str">
        <f>$Z$4</f>
        <v>Projected</v>
      </c>
      <c r="CF4" s="14" t="str">
        <f>$AA$4</f>
        <v>Projected</v>
      </c>
      <c r="CG4" s="14" t="str">
        <f>$AB$4</f>
        <v>Projected</v>
      </c>
      <c r="CH4" s="14" t="str">
        <f>$AC$4</f>
        <v>Projected</v>
      </c>
      <c r="CI4" s="14" t="str">
        <f>$AD$4</f>
        <v>Projected</v>
      </c>
      <c r="CJ4" s="14" t="str">
        <f>$AE$4</f>
        <v>Projected</v>
      </c>
      <c r="CK4" s="14" t="str">
        <f>$AF$4</f>
        <v>Projected</v>
      </c>
      <c r="CM4" s="14" t="str">
        <f>$F$4</f>
        <v>Actual</v>
      </c>
      <c r="CN4" s="14" t="str">
        <f>$G$4</f>
        <v>Actual</v>
      </c>
      <c r="CO4" s="14" t="str">
        <f>$H$4</f>
        <v>Actual</v>
      </c>
      <c r="CP4" s="14" t="str">
        <f>$I$4</f>
        <v>Actual</v>
      </c>
      <c r="CQ4" s="14" t="str">
        <f>$J$4</f>
        <v>Actual</v>
      </c>
      <c r="CR4" s="14" t="str">
        <f>$K$4</f>
        <v>Actual</v>
      </c>
      <c r="CS4" s="14" t="str">
        <f>$L$4</f>
        <v>Projected</v>
      </c>
      <c r="CT4" s="14" t="str">
        <f>$M$4</f>
        <v>Projected</v>
      </c>
      <c r="CU4" s="14" t="str">
        <f>$N$4</f>
        <v>Projected</v>
      </c>
      <c r="CV4" s="14" t="str">
        <f>$O$4</f>
        <v>Projected</v>
      </c>
      <c r="CW4" s="14" t="str">
        <f>$P$4</f>
        <v>Projected</v>
      </c>
      <c r="CX4" s="14" t="str">
        <f>$Q$4</f>
        <v>Projected</v>
      </c>
      <c r="CY4" s="14" t="str">
        <f>$R$4</f>
        <v>Projected</v>
      </c>
      <c r="CZ4" s="14" t="str">
        <f t="shared" ref="CZ4" si="2">$R$4</f>
        <v>Projected</v>
      </c>
      <c r="DA4" s="14" t="str">
        <f>$T$4</f>
        <v>Projected</v>
      </c>
      <c r="DB4" s="14" t="str">
        <f>$U$4</f>
        <v>Projected</v>
      </c>
      <c r="DC4" s="14" t="str">
        <f>$V$4</f>
        <v>Projected</v>
      </c>
      <c r="DD4" s="14" t="str">
        <f>$W$4</f>
        <v>Projected</v>
      </c>
      <c r="DE4" s="14" t="str">
        <f>$X$4</f>
        <v>Projected</v>
      </c>
      <c r="DF4" s="14" t="str">
        <f>$Y$4</f>
        <v>Projected</v>
      </c>
      <c r="DG4" s="14" t="str">
        <f>$Z$4</f>
        <v>Projected</v>
      </c>
      <c r="DH4" s="14" t="str">
        <f>$AA$4</f>
        <v>Projected</v>
      </c>
      <c r="DI4" s="14" t="str">
        <f>$AB$4</f>
        <v>Projected</v>
      </c>
      <c r="DJ4" s="14" t="str">
        <f>$AC$4</f>
        <v>Projected</v>
      </c>
      <c r="DK4" s="14" t="str">
        <f>$AD$4</f>
        <v>Projected</v>
      </c>
      <c r="DL4" s="14" t="str">
        <f>$AE$4</f>
        <v>Projected</v>
      </c>
      <c r="DM4" s="14" t="str">
        <f>$AF$4</f>
        <v>Projected</v>
      </c>
    </row>
    <row r="5" spans="1:118" s="13" customFormat="1">
      <c r="A5" s="5" t="s">
        <v>7</v>
      </c>
      <c r="B5" s="13" t="s">
        <v>8</v>
      </c>
      <c r="C5" s="53" t="s">
        <v>72</v>
      </c>
      <c r="D5" s="53" t="s">
        <v>72</v>
      </c>
      <c r="E5" s="15">
        <v>42735</v>
      </c>
      <c r="F5" s="15">
        <v>42766</v>
      </c>
      <c r="G5" s="15">
        <v>42794</v>
      </c>
      <c r="H5" s="15">
        <v>42825</v>
      </c>
      <c r="I5" s="15">
        <v>42855</v>
      </c>
      <c r="J5" s="15">
        <v>42886</v>
      </c>
      <c r="K5" s="15">
        <v>42916</v>
      </c>
      <c r="L5" s="15">
        <v>42947</v>
      </c>
      <c r="M5" s="15">
        <v>42978</v>
      </c>
      <c r="N5" s="15">
        <v>43008</v>
      </c>
      <c r="O5" s="15">
        <v>43039</v>
      </c>
      <c r="P5" s="15">
        <v>43069</v>
      </c>
      <c r="Q5" s="15">
        <v>43100</v>
      </c>
      <c r="R5" s="15">
        <v>43131</v>
      </c>
      <c r="S5" s="15">
        <v>43159</v>
      </c>
      <c r="T5" s="15">
        <v>43190</v>
      </c>
      <c r="U5" s="15">
        <v>43220</v>
      </c>
      <c r="V5" s="15">
        <v>43251</v>
      </c>
      <c r="W5" s="15">
        <v>43281</v>
      </c>
      <c r="X5" s="15">
        <v>43312</v>
      </c>
      <c r="Y5" s="15">
        <v>43343</v>
      </c>
      <c r="Z5" s="15">
        <v>43373</v>
      </c>
      <c r="AA5" s="15">
        <v>43404</v>
      </c>
      <c r="AB5" s="15">
        <v>43434</v>
      </c>
      <c r="AC5" s="15">
        <v>43465</v>
      </c>
      <c r="AD5" s="15">
        <v>43496</v>
      </c>
      <c r="AE5" s="15">
        <v>43524</v>
      </c>
      <c r="AF5" s="15">
        <v>43555</v>
      </c>
      <c r="AH5" s="15">
        <f>$F$5</f>
        <v>42766</v>
      </c>
      <c r="AI5" s="15">
        <f>$G$5</f>
        <v>42794</v>
      </c>
      <c r="AJ5" s="15">
        <f>$H$5</f>
        <v>42825</v>
      </c>
      <c r="AK5" s="15">
        <f>$I$5</f>
        <v>42855</v>
      </c>
      <c r="AL5" s="15">
        <f>$J$5</f>
        <v>42886</v>
      </c>
      <c r="AM5" s="15">
        <f>$K$5</f>
        <v>42916</v>
      </c>
      <c r="AN5" s="103">
        <f>$L$5</f>
        <v>42947</v>
      </c>
      <c r="AO5" s="103">
        <f>$M$5</f>
        <v>42978</v>
      </c>
      <c r="AP5" s="103">
        <f>$N$5</f>
        <v>43008</v>
      </c>
      <c r="AQ5" s="15">
        <f>$O$5</f>
        <v>43039</v>
      </c>
      <c r="AR5" s="15">
        <f>$P$5</f>
        <v>43069</v>
      </c>
      <c r="AS5" s="15">
        <f>$Q$5</f>
        <v>43100</v>
      </c>
      <c r="AT5" s="15">
        <f>R$5</f>
        <v>43131</v>
      </c>
      <c r="AU5" s="15">
        <f>S$5</f>
        <v>43159</v>
      </c>
      <c r="AV5" s="15">
        <f>$T$5</f>
        <v>43190</v>
      </c>
      <c r="AW5" s="15">
        <f>$U$5</f>
        <v>43220</v>
      </c>
      <c r="AX5" s="15">
        <f>$V$5</f>
        <v>43251</v>
      </c>
      <c r="AY5" s="15">
        <f>$W$5</f>
        <v>43281</v>
      </c>
      <c r="AZ5" s="15">
        <f>$X$5</f>
        <v>43312</v>
      </c>
      <c r="BA5" s="15">
        <f>$Y$5</f>
        <v>43343</v>
      </c>
      <c r="BB5" s="15">
        <f>$Z$5</f>
        <v>43373</v>
      </c>
      <c r="BC5" s="15">
        <f>$AA$5</f>
        <v>43404</v>
      </c>
      <c r="BD5" s="15">
        <f>$AB$5</f>
        <v>43434</v>
      </c>
      <c r="BE5" s="15">
        <f>$AC$5</f>
        <v>43465</v>
      </c>
      <c r="BF5" s="15">
        <f>$AD$5</f>
        <v>43496</v>
      </c>
      <c r="BG5" s="15">
        <f>$AE$5</f>
        <v>43524</v>
      </c>
      <c r="BH5" s="15">
        <f>$AF$5</f>
        <v>43555</v>
      </c>
      <c r="BJ5" s="109" t="s">
        <v>1</v>
      </c>
      <c r="BK5" s="15">
        <f>$F$5</f>
        <v>42766</v>
      </c>
      <c r="BL5" s="15">
        <f>$G$5</f>
        <v>42794</v>
      </c>
      <c r="BM5" s="15">
        <f>$H$5</f>
        <v>42825</v>
      </c>
      <c r="BN5" s="15">
        <f>$I$5</f>
        <v>42855</v>
      </c>
      <c r="BO5" s="15">
        <f>$J$5</f>
        <v>42886</v>
      </c>
      <c r="BP5" s="15">
        <f>$K$5</f>
        <v>42916</v>
      </c>
      <c r="BQ5" s="103">
        <f>$L$5</f>
        <v>42947</v>
      </c>
      <c r="BR5" s="15">
        <f>$M$5</f>
        <v>42978</v>
      </c>
      <c r="BS5" s="15">
        <f>$N$5</f>
        <v>43008</v>
      </c>
      <c r="BT5" s="15">
        <f>$O$5</f>
        <v>43039</v>
      </c>
      <c r="BU5" s="15">
        <f>$P$5</f>
        <v>43069</v>
      </c>
      <c r="BV5" s="15">
        <f>$Q$5</f>
        <v>43100</v>
      </c>
      <c r="BW5" s="15">
        <f>R$5</f>
        <v>43131</v>
      </c>
      <c r="BX5" s="15">
        <f>S$5</f>
        <v>43159</v>
      </c>
      <c r="BY5" s="15">
        <f>$T$5</f>
        <v>43190</v>
      </c>
      <c r="BZ5" s="15">
        <f>$U$5</f>
        <v>43220</v>
      </c>
      <c r="CA5" s="15">
        <f>$V$5</f>
        <v>43251</v>
      </c>
      <c r="CB5" s="15">
        <f>$W$5</f>
        <v>43281</v>
      </c>
      <c r="CC5" s="15">
        <f>$X$5</f>
        <v>43312</v>
      </c>
      <c r="CD5" s="15">
        <f>$Y$5</f>
        <v>43343</v>
      </c>
      <c r="CE5" s="15">
        <f>$Z$5</f>
        <v>43373</v>
      </c>
      <c r="CF5" s="15">
        <f>$AA$5</f>
        <v>43404</v>
      </c>
      <c r="CG5" s="15">
        <f>$AB$5</f>
        <v>43434</v>
      </c>
      <c r="CH5" s="15">
        <f>$AC$5</f>
        <v>43465</v>
      </c>
      <c r="CI5" s="15">
        <f>$AD$5</f>
        <v>43496</v>
      </c>
      <c r="CJ5" s="15">
        <f>$AE$5</f>
        <v>43524</v>
      </c>
      <c r="CK5" s="15">
        <f>$AF$5</f>
        <v>43555</v>
      </c>
      <c r="CM5" s="15">
        <f>$F$5</f>
        <v>42766</v>
      </c>
      <c r="CN5" s="15">
        <f>$G$5</f>
        <v>42794</v>
      </c>
      <c r="CO5" s="15">
        <f>$H$5</f>
        <v>42825</v>
      </c>
      <c r="CP5" s="15">
        <f>$I$5</f>
        <v>42855</v>
      </c>
      <c r="CQ5" s="15">
        <f>$J$5</f>
        <v>42886</v>
      </c>
      <c r="CR5" s="15">
        <f>$K$5</f>
        <v>42916</v>
      </c>
      <c r="CS5" s="15">
        <f>$L$5</f>
        <v>42947</v>
      </c>
      <c r="CT5" s="15">
        <f>$M$5</f>
        <v>42978</v>
      </c>
      <c r="CU5" s="15">
        <f>$N$5</f>
        <v>43008</v>
      </c>
      <c r="CV5" s="15">
        <f>$O$5</f>
        <v>43039</v>
      </c>
      <c r="CW5" s="15">
        <f>$P$5</f>
        <v>43069</v>
      </c>
      <c r="CX5" s="15">
        <f>$Q$5</f>
        <v>43100</v>
      </c>
      <c r="CY5" s="15">
        <f>R$5</f>
        <v>43131</v>
      </c>
      <c r="CZ5" s="15">
        <f>S$5</f>
        <v>43159</v>
      </c>
      <c r="DA5" s="15">
        <f>$T$5</f>
        <v>43190</v>
      </c>
      <c r="DB5" s="15">
        <f>$U$5</f>
        <v>43220</v>
      </c>
      <c r="DC5" s="15">
        <f>$V$5</f>
        <v>43251</v>
      </c>
      <c r="DD5" s="15">
        <f>$W$5</f>
        <v>43281</v>
      </c>
      <c r="DE5" s="15">
        <f>$X$5</f>
        <v>43312</v>
      </c>
      <c r="DF5" s="15">
        <f>$Y$5</f>
        <v>43343</v>
      </c>
      <c r="DG5" s="15">
        <f>$Z$5</f>
        <v>43373</v>
      </c>
      <c r="DH5" s="15">
        <f>$AA$5</f>
        <v>43404</v>
      </c>
      <c r="DI5" s="15">
        <f>$AB$5</f>
        <v>43434</v>
      </c>
      <c r="DJ5" s="15">
        <f>$AC$5</f>
        <v>43465</v>
      </c>
      <c r="DK5" s="15">
        <f>$AD$5</f>
        <v>43496</v>
      </c>
      <c r="DL5" s="15">
        <f>$AE$5</f>
        <v>43524</v>
      </c>
      <c r="DM5" s="15">
        <f>$AF$5</f>
        <v>43555</v>
      </c>
      <c r="DN5" s="15"/>
    </row>
    <row r="6" spans="1:118" s="2" customFormat="1">
      <c r="A6" s="2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</row>
    <row r="7" spans="1:118">
      <c r="A7" s="87">
        <v>39000</v>
      </c>
      <c r="B7" s="88" t="s">
        <v>10</v>
      </c>
      <c r="C7" s="51">
        <f>SUM(E7:Q7)/13</f>
        <v>1636435.493973881</v>
      </c>
      <c r="D7" s="51">
        <f>SUM(T7:AF7)/13</f>
        <v>1411473.2213790265</v>
      </c>
      <c r="E7" s="18">
        <f>'[20]Asset End Balances'!N6</f>
        <v>1898967.76</v>
      </c>
      <c r="F7" s="19">
        <f t="shared" ref="F7:F9" si="3">E7+AH7+BK7+CM7</f>
        <v>1898967.76</v>
      </c>
      <c r="G7" s="19">
        <f t="shared" ref="G7:G9" si="4">F7+AI7+BL7+CN7</f>
        <v>1898967.76</v>
      </c>
      <c r="H7" s="19">
        <f t="shared" ref="H7:H9" si="5">G7+AJ7+BM7+CO7</f>
        <v>1898967.76</v>
      </c>
      <c r="I7" s="19">
        <f t="shared" ref="I7:I9" si="6">H7+AK7+BN7+CP7</f>
        <v>1898979.57</v>
      </c>
      <c r="J7" s="19">
        <f t="shared" ref="J7:J9" si="7">I7+AL7+BO7+CQ7</f>
        <v>1898979.57</v>
      </c>
      <c r="K7" s="19">
        <f t="shared" ref="K7:K9" si="8">J7+AM7+BP7+CR7</f>
        <v>1411389.9300000002</v>
      </c>
      <c r="L7" s="19">
        <f t="shared" ref="L7:L9" si="9">K7+AN7+BQ7+CS7</f>
        <v>1411394.5341455897</v>
      </c>
      <c r="M7" s="19">
        <f t="shared" ref="M7:M9" si="10">L7+AO7+BR7+CT7</f>
        <v>1411397.851141949</v>
      </c>
      <c r="N7" s="19">
        <f t="shared" ref="N7:N9" si="11">M7+AP7+BS7+CU7</f>
        <v>1411403.5187666861</v>
      </c>
      <c r="O7" s="19">
        <f t="shared" ref="O7:O9" si="12">N7+AQ7+BT7+CV7</f>
        <v>1411409.3273177145</v>
      </c>
      <c r="P7" s="19">
        <f t="shared" ref="P7:P9" si="13">O7+AR7+BU7+CW7</f>
        <v>1411415.1358687428</v>
      </c>
      <c r="Q7" s="19">
        <f t="shared" ref="Q7:Q9" si="14">P7+AS7+BV7+CX7</f>
        <v>1411420.9444197712</v>
      </c>
      <c r="R7" s="19">
        <f t="shared" ref="R7:R9" si="15">Q7+AT7+BW7+CY7</f>
        <v>1411426.7529707996</v>
      </c>
      <c r="S7" s="19">
        <f t="shared" ref="S7:S9" si="16">R7+AU7+BX7+CZ7</f>
        <v>1411432.5615218279</v>
      </c>
      <c r="T7" s="19">
        <f t="shared" ref="T7:T9" si="17">S7+AV7+BY7+DA7</f>
        <v>1411438.3700728563</v>
      </c>
      <c r="U7" s="19">
        <f t="shared" ref="U7:U9" si="18">T7+AW7+BZ7+DB7</f>
        <v>1411444.1786238847</v>
      </c>
      <c r="V7" s="19">
        <f t="shared" ref="V7:V9" si="19">U7+AX7+CA7+DC7</f>
        <v>1411449.9871749131</v>
      </c>
      <c r="W7" s="19">
        <f t="shared" ref="W7:W9" si="20">V7+AY7+CB7+DD7</f>
        <v>1411455.7957259414</v>
      </c>
      <c r="X7" s="19">
        <f t="shared" ref="X7:X9" si="21">W7+AZ7+CC7+DE7</f>
        <v>1411461.6042769698</v>
      </c>
      <c r="Y7" s="19">
        <f t="shared" ref="Y7:Y9" si="22">X7+BA7+CD7+DF7</f>
        <v>1411467.4128279982</v>
      </c>
      <c r="Z7" s="19">
        <f t="shared" ref="Z7:Z9" si="23">Y7+BB7+CE7+DG7</f>
        <v>1411473.2213790265</v>
      </c>
      <c r="AA7" s="19">
        <f t="shared" ref="AA7:AA9" si="24">Z7+BC7+CF7+DH7</f>
        <v>1411479.0299300549</v>
      </c>
      <c r="AB7" s="19">
        <f t="shared" ref="AB7:AB9" si="25">AA7+BD7+CG7+DI7</f>
        <v>1411484.8384810833</v>
      </c>
      <c r="AC7" s="19">
        <f t="shared" ref="AC7:AC9" si="26">AB7+BE7+CH7+DJ7</f>
        <v>1411490.6470321117</v>
      </c>
      <c r="AD7" s="19">
        <f t="shared" ref="AD7:AD9" si="27">AC7+BF7+CI7+DK7</f>
        <v>1411496.45558314</v>
      </c>
      <c r="AE7" s="19">
        <f t="shared" ref="AE7:AE9" si="28">AD7+BG7+CJ7+DL7</f>
        <v>1411502.2641341684</v>
      </c>
      <c r="AF7" s="19">
        <f t="shared" ref="AF7:AF9" si="29">AE7+BH7+CK7+DM7</f>
        <v>1411508.0726851968</v>
      </c>
      <c r="AH7" s="18">
        <f>'[20]Additions (Asset and Reserve)'!O6</f>
        <v>0</v>
      </c>
      <c r="AI7" s="18">
        <f>'[20]Additions (Asset and Reserve)'!P6</f>
        <v>0</v>
      </c>
      <c r="AJ7" s="18">
        <f>'[20]Additions (Asset and Reserve)'!Q6</f>
        <v>0</v>
      </c>
      <c r="AK7" s="18">
        <f>'[20]Additions (Asset and Reserve)'!R6</f>
        <v>11.81</v>
      </c>
      <c r="AL7" s="18">
        <f>'[20]Additions (Asset and Reserve)'!S6</f>
        <v>0</v>
      </c>
      <c r="AM7" s="18">
        <f>'[20]Additions (Asset and Reserve)'!T6</f>
        <v>0</v>
      </c>
      <c r="AN7" s="120">
        <f>SUM($AH7:$AM7)/SUM($AH$46:$AM$46)*$AN$46</f>
        <v>4.6041455895292005</v>
      </c>
      <c r="AO7" s="120">
        <f>SUM($AH7:$AM7)/SUM($AH$46:$AM$46)*$AO$46</f>
        <v>3.3169963592244018</v>
      </c>
      <c r="AP7" s="120">
        <f>SUM($AH7:$AM7)/SUM($AH$46:$AM$46)*$AP$46</f>
        <v>5.6676247371091195</v>
      </c>
      <c r="AQ7" s="58">
        <f>SUM($AH7:$AM7)/SUM($AH$46:$AM$46)*'Capital Spending'!D$6*$AO$1</f>
        <v>5.8085510284226789</v>
      </c>
      <c r="AR7" s="58">
        <f>SUM($AH7:$AM7)/SUM($AH$46:$AM$46)*'Capital Spending'!E$6*$AO$1</f>
        <v>5.8085510284226789</v>
      </c>
      <c r="AS7" s="58">
        <f>SUM($AH7:$AM7)/SUM($AH$46:$AM$46)*'Capital Spending'!F$6*$AO$1</f>
        <v>5.8085510284226789</v>
      </c>
      <c r="AT7" s="58">
        <f>SUM($AH7:$AM7)/SUM($AH$46:$AM$46)*'Capital Spending'!G$6*$AO$1</f>
        <v>5.8085510284226789</v>
      </c>
      <c r="AU7" s="58">
        <f>SUM($AH7:$AM7)/SUM($AH$46:$AM$46)*'Capital Spending'!H$6*$AO$1</f>
        <v>5.8085510284226789</v>
      </c>
      <c r="AV7" s="58">
        <f>SUM($AH7:$AM7)/SUM($AH$46:$AM$46)*'Capital Spending'!I$6*$AO$1</f>
        <v>5.8085510284226789</v>
      </c>
      <c r="AW7" s="58">
        <f>SUM($AH7:$AM7)/SUM($AH$46:$AM$46)*'Capital Spending'!J$6*$AO$1</f>
        <v>5.8085510284226789</v>
      </c>
      <c r="AX7" s="58">
        <f>SUM($AH7:$AM7)/SUM($AH$46:$AM$46)*'Capital Spending'!K$6*$AO$1</f>
        <v>5.8085510284226789</v>
      </c>
      <c r="AY7" s="58">
        <f>SUM($AH7:$AM7)/SUM($AH$46:$AM$46)*'Capital Spending'!L$6*$AO$1</f>
        <v>5.8085510284226789</v>
      </c>
      <c r="AZ7" s="58">
        <f>SUM($AH7:$AM7)/SUM($AH$46:$AM$46)*'Capital Spending'!M$6*$AO$1</f>
        <v>5.8085510284226789</v>
      </c>
      <c r="BA7" s="58">
        <f>SUM($AH7:$AM7)/SUM($AH$46:$AM$46)*'Capital Spending'!N$6*$AO$1</f>
        <v>5.8085510284226789</v>
      </c>
      <c r="BB7" s="58">
        <f>SUM($AH7:$AM7)/SUM($AH$46:$AM$46)*'Capital Spending'!O$6*$AO$1</f>
        <v>5.8085510284226789</v>
      </c>
      <c r="BC7" s="58">
        <f>SUM($AH7:$AM7)/SUM($AH$46:$AM$46)*'Capital Spending'!P$6*$AO$1</f>
        <v>5.8085510284226789</v>
      </c>
      <c r="BD7" s="58">
        <f>SUM($AH7:$AM7)/SUM($AH$46:$AM$46)*'Capital Spending'!Q$6*$AO$1</f>
        <v>5.8085510284226789</v>
      </c>
      <c r="BE7" s="58">
        <f>SUM($AH7:$AM7)/SUM($AH$46:$AM$46)*'Capital Spending'!R$6*$AO$1</f>
        <v>5.8085510284226789</v>
      </c>
      <c r="BF7" s="58">
        <f>SUM($AH7:$AM7)/SUM($AH$46:$AM$46)*'Capital Spending'!S$6*$AO$1</f>
        <v>5.8085510284226789</v>
      </c>
      <c r="BG7" s="58">
        <f>SUM($AH7:$AM7)/SUM($AH$46:$AM$46)*'Capital Spending'!T$6*$AO$1</f>
        <v>5.8085510284226789</v>
      </c>
      <c r="BH7" s="58">
        <f>SUM($AH7:$AM7)/SUM($AH$46:$AM$46)*'Capital Spending'!U$6*$AO$1</f>
        <v>5.8085510284226789</v>
      </c>
      <c r="BI7" s="19"/>
      <c r="BJ7" s="107">
        <v>0</v>
      </c>
      <c r="BK7" s="18">
        <f>'[20]Retires (Asset and Reserve)'!M6</f>
        <v>0</v>
      </c>
      <c r="BL7" s="18">
        <f>'[20]Retires (Asset and Reserve)'!N6</f>
        <v>0</v>
      </c>
      <c r="BM7" s="18">
        <f>'[20]Retires (Asset and Reserve)'!O6</f>
        <v>0</v>
      </c>
      <c r="BN7" s="18">
        <f>'[20]Retires (Asset and Reserve)'!P6</f>
        <v>0</v>
      </c>
      <c r="BO7" s="18">
        <f>'[20]Retires (Asset and Reserve)'!Q6</f>
        <v>0</v>
      </c>
      <c r="BP7" s="18">
        <f>'[20]Retires (Asset and Reserve)'!R6</f>
        <v>0</v>
      </c>
      <c r="BQ7" s="18">
        <f>AN7*BJ7</f>
        <v>0</v>
      </c>
      <c r="BR7" s="19">
        <f t="shared" ref="BR7:BR9" si="30">$BJ7*AO7</f>
        <v>0</v>
      </c>
      <c r="BS7" s="19">
        <f t="shared" ref="BS7:BS9" si="31">$BJ7*AP7</f>
        <v>0</v>
      </c>
      <c r="BT7" s="19">
        <f t="shared" ref="BT7:BT9" si="32">$BJ7*AQ7</f>
        <v>0</v>
      </c>
      <c r="BU7" s="19">
        <f t="shared" ref="BU7:BU9" si="33">$BJ7*AR7</f>
        <v>0</v>
      </c>
      <c r="BV7" s="19">
        <f t="shared" ref="BV7:BV9" si="34">$BJ7*AS7</f>
        <v>0</v>
      </c>
      <c r="BW7" s="19">
        <f t="shared" ref="BW7:BW9" si="35">$BJ7*AT7</f>
        <v>0</v>
      </c>
      <c r="BX7" s="19">
        <f t="shared" ref="BX7:BX9" si="36">$BJ7*AU7</f>
        <v>0</v>
      </c>
      <c r="BY7" s="19">
        <f t="shared" ref="BY7:BY9" si="37">$BJ7*AV7</f>
        <v>0</v>
      </c>
      <c r="BZ7" s="19">
        <f t="shared" ref="BZ7:BZ9" si="38">$BJ7*AW7</f>
        <v>0</v>
      </c>
      <c r="CA7" s="19">
        <f t="shared" ref="CA7:CA9" si="39">$BJ7*AX7</f>
        <v>0</v>
      </c>
      <c r="CB7" s="19">
        <f t="shared" ref="CB7:CB9" si="40">$BJ7*AY7</f>
        <v>0</v>
      </c>
      <c r="CC7" s="19">
        <f t="shared" ref="CC7:CC9" si="41">$BJ7*AZ7</f>
        <v>0</v>
      </c>
      <c r="CD7" s="19">
        <f t="shared" ref="CD7:CD9" si="42">$BJ7*BA7</f>
        <v>0</v>
      </c>
      <c r="CE7" s="19">
        <f t="shared" ref="CE7:CE9" si="43">$BJ7*BB7</f>
        <v>0</v>
      </c>
      <c r="CF7" s="19">
        <f t="shared" ref="CF7:CF9" si="44">$BJ7*BC7</f>
        <v>0</v>
      </c>
      <c r="CG7" s="19">
        <f t="shared" ref="CG7:CG9" si="45">$BJ7*BD7</f>
        <v>0</v>
      </c>
      <c r="CH7" s="19">
        <f t="shared" ref="CH7:CH9" si="46">$BJ7*BE7</f>
        <v>0</v>
      </c>
      <c r="CI7" s="19">
        <f t="shared" ref="CI7:CI9" si="47">$BJ7*BF7</f>
        <v>0</v>
      </c>
      <c r="CJ7" s="19">
        <f t="shared" ref="CJ7:CJ9" si="48">$BJ7*BG7</f>
        <v>0</v>
      </c>
      <c r="CK7" s="19">
        <f t="shared" ref="CK7:CK9" si="49">$BJ7*BH7</f>
        <v>0</v>
      </c>
      <c r="CL7" s="19"/>
      <c r="CM7" s="18">
        <f>'[20]Transfers (Asset and Reserve)'!N6</f>
        <v>0</v>
      </c>
      <c r="CN7" s="18">
        <f>'[20]Transfers (Asset and Reserve)'!O6</f>
        <v>0</v>
      </c>
      <c r="CO7" s="18">
        <f>'[20]Transfers (Asset and Reserve)'!P6</f>
        <v>0</v>
      </c>
      <c r="CP7" s="18">
        <f>'[20]Transfers (Asset and Reserve)'!Q6</f>
        <v>0</v>
      </c>
      <c r="CQ7" s="18">
        <f>'[20]Transfers (Asset and Reserve)'!R6</f>
        <v>0</v>
      </c>
      <c r="CR7" s="18">
        <f>'[20]Transfers (Asset and Reserve)'!S6</f>
        <v>-487589.64</v>
      </c>
      <c r="CS7" s="18">
        <v>0</v>
      </c>
      <c r="CT7" s="18">
        <v>0</v>
      </c>
      <c r="CU7" s="18">
        <v>0</v>
      </c>
      <c r="CV7" s="18">
        <v>0</v>
      </c>
      <c r="CW7" s="18">
        <v>0</v>
      </c>
      <c r="CX7" s="18">
        <v>0</v>
      </c>
      <c r="CY7" s="19">
        <v>0</v>
      </c>
      <c r="CZ7" s="19">
        <v>0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0</v>
      </c>
      <c r="DJ7" s="19">
        <v>0</v>
      </c>
      <c r="DK7" s="19">
        <v>0</v>
      </c>
      <c r="DL7" s="19">
        <v>0</v>
      </c>
      <c r="DM7" s="19">
        <v>0</v>
      </c>
      <c r="DN7" s="19"/>
    </row>
    <row r="8" spans="1:118">
      <c r="A8" s="87">
        <v>39005</v>
      </c>
      <c r="B8" s="88" t="s">
        <v>127</v>
      </c>
      <c r="C8" s="51">
        <f>SUM(E8:Q8)/13</f>
        <v>9133014.5900000017</v>
      </c>
      <c r="D8" s="51">
        <f t="shared" ref="D8:D9" si="50">SUM(T8:AF8)/13</f>
        <v>9133014.5900000017</v>
      </c>
      <c r="E8" s="18">
        <f>'[20]Asset End Balances'!N7</f>
        <v>9133014.5899999999</v>
      </c>
      <c r="F8" s="19">
        <f t="shared" si="3"/>
        <v>9133014.5899999999</v>
      </c>
      <c r="G8" s="19">
        <f t="shared" si="4"/>
        <v>9133014.5899999999</v>
      </c>
      <c r="H8" s="19">
        <f t="shared" si="5"/>
        <v>9133014.5899999999</v>
      </c>
      <c r="I8" s="19">
        <f t="shared" si="6"/>
        <v>9133014.5899999999</v>
      </c>
      <c r="J8" s="19">
        <f t="shared" si="7"/>
        <v>9133014.5899999999</v>
      </c>
      <c r="K8" s="19">
        <f t="shared" si="8"/>
        <v>9133014.5899999999</v>
      </c>
      <c r="L8" s="19">
        <f t="shared" si="9"/>
        <v>9133014.5899999999</v>
      </c>
      <c r="M8" s="19">
        <f t="shared" si="10"/>
        <v>9133014.5899999999</v>
      </c>
      <c r="N8" s="19">
        <f t="shared" si="11"/>
        <v>9133014.5899999999</v>
      </c>
      <c r="O8" s="19">
        <f t="shared" si="12"/>
        <v>9133014.5899999999</v>
      </c>
      <c r="P8" s="19">
        <f t="shared" si="13"/>
        <v>9133014.5899999999</v>
      </c>
      <c r="Q8" s="19">
        <f t="shared" si="14"/>
        <v>9133014.5899999999</v>
      </c>
      <c r="R8" s="19">
        <f t="shared" si="15"/>
        <v>9133014.5899999999</v>
      </c>
      <c r="S8" s="19">
        <f t="shared" si="16"/>
        <v>9133014.5899999999</v>
      </c>
      <c r="T8" s="19">
        <f t="shared" si="17"/>
        <v>9133014.5899999999</v>
      </c>
      <c r="U8" s="19">
        <f t="shared" si="18"/>
        <v>9133014.5899999999</v>
      </c>
      <c r="V8" s="19">
        <f t="shared" si="19"/>
        <v>9133014.5899999999</v>
      </c>
      <c r="W8" s="19">
        <f t="shared" si="20"/>
        <v>9133014.5899999999</v>
      </c>
      <c r="X8" s="19">
        <f t="shared" si="21"/>
        <v>9133014.5899999999</v>
      </c>
      <c r="Y8" s="19">
        <f t="shared" si="22"/>
        <v>9133014.5899999999</v>
      </c>
      <c r="Z8" s="19">
        <f t="shared" si="23"/>
        <v>9133014.5899999999</v>
      </c>
      <c r="AA8" s="19">
        <f t="shared" si="24"/>
        <v>9133014.5899999999</v>
      </c>
      <c r="AB8" s="19">
        <f t="shared" si="25"/>
        <v>9133014.5899999999</v>
      </c>
      <c r="AC8" s="19">
        <f t="shared" si="26"/>
        <v>9133014.5899999999</v>
      </c>
      <c r="AD8" s="19">
        <f t="shared" si="27"/>
        <v>9133014.5899999999</v>
      </c>
      <c r="AE8" s="19">
        <f t="shared" si="28"/>
        <v>9133014.5899999999</v>
      </c>
      <c r="AF8" s="19">
        <f t="shared" si="29"/>
        <v>9133014.5899999999</v>
      </c>
      <c r="AH8" s="18">
        <f>'[20]Additions (Asset and Reserve)'!O7</f>
        <v>0</v>
      </c>
      <c r="AI8" s="18">
        <f>'[20]Additions (Asset and Reserve)'!P7</f>
        <v>0</v>
      </c>
      <c r="AJ8" s="18">
        <f>'[20]Additions (Asset and Reserve)'!Q7</f>
        <v>0</v>
      </c>
      <c r="AK8" s="18">
        <f>'[20]Additions (Asset and Reserve)'!R7</f>
        <v>0</v>
      </c>
      <c r="AL8" s="18">
        <f>'[20]Additions (Asset and Reserve)'!S7</f>
        <v>0</v>
      </c>
      <c r="AM8" s="18">
        <f>'[20]Additions (Asset and Reserve)'!T7</f>
        <v>0</v>
      </c>
      <c r="AN8" s="120">
        <f>SUM($AH8:$AM8)/SUM($AH$46:$AM$46)*$AN$46</f>
        <v>0</v>
      </c>
      <c r="AO8" s="120">
        <f t="shared" ref="AO8:AO44" si="51">SUM($AH8:$AM8)/SUM($AH$46:$AM$46)*$AO$46</f>
        <v>0</v>
      </c>
      <c r="AP8" s="120">
        <f t="shared" ref="AP8:AP44" si="52">SUM($AH8:$AM8)/SUM($AH$46:$AM$46)*$AP$46</f>
        <v>0</v>
      </c>
      <c r="AQ8" s="58">
        <f>SUM($AH8:$AM8)/SUM($AH$46:$AM$46)*'Capital Spending'!D$6*$AO$1</f>
        <v>0</v>
      </c>
      <c r="AR8" s="58">
        <f>SUM($AH8:$AM8)/SUM($AH$46:$AM$46)*'Capital Spending'!E$6*$AO$1</f>
        <v>0</v>
      </c>
      <c r="AS8" s="58">
        <f>SUM($AH8:$AM8)/SUM($AH$46:$AM$46)*'Capital Spending'!F$6*$AO$1</f>
        <v>0</v>
      </c>
      <c r="AT8" s="58">
        <f>SUM($AH8:$AM8)/SUM($AH$46:$AM$46)*'Capital Spending'!G$6*$AO$1</f>
        <v>0</v>
      </c>
      <c r="AU8" s="58">
        <f>SUM($AH8:$AM8)/SUM($AH$46:$AM$46)*'Capital Spending'!H$6*$AO$1</f>
        <v>0</v>
      </c>
      <c r="AV8" s="58">
        <f>SUM($AH8:$AM8)/SUM($AH$46:$AM$46)*'Capital Spending'!I$6*$AO$1</f>
        <v>0</v>
      </c>
      <c r="AW8" s="58">
        <f>SUM($AH8:$AM8)/SUM($AH$46:$AM$46)*'Capital Spending'!J$6*$AO$1</f>
        <v>0</v>
      </c>
      <c r="AX8" s="58">
        <f>SUM($AH8:$AM8)/SUM($AH$46:$AM$46)*'Capital Spending'!K$6*$AO$1</f>
        <v>0</v>
      </c>
      <c r="AY8" s="58">
        <f>SUM($AH8:$AM8)/SUM($AH$46:$AM$46)*'Capital Spending'!L$6*$AO$1</f>
        <v>0</v>
      </c>
      <c r="AZ8" s="58">
        <f>SUM($AH8:$AM8)/SUM($AH$46:$AM$46)*'Capital Spending'!M$6*$AO$1</f>
        <v>0</v>
      </c>
      <c r="BA8" s="58">
        <f>SUM($AH8:$AM8)/SUM($AH$46:$AM$46)*'Capital Spending'!N$6*$AO$1</f>
        <v>0</v>
      </c>
      <c r="BB8" s="58">
        <f>SUM($AH8:$AM8)/SUM($AH$46:$AM$46)*'Capital Spending'!O$6*$AO$1</f>
        <v>0</v>
      </c>
      <c r="BC8" s="58">
        <f>SUM($AH8:$AM8)/SUM($AH$46:$AM$46)*'Capital Spending'!P$6*$AO$1</f>
        <v>0</v>
      </c>
      <c r="BD8" s="58">
        <f>SUM($AH8:$AM8)/SUM($AH$46:$AM$46)*'Capital Spending'!Q$6*$AO$1</f>
        <v>0</v>
      </c>
      <c r="BE8" s="58">
        <f>SUM($AH8:$AM8)/SUM($AH$46:$AM$46)*'Capital Spending'!R$6*$AO$1</f>
        <v>0</v>
      </c>
      <c r="BF8" s="58">
        <f>SUM($AH8:$AM8)/SUM($AH$46:$AM$46)*'Capital Spending'!S$6*$AO$1</f>
        <v>0</v>
      </c>
      <c r="BG8" s="58">
        <f>SUM($AH8:$AM8)/SUM($AH$46:$AM$46)*'Capital Spending'!T$6*$AO$1</f>
        <v>0</v>
      </c>
      <c r="BH8" s="58">
        <f>SUM($AH8:$AM8)/SUM($AH$46:$AM$46)*'Capital Spending'!U$6*$AO$1</f>
        <v>0</v>
      </c>
      <c r="BI8" s="19"/>
      <c r="BJ8" s="107">
        <v>0</v>
      </c>
      <c r="BK8" s="18">
        <f>'[20]Retires (Asset and Reserve)'!M7</f>
        <v>0</v>
      </c>
      <c r="BL8" s="18">
        <f>'[20]Retires (Asset and Reserve)'!N7</f>
        <v>0</v>
      </c>
      <c r="BM8" s="18">
        <f>'[20]Retires (Asset and Reserve)'!O7</f>
        <v>0</v>
      </c>
      <c r="BN8" s="18">
        <f>'[20]Retires (Asset and Reserve)'!P7</f>
        <v>0</v>
      </c>
      <c r="BO8" s="18">
        <f>'[20]Retires (Asset and Reserve)'!Q7</f>
        <v>0</v>
      </c>
      <c r="BP8" s="18">
        <f>'[20]Retires (Asset and Reserve)'!R7</f>
        <v>0</v>
      </c>
      <c r="BQ8" s="18">
        <f t="shared" ref="BQ8:BQ9" si="53">AN8*BJ8</f>
        <v>0</v>
      </c>
      <c r="BR8" s="19">
        <f t="shared" si="30"/>
        <v>0</v>
      </c>
      <c r="BS8" s="19">
        <f t="shared" si="31"/>
        <v>0</v>
      </c>
      <c r="BT8" s="19">
        <f t="shared" si="32"/>
        <v>0</v>
      </c>
      <c r="BU8" s="19">
        <f t="shared" si="33"/>
        <v>0</v>
      </c>
      <c r="BV8" s="19">
        <f t="shared" si="34"/>
        <v>0</v>
      </c>
      <c r="BW8" s="19">
        <f t="shared" si="35"/>
        <v>0</v>
      </c>
      <c r="BX8" s="19">
        <f t="shared" si="36"/>
        <v>0</v>
      </c>
      <c r="BY8" s="19">
        <f t="shared" si="37"/>
        <v>0</v>
      </c>
      <c r="BZ8" s="19">
        <f t="shared" si="38"/>
        <v>0</v>
      </c>
      <c r="CA8" s="19">
        <f t="shared" si="39"/>
        <v>0</v>
      </c>
      <c r="CB8" s="19">
        <f t="shared" si="40"/>
        <v>0</v>
      </c>
      <c r="CC8" s="19">
        <f t="shared" si="41"/>
        <v>0</v>
      </c>
      <c r="CD8" s="19">
        <f t="shared" si="42"/>
        <v>0</v>
      </c>
      <c r="CE8" s="19">
        <f t="shared" si="43"/>
        <v>0</v>
      </c>
      <c r="CF8" s="19">
        <f t="shared" si="44"/>
        <v>0</v>
      </c>
      <c r="CG8" s="19">
        <f t="shared" si="45"/>
        <v>0</v>
      </c>
      <c r="CH8" s="19">
        <f t="shared" si="46"/>
        <v>0</v>
      </c>
      <c r="CI8" s="19">
        <f t="shared" si="47"/>
        <v>0</v>
      </c>
      <c r="CJ8" s="19">
        <f t="shared" si="48"/>
        <v>0</v>
      </c>
      <c r="CK8" s="19">
        <f t="shared" si="49"/>
        <v>0</v>
      </c>
      <c r="CL8" s="19"/>
      <c r="CM8" s="18">
        <f>'[20]Transfers (Asset and Reserve)'!N7</f>
        <v>0</v>
      </c>
      <c r="CN8" s="18">
        <f>'[20]Transfers (Asset and Reserve)'!O7</f>
        <v>0</v>
      </c>
      <c r="CO8" s="18">
        <f>'[20]Transfers (Asset and Reserve)'!P7</f>
        <v>0</v>
      </c>
      <c r="CP8" s="18">
        <f>'[20]Transfers (Asset and Reserve)'!Q7</f>
        <v>0</v>
      </c>
      <c r="CQ8" s="18">
        <f>'[20]Transfers (Asset and Reserve)'!R7</f>
        <v>0</v>
      </c>
      <c r="CR8" s="18">
        <f>'[20]Transfers (Asset and Reserve)'!S7</f>
        <v>0</v>
      </c>
      <c r="CS8" s="18">
        <v>0</v>
      </c>
      <c r="CT8" s="18">
        <v>0</v>
      </c>
      <c r="CU8" s="18">
        <v>0</v>
      </c>
      <c r="CV8" s="18">
        <v>0</v>
      </c>
      <c r="CW8" s="18">
        <v>0</v>
      </c>
      <c r="CX8" s="18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v>0</v>
      </c>
      <c r="DJ8" s="19">
        <v>0</v>
      </c>
      <c r="DK8" s="19">
        <v>0</v>
      </c>
      <c r="DL8" s="19">
        <v>0</v>
      </c>
      <c r="DM8" s="19">
        <v>0</v>
      </c>
      <c r="DN8" s="19"/>
    </row>
    <row r="9" spans="1:118">
      <c r="A9" s="87">
        <v>39009</v>
      </c>
      <c r="B9" s="88" t="s">
        <v>11</v>
      </c>
      <c r="C9" s="51">
        <f t="shared" ref="C9" si="54">SUM(E9:Q9)/13</f>
        <v>9332933.2638449538</v>
      </c>
      <c r="D9" s="51">
        <f t="shared" si="50"/>
        <v>9784879.1724686306</v>
      </c>
      <c r="E9" s="18">
        <f>'[20]Asset End Balances'!N8</f>
        <v>9249518.3200000003</v>
      </c>
      <c r="F9" s="19">
        <f t="shared" si="3"/>
        <v>9258497.2699999996</v>
      </c>
      <c r="G9" s="19">
        <f t="shared" si="4"/>
        <v>9258755.9100000001</v>
      </c>
      <c r="H9" s="19">
        <f t="shared" si="5"/>
        <v>9258889.1699999999</v>
      </c>
      <c r="I9" s="19">
        <f t="shared" si="6"/>
        <v>9258889.1699999999</v>
      </c>
      <c r="J9" s="19">
        <f t="shared" si="7"/>
        <v>9258889.1699999999</v>
      </c>
      <c r="K9" s="19">
        <f t="shared" si="8"/>
        <v>9316001.1799999997</v>
      </c>
      <c r="L9" s="19">
        <f t="shared" si="9"/>
        <v>9341919.619174283</v>
      </c>
      <c r="M9" s="19">
        <f t="shared" si="10"/>
        <v>9360592.2190532684</v>
      </c>
      <c r="N9" s="19">
        <f t="shared" si="11"/>
        <v>9392497.3758635782</v>
      </c>
      <c r="O9" s="19">
        <f t="shared" si="12"/>
        <v>9425195.8589139991</v>
      </c>
      <c r="P9" s="19">
        <f t="shared" si="13"/>
        <v>9457894.3419644199</v>
      </c>
      <c r="Q9" s="19">
        <f t="shared" si="14"/>
        <v>9490592.8250148408</v>
      </c>
      <c r="R9" s="19">
        <f t="shared" si="15"/>
        <v>9523291.3080652617</v>
      </c>
      <c r="S9" s="19">
        <f t="shared" si="16"/>
        <v>9555989.7911156826</v>
      </c>
      <c r="T9" s="19">
        <f t="shared" si="17"/>
        <v>9588688.2741661035</v>
      </c>
      <c r="U9" s="19">
        <f t="shared" si="18"/>
        <v>9621386.7572165243</v>
      </c>
      <c r="V9" s="19">
        <f t="shared" si="19"/>
        <v>9654085.2402669452</v>
      </c>
      <c r="W9" s="19">
        <f t="shared" si="20"/>
        <v>9686783.7233173661</v>
      </c>
      <c r="X9" s="19">
        <f t="shared" si="21"/>
        <v>9719482.206367787</v>
      </c>
      <c r="Y9" s="19">
        <f t="shared" si="22"/>
        <v>9752180.6894182079</v>
      </c>
      <c r="Z9" s="19">
        <f t="shared" si="23"/>
        <v>9784879.1724686287</v>
      </c>
      <c r="AA9" s="19">
        <f t="shared" si="24"/>
        <v>9817577.6555190496</v>
      </c>
      <c r="AB9" s="19">
        <f t="shared" si="25"/>
        <v>9850276.1385694705</v>
      </c>
      <c r="AC9" s="19">
        <f t="shared" si="26"/>
        <v>9882974.6216198914</v>
      </c>
      <c r="AD9" s="19">
        <f t="shared" si="27"/>
        <v>9915673.1046703123</v>
      </c>
      <c r="AE9" s="19">
        <f t="shared" si="28"/>
        <v>9948371.5877207331</v>
      </c>
      <c r="AF9" s="19">
        <f t="shared" si="29"/>
        <v>9981070.070771154</v>
      </c>
      <c r="AH9" s="18">
        <f>'[20]Additions (Asset and Reserve)'!O8</f>
        <v>8978.9500000000007</v>
      </c>
      <c r="AI9" s="18">
        <f>'[20]Additions (Asset and Reserve)'!P8</f>
        <v>258.64</v>
      </c>
      <c r="AJ9" s="18">
        <f>'[20]Additions (Asset and Reserve)'!Q8</f>
        <v>133.26</v>
      </c>
      <c r="AK9" s="18">
        <f>'[20]Additions (Asset and Reserve)'!R8</f>
        <v>0</v>
      </c>
      <c r="AL9" s="18">
        <f>'[20]Additions (Asset and Reserve)'!S8</f>
        <v>0</v>
      </c>
      <c r="AM9" s="18">
        <f>'[20]Additions (Asset and Reserve)'!T8</f>
        <v>57112.01</v>
      </c>
      <c r="AN9" s="120">
        <f>SUM($AH9:$AM9)/SUM($AH$46:$AM$46)*$AN$46</f>
        <v>25918.439174283427</v>
      </c>
      <c r="AO9" s="120">
        <f t="shared" si="51"/>
        <v>18672.599878986082</v>
      </c>
      <c r="AP9" s="120">
        <f t="shared" si="52"/>
        <v>31905.156810310109</v>
      </c>
      <c r="AQ9" s="58">
        <f>SUM($AH9:$AM9)/SUM($AH$46:$AM$46)*'Capital Spending'!D$6*$AO$1</f>
        <v>32698.483050421757</v>
      </c>
      <c r="AR9" s="58">
        <f>SUM($AH9:$AM9)/SUM($AH$46:$AM$46)*'Capital Spending'!E$6*$AO$1</f>
        <v>32698.483050421757</v>
      </c>
      <c r="AS9" s="58">
        <f>SUM($AH9:$AM9)/SUM($AH$46:$AM$46)*'Capital Spending'!F$6*$AO$1</f>
        <v>32698.483050421757</v>
      </c>
      <c r="AT9" s="58">
        <f>SUM($AH9:$AM9)/SUM($AH$46:$AM$46)*'Capital Spending'!G$6*$AO$1</f>
        <v>32698.483050421757</v>
      </c>
      <c r="AU9" s="58">
        <f>SUM($AH9:$AM9)/SUM($AH$46:$AM$46)*'Capital Spending'!H$6*$AO$1</f>
        <v>32698.483050421757</v>
      </c>
      <c r="AV9" s="58">
        <f>SUM($AH9:$AM9)/SUM($AH$46:$AM$46)*'Capital Spending'!I$6*$AO$1</f>
        <v>32698.483050421757</v>
      </c>
      <c r="AW9" s="58">
        <f>SUM($AH9:$AM9)/SUM($AH$46:$AM$46)*'Capital Spending'!J$6*$AO$1</f>
        <v>32698.483050421757</v>
      </c>
      <c r="AX9" s="58">
        <f>SUM($AH9:$AM9)/SUM($AH$46:$AM$46)*'Capital Spending'!K$6*$AO$1</f>
        <v>32698.483050421757</v>
      </c>
      <c r="AY9" s="58">
        <f>SUM($AH9:$AM9)/SUM($AH$46:$AM$46)*'Capital Spending'!L$6*$AO$1</f>
        <v>32698.483050421757</v>
      </c>
      <c r="AZ9" s="58">
        <f>SUM($AH9:$AM9)/SUM($AH$46:$AM$46)*'Capital Spending'!M$6*$AO$1</f>
        <v>32698.483050421757</v>
      </c>
      <c r="BA9" s="58">
        <f>SUM($AH9:$AM9)/SUM($AH$46:$AM$46)*'Capital Spending'!N$6*$AO$1</f>
        <v>32698.483050421757</v>
      </c>
      <c r="BB9" s="58">
        <f>SUM($AH9:$AM9)/SUM($AH$46:$AM$46)*'Capital Spending'!O$6*$AO$1</f>
        <v>32698.483050421757</v>
      </c>
      <c r="BC9" s="58">
        <f>SUM($AH9:$AM9)/SUM($AH$46:$AM$46)*'Capital Spending'!P$6*$AO$1</f>
        <v>32698.483050421757</v>
      </c>
      <c r="BD9" s="58">
        <f>SUM($AH9:$AM9)/SUM($AH$46:$AM$46)*'Capital Spending'!Q$6*$AO$1</f>
        <v>32698.483050421757</v>
      </c>
      <c r="BE9" s="58">
        <f>SUM($AH9:$AM9)/SUM($AH$46:$AM$46)*'Capital Spending'!R$6*$AO$1</f>
        <v>32698.483050421757</v>
      </c>
      <c r="BF9" s="58">
        <f>SUM($AH9:$AM9)/SUM($AH$46:$AM$46)*'Capital Spending'!S$6*$AO$1</f>
        <v>32698.483050421757</v>
      </c>
      <c r="BG9" s="58">
        <f>SUM($AH9:$AM9)/SUM($AH$46:$AM$46)*'Capital Spending'!T$6*$AO$1</f>
        <v>32698.483050421757</v>
      </c>
      <c r="BH9" s="58">
        <f>SUM($AH9:$AM9)/SUM($AH$46:$AM$46)*'Capital Spending'!U$6*$AO$1</f>
        <v>32698.483050421757</v>
      </c>
      <c r="BI9" s="19"/>
      <c r="BJ9" s="107">
        <v>0</v>
      </c>
      <c r="BK9" s="18">
        <f>'[20]Retires (Asset and Reserve)'!M8</f>
        <v>0</v>
      </c>
      <c r="BL9" s="18">
        <f>'[20]Retires (Asset and Reserve)'!N8</f>
        <v>0</v>
      </c>
      <c r="BM9" s="18">
        <f>'[20]Retires (Asset and Reserve)'!O8</f>
        <v>0</v>
      </c>
      <c r="BN9" s="18">
        <f>'[20]Retires (Asset and Reserve)'!P8</f>
        <v>0</v>
      </c>
      <c r="BO9" s="18">
        <f>'[20]Retires (Asset and Reserve)'!Q8</f>
        <v>0</v>
      </c>
      <c r="BP9" s="18">
        <f>'[20]Retires (Asset and Reserve)'!R8</f>
        <v>0</v>
      </c>
      <c r="BQ9" s="18">
        <f t="shared" si="53"/>
        <v>0</v>
      </c>
      <c r="BR9" s="19">
        <f t="shared" si="30"/>
        <v>0</v>
      </c>
      <c r="BS9" s="19">
        <f t="shared" si="31"/>
        <v>0</v>
      </c>
      <c r="BT9" s="19">
        <f t="shared" si="32"/>
        <v>0</v>
      </c>
      <c r="BU9" s="19">
        <f t="shared" si="33"/>
        <v>0</v>
      </c>
      <c r="BV9" s="19">
        <f t="shared" si="34"/>
        <v>0</v>
      </c>
      <c r="BW9" s="19">
        <f t="shared" si="35"/>
        <v>0</v>
      </c>
      <c r="BX9" s="19">
        <f t="shared" si="36"/>
        <v>0</v>
      </c>
      <c r="BY9" s="19">
        <f t="shared" si="37"/>
        <v>0</v>
      </c>
      <c r="BZ9" s="19">
        <f t="shared" si="38"/>
        <v>0</v>
      </c>
      <c r="CA9" s="19">
        <f t="shared" si="39"/>
        <v>0</v>
      </c>
      <c r="CB9" s="19">
        <f t="shared" si="40"/>
        <v>0</v>
      </c>
      <c r="CC9" s="19">
        <f t="shared" si="41"/>
        <v>0</v>
      </c>
      <c r="CD9" s="19">
        <f t="shared" si="42"/>
        <v>0</v>
      </c>
      <c r="CE9" s="19">
        <f t="shared" si="43"/>
        <v>0</v>
      </c>
      <c r="CF9" s="19">
        <f t="shared" si="44"/>
        <v>0</v>
      </c>
      <c r="CG9" s="19">
        <f t="shared" si="45"/>
        <v>0</v>
      </c>
      <c r="CH9" s="19">
        <f t="shared" si="46"/>
        <v>0</v>
      </c>
      <c r="CI9" s="19">
        <f t="shared" si="47"/>
        <v>0</v>
      </c>
      <c r="CJ9" s="19">
        <f t="shared" si="48"/>
        <v>0</v>
      </c>
      <c r="CK9" s="19">
        <f t="shared" si="49"/>
        <v>0</v>
      </c>
      <c r="CL9" s="19"/>
      <c r="CM9" s="18">
        <f>'[20]Transfers (Asset and Reserve)'!N8</f>
        <v>0</v>
      </c>
      <c r="CN9" s="18">
        <f>'[20]Transfers (Asset and Reserve)'!O8</f>
        <v>0</v>
      </c>
      <c r="CO9" s="18">
        <f>'[20]Transfers (Asset and Reserve)'!P8</f>
        <v>0</v>
      </c>
      <c r="CP9" s="18">
        <f>'[20]Transfers (Asset and Reserve)'!Q8</f>
        <v>0</v>
      </c>
      <c r="CQ9" s="18">
        <f>'[20]Transfers (Asset and Reserve)'!R8</f>
        <v>0</v>
      </c>
      <c r="CR9" s="18">
        <f>'[20]Transfers (Asset and Reserve)'!S8</f>
        <v>0</v>
      </c>
      <c r="CS9" s="18">
        <v>0</v>
      </c>
      <c r="CT9" s="18">
        <v>0</v>
      </c>
      <c r="CU9" s="18">
        <v>0</v>
      </c>
      <c r="CV9" s="18">
        <v>0</v>
      </c>
      <c r="CW9" s="18">
        <v>0</v>
      </c>
      <c r="CX9" s="18">
        <v>0</v>
      </c>
      <c r="CY9" s="18">
        <v>0</v>
      </c>
      <c r="CZ9" s="18">
        <v>0</v>
      </c>
      <c r="DA9" s="18">
        <v>0</v>
      </c>
      <c r="DB9" s="18">
        <v>0</v>
      </c>
      <c r="DC9" s="18">
        <v>0</v>
      </c>
      <c r="DD9" s="18">
        <v>0</v>
      </c>
      <c r="DE9" s="18">
        <v>0</v>
      </c>
      <c r="DF9" s="18">
        <v>0</v>
      </c>
      <c r="DG9" s="18">
        <v>0</v>
      </c>
      <c r="DH9" s="18">
        <v>0</v>
      </c>
      <c r="DI9" s="18">
        <v>0</v>
      </c>
      <c r="DJ9" s="18">
        <v>0</v>
      </c>
      <c r="DK9" s="18">
        <v>0</v>
      </c>
      <c r="DL9" s="18">
        <v>0</v>
      </c>
      <c r="DM9" s="18">
        <v>0</v>
      </c>
      <c r="DN9" s="19"/>
    </row>
    <row r="10" spans="1:118">
      <c r="A10" s="142">
        <v>39020</v>
      </c>
      <c r="B10" t="s">
        <v>192</v>
      </c>
      <c r="C10" s="51">
        <f t="shared" ref="C10:C44" si="55">SUM(E10:Q10)/13</f>
        <v>0</v>
      </c>
      <c r="D10" s="51">
        <f t="shared" ref="D10:D44" si="56">SUM(T10:AF10)/13</f>
        <v>0</v>
      </c>
      <c r="E10" s="18">
        <v>0</v>
      </c>
      <c r="F10" s="19">
        <f t="shared" ref="F10:F44" si="57">E10+AH10+BK10+CM10</f>
        <v>0</v>
      </c>
      <c r="G10" s="19">
        <f t="shared" ref="G10:G44" si="58">F10+AI10+BL10+CN10</f>
        <v>0</v>
      </c>
      <c r="H10" s="19">
        <f t="shared" ref="H10:H44" si="59">G10+AJ10+BM10+CO10</f>
        <v>0</v>
      </c>
      <c r="I10" s="19">
        <f t="shared" ref="I10:I44" si="60">H10+AK10+BN10+CP10</f>
        <v>0</v>
      </c>
      <c r="J10" s="19">
        <f t="shared" ref="J10:J44" si="61">I10+AL10+BO10+CQ10</f>
        <v>0</v>
      </c>
      <c r="K10" s="19">
        <f t="shared" ref="K10:K44" si="62">J10+AM10+BP10+CR10</f>
        <v>0</v>
      </c>
      <c r="L10" s="19">
        <f t="shared" ref="L10:L44" si="63">K10+AN10+BQ10+CS10</f>
        <v>0</v>
      </c>
      <c r="M10" s="19">
        <f t="shared" ref="M10:M44" si="64">L10+AO10+BR10+CT10</f>
        <v>0</v>
      </c>
      <c r="N10" s="19">
        <f t="shared" ref="N10:N44" si="65">M10+AP10+BS10+CU10</f>
        <v>0</v>
      </c>
      <c r="O10" s="19">
        <f t="shared" ref="O10:O44" si="66">N10+AQ10+BT10+CV10</f>
        <v>0</v>
      </c>
      <c r="P10" s="19">
        <f t="shared" ref="P10:P44" si="67">O10+AR10+BU10+CW10</f>
        <v>0</v>
      </c>
      <c r="Q10" s="19">
        <f t="shared" ref="Q10:Q44" si="68">P10+AS10+BV10+CX10</f>
        <v>0</v>
      </c>
      <c r="R10" s="19">
        <f t="shared" ref="R10:R44" si="69">Q10+AT10+BW10+CY10</f>
        <v>0</v>
      </c>
      <c r="S10" s="19">
        <f t="shared" ref="S10:S44" si="70">R10+AU10+BX10+CZ10</f>
        <v>0</v>
      </c>
      <c r="T10" s="19">
        <f t="shared" ref="T10:T44" si="71">S10+AV10+BY10+DA10</f>
        <v>0</v>
      </c>
      <c r="U10" s="19">
        <f t="shared" ref="U10:U44" si="72">T10+AW10+BZ10+DB10</f>
        <v>0</v>
      </c>
      <c r="V10" s="19">
        <f t="shared" ref="V10:V44" si="73">U10+AX10+CA10+DC10</f>
        <v>0</v>
      </c>
      <c r="W10" s="19">
        <f t="shared" ref="W10:W44" si="74">V10+AY10+CB10+DD10</f>
        <v>0</v>
      </c>
      <c r="X10" s="19">
        <f t="shared" ref="X10:X44" si="75">W10+AZ10+CC10+DE10</f>
        <v>0</v>
      </c>
      <c r="Y10" s="19">
        <f t="shared" ref="Y10:Y44" si="76">X10+BA10+CD10+DF10</f>
        <v>0</v>
      </c>
      <c r="Z10" s="19">
        <f t="shared" ref="Z10:Z44" si="77">Y10+BB10+CE10+DG10</f>
        <v>0</v>
      </c>
      <c r="AA10" s="19">
        <f t="shared" ref="AA10:AA44" si="78">Z10+BC10+CF10+DH10</f>
        <v>0</v>
      </c>
      <c r="AB10" s="19">
        <f t="shared" ref="AB10:AB44" si="79">AA10+BD10+CG10+DI10</f>
        <v>0</v>
      </c>
      <c r="AC10" s="19">
        <f t="shared" ref="AC10:AC44" si="80">AB10+BE10+CH10+DJ10</f>
        <v>0</v>
      </c>
      <c r="AD10" s="19">
        <f t="shared" ref="AD10:AD44" si="81">AC10+BF10+CI10+DK10</f>
        <v>0</v>
      </c>
      <c r="AE10" s="19">
        <f t="shared" ref="AE10:AE44" si="82">AD10+BG10+CJ10+DL10</f>
        <v>0</v>
      </c>
      <c r="AF10" s="19">
        <f t="shared" ref="AF10:AF44" si="83">AE10+BH10+CK10+DM10</f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20">
        <f t="shared" ref="AN10:AN11" si="84">SUM($AH10:$AM10)/SUM($AH$46:$AM$46)*$AN$46</f>
        <v>0</v>
      </c>
      <c r="AO10" s="120">
        <f t="shared" si="51"/>
        <v>0</v>
      </c>
      <c r="AP10" s="120">
        <f t="shared" si="52"/>
        <v>0</v>
      </c>
      <c r="AQ10" s="58">
        <f>SUM($AH10:$AM10)/SUM($AH$46:$AM$46)*'Capital Spending'!D$6*$AO$1</f>
        <v>0</v>
      </c>
      <c r="AR10" s="58">
        <f>SUM($AH10:$AM10)/SUM($AH$46:$AM$46)*'Capital Spending'!E$6*$AO$1</f>
        <v>0</v>
      </c>
      <c r="AS10" s="58">
        <f>SUM($AH10:$AM10)/SUM($AH$46:$AM$46)*'Capital Spending'!F$6*$AO$1</f>
        <v>0</v>
      </c>
      <c r="AT10" s="58">
        <f>SUM($AH10:$AM10)/SUM($AH$46:$AM$46)*'Capital Spending'!G$6*$AO$1</f>
        <v>0</v>
      </c>
      <c r="AU10" s="58">
        <f>SUM($AH10:$AM10)/SUM($AH$46:$AM$46)*'Capital Spending'!H$6*$AO$1</f>
        <v>0</v>
      </c>
      <c r="AV10" s="58">
        <f>SUM($AH10:$AM10)/SUM($AH$46:$AM$46)*'Capital Spending'!I$6*$AO$1</f>
        <v>0</v>
      </c>
      <c r="AW10" s="58">
        <f>SUM($AH10:$AM10)/SUM($AH$46:$AM$46)*'Capital Spending'!J$6*$AO$1</f>
        <v>0</v>
      </c>
      <c r="AX10" s="58">
        <f>SUM($AH10:$AM10)/SUM($AH$46:$AM$46)*'Capital Spending'!K$6*$AO$1</f>
        <v>0</v>
      </c>
      <c r="AY10" s="58">
        <f>SUM($AH10:$AM10)/SUM($AH$46:$AM$46)*'Capital Spending'!L$6*$AO$1</f>
        <v>0</v>
      </c>
      <c r="AZ10" s="58">
        <f>SUM($AH10:$AM10)/SUM($AH$46:$AM$46)*'Capital Spending'!M$6*$AO$1</f>
        <v>0</v>
      </c>
      <c r="BA10" s="58">
        <f>SUM($AH10:$AM10)/SUM($AH$46:$AM$46)*'Capital Spending'!N$6*$AO$1</f>
        <v>0</v>
      </c>
      <c r="BB10" s="58">
        <f>SUM($AH10:$AM10)/SUM($AH$46:$AM$46)*'Capital Spending'!O$6*$AO$1</f>
        <v>0</v>
      </c>
      <c r="BC10" s="58">
        <f>SUM($AH10:$AM10)/SUM($AH$46:$AM$46)*'Capital Spending'!P$6*$AO$1</f>
        <v>0</v>
      </c>
      <c r="BD10" s="58">
        <f>SUM($AH10:$AM10)/SUM($AH$46:$AM$46)*'Capital Spending'!Q$6*$AO$1</f>
        <v>0</v>
      </c>
      <c r="BE10" s="58">
        <f>SUM($AH10:$AM10)/SUM($AH$46:$AM$46)*'Capital Spending'!R$6*$AO$1</f>
        <v>0</v>
      </c>
      <c r="BF10" s="58">
        <f>SUM($AH10:$AM10)/SUM($AH$46:$AM$46)*'Capital Spending'!S$6*$AO$1</f>
        <v>0</v>
      </c>
      <c r="BG10" s="58">
        <f>SUM($AH10:$AM10)/SUM($AH$46:$AM$46)*'Capital Spending'!T$6*$AO$1</f>
        <v>0</v>
      </c>
      <c r="BH10" s="58">
        <f>SUM($AH10:$AM10)/SUM($AH$46:$AM$46)*'Capital Spending'!U$6*$AO$1</f>
        <v>0</v>
      </c>
      <c r="BI10" s="19"/>
      <c r="BJ10" s="107"/>
      <c r="BK10" s="18">
        <f>0</f>
        <v>0</v>
      </c>
      <c r="BL10" s="18">
        <f>0</f>
        <v>0</v>
      </c>
      <c r="BM10" s="18">
        <f>0</f>
        <v>0</v>
      </c>
      <c r="BN10" s="18">
        <f>0</f>
        <v>0</v>
      </c>
      <c r="BO10" s="18">
        <f>0</f>
        <v>0</v>
      </c>
      <c r="BP10" s="18">
        <f>0</f>
        <v>0</v>
      </c>
      <c r="BQ10" s="18">
        <f t="shared" ref="BQ10:BQ44" si="85">AN10*BJ10</f>
        <v>0</v>
      </c>
      <c r="BR10" s="19">
        <f t="shared" ref="BR10:BR44" si="86">$BJ10*AO10</f>
        <v>0</v>
      </c>
      <c r="BS10" s="19">
        <f t="shared" ref="BS10:BS44" si="87">$BJ10*AP10</f>
        <v>0</v>
      </c>
      <c r="BT10" s="19">
        <f t="shared" ref="BT10:BT44" si="88">$BJ10*AQ10</f>
        <v>0</v>
      </c>
      <c r="BU10" s="19">
        <f t="shared" ref="BU10:BU44" si="89">$BJ10*AR10</f>
        <v>0</v>
      </c>
      <c r="BV10" s="19">
        <f t="shared" ref="BV10:BV44" si="90">$BJ10*AS10</f>
        <v>0</v>
      </c>
      <c r="BW10" s="19">
        <f t="shared" ref="BW10:BW44" si="91">$BJ10*AT10</f>
        <v>0</v>
      </c>
      <c r="BX10" s="19">
        <f t="shared" ref="BX10:BX44" si="92">$BJ10*AU10</f>
        <v>0</v>
      </c>
      <c r="BY10" s="19">
        <f t="shared" ref="BY10:BY44" si="93">$BJ10*AV10</f>
        <v>0</v>
      </c>
      <c r="BZ10" s="19">
        <f t="shared" ref="BZ10:BZ44" si="94">$BJ10*AW10</f>
        <v>0</v>
      </c>
      <c r="CA10" s="19">
        <f t="shared" ref="CA10:CA44" si="95">$BJ10*AX10</f>
        <v>0</v>
      </c>
      <c r="CB10" s="19">
        <f t="shared" ref="CB10:CB44" si="96">$BJ10*AY10</f>
        <v>0</v>
      </c>
      <c r="CC10" s="19">
        <f t="shared" ref="CC10:CC44" si="97">$BJ10*AZ10</f>
        <v>0</v>
      </c>
      <c r="CD10" s="19">
        <f t="shared" ref="CD10:CD44" si="98">$BJ10*BA10</f>
        <v>0</v>
      </c>
      <c r="CE10" s="19">
        <f t="shared" ref="CE10:CE44" si="99">$BJ10*BB10</f>
        <v>0</v>
      </c>
      <c r="CF10" s="19">
        <f t="shared" ref="CF10:CF44" si="100">$BJ10*BC10</f>
        <v>0</v>
      </c>
      <c r="CG10" s="19">
        <f t="shared" ref="CG10:CG44" si="101">$BJ10*BD10</f>
        <v>0</v>
      </c>
      <c r="CH10" s="19">
        <f t="shared" ref="CH10:CH44" si="102">$BJ10*BE10</f>
        <v>0</v>
      </c>
      <c r="CI10" s="19">
        <f t="shared" ref="CI10:CI44" si="103">$BJ10*BF10</f>
        <v>0</v>
      </c>
      <c r="CJ10" s="19">
        <f t="shared" ref="CJ10:CJ44" si="104">$BJ10*BG10</f>
        <v>0</v>
      </c>
      <c r="CK10" s="19">
        <f t="shared" ref="CK10:CK44" si="105">$BJ10*BH10</f>
        <v>0</v>
      </c>
      <c r="CL10" s="19"/>
      <c r="CM10" s="18">
        <f>0</f>
        <v>0</v>
      </c>
      <c r="CN10" s="18">
        <f>0</f>
        <v>0</v>
      </c>
      <c r="CO10" s="18">
        <f>0</f>
        <v>0</v>
      </c>
      <c r="CP10" s="18">
        <f>0</f>
        <v>0</v>
      </c>
      <c r="CQ10" s="18">
        <f>0</f>
        <v>0</v>
      </c>
      <c r="CR10" s="18">
        <f>0</f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0</v>
      </c>
      <c r="DG10" s="18">
        <v>0</v>
      </c>
      <c r="DH10" s="18">
        <v>0</v>
      </c>
      <c r="DI10" s="18">
        <v>0</v>
      </c>
      <c r="DJ10" s="18">
        <v>0</v>
      </c>
      <c r="DK10" s="18">
        <v>0</v>
      </c>
      <c r="DL10" s="18">
        <v>0</v>
      </c>
      <c r="DM10" s="18">
        <v>0</v>
      </c>
      <c r="DN10" s="19"/>
    </row>
    <row r="11" spans="1:118">
      <c r="A11" s="142">
        <v>39029</v>
      </c>
      <c r="B11" t="s">
        <v>193</v>
      </c>
      <c r="C11" s="51">
        <f t="shared" si="55"/>
        <v>0</v>
      </c>
      <c r="D11" s="51">
        <f t="shared" si="56"/>
        <v>0</v>
      </c>
      <c r="E11" s="18">
        <v>0</v>
      </c>
      <c r="F11" s="19">
        <f t="shared" si="57"/>
        <v>0</v>
      </c>
      <c r="G11" s="19">
        <f t="shared" si="58"/>
        <v>0</v>
      </c>
      <c r="H11" s="19">
        <f t="shared" si="59"/>
        <v>0</v>
      </c>
      <c r="I11" s="19">
        <f t="shared" si="60"/>
        <v>0</v>
      </c>
      <c r="J11" s="19">
        <f t="shared" si="61"/>
        <v>0</v>
      </c>
      <c r="K11" s="19">
        <f t="shared" si="62"/>
        <v>0</v>
      </c>
      <c r="L11" s="19">
        <f t="shared" si="63"/>
        <v>0</v>
      </c>
      <c r="M11" s="19">
        <f t="shared" si="64"/>
        <v>0</v>
      </c>
      <c r="N11" s="19">
        <f t="shared" si="65"/>
        <v>0</v>
      </c>
      <c r="O11" s="19">
        <f t="shared" si="66"/>
        <v>0</v>
      </c>
      <c r="P11" s="19">
        <f t="shared" si="67"/>
        <v>0</v>
      </c>
      <c r="Q11" s="19">
        <f t="shared" si="68"/>
        <v>0</v>
      </c>
      <c r="R11" s="19">
        <f t="shared" si="69"/>
        <v>0</v>
      </c>
      <c r="S11" s="19">
        <f t="shared" si="70"/>
        <v>0</v>
      </c>
      <c r="T11" s="19">
        <f t="shared" si="71"/>
        <v>0</v>
      </c>
      <c r="U11" s="19">
        <f t="shared" si="72"/>
        <v>0</v>
      </c>
      <c r="V11" s="19">
        <f t="shared" si="73"/>
        <v>0</v>
      </c>
      <c r="W11" s="19">
        <f t="shared" si="74"/>
        <v>0</v>
      </c>
      <c r="X11" s="19">
        <f t="shared" si="75"/>
        <v>0</v>
      </c>
      <c r="Y11" s="19">
        <f t="shared" si="76"/>
        <v>0</v>
      </c>
      <c r="Z11" s="19">
        <f t="shared" si="77"/>
        <v>0</v>
      </c>
      <c r="AA11" s="19">
        <f t="shared" si="78"/>
        <v>0</v>
      </c>
      <c r="AB11" s="19">
        <f t="shared" si="79"/>
        <v>0</v>
      </c>
      <c r="AC11" s="19">
        <f t="shared" si="80"/>
        <v>0</v>
      </c>
      <c r="AD11" s="19">
        <f t="shared" si="81"/>
        <v>0</v>
      </c>
      <c r="AE11" s="19">
        <f t="shared" si="82"/>
        <v>0</v>
      </c>
      <c r="AF11" s="19">
        <f t="shared" si="83"/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20">
        <f t="shared" si="84"/>
        <v>0</v>
      </c>
      <c r="AO11" s="120">
        <f t="shared" si="51"/>
        <v>0</v>
      </c>
      <c r="AP11" s="120">
        <f t="shared" si="52"/>
        <v>0</v>
      </c>
      <c r="AQ11" s="58">
        <f>SUM($AH11:$AM11)/SUM($AH$46:$AM$46)*'Capital Spending'!D$6*$AO$1</f>
        <v>0</v>
      </c>
      <c r="AR11" s="58">
        <f>SUM($AH11:$AM11)/SUM($AH$46:$AM$46)*'Capital Spending'!E$6*$AO$1</f>
        <v>0</v>
      </c>
      <c r="AS11" s="58">
        <f>SUM($AH11:$AM11)/SUM($AH$46:$AM$46)*'Capital Spending'!F$6*$AO$1</f>
        <v>0</v>
      </c>
      <c r="AT11" s="58">
        <f>SUM($AH11:$AM11)/SUM($AH$46:$AM$46)*'Capital Spending'!G$6*$AO$1</f>
        <v>0</v>
      </c>
      <c r="AU11" s="58">
        <f>SUM($AH11:$AM11)/SUM($AH$46:$AM$46)*'Capital Spending'!H$6*$AO$1</f>
        <v>0</v>
      </c>
      <c r="AV11" s="58">
        <f>SUM($AH11:$AM11)/SUM($AH$46:$AM$46)*'Capital Spending'!I$6*$AO$1</f>
        <v>0</v>
      </c>
      <c r="AW11" s="58">
        <f>SUM($AH11:$AM11)/SUM($AH$46:$AM$46)*'Capital Spending'!J$6*$AO$1</f>
        <v>0</v>
      </c>
      <c r="AX11" s="58">
        <f>SUM($AH11:$AM11)/SUM($AH$46:$AM$46)*'Capital Spending'!K$6*$AO$1</f>
        <v>0</v>
      </c>
      <c r="AY11" s="58">
        <f>SUM($AH11:$AM11)/SUM($AH$46:$AM$46)*'Capital Spending'!L$6*$AO$1</f>
        <v>0</v>
      </c>
      <c r="AZ11" s="58">
        <f>SUM($AH11:$AM11)/SUM($AH$46:$AM$46)*'Capital Spending'!M$6*$AO$1</f>
        <v>0</v>
      </c>
      <c r="BA11" s="58">
        <f>SUM($AH11:$AM11)/SUM($AH$46:$AM$46)*'Capital Spending'!N$6*$AO$1</f>
        <v>0</v>
      </c>
      <c r="BB11" s="58">
        <f>SUM($AH11:$AM11)/SUM($AH$46:$AM$46)*'Capital Spending'!O$6*$AO$1</f>
        <v>0</v>
      </c>
      <c r="BC11" s="58">
        <f>SUM($AH11:$AM11)/SUM($AH$46:$AM$46)*'Capital Spending'!P$6*$AO$1</f>
        <v>0</v>
      </c>
      <c r="BD11" s="58">
        <f>SUM($AH11:$AM11)/SUM($AH$46:$AM$46)*'Capital Spending'!Q$6*$AO$1</f>
        <v>0</v>
      </c>
      <c r="BE11" s="58">
        <f>SUM($AH11:$AM11)/SUM($AH$46:$AM$46)*'Capital Spending'!R$6*$AO$1</f>
        <v>0</v>
      </c>
      <c r="BF11" s="58">
        <f>SUM($AH11:$AM11)/SUM($AH$46:$AM$46)*'Capital Spending'!S$6*$AO$1</f>
        <v>0</v>
      </c>
      <c r="BG11" s="58">
        <f>SUM($AH11:$AM11)/SUM($AH$46:$AM$46)*'Capital Spending'!T$6*$AO$1</f>
        <v>0</v>
      </c>
      <c r="BH11" s="58">
        <f>SUM($AH11:$AM11)/SUM($AH$46:$AM$46)*'Capital Spending'!U$6*$AO$1</f>
        <v>0</v>
      </c>
      <c r="BI11" s="19"/>
      <c r="BJ11" s="107"/>
      <c r="BK11" s="18">
        <f>0</f>
        <v>0</v>
      </c>
      <c r="BL11" s="18">
        <f>0</f>
        <v>0</v>
      </c>
      <c r="BM11" s="18">
        <f>0</f>
        <v>0</v>
      </c>
      <c r="BN11" s="18">
        <f>0</f>
        <v>0</v>
      </c>
      <c r="BO11" s="18">
        <f>0</f>
        <v>0</v>
      </c>
      <c r="BP11" s="18">
        <f>0</f>
        <v>0</v>
      </c>
      <c r="BQ11" s="18">
        <f t="shared" si="85"/>
        <v>0</v>
      </c>
      <c r="BR11" s="19">
        <f t="shared" si="86"/>
        <v>0</v>
      </c>
      <c r="BS11" s="19">
        <f t="shared" si="87"/>
        <v>0</v>
      </c>
      <c r="BT11" s="19">
        <f t="shared" si="88"/>
        <v>0</v>
      </c>
      <c r="BU11" s="19">
        <f t="shared" si="89"/>
        <v>0</v>
      </c>
      <c r="BV11" s="19">
        <f t="shared" si="90"/>
        <v>0</v>
      </c>
      <c r="BW11" s="19">
        <f t="shared" si="91"/>
        <v>0</v>
      </c>
      <c r="BX11" s="19">
        <f t="shared" si="92"/>
        <v>0</v>
      </c>
      <c r="BY11" s="19">
        <f t="shared" si="93"/>
        <v>0</v>
      </c>
      <c r="BZ11" s="19">
        <f t="shared" si="94"/>
        <v>0</v>
      </c>
      <c r="CA11" s="19">
        <f t="shared" si="95"/>
        <v>0</v>
      </c>
      <c r="CB11" s="19">
        <f t="shared" si="96"/>
        <v>0</v>
      </c>
      <c r="CC11" s="19">
        <f t="shared" si="97"/>
        <v>0</v>
      </c>
      <c r="CD11" s="19">
        <f t="shared" si="98"/>
        <v>0</v>
      </c>
      <c r="CE11" s="19">
        <f t="shared" si="99"/>
        <v>0</v>
      </c>
      <c r="CF11" s="19">
        <f t="shared" si="100"/>
        <v>0</v>
      </c>
      <c r="CG11" s="19">
        <f t="shared" si="101"/>
        <v>0</v>
      </c>
      <c r="CH11" s="19">
        <f t="shared" si="102"/>
        <v>0</v>
      </c>
      <c r="CI11" s="19">
        <f t="shared" si="103"/>
        <v>0</v>
      </c>
      <c r="CJ11" s="19">
        <f t="shared" si="104"/>
        <v>0</v>
      </c>
      <c r="CK11" s="19">
        <f t="shared" si="105"/>
        <v>0</v>
      </c>
      <c r="CL11" s="19"/>
      <c r="CM11" s="18">
        <f>0</f>
        <v>0</v>
      </c>
      <c r="CN11" s="18">
        <f>0</f>
        <v>0</v>
      </c>
      <c r="CO11" s="18">
        <f>0</f>
        <v>0</v>
      </c>
      <c r="CP11" s="18">
        <f>0</f>
        <v>0</v>
      </c>
      <c r="CQ11" s="18">
        <f>0</f>
        <v>0</v>
      </c>
      <c r="CR11" s="18">
        <f>0</f>
        <v>0</v>
      </c>
      <c r="CS11" s="18">
        <v>0</v>
      </c>
      <c r="CT11" s="18">
        <v>0</v>
      </c>
      <c r="CU11" s="18">
        <v>0</v>
      </c>
      <c r="CV11" s="18">
        <v>0</v>
      </c>
      <c r="CW11" s="18">
        <v>0</v>
      </c>
      <c r="CX11" s="18">
        <v>0</v>
      </c>
      <c r="CY11" s="18">
        <v>0</v>
      </c>
      <c r="CZ11" s="18">
        <v>0</v>
      </c>
      <c r="DA11" s="18">
        <v>0</v>
      </c>
      <c r="DB11" s="18">
        <v>0</v>
      </c>
      <c r="DC11" s="18">
        <v>0</v>
      </c>
      <c r="DD11" s="18">
        <v>0</v>
      </c>
      <c r="DE11" s="18">
        <v>0</v>
      </c>
      <c r="DF11" s="18">
        <v>0</v>
      </c>
      <c r="DG11" s="18">
        <v>0</v>
      </c>
      <c r="DH11" s="18">
        <v>0</v>
      </c>
      <c r="DI11" s="18">
        <v>0</v>
      </c>
      <c r="DJ11" s="18">
        <v>0</v>
      </c>
      <c r="DK11" s="18">
        <v>0</v>
      </c>
      <c r="DL11" s="18">
        <v>0</v>
      </c>
      <c r="DM11" s="18">
        <v>0</v>
      </c>
      <c r="DN11" s="19"/>
    </row>
    <row r="12" spans="1:118">
      <c r="A12" s="87">
        <v>39100</v>
      </c>
      <c r="B12" s="88" t="s">
        <v>12</v>
      </c>
      <c r="C12" s="51">
        <f t="shared" si="55"/>
        <v>6119580.5634966083</v>
      </c>
      <c r="D12" s="51">
        <f t="shared" si="56"/>
        <v>5126892.7352932561</v>
      </c>
      <c r="E12" s="18">
        <f>'[20]Asset End Balances'!N9</f>
        <v>9592946.8200000003</v>
      </c>
      <c r="F12" s="19">
        <f t="shared" si="57"/>
        <v>9593192.5</v>
      </c>
      <c r="G12" s="19">
        <f t="shared" si="58"/>
        <v>9593289.4199999999</v>
      </c>
      <c r="H12" s="19">
        <f t="shared" si="59"/>
        <v>5065000.0600000005</v>
      </c>
      <c r="I12" s="19">
        <f t="shared" si="60"/>
        <v>5065000.0600000005</v>
      </c>
      <c r="J12" s="19">
        <f t="shared" si="61"/>
        <v>5072305.78</v>
      </c>
      <c r="K12" s="19">
        <f t="shared" si="62"/>
        <v>5072305.78</v>
      </c>
      <c r="L12" s="19">
        <f t="shared" si="63"/>
        <v>5075323.2146060234</v>
      </c>
      <c r="M12" s="19">
        <f t="shared" si="64"/>
        <v>5077497.0858287616</v>
      </c>
      <c r="N12" s="19">
        <f t="shared" si="65"/>
        <v>5081211.4963927101</v>
      </c>
      <c r="O12" s="19">
        <f t="shared" si="66"/>
        <v>5085018.266301089</v>
      </c>
      <c r="P12" s="19">
        <f t="shared" si="67"/>
        <v>5088825.0362094678</v>
      </c>
      <c r="Q12" s="19">
        <f t="shared" si="68"/>
        <v>5092631.8061178466</v>
      </c>
      <c r="R12" s="19">
        <f t="shared" si="69"/>
        <v>5096438.5760262255</v>
      </c>
      <c r="S12" s="19">
        <f t="shared" si="70"/>
        <v>5100245.3459346043</v>
      </c>
      <c r="T12" s="19">
        <f t="shared" si="71"/>
        <v>5104052.1158429831</v>
      </c>
      <c r="U12" s="19">
        <f t="shared" si="72"/>
        <v>5107858.885751362</v>
      </c>
      <c r="V12" s="19">
        <f t="shared" si="73"/>
        <v>5111665.6556597408</v>
      </c>
      <c r="W12" s="19">
        <f t="shared" si="74"/>
        <v>5115472.4255681196</v>
      </c>
      <c r="X12" s="19">
        <f t="shared" si="75"/>
        <v>5119279.1954764985</v>
      </c>
      <c r="Y12" s="19">
        <f t="shared" si="76"/>
        <v>5123085.9653848773</v>
      </c>
      <c r="Z12" s="19">
        <f t="shared" si="77"/>
        <v>5126892.7352932561</v>
      </c>
      <c r="AA12" s="19">
        <f t="shared" si="78"/>
        <v>5130699.505201635</v>
      </c>
      <c r="AB12" s="19">
        <f t="shared" si="79"/>
        <v>5134506.2751100138</v>
      </c>
      <c r="AC12" s="19">
        <f t="shared" si="80"/>
        <v>5138313.0450183926</v>
      </c>
      <c r="AD12" s="19">
        <f t="shared" si="81"/>
        <v>5142119.8149267714</v>
      </c>
      <c r="AE12" s="19">
        <f t="shared" si="82"/>
        <v>5145926.5848351503</v>
      </c>
      <c r="AF12" s="19">
        <f t="shared" si="83"/>
        <v>5149733.3547435291</v>
      </c>
      <c r="AH12" s="18">
        <f>'[20]Additions (Asset and Reserve)'!O9</f>
        <v>245.68</v>
      </c>
      <c r="AI12" s="18">
        <f>'[20]Additions (Asset and Reserve)'!P9</f>
        <v>96.92</v>
      </c>
      <c r="AJ12" s="18">
        <f>'[20]Additions (Asset and Reserve)'!Q9</f>
        <v>91.64</v>
      </c>
      <c r="AK12" s="18">
        <f>'[20]Additions (Asset and Reserve)'!R9</f>
        <v>0</v>
      </c>
      <c r="AL12" s="18">
        <f>'[20]Additions (Asset and Reserve)'!S9</f>
        <v>7305.72</v>
      </c>
      <c r="AM12" s="18">
        <f>'[20]Additions (Asset and Reserve)'!T9</f>
        <v>0</v>
      </c>
      <c r="AN12" s="120">
        <f>SUM($AH12:$AM12)/SUM($AH$46:$AM$46)*$AN$46</f>
        <v>3017.4346060230678</v>
      </c>
      <c r="AO12" s="120">
        <f t="shared" si="51"/>
        <v>2173.871222738569</v>
      </c>
      <c r="AP12" s="120">
        <f t="shared" si="52"/>
        <v>3714.4105639487807</v>
      </c>
      <c r="AQ12" s="58">
        <f>SUM($AH12:$AM12)/SUM($AH$46:$AM$46)*'Capital Spending'!D$6*$AO$1</f>
        <v>3806.7699083785265</v>
      </c>
      <c r="AR12" s="58">
        <f>SUM($AH12:$AM12)/SUM($AH$46:$AM$46)*'Capital Spending'!E$6*$AO$1</f>
        <v>3806.7699083785265</v>
      </c>
      <c r="AS12" s="58">
        <f>SUM($AH12:$AM12)/SUM($AH$46:$AM$46)*'Capital Spending'!F$6*$AO$1</f>
        <v>3806.7699083785265</v>
      </c>
      <c r="AT12" s="58">
        <f>SUM($AH12:$AM12)/SUM($AH$46:$AM$46)*'Capital Spending'!G$6*$AO$1</f>
        <v>3806.7699083785265</v>
      </c>
      <c r="AU12" s="58">
        <f>SUM($AH12:$AM12)/SUM($AH$46:$AM$46)*'Capital Spending'!H$6*$AO$1</f>
        <v>3806.7699083785265</v>
      </c>
      <c r="AV12" s="58">
        <f>SUM($AH12:$AM12)/SUM($AH$46:$AM$46)*'Capital Spending'!I$6*$AO$1</f>
        <v>3806.7699083785265</v>
      </c>
      <c r="AW12" s="58">
        <f>SUM($AH12:$AM12)/SUM($AH$46:$AM$46)*'Capital Spending'!J$6*$AO$1</f>
        <v>3806.7699083785265</v>
      </c>
      <c r="AX12" s="58">
        <f>SUM($AH12:$AM12)/SUM($AH$46:$AM$46)*'Capital Spending'!K$6*$AO$1</f>
        <v>3806.7699083785265</v>
      </c>
      <c r="AY12" s="58">
        <f>SUM($AH12:$AM12)/SUM($AH$46:$AM$46)*'Capital Spending'!L$6*$AO$1</f>
        <v>3806.7699083785265</v>
      </c>
      <c r="AZ12" s="58">
        <f>SUM($AH12:$AM12)/SUM($AH$46:$AM$46)*'Capital Spending'!M$6*$AO$1</f>
        <v>3806.7699083785265</v>
      </c>
      <c r="BA12" s="58">
        <f>SUM($AH12:$AM12)/SUM($AH$46:$AM$46)*'Capital Spending'!N$6*$AO$1</f>
        <v>3806.7699083785265</v>
      </c>
      <c r="BB12" s="58">
        <f>SUM($AH12:$AM12)/SUM($AH$46:$AM$46)*'Capital Spending'!O$6*$AO$1</f>
        <v>3806.7699083785265</v>
      </c>
      <c r="BC12" s="58">
        <f>SUM($AH12:$AM12)/SUM($AH$46:$AM$46)*'Capital Spending'!P$6*$AO$1</f>
        <v>3806.7699083785265</v>
      </c>
      <c r="BD12" s="58">
        <f>SUM($AH12:$AM12)/SUM($AH$46:$AM$46)*'Capital Spending'!Q$6*$AO$1</f>
        <v>3806.7699083785265</v>
      </c>
      <c r="BE12" s="58">
        <f>SUM($AH12:$AM12)/SUM($AH$46:$AM$46)*'Capital Spending'!R$6*$AO$1</f>
        <v>3806.7699083785265</v>
      </c>
      <c r="BF12" s="58">
        <f>SUM($AH12:$AM12)/SUM($AH$46:$AM$46)*'Capital Spending'!S$6*$AO$1</f>
        <v>3806.7699083785265</v>
      </c>
      <c r="BG12" s="58">
        <f>SUM($AH12:$AM12)/SUM($AH$46:$AM$46)*'Capital Spending'!T$6*$AO$1</f>
        <v>3806.7699083785265</v>
      </c>
      <c r="BH12" s="58">
        <f>SUM($AH12:$AM12)/SUM($AH$46:$AM$46)*'Capital Spending'!U$6*$AO$1</f>
        <v>3806.7699083785265</v>
      </c>
      <c r="BI12" s="19"/>
      <c r="BJ12" s="107">
        <v>0</v>
      </c>
      <c r="BK12" s="18">
        <f>'[20]Retires (Asset and Reserve)'!M9</f>
        <v>0</v>
      </c>
      <c r="BL12" s="18">
        <f>'[20]Retires (Asset and Reserve)'!N9</f>
        <v>0</v>
      </c>
      <c r="BM12" s="18">
        <f>'[20]Retires (Asset and Reserve)'!O9</f>
        <v>-4528381</v>
      </c>
      <c r="BN12" s="18">
        <f>'[20]Retires (Asset and Reserve)'!P9</f>
        <v>0</v>
      </c>
      <c r="BO12" s="18">
        <f>'[20]Retires (Asset and Reserve)'!Q9</f>
        <v>0</v>
      </c>
      <c r="BP12" s="18">
        <f>'[20]Retires (Asset and Reserve)'!R9</f>
        <v>0</v>
      </c>
      <c r="BQ12" s="18">
        <f t="shared" si="85"/>
        <v>0</v>
      </c>
      <c r="BR12" s="19">
        <f t="shared" si="86"/>
        <v>0</v>
      </c>
      <c r="BS12" s="19">
        <f t="shared" si="87"/>
        <v>0</v>
      </c>
      <c r="BT12" s="19">
        <f t="shared" si="88"/>
        <v>0</v>
      </c>
      <c r="BU12" s="19">
        <f t="shared" si="89"/>
        <v>0</v>
      </c>
      <c r="BV12" s="19">
        <f t="shared" si="90"/>
        <v>0</v>
      </c>
      <c r="BW12" s="19">
        <f t="shared" si="91"/>
        <v>0</v>
      </c>
      <c r="BX12" s="19">
        <f t="shared" si="92"/>
        <v>0</v>
      </c>
      <c r="BY12" s="19">
        <f t="shared" si="93"/>
        <v>0</v>
      </c>
      <c r="BZ12" s="19">
        <f t="shared" si="94"/>
        <v>0</v>
      </c>
      <c r="CA12" s="19">
        <f t="shared" si="95"/>
        <v>0</v>
      </c>
      <c r="CB12" s="19">
        <f t="shared" si="96"/>
        <v>0</v>
      </c>
      <c r="CC12" s="19">
        <f t="shared" si="97"/>
        <v>0</v>
      </c>
      <c r="CD12" s="19">
        <f t="shared" si="98"/>
        <v>0</v>
      </c>
      <c r="CE12" s="19">
        <f t="shared" si="99"/>
        <v>0</v>
      </c>
      <c r="CF12" s="19">
        <f t="shared" si="100"/>
        <v>0</v>
      </c>
      <c r="CG12" s="19">
        <f t="shared" si="101"/>
        <v>0</v>
      </c>
      <c r="CH12" s="19">
        <f t="shared" si="102"/>
        <v>0</v>
      </c>
      <c r="CI12" s="19">
        <f t="shared" si="103"/>
        <v>0</v>
      </c>
      <c r="CJ12" s="19">
        <f t="shared" si="104"/>
        <v>0</v>
      </c>
      <c r="CK12" s="19">
        <f t="shared" si="105"/>
        <v>0</v>
      </c>
      <c r="CL12" s="19"/>
      <c r="CM12" s="18">
        <f>'[20]Transfers (Asset and Reserve)'!N9</f>
        <v>0</v>
      </c>
      <c r="CN12" s="18">
        <f>'[20]Transfers (Asset and Reserve)'!O9</f>
        <v>0</v>
      </c>
      <c r="CO12" s="18">
        <f>'[20]Transfers (Asset and Reserve)'!P9</f>
        <v>0</v>
      </c>
      <c r="CP12" s="18">
        <f>'[20]Transfers (Asset and Reserve)'!Q9</f>
        <v>0</v>
      </c>
      <c r="CQ12" s="18">
        <f>'[20]Transfers (Asset and Reserve)'!R9</f>
        <v>0</v>
      </c>
      <c r="CR12" s="18">
        <f>'[20]Transfers (Asset and Reserve)'!S9</f>
        <v>0</v>
      </c>
      <c r="CS12" s="18">
        <v>0</v>
      </c>
      <c r="CT12" s="18">
        <v>0</v>
      </c>
      <c r="CU12" s="18">
        <v>0</v>
      </c>
      <c r="CV12" s="18">
        <v>0</v>
      </c>
      <c r="CW12" s="18">
        <v>0</v>
      </c>
      <c r="CX12" s="18">
        <v>0</v>
      </c>
      <c r="CY12" s="18">
        <v>0</v>
      </c>
      <c r="CZ12" s="18">
        <v>0</v>
      </c>
      <c r="DA12" s="18">
        <v>0</v>
      </c>
      <c r="DB12" s="18">
        <v>0</v>
      </c>
      <c r="DC12" s="18">
        <v>0</v>
      </c>
      <c r="DD12" s="18">
        <v>0</v>
      </c>
      <c r="DE12" s="18">
        <v>0</v>
      </c>
      <c r="DF12" s="18">
        <v>0</v>
      </c>
      <c r="DG12" s="18">
        <v>0</v>
      </c>
      <c r="DH12" s="18">
        <v>0</v>
      </c>
      <c r="DI12" s="18">
        <v>0</v>
      </c>
      <c r="DJ12" s="18">
        <v>0</v>
      </c>
      <c r="DK12" s="18">
        <v>0</v>
      </c>
      <c r="DL12" s="18">
        <v>0</v>
      </c>
      <c r="DM12" s="18">
        <v>0</v>
      </c>
      <c r="DN12" s="19"/>
    </row>
    <row r="13" spans="1:118">
      <c r="A13" s="87">
        <v>39102</v>
      </c>
      <c r="B13" s="88" t="s">
        <v>13</v>
      </c>
      <c r="C13" s="51">
        <f t="shared" si="55"/>
        <v>0</v>
      </c>
      <c r="D13" s="51">
        <f t="shared" si="56"/>
        <v>0</v>
      </c>
      <c r="E13" s="18">
        <v>0</v>
      </c>
      <c r="F13" s="19">
        <f t="shared" si="57"/>
        <v>0</v>
      </c>
      <c r="G13" s="19">
        <f t="shared" si="58"/>
        <v>0</v>
      </c>
      <c r="H13" s="19">
        <f t="shared" si="59"/>
        <v>0</v>
      </c>
      <c r="I13" s="19">
        <f t="shared" si="60"/>
        <v>0</v>
      </c>
      <c r="J13" s="19">
        <f t="shared" si="61"/>
        <v>0</v>
      </c>
      <c r="K13" s="19">
        <f t="shared" si="62"/>
        <v>0</v>
      </c>
      <c r="L13" s="19">
        <f t="shared" si="63"/>
        <v>0</v>
      </c>
      <c r="M13" s="19">
        <f t="shared" si="64"/>
        <v>0</v>
      </c>
      <c r="N13" s="19">
        <f t="shared" si="65"/>
        <v>0</v>
      </c>
      <c r="O13" s="19">
        <f t="shared" si="66"/>
        <v>0</v>
      </c>
      <c r="P13" s="19">
        <f t="shared" si="67"/>
        <v>0</v>
      </c>
      <c r="Q13" s="19">
        <f t="shared" si="68"/>
        <v>0</v>
      </c>
      <c r="R13" s="19">
        <f t="shared" si="69"/>
        <v>0</v>
      </c>
      <c r="S13" s="19">
        <f t="shared" si="70"/>
        <v>0</v>
      </c>
      <c r="T13" s="19">
        <f t="shared" si="71"/>
        <v>0</v>
      </c>
      <c r="U13" s="19">
        <f t="shared" si="72"/>
        <v>0</v>
      </c>
      <c r="V13" s="19">
        <f t="shared" si="73"/>
        <v>0</v>
      </c>
      <c r="W13" s="19">
        <f t="shared" si="74"/>
        <v>0</v>
      </c>
      <c r="X13" s="19">
        <f t="shared" si="75"/>
        <v>0</v>
      </c>
      <c r="Y13" s="19">
        <f t="shared" si="76"/>
        <v>0</v>
      </c>
      <c r="Z13" s="19">
        <f t="shared" si="77"/>
        <v>0</v>
      </c>
      <c r="AA13" s="19">
        <f t="shared" si="78"/>
        <v>0</v>
      </c>
      <c r="AB13" s="19">
        <f t="shared" si="79"/>
        <v>0</v>
      </c>
      <c r="AC13" s="19">
        <f t="shared" si="80"/>
        <v>0</v>
      </c>
      <c r="AD13" s="19">
        <f t="shared" si="81"/>
        <v>0</v>
      </c>
      <c r="AE13" s="19">
        <f t="shared" si="82"/>
        <v>0</v>
      </c>
      <c r="AF13" s="19">
        <f t="shared" si="83"/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20">
        <f>SUM($AH13:$AM13)/SUM($AH$46:$AM$46)*$AN$46</f>
        <v>0</v>
      </c>
      <c r="AO13" s="120">
        <f t="shared" si="51"/>
        <v>0</v>
      </c>
      <c r="AP13" s="120">
        <f t="shared" si="52"/>
        <v>0</v>
      </c>
      <c r="AQ13" s="58">
        <f>SUM($AH13:$AM13)/SUM($AH$46:$AM$46)*'Capital Spending'!D$6*$AO$1</f>
        <v>0</v>
      </c>
      <c r="AR13" s="58">
        <f>SUM($AH13:$AM13)/SUM($AH$46:$AM$46)*'Capital Spending'!E$6*$AO$1</f>
        <v>0</v>
      </c>
      <c r="AS13" s="58">
        <f>SUM($AH13:$AM13)/SUM($AH$46:$AM$46)*'Capital Spending'!F$6*$AO$1</f>
        <v>0</v>
      </c>
      <c r="AT13" s="58">
        <f>SUM($AH13:$AM13)/SUM($AH$46:$AM$46)*'Capital Spending'!G$6*$AO$1</f>
        <v>0</v>
      </c>
      <c r="AU13" s="58">
        <f>SUM($AH13:$AM13)/SUM($AH$46:$AM$46)*'Capital Spending'!H$6*$AO$1</f>
        <v>0</v>
      </c>
      <c r="AV13" s="58">
        <f>SUM($AH13:$AM13)/SUM($AH$46:$AM$46)*'Capital Spending'!I$6*$AO$1</f>
        <v>0</v>
      </c>
      <c r="AW13" s="58">
        <f>SUM($AH13:$AM13)/SUM($AH$46:$AM$46)*'Capital Spending'!J$6*$AO$1</f>
        <v>0</v>
      </c>
      <c r="AX13" s="58">
        <f>SUM($AH13:$AM13)/SUM($AH$46:$AM$46)*'Capital Spending'!K$6*$AO$1</f>
        <v>0</v>
      </c>
      <c r="AY13" s="58">
        <f>SUM($AH13:$AM13)/SUM($AH$46:$AM$46)*'Capital Spending'!L$6*$AO$1</f>
        <v>0</v>
      </c>
      <c r="AZ13" s="58">
        <f>SUM($AH13:$AM13)/SUM($AH$46:$AM$46)*'Capital Spending'!M$6*$AO$1</f>
        <v>0</v>
      </c>
      <c r="BA13" s="58">
        <f>SUM($AH13:$AM13)/SUM($AH$46:$AM$46)*'Capital Spending'!N$6*$AO$1</f>
        <v>0</v>
      </c>
      <c r="BB13" s="58">
        <f>SUM($AH13:$AM13)/SUM($AH$46:$AM$46)*'Capital Spending'!O$6*$AO$1</f>
        <v>0</v>
      </c>
      <c r="BC13" s="58">
        <f>SUM($AH13:$AM13)/SUM($AH$46:$AM$46)*'Capital Spending'!P$6*$AO$1</f>
        <v>0</v>
      </c>
      <c r="BD13" s="58">
        <f>SUM($AH13:$AM13)/SUM($AH$46:$AM$46)*'Capital Spending'!Q$6*$AO$1</f>
        <v>0</v>
      </c>
      <c r="BE13" s="58">
        <f>SUM($AH13:$AM13)/SUM($AH$46:$AM$46)*'Capital Spending'!R$6*$AO$1</f>
        <v>0</v>
      </c>
      <c r="BF13" s="58">
        <f>SUM($AH13:$AM13)/SUM($AH$46:$AM$46)*'Capital Spending'!S$6*$AO$1</f>
        <v>0</v>
      </c>
      <c r="BG13" s="58">
        <f>SUM($AH13:$AM13)/SUM($AH$46:$AM$46)*'Capital Spending'!T$6*$AO$1</f>
        <v>0</v>
      </c>
      <c r="BH13" s="58">
        <f>SUM($AH13:$AM13)/SUM($AH$46:$AM$46)*'Capital Spending'!U$6*$AO$1</f>
        <v>0</v>
      </c>
      <c r="BI13" s="19"/>
      <c r="BJ13" s="107">
        <v>0</v>
      </c>
      <c r="BK13" s="18">
        <f>0</f>
        <v>0</v>
      </c>
      <c r="BL13" s="18">
        <f>0</f>
        <v>0</v>
      </c>
      <c r="BM13" s="18">
        <f>0</f>
        <v>0</v>
      </c>
      <c r="BN13" s="18">
        <f>0</f>
        <v>0</v>
      </c>
      <c r="BO13" s="18">
        <f>0</f>
        <v>0</v>
      </c>
      <c r="BP13" s="18">
        <f>0</f>
        <v>0</v>
      </c>
      <c r="BQ13" s="18">
        <f t="shared" si="85"/>
        <v>0</v>
      </c>
      <c r="BR13" s="19">
        <f t="shared" si="86"/>
        <v>0</v>
      </c>
      <c r="BS13" s="19">
        <f t="shared" si="87"/>
        <v>0</v>
      </c>
      <c r="BT13" s="19">
        <f t="shared" si="88"/>
        <v>0</v>
      </c>
      <c r="BU13" s="19">
        <f t="shared" si="89"/>
        <v>0</v>
      </c>
      <c r="BV13" s="19">
        <f t="shared" si="90"/>
        <v>0</v>
      </c>
      <c r="BW13" s="19">
        <f t="shared" si="91"/>
        <v>0</v>
      </c>
      <c r="BX13" s="19">
        <f t="shared" si="92"/>
        <v>0</v>
      </c>
      <c r="BY13" s="19">
        <f t="shared" si="93"/>
        <v>0</v>
      </c>
      <c r="BZ13" s="19">
        <f t="shared" si="94"/>
        <v>0</v>
      </c>
      <c r="CA13" s="19">
        <f t="shared" si="95"/>
        <v>0</v>
      </c>
      <c r="CB13" s="19">
        <f t="shared" si="96"/>
        <v>0</v>
      </c>
      <c r="CC13" s="19">
        <f t="shared" si="97"/>
        <v>0</v>
      </c>
      <c r="CD13" s="19">
        <f t="shared" si="98"/>
        <v>0</v>
      </c>
      <c r="CE13" s="19">
        <f t="shared" si="99"/>
        <v>0</v>
      </c>
      <c r="CF13" s="19">
        <f t="shared" si="100"/>
        <v>0</v>
      </c>
      <c r="CG13" s="19">
        <f t="shared" si="101"/>
        <v>0</v>
      </c>
      <c r="CH13" s="19">
        <f t="shared" si="102"/>
        <v>0</v>
      </c>
      <c r="CI13" s="19">
        <f t="shared" si="103"/>
        <v>0</v>
      </c>
      <c r="CJ13" s="19">
        <f t="shared" si="104"/>
        <v>0</v>
      </c>
      <c r="CK13" s="19">
        <f t="shared" si="105"/>
        <v>0</v>
      </c>
      <c r="CL13" s="19"/>
      <c r="CM13" s="18">
        <f>0</f>
        <v>0</v>
      </c>
      <c r="CN13" s="18">
        <f>'[20]Transfers (Asset and Reserve)'!O10</f>
        <v>0</v>
      </c>
      <c r="CO13" s="18">
        <f>'[20]Transfers (Asset and Reserve)'!P10</f>
        <v>0</v>
      </c>
      <c r="CP13" s="18">
        <f>'[20]Transfers (Asset and Reserve)'!Q10</f>
        <v>0</v>
      </c>
      <c r="CQ13" s="18">
        <f>'[20]Transfers (Asset and Reserve)'!R10</f>
        <v>0</v>
      </c>
      <c r="CR13" s="18">
        <f>'[20]Transfers (Asset and Reserve)'!S10</f>
        <v>0</v>
      </c>
      <c r="CS13" s="18">
        <v>0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8">
        <v>0</v>
      </c>
      <c r="CZ13" s="18">
        <v>0</v>
      </c>
      <c r="DA13" s="18">
        <v>0</v>
      </c>
      <c r="DB13" s="18">
        <v>0</v>
      </c>
      <c r="DC13" s="18">
        <v>0</v>
      </c>
      <c r="DD13" s="18">
        <v>0</v>
      </c>
      <c r="DE13" s="18">
        <v>0</v>
      </c>
      <c r="DF13" s="18">
        <v>0</v>
      </c>
      <c r="DG13" s="18">
        <v>0</v>
      </c>
      <c r="DH13" s="18">
        <v>0</v>
      </c>
      <c r="DI13" s="18">
        <v>0</v>
      </c>
      <c r="DJ13" s="18">
        <v>0</v>
      </c>
      <c r="DK13" s="18">
        <v>0</v>
      </c>
      <c r="DL13" s="18">
        <v>0</v>
      </c>
      <c r="DM13" s="18">
        <v>0</v>
      </c>
      <c r="DN13" s="19"/>
    </row>
    <row r="14" spans="1:118">
      <c r="A14" s="87">
        <v>39103</v>
      </c>
      <c r="B14" s="88" t="s">
        <v>14</v>
      </c>
      <c r="C14" s="51">
        <f t="shared" si="55"/>
        <v>0</v>
      </c>
      <c r="D14" s="51">
        <f t="shared" si="56"/>
        <v>0</v>
      </c>
      <c r="E14" s="18">
        <v>0</v>
      </c>
      <c r="F14" s="19">
        <f t="shared" si="57"/>
        <v>0</v>
      </c>
      <c r="G14" s="19">
        <f t="shared" si="58"/>
        <v>0</v>
      </c>
      <c r="H14" s="19">
        <f t="shared" si="59"/>
        <v>0</v>
      </c>
      <c r="I14" s="19">
        <f t="shared" si="60"/>
        <v>0</v>
      </c>
      <c r="J14" s="19">
        <f t="shared" si="61"/>
        <v>0</v>
      </c>
      <c r="K14" s="19">
        <f t="shared" si="62"/>
        <v>0</v>
      </c>
      <c r="L14" s="19">
        <f t="shared" si="63"/>
        <v>0</v>
      </c>
      <c r="M14" s="19">
        <f t="shared" si="64"/>
        <v>0</v>
      </c>
      <c r="N14" s="19">
        <f t="shared" si="65"/>
        <v>0</v>
      </c>
      <c r="O14" s="19">
        <f t="shared" si="66"/>
        <v>0</v>
      </c>
      <c r="P14" s="19">
        <f t="shared" si="67"/>
        <v>0</v>
      </c>
      <c r="Q14" s="19">
        <f t="shared" si="68"/>
        <v>0</v>
      </c>
      <c r="R14" s="19">
        <f t="shared" si="69"/>
        <v>0</v>
      </c>
      <c r="S14" s="19">
        <f t="shared" si="70"/>
        <v>0</v>
      </c>
      <c r="T14" s="19">
        <f t="shared" si="71"/>
        <v>0</v>
      </c>
      <c r="U14" s="19">
        <f t="shared" si="72"/>
        <v>0</v>
      </c>
      <c r="V14" s="19">
        <f t="shared" si="73"/>
        <v>0</v>
      </c>
      <c r="W14" s="19">
        <f t="shared" si="74"/>
        <v>0</v>
      </c>
      <c r="X14" s="19">
        <f t="shared" si="75"/>
        <v>0</v>
      </c>
      <c r="Y14" s="19">
        <f t="shared" si="76"/>
        <v>0</v>
      </c>
      <c r="Z14" s="19">
        <f t="shared" si="77"/>
        <v>0</v>
      </c>
      <c r="AA14" s="19">
        <f t="shared" si="78"/>
        <v>0</v>
      </c>
      <c r="AB14" s="19">
        <f t="shared" si="79"/>
        <v>0</v>
      </c>
      <c r="AC14" s="19">
        <f t="shared" si="80"/>
        <v>0</v>
      </c>
      <c r="AD14" s="19">
        <f t="shared" si="81"/>
        <v>0</v>
      </c>
      <c r="AE14" s="19">
        <f t="shared" si="82"/>
        <v>0</v>
      </c>
      <c r="AF14" s="19">
        <f t="shared" si="83"/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20">
        <f>SUM($AH14:$AM14)/SUM($AH$46:$AM$46)*$AN$46</f>
        <v>0</v>
      </c>
      <c r="AO14" s="120">
        <f t="shared" si="51"/>
        <v>0</v>
      </c>
      <c r="AP14" s="120">
        <f t="shared" si="52"/>
        <v>0</v>
      </c>
      <c r="AQ14" s="58">
        <f>SUM($AH14:$AM14)/SUM($AH$46:$AM$46)*'Capital Spending'!D$6*$AO$1</f>
        <v>0</v>
      </c>
      <c r="AR14" s="58">
        <f>SUM($AH14:$AM14)/SUM($AH$46:$AM$46)*'Capital Spending'!E$6*$AO$1</f>
        <v>0</v>
      </c>
      <c r="AS14" s="58">
        <f>SUM($AH14:$AM14)/SUM($AH$46:$AM$46)*'Capital Spending'!F$6*$AO$1</f>
        <v>0</v>
      </c>
      <c r="AT14" s="58">
        <f>SUM($AH14:$AM14)/SUM($AH$46:$AM$46)*'Capital Spending'!G$6*$AO$1</f>
        <v>0</v>
      </c>
      <c r="AU14" s="58">
        <f>SUM($AH14:$AM14)/SUM($AH$46:$AM$46)*'Capital Spending'!H$6*$AO$1</f>
        <v>0</v>
      </c>
      <c r="AV14" s="58">
        <f>SUM($AH14:$AM14)/SUM($AH$46:$AM$46)*'Capital Spending'!I$6*$AO$1</f>
        <v>0</v>
      </c>
      <c r="AW14" s="58">
        <f>SUM($AH14:$AM14)/SUM($AH$46:$AM$46)*'Capital Spending'!J$6*$AO$1</f>
        <v>0</v>
      </c>
      <c r="AX14" s="58">
        <f>SUM($AH14:$AM14)/SUM($AH$46:$AM$46)*'Capital Spending'!K$6*$AO$1</f>
        <v>0</v>
      </c>
      <c r="AY14" s="58">
        <f>SUM($AH14:$AM14)/SUM($AH$46:$AM$46)*'Capital Spending'!L$6*$AO$1</f>
        <v>0</v>
      </c>
      <c r="AZ14" s="58">
        <f>SUM($AH14:$AM14)/SUM($AH$46:$AM$46)*'Capital Spending'!M$6*$AO$1</f>
        <v>0</v>
      </c>
      <c r="BA14" s="58">
        <f>SUM($AH14:$AM14)/SUM($AH$46:$AM$46)*'Capital Spending'!N$6*$AO$1</f>
        <v>0</v>
      </c>
      <c r="BB14" s="58">
        <f>SUM($AH14:$AM14)/SUM($AH$46:$AM$46)*'Capital Spending'!O$6*$AO$1</f>
        <v>0</v>
      </c>
      <c r="BC14" s="58">
        <f>SUM($AH14:$AM14)/SUM($AH$46:$AM$46)*'Capital Spending'!P$6*$AO$1</f>
        <v>0</v>
      </c>
      <c r="BD14" s="58">
        <f>SUM($AH14:$AM14)/SUM($AH$46:$AM$46)*'Capital Spending'!Q$6*$AO$1</f>
        <v>0</v>
      </c>
      <c r="BE14" s="58">
        <f>SUM($AH14:$AM14)/SUM($AH$46:$AM$46)*'Capital Spending'!R$6*$AO$1</f>
        <v>0</v>
      </c>
      <c r="BF14" s="58">
        <f>SUM($AH14:$AM14)/SUM($AH$46:$AM$46)*'Capital Spending'!S$6*$AO$1</f>
        <v>0</v>
      </c>
      <c r="BG14" s="58">
        <f>SUM($AH14:$AM14)/SUM($AH$46:$AM$46)*'Capital Spending'!T$6*$AO$1</f>
        <v>0</v>
      </c>
      <c r="BH14" s="58">
        <f>SUM($AH14:$AM14)/SUM($AH$46:$AM$46)*'Capital Spending'!U$6*$AO$1</f>
        <v>0</v>
      </c>
      <c r="BI14" s="19"/>
      <c r="BJ14" s="107">
        <v>0</v>
      </c>
      <c r="BK14" s="18">
        <f>0</f>
        <v>0</v>
      </c>
      <c r="BL14" s="18">
        <f>0</f>
        <v>0</v>
      </c>
      <c r="BM14" s="18">
        <f>0</f>
        <v>0</v>
      </c>
      <c r="BN14" s="18">
        <f>0</f>
        <v>0</v>
      </c>
      <c r="BO14" s="18">
        <f>0</f>
        <v>0</v>
      </c>
      <c r="BP14" s="18">
        <f>0</f>
        <v>0</v>
      </c>
      <c r="BQ14" s="18">
        <f t="shared" si="85"/>
        <v>0</v>
      </c>
      <c r="BR14" s="19">
        <f t="shared" si="86"/>
        <v>0</v>
      </c>
      <c r="BS14" s="19">
        <f t="shared" si="87"/>
        <v>0</v>
      </c>
      <c r="BT14" s="19">
        <f t="shared" si="88"/>
        <v>0</v>
      </c>
      <c r="BU14" s="19">
        <f t="shared" si="89"/>
        <v>0</v>
      </c>
      <c r="BV14" s="19">
        <f t="shared" si="90"/>
        <v>0</v>
      </c>
      <c r="BW14" s="19">
        <f t="shared" si="91"/>
        <v>0</v>
      </c>
      <c r="BX14" s="19">
        <f t="shared" si="92"/>
        <v>0</v>
      </c>
      <c r="BY14" s="19">
        <f t="shared" si="93"/>
        <v>0</v>
      </c>
      <c r="BZ14" s="19">
        <f t="shared" si="94"/>
        <v>0</v>
      </c>
      <c r="CA14" s="19">
        <f t="shared" si="95"/>
        <v>0</v>
      </c>
      <c r="CB14" s="19">
        <f t="shared" si="96"/>
        <v>0</v>
      </c>
      <c r="CC14" s="19">
        <f t="shared" si="97"/>
        <v>0</v>
      </c>
      <c r="CD14" s="19">
        <f t="shared" si="98"/>
        <v>0</v>
      </c>
      <c r="CE14" s="19">
        <f t="shared" si="99"/>
        <v>0</v>
      </c>
      <c r="CF14" s="19">
        <f t="shared" si="100"/>
        <v>0</v>
      </c>
      <c r="CG14" s="19">
        <f t="shared" si="101"/>
        <v>0</v>
      </c>
      <c r="CH14" s="19">
        <f t="shared" si="102"/>
        <v>0</v>
      </c>
      <c r="CI14" s="19">
        <f t="shared" si="103"/>
        <v>0</v>
      </c>
      <c r="CJ14" s="19">
        <f t="shared" si="104"/>
        <v>0</v>
      </c>
      <c r="CK14" s="19">
        <f t="shared" si="105"/>
        <v>0</v>
      </c>
      <c r="CL14" s="19"/>
      <c r="CM14" s="18">
        <f>0</f>
        <v>0</v>
      </c>
      <c r="CN14" s="18">
        <f>'[20]Transfers (Asset and Reserve)'!O11</f>
        <v>0</v>
      </c>
      <c r="CO14" s="18">
        <f>'[20]Transfers (Asset and Reserve)'!P11</f>
        <v>0</v>
      </c>
      <c r="CP14" s="18">
        <f>'[20]Transfers (Asset and Reserve)'!Q11</f>
        <v>0</v>
      </c>
      <c r="CQ14" s="18">
        <f>'[20]Transfers (Asset and Reserve)'!R11</f>
        <v>0</v>
      </c>
      <c r="CR14" s="18">
        <f>'[20]Transfers (Asset and Reserve)'!S11</f>
        <v>0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8">
        <v>0</v>
      </c>
      <c r="CZ14" s="18">
        <v>0</v>
      </c>
      <c r="DA14" s="18">
        <v>0</v>
      </c>
      <c r="DB14" s="18">
        <v>0</v>
      </c>
      <c r="DC14" s="18">
        <v>0</v>
      </c>
      <c r="DD14" s="18">
        <v>0</v>
      </c>
      <c r="DE14" s="18">
        <v>0</v>
      </c>
      <c r="DF14" s="18">
        <v>0</v>
      </c>
      <c r="DG14" s="18">
        <v>0</v>
      </c>
      <c r="DH14" s="18">
        <v>0</v>
      </c>
      <c r="DI14" s="18">
        <v>0</v>
      </c>
      <c r="DJ14" s="18">
        <v>0</v>
      </c>
      <c r="DK14" s="18">
        <v>0</v>
      </c>
      <c r="DL14" s="18">
        <v>0</v>
      </c>
      <c r="DM14" s="18">
        <v>0</v>
      </c>
      <c r="DN14" s="19"/>
    </row>
    <row r="15" spans="1:118">
      <c r="A15" s="87">
        <v>39104</v>
      </c>
      <c r="B15" s="88" t="s">
        <v>128</v>
      </c>
      <c r="C15" s="51">
        <f t="shared" si="55"/>
        <v>63740.849999999984</v>
      </c>
      <c r="D15" s="51">
        <f t="shared" si="56"/>
        <v>63740.849999999984</v>
      </c>
      <c r="E15" s="18">
        <f>'[20]Asset End Balances'!N10</f>
        <v>63740.85</v>
      </c>
      <c r="F15" s="19">
        <f t="shared" si="57"/>
        <v>63740.85</v>
      </c>
      <c r="G15" s="19">
        <f t="shared" si="58"/>
        <v>63740.85</v>
      </c>
      <c r="H15" s="19">
        <f t="shared" si="59"/>
        <v>63740.85</v>
      </c>
      <c r="I15" s="19">
        <f t="shared" si="60"/>
        <v>63740.85</v>
      </c>
      <c r="J15" s="19">
        <f t="shared" si="61"/>
        <v>63740.85</v>
      </c>
      <c r="K15" s="19">
        <f t="shared" si="62"/>
        <v>63740.85</v>
      </c>
      <c r="L15" s="19">
        <f t="shared" si="63"/>
        <v>63740.85</v>
      </c>
      <c r="M15" s="19">
        <f t="shared" si="64"/>
        <v>63740.85</v>
      </c>
      <c r="N15" s="19">
        <f t="shared" si="65"/>
        <v>63740.85</v>
      </c>
      <c r="O15" s="19">
        <f t="shared" si="66"/>
        <v>63740.85</v>
      </c>
      <c r="P15" s="19">
        <f t="shared" si="67"/>
        <v>63740.85</v>
      </c>
      <c r="Q15" s="19">
        <f t="shared" si="68"/>
        <v>63740.85</v>
      </c>
      <c r="R15" s="19">
        <f t="shared" si="69"/>
        <v>63740.85</v>
      </c>
      <c r="S15" s="19">
        <f t="shared" si="70"/>
        <v>63740.85</v>
      </c>
      <c r="T15" s="19">
        <f t="shared" si="71"/>
        <v>63740.85</v>
      </c>
      <c r="U15" s="19">
        <f t="shared" si="72"/>
        <v>63740.85</v>
      </c>
      <c r="V15" s="19">
        <f t="shared" si="73"/>
        <v>63740.85</v>
      </c>
      <c r="W15" s="19">
        <f t="shared" si="74"/>
        <v>63740.85</v>
      </c>
      <c r="X15" s="19">
        <f t="shared" si="75"/>
        <v>63740.85</v>
      </c>
      <c r="Y15" s="19">
        <f t="shared" si="76"/>
        <v>63740.85</v>
      </c>
      <c r="Z15" s="19">
        <f t="shared" si="77"/>
        <v>63740.85</v>
      </c>
      <c r="AA15" s="19">
        <f t="shared" si="78"/>
        <v>63740.85</v>
      </c>
      <c r="AB15" s="19">
        <f t="shared" si="79"/>
        <v>63740.85</v>
      </c>
      <c r="AC15" s="19">
        <f t="shared" si="80"/>
        <v>63740.85</v>
      </c>
      <c r="AD15" s="19">
        <f t="shared" si="81"/>
        <v>63740.85</v>
      </c>
      <c r="AE15" s="19">
        <f t="shared" si="82"/>
        <v>63740.85</v>
      </c>
      <c r="AF15" s="19">
        <f t="shared" si="83"/>
        <v>63740.85</v>
      </c>
      <c r="AH15" s="18">
        <f>'[20]Additions (Asset and Reserve)'!O10</f>
        <v>0</v>
      </c>
      <c r="AI15" s="18">
        <f>'[20]Additions (Asset and Reserve)'!P10</f>
        <v>0</v>
      </c>
      <c r="AJ15" s="18">
        <f>'[20]Additions (Asset and Reserve)'!Q10</f>
        <v>0</v>
      </c>
      <c r="AK15" s="18">
        <f>'[20]Additions (Asset and Reserve)'!R10</f>
        <v>0</v>
      </c>
      <c r="AL15" s="18">
        <f>'[20]Additions (Asset and Reserve)'!S10</f>
        <v>0</v>
      </c>
      <c r="AM15" s="18">
        <f>'[20]Additions (Asset and Reserve)'!T10</f>
        <v>0</v>
      </c>
      <c r="AN15" s="120">
        <f>SUM($AH15:$AM15)/SUM($AH$46:$AM$46)*$AN$46</f>
        <v>0</v>
      </c>
      <c r="AO15" s="120">
        <f t="shared" si="51"/>
        <v>0</v>
      </c>
      <c r="AP15" s="120">
        <f t="shared" si="52"/>
        <v>0</v>
      </c>
      <c r="AQ15" s="58">
        <f>SUM($AH15:$AM15)/SUM($AH$46:$AM$46)*'Capital Spending'!D$6*$AO$1</f>
        <v>0</v>
      </c>
      <c r="AR15" s="58">
        <f>SUM($AH15:$AM15)/SUM($AH$46:$AM$46)*'Capital Spending'!E$6*$AO$1</f>
        <v>0</v>
      </c>
      <c r="AS15" s="58">
        <f>SUM($AH15:$AM15)/SUM($AH$46:$AM$46)*'Capital Spending'!F$6*$AO$1</f>
        <v>0</v>
      </c>
      <c r="AT15" s="58">
        <f>SUM($AH15:$AM15)/SUM($AH$46:$AM$46)*'Capital Spending'!G$6*$AO$1</f>
        <v>0</v>
      </c>
      <c r="AU15" s="58">
        <f>SUM($AH15:$AM15)/SUM($AH$46:$AM$46)*'Capital Spending'!H$6*$AO$1</f>
        <v>0</v>
      </c>
      <c r="AV15" s="58">
        <f>SUM($AH15:$AM15)/SUM($AH$46:$AM$46)*'Capital Spending'!I$6*$AO$1</f>
        <v>0</v>
      </c>
      <c r="AW15" s="58">
        <f>SUM($AH15:$AM15)/SUM($AH$46:$AM$46)*'Capital Spending'!J$6*$AO$1</f>
        <v>0</v>
      </c>
      <c r="AX15" s="58">
        <f>SUM($AH15:$AM15)/SUM($AH$46:$AM$46)*'Capital Spending'!K$6*$AO$1</f>
        <v>0</v>
      </c>
      <c r="AY15" s="58">
        <f>SUM($AH15:$AM15)/SUM($AH$46:$AM$46)*'Capital Spending'!L$6*$AO$1</f>
        <v>0</v>
      </c>
      <c r="AZ15" s="58">
        <f>SUM($AH15:$AM15)/SUM($AH$46:$AM$46)*'Capital Spending'!M$6*$AO$1</f>
        <v>0</v>
      </c>
      <c r="BA15" s="58">
        <f>SUM($AH15:$AM15)/SUM($AH$46:$AM$46)*'Capital Spending'!N$6*$AO$1</f>
        <v>0</v>
      </c>
      <c r="BB15" s="58">
        <f>SUM($AH15:$AM15)/SUM($AH$46:$AM$46)*'Capital Spending'!O$6*$AO$1</f>
        <v>0</v>
      </c>
      <c r="BC15" s="58">
        <f>SUM($AH15:$AM15)/SUM($AH$46:$AM$46)*'Capital Spending'!P$6*$AO$1</f>
        <v>0</v>
      </c>
      <c r="BD15" s="58">
        <f>SUM($AH15:$AM15)/SUM($AH$46:$AM$46)*'Capital Spending'!Q$6*$AO$1</f>
        <v>0</v>
      </c>
      <c r="BE15" s="58">
        <f>SUM($AH15:$AM15)/SUM($AH$46:$AM$46)*'Capital Spending'!R$6*$AO$1</f>
        <v>0</v>
      </c>
      <c r="BF15" s="58">
        <f>SUM($AH15:$AM15)/SUM($AH$46:$AM$46)*'Capital Spending'!S$6*$AO$1</f>
        <v>0</v>
      </c>
      <c r="BG15" s="58">
        <f>SUM($AH15:$AM15)/SUM($AH$46:$AM$46)*'Capital Spending'!T$6*$AO$1</f>
        <v>0</v>
      </c>
      <c r="BH15" s="58">
        <f>SUM($AH15:$AM15)/SUM($AH$46:$AM$46)*'Capital Spending'!U$6*$AO$1</f>
        <v>0</v>
      </c>
      <c r="BI15" s="19"/>
      <c r="BJ15" s="107">
        <v>0</v>
      </c>
      <c r="BK15" s="18">
        <f>'[20]Retires (Asset and Reserve)'!M10</f>
        <v>0</v>
      </c>
      <c r="BL15" s="18">
        <f>'[20]Retires (Asset and Reserve)'!N10</f>
        <v>0</v>
      </c>
      <c r="BM15" s="18">
        <f>'[20]Retires (Asset and Reserve)'!O10</f>
        <v>0</v>
      </c>
      <c r="BN15" s="18">
        <f>'[20]Retires (Asset and Reserve)'!P10</f>
        <v>0</v>
      </c>
      <c r="BO15" s="18">
        <f>'[20]Retires (Asset and Reserve)'!Q10</f>
        <v>0</v>
      </c>
      <c r="BP15" s="18">
        <f>'[20]Retires (Asset and Reserve)'!R10</f>
        <v>0</v>
      </c>
      <c r="BQ15" s="18">
        <f t="shared" si="85"/>
        <v>0</v>
      </c>
      <c r="BR15" s="19">
        <f t="shared" si="86"/>
        <v>0</v>
      </c>
      <c r="BS15" s="19">
        <f t="shared" si="87"/>
        <v>0</v>
      </c>
      <c r="BT15" s="19">
        <f t="shared" si="88"/>
        <v>0</v>
      </c>
      <c r="BU15" s="19">
        <f t="shared" si="89"/>
        <v>0</v>
      </c>
      <c r="BV15" s="19">
        <f t="shared" si="90"/>
        <v>0</v>
      </c>
      <c r="BW15" s="19">
        <f t="shared" si="91"/>
        <v>0</v>
      </c>
      <c r="BX15" s="19">
        <f t="shared" si="92"/>
        <v>0</v>
      </c>
      <c r="BY15" s="19">
        <f t="shared" si="93"/>
        <v>0</v>
      </c>
      <c r="BZ15" s="19">
        <f t="shared" si="94"/>
        <v>0</v>
      </c>
      <c r="CA15" s="19">
        <f t="shared" si="95"/>
        <v>0</v>
      </c>
      <c r="CB15" s="19">
        <f t="shared" si="96"/>
        <v>0</v>
      </c>
      <c r="CC15" s="19">
        <f t="shared" si="97"/>
        <v>0</v>
      </c>
      <c r="CD15" s="19">
        <f t="shared" si="98"/>
        <v>0</v>
      </c>
      <c r="CE15" s="19">
        <f t="shared" si="99"/>
        <v>0</v>
      </c>
      <c r="CF15" s="19">
        <f t="shared" si="100"/>
        <v>0</v>
      </c>
      <c r="CG15" s="19">
        <f t="shared" si="101"/>
        <v>0</v>
      </c>
      <c r="CH15" s="19">
        <f t="shared" si="102"/>
        <v>0</v>
      </c>
      <c r="CI15" s="19">
        <f t="shared" si="103"/>
        <v>0</v>
      </c>
      <c r="CJ15" s="19">
        <f t="shared" si="104"/>
        <v>0</v>
      </c>
      <c r="CK15" s="19">
        <f t="shared" si="105"/>
        <v>0</v>
      </c>
      <c r="CL15" s="19"/>
      <c r="CM15" s="18">
        <f>'[20]Transfers (Asset and Reserve)'!N10</f>
        <v>0</v>
      </c>
      <c r="CN15" s="18">
        <f>'[20]Transfers (Asset and Reserve)'!O12</f>
        <v>0</v>
      </c>
      <c r="CO15" s="18">
        <f>'[20]Transfers (Asset and Reserve)'!P12</f>
        <v>0</v>
      </c>
      <c r="CP15" s="18">
        <f>'[20]Transfers (Asset and Reserve)'!Q12</f>
        <v>0</v>
      </c>
      <c r="CQ15" s="18">
        <f>'[20]Transfers (Asset and Reserve)'!R12</f>
        <v>0</v>
      </c>
      <c r="CR15" s="18">
        <f>'[20]Transfers (Asset and Reserve)'!S12</f>
        <v>0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8">
        <v>0</v>
      </c>
      <c r="CZ15" s="18">
        <v>0</v>
      </c>
      <c r="DA15" s="18">
        <v>0</v>
      </c>
      <c r="DB15" s="18">
        <v>0</v>
      </c>
      <c r="DC15" s="18">
        <v>0</v>
      </c>
      <c r="DD15" s="18">
        <v>0</v>
      </c>
      <c r="DE15" s="18">
        <v>0</v>
      </c>
      <c r="DF15" s="18">
        <v>0</v>
      </c>
      <c r="DG15" s="18">
        <v>0</v>
      </c>
      <c r="DH15" s="18">
        <v>0</v>
      </c>
      <c r="DI15" s="18">
        <v>0</v>
      </c>
      <c r="DJ15" s="18">
        <v>0</v>
      </c>
      <c r="DK15" s="18">
        <v>0</v>
      </c>
      <c r="DL15" s="18">
        <v>0</v>
      </c>
      <c r="DM15" s="18">
        <v>0</v>
      </c>
      <c r="DN15" s="19"/>
    </row>
    <row r="16" spans="1:118">
      <c r="A16" s="142">
        <v>39120</v>
      </c>
      <c r="B16" t="s">
        <v>195</v>
      </c>
      <c r="C16" s="51">
        <f t="shared" si="55"/>
        <v>263337.89000000007</v>
      </c>
      <c r="D16" s="51">
        <f t="shared" si="56"/>
        <v>263337.89000000007</v>
      </c>
      <c r="E16" s="18">
        <f>'[20]Asset End Balances'!N11</f>
        <v>263337.89</v>
      </c>
      <c r="F16" s="19">
        <f t="shared" si="57"/>
        <v>263337.89</v>
      </c>
      <c r="G16" s="19">
        <f t="shared" si="58"/>
        <v>263337.89</v>
      </c>
      <c r="H16" s="19">
        <f t="shared" si="59"/>
        <v>263337.89</v>
      </c>
      <c r="I16" s="19">
        <f t="shared" si="60"/>
        <v>263337.89</v>
      </c>
      <c r="J16" s="19">
        <f t="shared" si="61"/>
        <v>263337.89</v>
      </c>
      <c r="K16" s="19">
        <f t="shared" si="62"/>
        <v>263337.89</v>
      </c>
      <c r="L16" s="19">
        <f t="shared" si="63"/>
        <v>263337.89</v>
      </c>
      <c r="M16" s="19">
        <f t="shared" si="64"/>
        <v>263337.89</v>
      </c>
      <c r="N16" s="19">
        <f t="shared" si="65"/>
        <v>263337.89</v>
      </c>
      <c r="O16" s="19">
        <f t="shared" si="66"/>
        <v>263337.89</v>
      </c>
      <c r="P16" s="19">
        <f t="shared" si="67"/>
        <v>263337.89</v>
      </c>
      <c r="Q16" s="19">
        <f t="shared" si="68"/>
        <v>263337.89</v>
      </c>
      <c r="R16" s="19">
        <f t="shared" si="69"/>
        <v>263337.89</v>
      </c>
      <c r="S16" s="19">
        <f t="shared" si="70"/>
        <v>263337.89</v>
      </c>
      <c r="T16" s="19">
        <f t="shared" si="71"/>
        <v>263337.89</v>
      </c>
      <c r="U16" s="19">
        <f t="shared" si="72"/>
        <v>263337.89</v>
      </c>
      <c r="V16" s="19">
        <f t="shared" si="73"/>
        <v>263337.89</v>
      </c>
      <c r="W16" s="19">
        <f t="shared" si="74"/>
        <v>263337.89</v>
      </c>
      <c r="X16" s="19">
        <f t="shared" si="75"/>
        <v>263337.89</v>
      </c>
      <c r="Y16" s="19">
        <f t="shared" si="76"/>
        <v>263337.89</v>
      </c>
      <c r="Z16" s="19">
        <f t="shared" si="77"/>
        <v>263337.89</v>
      </c>
      <c r="AA16" s="19">
        <f t="shared" si="78"/>
        <v>263337.89</v>
      </c>
      <c r="AB16" s="19">
        <f t="shared" si="79"/>
        <v>263337.89</v>
      </c>
      <c r="AC16" s="19">
        <f t="shared" si="80"/>
        <v>263337.89</v>
      </c>
      <c r="AD16" s="19">
        <f t="shared" si="81"/>
        <v>263337.89</v>
      </c>
      <c r="AE16" s="19">
        <f t="shared" si="82"/>
        <v>263337.89</v>
      </c>
      <c r="AF16" s="19">
        <f t="shared" si="83"/>
        <v>263337.89</v>
      </c>
      <c r="AH16" s="18">
        <f>'[20]Additions (Asset and Reserve)'!O11</f>
        <v>0</v>
      </c>
      <c r="AI16" s="18">
        <f>'[20]Additions (Asset and Reserve)'!P11</f>
        <v>0</v>
      </c>
      <c r="AJ16" s="18">
        <f>'[20]Additions (Asset and Reserve)'!Q11</f>
        <v>0</v>
      </c>
      <c r="AK16" s="18">
        <f>'[20]Additions (Asset and Reserve)'!R11</f>
        <v>0</v>
      </c>
      <c r="AL16" s="18">
        <f>'[20]Additions (Asset and Reserve)'!S11</f>
        <v>0</v>
      </c>
      <c r="AM16" s="18">
        <f>'[20]Additions (Asset and Reserve)'!T11</f>
        <v>0</v>
      </c>
      <c r="AN16" s="120"/>
      <c r="AO16" s="120">
        <f t="shared" si="51"/>
        <v>0</v>
      </c>
      <c r="AP16" s="120">
        <f t="shared" si="52"/>
        <v>0</v>
      </c>
      <c r="AQ16" s="58">
        <f>SUM($AH16:$AM16)/SUM($AH$46:$AM$46)*'Capital Spending'!D$6*$AO$1</f>
        <v>0</v>
      </c>
      <c r="AR16" s="58">
        <f>SUM($AH16:$AM16)/SUM($AH$46:$AM$46)*'Capital Spending'!E$6*$AO$1</f>
        <v>0</v>
      </c>
      <c r="AS16" s="58">
        <f>SUM($AH16:$AM16)/SUM($AH$46:$AM$46)*'Capital Spending'!F$6*$AO$1</f>
        <v>0</v>
      </c>
      <c r="AT16" s="58">
        <f>SUM($AH16:$AM16)/SUM($AH$46:$AM$46)*'Capital Spending'!G$6*$AO$1</f>
        <v>0</v>
      </c>
      <c r="AU16" s="58">
        <f>SUM($AH16:$AM16)/SUM($AH$46:$AM$46)*'Capital Spending'!H$6*$AO$1</f>
        <v>0</v>
      </c>
      <c r="AV16" s="58">
        <f>SUM($AH16:$AM16)/SUM($AH$46:$AM$46)*'Capital Spending'!I$6*$AO$1</f>
        <v>0</v>
      </c>
      <c r="AW16" s="58">
        <f>SUM($AH16:$AM16)/SUM($AH$46:$AM$46)*'Capital Spending'!J$6*$AO$1</f>
        <v>0</v>
      </c>
      <c r="AX16" s="58">
        <f>SUM($AH16:$AM16)/SUM($AH$46:$AM$46)*'Capital Spending'!K$6*$AO$1</f>
        <v>0</v>
      </c>
      <c r="AY16" s="58">
        <f>SUM($AH16:$AM16)/SUM($AH$46:$AM$46)*'Capital Spending'!L$6*$AO$1</f>
        <v>0</v>
      </c>
      <c r="AZ16" s="58">
        <f>SUM($AH16:$AM16)/SUM($AH$46:$AM$46)*'Capital Spending'!M$6*$AO$1</f>
        <v>0</v>
      </c>
      <c r="BA16" s="58">
        <f>SUM($AH16:$AM16)/SUM($AH$46:$AM$46)*'Capital Spending'!N$6*$AO$1</f>
        <v>0</v>
      </c>
      <c r="BB16" s="58">
        <f>SUM($AH16:$AM16)/SUM($AH$46:$AM$46)*'Capital Spending'!O$6*$AO$1</f>
        <v>0</v>
      </c>
      <c r="BC16" s="58">
        <f>SUM($AH16:$AM16)/SUM($AH$46:$AM$46)*'Capital Spending'!P$6*$AO$1</f>
        <v>0</v>
      </c>
      <c r="BD16" s="58">
        <f>SUM($AH16:$AM16)/SUM($AH$46:$AM$46)*'Capital Spending'!Q$6*$AO$1</f>
        <v>0</v>
      </c>
      <c r="BE16" s="58">
        <f>SUM($AH16:$AM16)/SUM($AH$46:$AM$46)*'Capital Spending'!R$6*$AO$1</f>
        <v>0</v>
      </c>
      <c r="BF16" s="58">
        <f>SUM($AH16:$AM16)/SUM($AH$46:$AM$46)*'Capital Spending'!S$6*$AO$1</f>
        <v>0</v>
      </c>
      <c r="BG16" s="58">
        <f>SUM($AH16:$AM16)/SUM($AH$46:$AM$46)*'Capital Spending'!T$6*$AO$1</f>
        <v>0</v>
      </c>
      <c r="BH16" s="58">
        <f>SUM($AH16:$AM16)/SUM($AH$46:$AM$46)*'Capital Spending'!U$6*$AO$1</f>
        <v>0</v>
      </c>
      <c r="BI16" s="19"/>
      <c r="BJ16" s="107"/>
      <c r="BK16" s="18">
        <f>'[20]Retires (Asset and Reserve)'!M11</f>
        <v>0</v>
      </c>
      <c r="BL16" s="18">
        <f>'[20]Retires (Asset and Reserve)'!N11</f>
        <v>0</v>
      </c>
      <c r="BM16" s="18">
        <f>'[20]Retires (Asset and Reserve)'!O11</f>
        <v>0</v>
      </c>
      <c r="BN16" s="18">
        <f>'[20]Retires (Asset and Reserve)'!P11</f>
        <v>0</v>
      </c>
      <c r="BO16" s="18">
        <f>'[20]Retires (Asset and Reserve)'!Q11</f>
        <v>0</v>
      </c>
      <c r="BP16" s="18">
        <f>'[20]Retires (Asset and Reserve)'!R11</f>
        <v>0</v>
      </c>
      <c r="BQ16" s="18">
        <f t="shared" si="85"/>
        <v>0</v>
      </c>
      <c r="BR16" s="19">
        <f t="shared" si="86"/>
        <v>0</v>
      </c>
      <c r="BS16" s="19">
        <f t="shared" si="87"/>
        <v>0</v>
      </c>
      <c r="BT16" s="19">
        <f t="shared" si="88"/>
        <v>0</v>
      </c>
      <c r="BU16" s="19">
        <f t="shared" si="89"/>
        <v>0</v>
      </c>
      <c r="BV16" s="19">
        <f t="shared" si="90"/>
        <v>0</v>
      </c>
      <c r="BW16" s="19">
        <f t="shared" si="91"/>
        <v>0</v>
      </c>
      <c r="BX16" s="19">
        <f t="shared" si="92"/>
        <v>0</v>
      </c>
      <c r="BY16" s="19">
        <f t="shared" si="93"/>
        <v>0</v>
      </c>
      <c r="BZ16" s="19">
        <f t="shared" si="94"/>
        <v>0</v>
      </c>
      <c r="CA16" s="19">
        <f t="shared" si="95"/>
        <v>0</v>
      </c>
      <c r="CB16" s="19">
        <f t="shared" si="96"/>
        <v>0</v>
      </c>
      <c r="CC16" s="19">
        <f t="shared" si="97"/>
        <v>0</v>
      </c>
      <c r="CD16" s="19">
        <f t="shared" si="98"/>
        <v>0</v>
      </c>
      <c r="CE16" s="19">
        <f t="shared" si="99"/>
        <v>0</v>
      </c>
      <c r="CF16" s="19">
        <f t="shared" si="100"/>
        <v>0</v>
      </c>
      <c r="CG16" s="19">
        <f t="shared" si="101"/>
        <v>0</v>
      </c>
      <c r="CH16" s="19">
        <f t="shared" si="102"/>
        <v>0</v>
      </c>
      <c r="CI16" s="19">
        <f t="shared" si="103"/>
        <v>0</v>
      </c>
      <c r="CJ16" s="19">
        <f t="shared" si="104"/>
        <v>0</v>
      </c>
      <c r="CK16" s="19">
        <f t="shared" si="105"/>
        <v>0</v>
      </c>
      <c r="CL16" s="19"/>
      <c r="CM16" s="18">
        <f>'[20]Transfers (Asset and Reserve)'!N13</f>
        <v>0</v>
      </c>
      <c r="CN16" s="18">
        <f>'[20]Transfers (Asset and Reserve)'!O13</f>
        <v>0</v>
      </c>
      <c r="CO16" s="18">
        <f>'[20]Transfers (Asset and Reserve)'!P13</f>
        <v>0</v>
      </c>
      <c r="CP16" s="18">
        <f>'[20]Transfers (Asset and Reserve)'!Q13</f>
        <v>0</v>
      </c>
      <c r="CQ16" s="18">
        <f>'[20]Transfers (Asset and Reserve)'!R13</f>
        <v>0</v>
      </c>
      <c r="CR16" s="18">
        <f>'[20]Transfers (Asset and Reserve)'!S13</f>
        <v>0</v>
      </c>
      <c r="CS16" s="18">
        <v>0</v>
      </c>
      <c r="CT16" s="18">
        <v>0</v>
      </c>
      <c r="CU16" s="18">
        <v>0</v>
      </c>
      <c r="CV16" s="18">
        <v>0</v>
      </c>
      <c r="CW16" s="18">
        <v>0</v>
      </c>
      <c r="CX16" s="18">
        <v>0</v>
      </c>
      <c r="CY16" s="18">
        <v>0</v>
      </c>
      <c r="CZ16" s="18">
        <v>0</v>
      </c>
      <c r="DA16" s="18">
        <v>0</v>
      </c>
      <c r="DB16" s="18">
        <v>0</v>
      </c>
      <c r="DC16" s="18">
        <v>0</v>
      </c>
      <c r="DD16" s="18">
        <v>0</v>
      </c>
      <c r="DE16" s="18">
        <v>0</v>
      </c>
      <c r="DF16" s="18">
        <v>0</v>
      </c>
      <c r="DG16" s="18">
        <v>0</v>
      </c>
      <c r="DH16" s="18">
        <v>0</v>
      </c>
      <c r="DI16" s="18">
        <v>0</v>
      </c>
      <c r="DJ16" s="18">
        <v>0</v>
      </c>
      <c r="DK16" s="18">
        <v>0</v>
      </c>
      <c r="DL16" s="18">
        <v>0</v>
      </c>
      <c r="DM16" s="18">
        <v>0</v>
      </c>
      <c r="DN16" s="19"/>
    </row>
    <row r="17" spans="1:118">
      <c r="A17" s="87">
        <v>39200</v>
      </c>
      <c r="B17" s="88" t="s">
        <v>15</v>
      </c>
      <c r="C17" s="51">
        <f t="shared" si="55"/>
        <v>7125.4100000000026</v>
      </c>
      <c r="D17" s="51">
        <f t="shared" si="56"/>
        <v>7125.4100000000026</v>
      </c>
      <c r="E17" s="18">
        <f>'[20]Asset End Balances'!N12</f>
        <v>7125.41</v>
      </c>
      <c r="F17" s="19">
        <f t="shared" si="57"/>
        <v>7125.41</v>
      </c>
      <c r="G17" s="19">
        <f t="shared" si="58"/>
        <v>7125.41</v>
      </c>
      <c r="H17" s="19">
        <f t="shared" si="59"/>
        <v>7125.41</v>
      </c>
      <c r="I17" s="19">
        <f t="shared" si="60"/>
        <v>7125.41</v>
      </c>
      <c r="J17" s="19">
        <f t="shared" si="61"/>
        <v>7125.41</v>
      </c>
      <c r="K17" s="19">
        <f t="shared" si="62"/>
        <v>7125.41</v>
      </c>
      <c r="L17" s="19">
        <f t="shared" si="63"/>
        <v>7125.41</v>
      </c>
      <c r="M17" s="19">
        <f t="shared" si="64"/>
        <v>7125.41</v>
      </c>
      <c r="N17" s="19">
        <f t="shared" si="65"/>
        <v>7125.41</v>
      </c>
      <c r="O17" s="19">
        <f t="shared" si="66"/>
        <v>7125.41</v>
      </c>
      <c r="P17" s="19">
        <f t="shared" si="67"/>
        <v>7125.41</v>
      </c>
      <c r="Q17" s="19">
        <f t="shared" si="68"/>
        <v>7125.41</v>
      </c>
      <c r="R17" s="19">
        <f t="shared" si="69"/>
        <v>7125.41</v>
      </c>
      <c r="S17" s="19">
        <f t="shared" si="70"/>
        <v>7125.41</v>
      </c>
      <c r="T17" s="19">
        <f t="shared" si="71"/>
        <v>7125.41</v>
      </c>
      <c r="U17" s="19">
        <f t="shared" si="72"/>
        <v>7125.41</v>
      </c>
      <c r="V17" s="19">
        <f t="shared" si="73"/>
        <v>7125.41</v>
      </c>
      <c r="W17" s="19">
        <f t="shared" si="74"/>
        <v>7125.41</v>
      </c>
      <c r="X17" s="19">
        <f t="shared" si="75"/>
        <v>7125.41</v>
      </c>
      <c r="Y17" s="19">
        <f t="shared" si="76"/>
        <v>7125.41</v>
      </c>
      <c r="Z17" s="19">
        <f t="shared" si="77"/>
        <v>7125.41</v>
      </c>
      <c r="AA17" s="19">
        <f t="shared" si="78"/>
        <v>7125.41</v>
      </c>
      <c r="AB17" s="19">
        <f t="shared" si="79"/>
        <v>7125.41</v>
      </c>
      <c r="AC17" s="19">
        <f t="shared" si="80"/>
        <v>7125.41</v>
      </c>
      <c r="AD17" s="19">
        <f t="shared" si="81"/>
        <v>7125.41</v>
      </c>
      <c r="AE17" s="19">
        <f t="shared" si="82"/>
        <v>7125.41</v>
      </c>
      <c r="AF17" s="19">
        <f t="shared" si="83"/>
        <v>7125.41</v>
      </c>
      <c r="AH17" s="18">
        <f>'[20]Additions (Asset and Reserve)'!O12</f>
        <v>0</v>
      </c>
      <c r="AI17" s="18">
        <f>'[20]Additions (Asset and Reserve)'!P12</f>
        <v>0</v>
      </c>
      <c r="AJ17" s="18">
        <f>'[20]Additions (Asset and Reserve)'!Q12</f>
        <v>0</v>
      </c>
      <c r="AK17" s="18">
        <f>'[20]Additions (Asset and Reserve)'!R12</f>
        <v>0</v>
      </c>
      <c r="AL17" s="18">
        <f>'[20]Additions (Asset and Reserve)'!S12</f>
        <v>0</v>
      </c>
      <c r="AM17" s="18">
        <f>'[20]Additions (Asset and Reserve)'!T12</f>
        <v>0</v>
      </c>
      <c r="AN17" s="120">
        <f t="shared" ref="AN17:AN22" si="106">SUM($AH17:$AM17)/SUM($AH$46:$AM$46)*$AN$46</f>
        <v>0</v>
      </c>
      <c r="AO17" s="120">
        <f t="shared" si="51"/>
        <v>0</v>
      </c>
      <c r="AP17" s="120">
        <f t="shared" si="52"/>
        <v>0</v>
      </c>
      <c r="AQ17" s="58">
        <f>SUM($AH17:$AM17)/SUM($AH$46:$AM$46)*'Capital Spending'!D$6*$AO$1</f>
        <v>0</v>
      </c>
      <c r="AR17" s="58">
        <f>SUM($AH17:$AM17)/SUM($AH$46:$AM$46)*'Capital Spending'!E$6*$AO$1</f>
        <v>0</v>
      </c>
      <c r="AS17" s="58">
        <f>SUM($AH17:$AM17)/SUM($AH$46:$AM$46)*'Capital Spending'!F$6*$AO$1</f>
        <v>0</v>
      </c>
      <c r="AT17" s="58">
        <f>SUM($AH17:$AM17)/SUM($AH$46:$AM$46)*'Capital Spending'!G$6*$AO$1</f>
        <v>0</v>
      </c>
      <c r="AU17" s="58">
        <f>SUM($AH17:$AM17)/SUM($AH$46:$AM$46)*'Capital Spending'!H$6*$AO$1</f>
        <v>0</v>
      </c>
      <c r="AV17" s="58">
        <f>SUM($AH17:$AM17)/SUM($AH$46:$AM$46)*'Capital Spending'!I$6*$AO$1</f>
        <v>0</v>
      </c>
      <c r="AW17" s="58">
        <f>SUM($AH17:$AM17)/SUM($AH$46:$AM$46)*'Capital Spending'!J$6*$AO$1</f>
        <v>0</v>
      </c>
      <c r="AX17" s="58">
        <f>SUM($AH17:$AM17)/SUM($AH$46:$AM$46)*'Capital Spending'!K$6*$AO$1</f>
        <v>0</v>
      </c>
      <c r="AY17" s="58">
        <f>SUM($AH17:$AM17)/SUM($AH$46:$AM$46)*'Capital Spending'!L$6*$AO$1</f>
        <v>0</v>
      </c>
      <c r="AZ17" s="58">
        <f>SUM($AH17:$AM17)/SUM($AH$46:$AM$46)*'Capital Spending'!M$6*$AO$1</f>
        <v>0</v>
      </c>
      <c r="BA17" s="58">
        <f>SUM($AH17:$AM17)/SUM($AH$46:$AM$46)*'Capital Spending'!N$6*$AO$1</f>
        <v>0</v>
      </c>
      <c r="BB17" s="58">
        <f>SUM($AH17:$AM17)/SUM($AH$46:$AM$46)*'Capital Spending'!O$6*$AO$1</f>
        <v>0</v>
      </c>
      <c r="BC17" s="58">
        <f>SUM($AH17:$AM17)/SUM($AH$46:$AM$46)*'Capital Spending'!P$6*$AO$1</f>
        <v>0</v>
      </c>
      <c r="BD17" s="58">
        <f>SUM($AH17:$AM17)/SUM($AH$46:$AM$46)*'Capital Spending'!Q$6*$AO$1</f>
        <v>0</v>
      </c>
      <c r="BE17" s="58">
        <f>SUM($AH17:$AM17)/SUM($AH$46:$AM$46)*'Capital Spending'!R$6*$AO$1</f>
        <v>0</v>
      </c>
      <c r="BF17" s="58">
        <f>SUM($AH17:$AM17)/SUM($AH$46:$AM$46)*'Capital Spending'!S$6*$AO$1</f>
        <v>0</v>
      </c>
      <c r="BG17" s="58">
        <f>SUM($AH17:$AM17)/SUM($AH$46:$AM$46)*'Capital Spending'!T$6*$AO$1</f>
        <v>0</v>
      </c>
      <c r="BH17" s="58">
        <f>SUM($AH17:$AM17)/SUM($AH$46:$AM$46)*'Capital Spending'!U$6*$AO$1</f>
        <v>0</v>
      </c>
      <c r="BI17" s="19"/>
      <c r="BJ17" s="107">
        <v>0</v>
      </c>
      <c r="BK17" s="18">
        <f>'[20]Retires (Asset and Reserve)'!M12</f>
        <v>0</v>
      </c>
      <c r="BL17" s="18">
        <f>'[20]Retires (Asset and Reserve)'!N12</f>
        <v>0</v>
      </c>
      <c r="BM17" s="18">
        <f>'[20]Retires (Asset and Reserve)'!O12</f>
        <v>0</v>
      </c>
      <c r="BN17" s="18">
        <f>'[20]Retires (Asset and Reserve)'!P12</f>
        <v>0</v>
      </c>
      <c r="BO17" s="18">
        <f>'[20]Retires (Asset and Reserve)'!Q12</f>
        <v>0</v>
      </c>
      <c r="BP17" s="18">
        <f>'[20]Retires (Asset and Reserve)'!R12</f>
        <v>0</v>
      </c>
      <c r="BQ17" s="18">
        <f t="shared" si="85"/>
        <v>0</v>
      </c>
      <c r="BR17" s="19">
        <f t="shared" si="86"/>
        <v>0</v>
      </c>
      <c r="BS17" s="19">
        <f t="shared" si="87"/>
        <v>0</v>
      </c>
      <c r="BT17" s="19">
        <f t="shared" si="88"/>
        <v>0</v>
      </c>
      <c r="BU17" s="19">
        <f t="shared" si="89"/>
        <v>0</v>
      </c>
      <c r="BV17" s="19">
        <f t="shared" si="90"/>
        <v>0</v>
      </c>
      <c r="BW17" s="19">
        <f t="shared" si="91"/>
        <v>0</v>
      </c>
      <c r="BX17" s="19">
        <f t="shared" si="92"/>
        <v>0</v>
      </c>
      <c r="BY17" s="19">
        <f t="shared" si="93"/>
        <v>0</v>
      </c>
      <c r="BZ17" s="19">
        <f t="shared" si="94"/>
        <v>0</v>
      </c>
      <c r="CA17" s="19">
        <f t="shared" si="95"/>
        <v>0</v>
      </c>
      <c r="CB17" s="19">
        <f t="shared" si="96"/>
        <v>0</v>
      </c>
      <c r="CC17" s="19">
        <f t="shared" si="97"/>
        <v>0</v>
      </c>
      <c r="CD17" s="19">
        <f t="shared" si="98"/>
        <v>0</v>
      </c>
      <c r="CE17" s="19">
        <f t="shared" si="99"/>
        <v>0</v>
      </c>
      <c r="CF17" s="19">
        <f t="shared" si="100"/>
        <v>0</v>
      </c>
      <c r="CG17" s="19">
        <f t="shared" si="101"/>
        <v>0</v>
      </c>
      <c r="CH17" s="19">
        <f t="shared" si="102"/>
        <v>0</v>
      </c>
      <c r="CI17" s="19">
        <f t="shared" si="103"/>
        <v>0</v>
      </c>
      <c r="CJ17" s="19">
        <f t="shared" si="104"/>
        <v>0</v>
      </c>
      <c r="CK17" s="19">
        <f t="shared" si="105"/>
        <v>0</v>
      </c>
      <c r="CL17" s="19"/>
      <c r="CM17" s="18">
        <f>'[20]Transfers (Asset and Reserve)'!N14</f>
        <v>0</v>
      </c>
      <c r="CN17" s="18">
        <f>'[20]Transfers (Asset and Reserve)'!O14</f>
        <v>0</v>
      </c>
      <c r="CO17" s="18">
        <f>'[20]Transfers (Asset and Reserve)'!P14</f>
        <v>0</v>
      </c>
      <c r="CP17" s="18">
        <f>'[20]Transfers (Asset and Reserve)'!Q14</f>
        <v>0</v>
      </c>
      <c r="CQ17" s="18">
        <f>'[20]Transfers (Asset and Reserve)'!R14</f>
        <v>0</v>
      </c>
      <c r="CR17" s="18">
        <f>'[20]Transfers (Asset and Reserve)'!S14</f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0</v>
      </c>
      <c r="DG17" s="18">
        <v>0</v>
      </c>
      <c r="DH17" s="18">
        <v>0</v>
      </c>
      <c r="DI17" s="18">
        <v>0</v>
      </c>
      <c r="DJ17" s="18">
        <v>0</v>
      </c>
      <c r="DK17" s="18">
        <v>0</v>
      </c>
      <c r="DL17" s="18">
        <v>0</v>
      </c>
      <c r="DM17" s="18">
        <v>0</v>
      </c>
      <c r="DN17" s="19"/>
    </row>
    <row r="18" spans="1:118">
      <c r="A18" s="87">
        <v>39300</v>
      </c>
      <c r="B18" s="88" t="s">
        <v>16</v>
      </c>
      <c r="C18" s="51">
        <f t="shared" si="55"/>
        <v>0</v>
      </c>
      <c r="D18" s="51">
        <f t="shared" si="56"/>
        <v>0</v>
      </c>
      <c r="E18" s="18">
        <v>0</v>
      </c>
      <c r="F18" s="19">
        <f t="shared" si="57"/>
        <v>0</v>
      </c>
      <c r="G18" s="19">
        <f t="shared" si="58"/>
        <v>0</v>
      </c>
      <c r="H18" s="19">
        <f t="shared" si="59"/>
        <v>0</v>
      </c>
      <c r="I18" s="19">
        <f t="shared" si="60"/>
        <v>0</v>
      </c>
      <c r="J18" s="19">
        <f t="shared" si="61"/>
        <v>0</v>
      </c>
      <c r="K18" s="19">
        <f t="shared" si="62"/>
        <v>0</v>
      </c>
      <c r="L18" s="19">
        <f t="shared" si="63"/>
        <v>0</v>
      </c>
      <c r="M18" s="19">
        <f t="shared" si="64"/>
        <v>0</v>
      </c>
      <c r="N18" s="19">
        <f t="shared" si="65"/>
        <v>0</v>
      </c>
      <c r="O18" s="19">
        <f t="shared" si="66"/>
        <v>0</v>
      </c>
      <c r="P18" s="19">
        <f t="shared" si="67"/>
        <v>0</v>
      </c>
      <c r="Q18" s="19">
        <f t="shared" si="68"/>
        <v>0</v>
      </c>
      <c r="R18" s="19">
        <f t="shared" si="69"/>
        <v>0</v>
      </c>
      <c r="S18" s="19">
        <f t="shared" si="70"/>
        <v>0</v>
      </c>
      <c r="T18" s="19">
        <f t="shared" si="71"/>
        <v>0</v>
      </c>
      <c r="U18" s="19">
        <f t="shared" si="72"/>
        <v>0</v>
      </c>
      <c r="V18" s="19">
        <f t="shared" si="73"/>
        <v>0</v>
      </c>
      <c r="W18" s="19">
        <f t="shared" si="74"/>
        <v>0</v>
      </c>
      <c r="X18" s="19">
        <f t="shared" si="75"/>
        <v>0</v>
      </c>
      <c r="Y18" s="19">
        <f t="shared" si="76"/>
        <v>0</v>
      </c>
      <c r="Z18" s="19">
        <f t="shared" si="77"/>
        <v>0</v>
      </c>
      <c r="AA18" s="19">
        <f t="shared" si="78"/>
        <v>0</v>
      </c>
      <c r="AB18" s="19">
        <f t="shared" si="79"/>
        <v>0</v>
      </c>
      <c r="AC18" s="19">
        <f t="shared" si="80"/>
        <v>0</v>
      </c>
      <c r="AD18" s="19">
        <f t="shared" si="81"/>
        <v>0</v>
      </c>
      <c r="AE18" s="19">
        <f t="shared" si="82"/>
        <v>0</v>
      </c>
      <c r="AF18" s="19">
        <f t="shared" si="83"/>
        <v>0</v>
      </c>
      <c r="AH18" s="18">
        <f>0</f>
        <v>0</v>
      </c>
      <c r="AI18" s="18">
        <f>0</f>
        <v>0</v>
      </c>
      <c r="AJ18" s="18">
        <f>0</f>
        <v>0</v>
      </c>
      <c r="AK18" s="18">
        <f>0</f>
        <v>0</v>
      </c>
      <c r="AL18" s="18">
        <f>0</f>
        <v>0</v>
      </c>
      <c r="AM18" s="18">
        <f>0</f>
        <v>0</v>
      </c>
      <c r="AN18" s="120">
        <f t="shared" si="106"/>
        <v>0</v>
      </c>
      <c r="AO18" s="120">
        <f t="shared" si="51"/>
        <v>0</v>
      </c>
      <c r="AP18" s="120">
        <f t="shared" si="52"/>
        <v>0</v>
      </c>
      <c r="AQ18" s="58">
        <f>SUM($AH18:$AM18)/SUM($AH$46:$AM$46)*'Capital Spending'!D$6*$AO$1</f>
        <v>0</v>
      </c>
      <c r="AR18" s="58">
        <f>SUM($AH18:$AM18)/SUM($AH$46:$AM$46)*'Capital Spending'!E$6*$AO$1</f>
        <v>0</v>
      </c>
      <c r="AS18" s="58">
        <f>SUM($AH18:$AM18)/SUM($AH$46:$AM$46)*'Capital Spending'!F$6*$AO$1</f>
        <v>0</v>
      </c>
      <c r="AT18" s="58">
        <f>SUM($AH18:$AM18)/SUM($AH$46:$AM$46)*'Capital Spending'!G$6*$AO$1</f>
        <v>0</v>
      </c>
      <c r="AU18" s="58">
        <f>SUM($AH18:$AM18)/SUM($AH$46:$AM$46)*'Capital Spending'!H$6*$AO$1</f>
        <v>0</v>
      </c>
      <c r="AV18" s="58">
        <f>SUM($AH18:$AM18)/SUM($AH$46:$AM$46)*'Capital Spending'!I$6*$AO$1</f>
        <v>0</v>
      </c>
      <c r="AW18" s="58">
        <f>SUM($AH18:$AM18)/SUM($AH$46:$AM$46)*'Capital Spending'!J$6*$AO$1</f>
        <v>0</v>
      </c>
      <c r="AX18" s="58">
        <f>SUM($AH18:$AM18)/SUM($AH$46:$AM$46)*'Capital Spending'!K$6*$AO$1</f>
        <v>0</v>
      </c>
      <c r="AY18" s="58">
        <f>SUM($AH18:$AM18)/SUM($AH$46:$AM$46)*'Capital Spending'!L$6*$AO$1</f>
        <v>0</v>
      </c>
      <c r="AZ18" s="58">
        <f>SUM($AH18:$AM18)/SUM($AH$46:$AM$46)*'Capital Spending'!M$6*$AO$1</f>
        <v>0</v>
      </c>
      <c r="BA18" s="58">
        <f>SUM($AH18:$AM18)/SUM($AH$46:$AM$46)*'Capital Spending'!N$6*$AO$1</f>
        <v>0</v>
      </c>
      <c r="BB18" s="58">
        <f>SUM($AH18:$AM18)/SUM($AH$46:$AM$46)*'Capital Spending'!O$6*$AO$1</f>
        <v>0</v>
      </c>
      <c r="BC18" s="58">
        <f>SUM($AH18:$AM18)/SUM($AH$46:$AM$46)*'Capital Spending'!P$6*$AO$1</f>
        <v>0</v>
      </c>
      <c r="BD18" s="58">
        <f>SUM($AH18:$AM18)/SUM($AH$46:$AM$46)*'Capital Spending'!Q$6*$AO$1</f>
        <v>0</v>
      </c>
      <c r="BE18" s="58">
        <f>SUM($AH18:$AM18)/SUM($AH$46:$AM$46)*'Capital Spending'!R$6*$AO$1</f>
        <v>0</v>
      </c>
      <c r="BF18" s="58">
        <f>SUM($AH18:$AM18)/SUM($AH$46:$AM$46)*'Capital Spending'!S$6*$AO$1</f>
        <v>0</v>
      </c>
      <c r="BG18" s="58">
        <f>SUM($AH18:$AM18)/SUM($AH$46:$AM$46)*'Capital Spending'!T$6*$AO$1</f>
        <v>0</v>
      </c>
      <c r="BH18" s="58">
        <f>SUM($AH18:$AM18)/SUM($AH$46:$AM$46)*'Capital Spending'!U$6*$AO$1</f>
        <v>0</v>
      </c>
      <c r="BI18" s="19"/>
      <c r="BJ18" s="107">
        <v>0</v>
      </c>
      <c r="BK18" s="18">
        <f>0</f>
        <v>0</v>
      </c>
      <c r="BL18" s="18">
        <f>0</f>
        <v>0</v>
      </c>
      <c r="BM18" s="18">
        <f>0</f>
        <v>0</v>
      </c>
      <c r="BN18" s="18">
        <f>0</f>
        <v>0</v>
      </c>
      <c r="BO18" s="18">
        <f>0</f>
        <v>0</v>
      </c>
      <c r="BP18" s="18">
        <f>0</f>
        <v>0</v>
      </c>
      <c r="BQ18" s="18">
        <f t="shared" si="85"/>
        <v>0</v>
      </c>
      <c r="BR18" s="19">
        <f t="shared" si="86"/>
        <v>0</v>
      </c>
      <c r="BS18" s="19">
        <f t="shared" si="87"/>
        <v>0</v>
      </c>
      <c r="BT18" s="19">
        <f t="shared" si="88"/>
        <v>0</v>
      </c>
      <c r="BU18" s="19">
        <f t="shared" si="89"/>
        <v>0</v>
      </c>
      <c r="BV18" s="19">
        <f t="shared" si="90"/>
        <v>0</v>
      </c>
      <c r="BW18" s="19">
        <f t="shared" si="91"/>
        <v>0</v>
      </c>
      <c r="BX18" s="19">
        <f t="shared" si="92"/>
        <v>0</v>
      </c>
      <c r="BY18" s="19">
        <f t="shared" si="93"/>
        <v>0</v>
      </c>
      <c r="BZ18" s="19">
        <f t="shared" si="94"/>
        <v>0</v>
      </c>
      <c r="CA18" s="19">
        <f t="shared" si="95"/>
        <v>0</v>
      </c>
      <c r="CB18" s="19">
        <f t="shared" si="96"/>
        <v>0</v>
      </c>
      <c r="CC18" s="19">
        <f t="shared" si="97"/>
        <v>0</v>
      </c>
      <c r="CD18" s="19">
        <f t="shared" si="98"/>
        <v>0</v>
      </c>
      <c r="CE18" s="19">
        <f t="shared" si="99"/>
        <v>0</v>
      </c>
      <c r="CF18" s="19">
        <f t="shared" si="100"/>
        <v>0</v>
      </c>
      <c r="CG18" s="19">
        <f t="shared" si="101"/>
        <v>0</v>
      </c>
      <c r="CH18" s="19">
        <f t="shared" si="102"/>
        <v>0</v>
      </c>
      <c r="CI18" s="19">
        <f t="shared" si="103"/>
        <v>0</v>
      </c>
      <c r="CJ18" s="19">
        <f t="shared" si="104"/>
        <v>0</v>
      </c>
      <c r="CK18" s="19">
        <f t="shared" si="105"/>
        <v>0</v>
      </c>
      <c r="CL18" s="19"/>
      <c r="CM18" s="18">
        <f>0</f>
        <v>0</v>
      </c>
      <c r="CN18" s="18">
        <f>0</f>
        <v>0</v>
      </c>
      <c r="CO18" s="18">
        <f>0</f>
        <v>0</v>
      </c>
      <c r="CP18" s="18">
        <f>0</f>
        <v>0</v>
      </c>
      <c r="CQ18" s="18">
        <f>0</f>
        <v>0</v>
      </c>
      <c r="CR18" s="18">
        <f>0</f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8">
        <v>0</v>
      </c>
      <c r="CZ18" s="18">
        <v>0</v>
      </c>
      <c r="DA18" s="18">
        <v>0</v>
      </c>
      <c r="DB18" s="18">
        <v>0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0</v>
      </c>
      <c r="DL18" s="18">
        <v>0</v>
      </c>
      <c r="DM18" s="18">
        <v>0</v>
      </c>
      <c r="DN18" s="19"/>
    </row>
    <row r="19" spans="1:118">
      <c r="A19" s="87">
        <v>39400</v>
      </c>
      <c r="B19" s="88" t="s">
        <v>17</v>
      </c>
      <c r="C19" s="51">
        <f t="shared" si="55"/>
        <v>121578.56679983175</v>
      </c>
      <c r="D19" s="51">
        <f t="shared" si="56"/>
        <v>121415.95157857971</v>
      </c>
      <c r="E19" s="18">
        <f>'[20]Asset End Balances'!N13</f>
        <v>160004.82999999999</v>
      </c>
      <c r="F19" s="19">
        <f t="shared" si="57"/>
        <v>160004.82999999999</v>
      </c>
      <c r="G19" s="19">
        <f t="shared" si="58"/>
        <v>160004.82999999999</v>
      </c>
      <c r="H19" s="19">
        <f t="shared" si="59"/>
        <v>159988.51999999999</v>
      </c>
      <c r="I19" s="19">
        <f t="shared" si="60"/>
        <v>159976.71</v>
      </c>
      <c r="J19" s="19">
        <f t="shared" si="61"/>
        <v>159976.71</v>
      </c>
      <c r="K19" s="19">
        <f t="shared" si="62"/>
        <v>81727.010000000009</v>
      </c>
      <c r="L19" s="19">
        <f t="shared" si="63"/>
        <v>83920.918510783667</v>
      </c>
      <c r="M19" s="19">
        <f t="shared" si="64"/>
        <v>85501.491149340247</v>
      </c>
      <c r="N19" s="19">
        <f t="shared" si="65"/>
        <v>88202.155128114027</v>
      </c>
      <c r="O19" s="19">
        <f t="shared" si="66"/>
        <v>90969.971498986168</v>
      </c>
      <c r="P19" s="19">
        <f t="shared" si="67"/>
        <v>93737.787869858308</v>
      </c>
      <c r="Q19" s="19">
        <f t="shared" si="68"/>
        <v>96505.604240730449</v>
      </c>
      <c r="R19" s="19">
        <f t="shared" si="69"/>
        <v>99273.420611602589</v>
      </c>
      <c r="S19" s="19">
        <f t="shared" si="70"/>
        <v>102041.23698247473</v>
      </c>
      <c r="T19" s="19">
        <f t="shared" si="71"/>
        <v>104809.05335334687</v>
      </c>
      <c r="U19" s="19">
        <f t="shared" si="72"/>
        <v>107576.86972421901</v>
      </c>
      <c r="V19" s="19">
        <f t="shared" si="73"/>
        <v>110344.68609509115</v>
      </c>
      <c r="W19" s="19">
        <f t="shared" si="74"/>
        <v>113112.50246596329</v>
      </c>
      <c r="X19" s="19">
        <f t="shared" si="75"/>
        <v>115880.31883683543</v>
      </c>
      <c r="Y19" s="19">
        <f t="shared" si="76"/>
        <v>118648.13520770757</v>
      </c>
      <c r="Z19" s="19">
        <f t="shared" si="77"/>
        <v>121415.95157857971</v>
      </c>
      <c r="AA19" s="19">
        <f t="shared" si="78"/>
        <v>124183.76794945185</v>
      </c>
      <c r="AB19" s="19">
        <f t="shared" si="79"/>
        <v>126951.58432032399</v>
      </c>
      <c r="AC19" s="19">
        <f t="shared" si="80"/>
        <v>129719.40069119613</v>
      </c>
      <c r="AD19" s="19">
        <f t="shared" si="81"/>
        <v>132487.21706206829</v>
      </c>
      <c r="AE19" s="19">
        <f t="shared" si="82"/>
        <v>135255.03343294043</v>
      </c>
      <c r="AF19" s="19">
        <f t="shared" si="83"/>
        <v>138022.84980381257</v>
      </c>
      <c r="AH19" s="18">
        <f>'[20]Additions (Asset and Reserve)'!O13</f>
        <v>0</v>
      </c>
      <c r="AI19" s="18">
        <f>'[20]Additions (Asset and Reserve)'!P13</f>
        <v>0</v>
      </c>
      <c r="AJ19" s="18">
        <f>'[20]Additions (Asset and Reserve)'!Q13</f>
        <v>-16.309999999999999</v>
      </c>
      <c r="AK19" s="18">
        <f>'[20]Additions (Asset and Reserve)'!R13</f>
        <v>-11.81</v>
      </c>
      <c r="AL19" s="18">
        <f>'[20]Additions (Asset and Reserve)'!S13</f>
        <v>0</v>
      </c>
      <c r="AM19" s="18">
        <f>'[20]Additions (Asset and Reserve)'!T13</f>
        <v>5655.67</v>
      </c>
      <c r="AN19" s="120">
        <f t="shared" si="106"/>
        <v>2193.9085107836622</v>
      </c>
      <c r="AO19" s="120">
        <f t="shared" si="51"/>
        <v>1580.5726385565861</v>
      </c>
      <c r="AP19" s="120">
        <f t="shared" si="52"/>
        <v>2700.6639787737868</v>
      </c>
      <c r="AQ19" s="58">
        <f>SUM($AH19:$AM19)/SUM($AH$46:$AM$46)*'Capital Spending'!D$6*$AO$1</f>
        <v>2767.8163708721459</v>
      </c>
      <c r="AR19" s="58">
        <f>SUM($AH19:$AM19)/SUM($AH$46:$AM$46)*'Capital Spending'!E$6*$AO$1</f>
        <v>2767.8163708721459</v>
      </c>
      <c r="AS19" s="58">
        <f>SUM($AH19:$AM19)/SUM($AH$46:$AM$46)*'Capital Spending'!F$6*$AO$1</f>
        <v>2767.8163708721459</v>
      </c>
      <c r="AT19" s="58">
        <f>SUM($AH19:$AM19)/SUM($AH$46:$AM$46)*'Capital Spending'!G$6*$AO$1</f>
        <v>2767.8163708721459</v>
      </c>
      <c r="AU19" s="58">
        <f>SUM($AH19:$AM19)/SUM($AH$46:$AM$46)*'Capital Spending'!H$6*$AO$1</f>
        <v>2767.8163708721459</v>
      </c>
      <c r="AV19" s="58">
        <f>SUM($AH19:$AM19)/SUM($AH$46:$AM$46)*'Capital Spending'!I$6*$AO$1</f>
        <v>2767.8163708721459</v>
      </c>
      <c r="AW19" s="58">
        <f>SUM($AH19:$AM19)/SUM($AH$46:$AM$46)*'Capital Spending'!J$6*$AO$1</f>
        <v>2767.8163708721459</v>
      </c>
      <c r="AX19" s="58">
        <f>SUM($AH19:$AM19)/SUM($AH$46:$AM$46)*'Capital Spending'!K$6*$AO$1</f>
        <v>2767.8163708721459</v>
      </c>
      <c r="AY19" s="58">
        <f>SUM($AH19:$AM19)/SUM($AH$46:$AM$46)*'Capital Spending'!L$6*$AO$1</f>
        <v>2767.8163708721459</v>
      </c>
      <c r="AZ19" s="58">
        <f>SUM($AH19:$AM19)/SUM($AH$46:$AM$46)*'Capital Spending'!M$6*$AO$1</f>
        <v>2767.8163708721459</v>
      </c>
      <c r="BA19" s="58">
        <f>SUM($AH19:$AM19)/SUM($AH$46:$AM$46)*'Capital Spending'!N$6*$AO$1</f>
        <v>2767.8163708721459</v>
      </c>
      <c r="BB19" s="58">
        <f>SUM($AH19:$AM19)/SUM($AH$46:$AM$46)*'Capital Spending'!O$6*$AO$1</f>
        <v>2767.8163708721459</v>
      </c>
      <c r="BC19" s="58">
        <f>SUM($AH19:$AM19)/SUM($AH$46:$AM$46)*'Capital Spending'!P$6*$AO$1</f>
        <v>2767.8163708721459</v>
      </c>
      <c r="BD19" s="58">
        <f>SUM($AH19:$AM19)/SUM($AH$46:$AM$46)*'Capital Spending'!Q$6*$AO$1</f>
        <v>2767.8163708721459</v>
      </c>
      <c r="BE19" s="58">
        <f>SUM($AH19:$AM19)/SUM($AH$46:$AM$46)*'Capital Spending'!R$6*$AO$1</f>
        <v>2767.8163708721459</v>
      </c>
      <c r="BF19" s="58">
        <f>SUM($AH19:$AM19)/SUM($AH$46:$AM$46)*'Capital Spending'!S$6*$AO$1</f>
        <v>2767.8163708721459</v>
      </c>
      <c r="BG19" s="58">
        <f>SUM($AH19:$AM19)/SUM($AH$46:$AM$46)*'Capital Spending'!T$6*$AO$1</f>
        <v>2767.8163708721459</v>
      </c>
      <c r="BH19" s="58">
        <f>SUM($AH19:$AM19)/SUM($AH$46:$AM$46)*'Capital Spending'!U$6*$AO$1</f>
        <v>2767.8163708721459</v>
      </c>
      <c r="BI19" s="19"/>
      <c r="BJ19" s="107">
        <v>0</v>
      </c>
      <c r="BK19" s="18">
        <f>'[20]Retires (Asset and Reserve)'!M13</f>
        <v>0</v>
      </c>
      <c r="BL19" s="18">
        <f>'[20]Retires (Asset and Reserve)'!N13</f>
        <v>0</v>
      </c>
      <c r="BM19" s="18">
        <f>'[20]Retires (Asset and Reserve)'!O13</f>
        <v>0</v>
      </c>
      <c r="BN19" s="18">
        <f>'[20]Retires (Asset and Reserve)'!P13</f>
        <v>0</v>
      </c>
      <c r="BO19" s="18">
        <f>'[20]Retires (Asset and Reserve)'!Q13</f>
        <v>0</v>
      </c>
      <c r="BP19" s="18">
        <f>'[20]Retires (Asset and Reserve)'!R13</f>
        <v>-83905.37</v>
      </c>
      <c r="BQ19" s="18">
        <f t="shared" si="85"/>
        <v>0</v>
      </c>
      <c r="BR19" s="19">
        <f t="shared" si="86"/>
        <v>0</v>
      </c>
      <c r="BS19" s="19">
        <f t="shared" si="87"/>
        <v>0</v>
      </c>
      <c r="BT19" s="19">
        <f t="shared" si="88"/>
        <v>0</v>
      </c>
      <c r="BU19" s="19">
        <f t="shared" si="89"/>
        <v>0</v>
      </c>
      <c r="BV19" s="19">
        <f t="shared" si="90"/>
        <v>0</v>
      </c>
      <c r="BW19" s="19">
        <f t="shared" si="91"/>
        <v>0</v>
      </c>
      <c r="BX19" s="19">
        <f t="shared" si="92"/>
        <v>0</v>
      </c>
      <c r="BY19" s="19">
        <f t="shared" si="93"/>
        <v>0</v>
      </c>
      <c r="BZ19" s="19">
        <f t="shared" si="94"/>
        <v>0</v>
      </c>
      <c r="CA19" s="19">
        <f t="shared" si="95"/>
        <v>0</v>
      </c>
      <c r="CB19" s="19">
        <f t="shared" si="96"/>
        <v>0</v>
      </c>
      <c r="CC19" s="19">
        <f t="shared" si="97"/>
        <v>0</v>
      </c>
      <c r="CD19" s="19">
        <f t="shared" si="98"/>
        <v>0</v>
      </c>
      <c r="CE19" s="19">
        <f t="shared" si="99"/>
        <v>0</v>
      </c>
      <c r="CF19" s="19">
        <f t="shared" si="100"/>
        <v>0</v>
      </c>
      <c r="CG19" s="19">
        <f t="shared" si="101"/>
        <v>0</v>
      </c>
      <c r="CH19" s="19">
        <f t="shared" si="102"/>
        <v>0</v>
      </c>
      <c r="CI19" s="19">
        <f t="shared" si="103"/>
        <v>0</v>
      </c>
      <c r="CJ19" s="19">
        <f t="shared" si="104"/>
        <v>0</v>
      </c>
      <c r="CK19" s="19">
        <f t="shared" si="105"/>
        <v>0</v>
      </c>
      <c r="CL19" s="19"/>
      <c r="CM19" s="18">
        <f>'[20]Transfers (Asset and Reserve)'!N13</f>
        <v>0</v>
      </c>
      <c r="CN19" s="18">
        <f>'[20]Transfers (Asset and Reserve)'!O13</f>
        <v>0</v>
      </c>
      <c r="CO19" s="18">
        <f>'[20]Transfers (Asset and Reserve)'!P13</f>
        <v>0</v>
      </c>
      <c r="CP19" s="18">
        <f>'[20]Transfers (Asset and Reserve)'!Q13</f>
        <v>0</v>
      </c>
      <c r="CQ19" s="18">
        <f>'[20]Transfers (Asset and Reserve)'!R13</f>
        <v>0</v>
      </c>
      <c r="CR19" s="18">
        <f>'[20]Transfers (Asset and Reserve)'!S13</f>
        <v>0</v>
      </c>
      <c r="CS19" s="18">
        <v>0</v>
      </c>
      <c r="CT19" s="18">
        <v>0</v>
      </c>
      <c r="CU19" s="18">
        <v>0</v>
      </c>
      <c r="CV19" s="18">
        <v>0</v>
      </c>
      <c r="CW19" s="18">
        <v>0</v>
      </c>
      <c r="CX19" s="18">
        <v>0</v>
      </c>
      <c r="CY19" s="18">
        <v>0</v>
      </c>
      <c r="CZ19" s="18">
        <v>0</v>
      </c>
      <c r="DA19" s="18">
        <v>0</v>
      </c>
      <c r="DB19" s="18">
        <v>0</v>
      </c>
      <c r="DC19" s="18">
        <v>0</v>
      </c>
      <c r="DD19" s="18">
        <v>0</v>
      </c>
      <c r="DE19" s="18">
        <v>0</v>
      </c>
      <c r="DF19" s="18">
        <v>0</v>
      </c>
      <c r="DG19" s="18">
        <v>0</v>
      </c>
      <c r="DH19" s="18">
        <v>0</v>
      </c>
      <c r="DI19" s="18">
        <v>0</v>
      </c>
      <c r="DJ19" s="18">
        <v>0</v>
      </c>
      <c r="DK19" s="18">
        <v>0</v>
      </c>
      <c r="DL19" s="18">
        <v>0</v>
      </c>
      <c r="DM19" s="18">
        <v>0</v>
      </c>
      <c r="DN19" s="19"/>
    </row>
    <row r="20" spans="1:118">
      <c r="A20" s="142">
        <v>39420</v>
      </c>
      <c r="B20" t="s">
        <v>196</v>
      </c>
      <c r="C20" s="51">
        <f t="shared" si="55"/>
        <v>76748.881889557291</v>
      </c>
      <c r="D20" s="51">
        <f t="shared" si="56"/>
        <v>392536.13587012351</v>
      </c>
      <c r="E20" s="18">
        <f>'[20]Asset End Balances'!N14</f>
        <v>39434.589999999997</v>
      </c>
      <c r="F20" s="19">
        <f t="shared" si="57"/>
        <v>39434.589999999997</v>
      </c>
      <c r="G20" s="19">
        <f t="shared" si="58"/>
        <v>39434.589999999997</v>
      </c>
      <c r="H20" s="19">
        <f t="shared" si="59"/>
        <v>39434.589999999997</v>
      </c>
      <c r="I20" s="19">
        <f t="shared" si="60"/>
        <v>39434.589999999997</v>
      </c>
      <c r="J20" s="19">
        <f t="shared" si="61"/>
        <v>39434.589999999997</v>
      </c>
      <c r="K20" s="19">
        <f t="shared" si="62"/>
        <v>48746.42</v>
      </c>
      <c r="L20" s="19">
        <f t="shared" si="63"/>
        <v>67750.282374965114</v>
      </c>
      <c r="M20" s="19">
        <f t="shared" si="64"/>
        <v>81441.366004535274</v>
      </c>
      <c r="N20" s="19">
        <f t="shared" si="65"/>
        <v>104834.79664276649</v>
      </c>
      <c r="O20" s="19">
        <f t="shared" si="66"/>
        <v>128809.90824504624</v>
      </c>
      <c r="P20" s="19">
        <f t="shared" si="67"/>
        <v>152785.01984732598</v>
      </c>
      <c r="Q20" s="19">
        <f t="shared" si="68"/>
        <v>176760.13144960572</v>
      </c>
      <c r="R20" s="19">
        <f t="shared" si="69"/>
        <v>200735.24305188545</v>
      </c>
      <c r="S20" s="19">
        <f t="shared" si="70"/>
        <v>224710.35465416519</v>
      </c>
      <c r="T20" s="19">
        <f t="shared" si="71"/>
        <v>248685.46625644492</v>
      </c>
      <c r="U20" s="19">
        <f t="shared" si="72"/>
        <v>272660.57785872469</v>
      </c>
      <c r="V20" s="19">
        <f t="shared" si="73"/>
        <v>296635.68946100445</v>
      </c>
      <c r="W20" s="19">
        <f t="shared" si="74"/>
        <v>320610.80106328422</v>
      </c>
      <c r="X20" s="19">
        <f t="shared" si="75"/>
        <v>344585.91266556398</v>
      </c>
      <c r="Y20" s="19">
        <f t="shared" si="76"/>
        <v>368561.02426784375</v>
      </c>
      <c r="Z20" s="19">
        <f t="shared" si="77"/>
        <v>392536.13587012351</v>
      </c>
      <c r="AA20" s="19">
        <f t="shared" si="78"/>
        <v>416511.24747240328</v>
      </c>
      <c r="AB20" s="19">
        <f t="shared" si="79"/>
        <v>440486.35907468305</v>
      </c>
      <c r="AC20" s="19">
        <f t="shared" si="80"/>
        <v>464461.47067696281</v>
      </c>
      <c r="AD20" s="19">
        <f t="shared" si="81"/>
        <v>488436.58227924258</v>
      </c>
      <c r="AE20" s="19">
        <f t="shared" si="82"/>
        <v>512411.69388152234</v>
      </c>
      <c r="AF20" s="19">
        <f t="shared" si="83"/>
        <v>536386.80548380211</v>
      </c>
      <c r="AH20" s="18">
        <f>'[20]Additions (Asset and Reserve)'!O14</f>
        <v>0</v>
      </c>
      <c r="AI20" s="18">
        <f>'[20]Additions (Asset and Reserve)'!P14</f>
        <v>0</v>
      </c>
      <c r="AJ20" s="18">
        <f>'[20]Additions (Asset and Reserve)'!Q14</f>
        <v>0</v>
      </c>
      <c r="AK20" s="18">
        <f>'[20]Additions (Asset and Reserve)'!R14</f>
        <v>0</v>
      </c>
      <c r="AL20" s="18">
        <f>'[20]Additions (Asset and Reserve)'!S14</f>
        <v>0</v>
      </c>
      <c r="AM20" s="18">
        <f>'[20]Additions (Asset and Reserve)'!T14</f>
        <v>48746.42</v>
      </c>
      <c r="AN20" s="120">
        <f t="shared" si="106"/>
        <v>19003.862374965112</v>
      </c>
      <c r="AO20" s="120">
        <f t="shared" si="51"/>
        <v>13691.083629570157</v>
      </c>
      <c r="AP20" s="120">
        <f t="shared" si="52"/>
        <v>23393.430638231217</v>
      </c>
      <c r="AQ20" s="58">
        <f>SUM($AH20:$AM20)/SUM($AH$46:$AM$46)*'Capital Spending'!D$6*$AO$1</f>
        <v>23975.111602279747</v>
      </c>
      <c r="AR20" s="58">
        <f>SUM($AH20:$AM20)/SUM($AH$46:$AM$46)*'Capital Spending'!E$6*$AO$1</f>
        <v>23975.111602279747</v>
      </c>
      <c r="AS20" s="58">
        <f>SUM($AH20:$AM20)/SUM($AH$46:$AM$46)*'Capital Spending'!F$6*$AO$1</f>
        <v>23975.111602279747</v>
      </c>
      <c r="AT20" s="58">
        <f>SUM($AH20:$AM20)/SUM($AH$46:$AM$46)*'Capital Spending'!G$6*$AO$1</f>
        <v>23975.111602279747</v>
      </c>
      <c r="AU20" s="58">
        <f>SUM($AH20:$AM20)/SUM($AH$46:$AM$46)*'Capital Spending'!H$6*$AO$1</f>
        <v>23975.111602279747</v>
      </c>
      <c r="AV20" s="58">
        <f>SUM($AH20:$AM20)/SUM($AH$46:$AM$46)*'Capital Spending'!I$6*$AO$1</f>
        <v>23975.111602279747</v>
      </c>
      <c r="AW20" s="58">
        <f>SUM($AH20:$AM20)/SUM($AH$46:$AM$46)*'Capital Spending'!J$6*$AO$1</f>
        <v>23975.111602279747</v>
      </c>
      <c r="AX20" s="58">
        <f>SUM($AH20:$AM20)/SUM($AH$46:$AM$46)*'Capital Spending'!K$6*$AO$1</f>
        <v>23975.111602279747</v>
      </c>
      <c r="AY20" s="58">
        <f>SUM($AH20:$AM20)/SUM($AH$46:$AM$46)*'Capital Spending'!L$6*$AO$1</f>
        <v>23975.111602279747</v>
      </c>
      <c r="AZ20" s="58">
        <f>SUM($AH20:$AM20)/SUM($AH$46:$AM$46)*'Capital Spending'!M$6*$AO$1</f>
        <v>23975.111602279747</v>
      </c>
      <c r="BA20" s="58">
        <f>SUM($AH20:$AM20)/SUM($AH$46:$AM$46)*'Capital Spending'!N$6*$AO$1</f>
        <v>23975.111602279747</v>
      </c>
      <c r="BB20" s="58">
        <f>SUM($AH20:$AM20)/SUM($AH$46:$AM$46)*'Capital Spending'!O$6*$AO$1</f>
        <v>23975.111602279747</v>
      </c>
      <c r="BC20" s="58">
        <f>SUM($AH20:$AM20)/SUM($AH$46:$AM$46)*'Capital Spending'!P$6*$AO$1</f>
        <v>23975.111602279747</v>
      </c>
      <c r="BD20" s="58">
        <f>SUM($AH20:$AM20)/SUM($AH$46:$AM$46)*'Capital Spending'!Q$6*$AO$1</f>
        <v>23975.111602279747</v>
      </c>
      <c r="BE20" s="58">
        <f>SUM($AH20:$AM20)/SUM($AH$46:$AM$46)*'Capital Spending'!R$6*$AO$1</f>
        <v>23975.111602279747</v>
      </c>
      <c r="BF20" s="58">
        <f>SUM($AH20:$AM20)/SUM($AH$46:$AM$46)*'Capital Spending'!S$6*$AO$1</f>
        <v>23975.111602279747</v>
      </c>
      <c r="BG20" s="58">
        <f>SUM($AH20:$AM20)/SUM($AH$46:$AM$46)*'Capital Spending'!T$6*$AO$1</f>
        <v>23975.111602279747</v>
      </c>
      <c r="BH20" s="58">
        <f>SUM($AH20:$AM20)/SUM($AH$46:$AM$46)*'Capital Spending'!U$6*$AO$1</f>
        <v>23975.111602279747</v>
      </c>
      <c r="BI20" s="19"/>
      <c r="BJ20" s="107"/>
      <c r="BK20" s="18">
        <f>'[20]Retires (Asset and Reserve)'!M14</f>
        <v>0</v>
      </c>
      <c r="BL20" s="18">
        <f>'[20]Retires (Asset and Reserve)'!N14</f>
        <v>0</v>
      </c>
      <c r="BM20" s="18">
        <f>'[20]Retires (Asset and Reserve)'!O14</f>
        <v>0</v>
      </c>
      <c r="BN20" s="18">
        <f>'[20]Retires (Asset and Reserve)'!P14</f>
        <v>0</v>
      </c>
      <c r="BO20" s="18">
        <f>'[20]Retires (Asset and Reserve)'!Q14</f>
        <v>0</v>
      </c>
      <c r="BP20" s="18">
        <f>'[20]Retires (Asset and Reserve)'!R14</f>
        <v>-39434.589999999997</v>
      </c>
      <c r="BQ20" s="18">
        <f t="shared" si="85"/>
        <v>0</v>
      </c>
      <c r="BR20" s="19">
        <f t="shared" si="86"/>
        <v>0</v>
      </c>
      <c r="BS20" s="19">
        <f t="shared" si="87"/>
        <v>0</v>
      </c>
      <c r="BT20" s="19">
        <f t="shared" si="88"/>
        <v>0</v>
      </c>
      <c r="BU20" s="19">
        <f t="shared" si="89"/>
        <v>0</v>
      </c>
      <c r="BV20" s="19">
        <f t="shared" si="90"/>
        <v>0</v>
      </c>
      <c r="BW20" s="19">
        <f t="shared" si="91"/>
        <v>0</v>
      </c>
      <c r="BX20" s="19">
        <f t="shared" si="92"/>
        <v>0</v>
      </c>
      <c r="BY20" s="19">
        <f t="shared" si="93"/>
        <v>0</v>
      </c>
      <c r="BZ20" s="19">
        <f t="shared" si="94"/>
        <v>0</v>
      </c>
      <c r="CA20" s="19">
        <f t="shared" si="95"/>
        <v>0</v>
      </c>
      <c r="CB20" s="19">
        <f t="shared" si="96"/>
        <v>0</v>
      </c>
      <c r="CC20" s="19">
        <f t="shared" si="97"/>
        <v>0</v>
      </c>
      <c r="CD20" s="19">
        <f t="shared" si="98"/>
        <v>0</v>
      </c>
      <c r="CE20" s="19">
        <f t="shared" si="99"/>
        <v>0</v>
      </c>
      <c r="CF20" s="19">
        <f t="shared" si="100"/>
        <v>0</v>
      </c>
      <c r="CG20" s="19">
        <f t="shared" si="101"/>
        <v>0</v>
      </c>
      <c r="CH20" s="19">
        <f t="shared" si="102"/>
        <v>0</v>
      </c>
      <c r="CI20" s="19">
        <f t="shared" si="103"/>
        <v>0</v>
      </c>
      <c r="CJ20" s="19">
        <f t="shared" si="104"/>
        <v>0</v>
      </c>
      <c r="CK20" s="19">
        <f t="shared" si="105"/>
        <v>0</v>
      </c>
      <c r="CL20" s="19"/>
      <c r="CM20" s="18">
        <f>'[20]Transfers (Asset and Reserve)'!N14</f>
        <v>0</v>
      </c>
      <c r="CN20" s="18">
        <f>'[20]Transfers (Asset and Reserve)'!O14</f>
        <v>0</v>
      </c>
      <c r="CO20" s="18">
        <f>'[20]Transfers (Asset and Reserve)'!P14</f>
        <v>0</v>
      </c>
      <c r="CP20" s="18">
        <f>'[20]Transfers (Asset and Reserve)'!Q14</f>
        <v>0</v>
      </c>
      <c r="CQ20" s="18">
        <f>'[20]Transfers (Asset and Reserve)'!R14</f>
        <v>0</v>
      </c>
      <c r="CR20" s="18">
        <f>'[20]Transfers (Asset and Reserve)'!S14</f>
        <v>0</v>
      </c>
      <c r="CS20" s="18">
        <v>0</v>
      </c>
      <c r="CT20" s="18">
        <v>0</v>
      </c>
      <c r="CU20" s="18">
        <v>0</v>
      </c>
      <c r="CV20" s="18">
        <v>0</v>
      </c>
      <c r="CW20" s="18">
        <v>0</v>
      </c>
      <c r="CX20" s="18">
        <v>0</v>
      </c>
      <c r="CY20" s="18">
        <v>0</v>
      </c>
      <c r="CZ20" s="18">
        <v>0</v>
      </c>
      <c r="DA20" s="18">
        <v>0</v>
      </c>
      <c r="DB20" s="18">
        <v>0</v>
      </c>
      <c r="DC20" s="18">
        <v>0</v>
      </c>
      <c r="DD20" s="18">
        <v>0</v>
      </c>
      <c r="DE20" s="18">
        <v>0</v>
      </c>
      <c r="DF20" s="18">
        <v>0</v>
      </c>
      <c r="DG20" s="18">
        <v>0</v>
      </c>
      <c r="DH20" s="18">
        <v>0</v>
      </c>
      <c r="DI20" s="18">
        <v>0</v>
      </c>
      <c r="DJ20" s="18">
        <v>0</v>
      </c>
      <c r="DK20" s="18">
        <v>0</v>
      </c>
      <c r="DL20" s="18">
        <v>0</v>
      </c>
      <c r="DM20" s="18">
        <v>0</v>
      </c>
      <c r="DN20" s="19"/>
    </row>
    <row r="21" spans="1:118">
      <c r="A21" s="87">
        <v>39500</v>
      </c>
      <c r="B21" s="88" t="s">
        <v>129</v>
      </c>
      <c r="C21" s="51">
        <f t="shared" si="55"/>
        <v>0</v>
      </c>
      <c r="D21" s="51">
        <f t="shared" si="56"/>
        <v>0</v>
      </c>
      <c r="E21" s="18">
        <v>0</v>
      </c>
      <c r="F21" s="19">
        <f t="shared" si="57"/>
        <v>0</v>
      </c>
      <c r="G21" s="19">
        <f t="shared" si="58"/>
        <v>0</v>
      </c>
      <c r="H21" s="19">
        <f t="shared" si="59"/>
        <v>0</v>
      </c>
      <c r="I21" s="19">
        <f t="shared" si="60"/>
        <v>0</v>
      </c>
      <c r="J21" s="19">
        <f t="shared" si="61"/>
        <v>0</v>
      </c>
      <c r="K21" s="19">
        <f t="shared" si="62"/>
        <v>0</v>
      </c>
      <c r="L21" s="19">
        <f t="shared" si="63"/>
        <v>0</v>
      </c>
      <c r="M21" s="19">
        <f t="shared" si="64"/>
        <v>0</v>
      </c>
      <c r="N21" s="19">
        <f t="shared" si="65"/>
        <v>0</v>
      </c>
      <c r="O21" s="19">
        <f t="shared" si="66"/>
        <v>0</v>
      </c>
      <c r="P21" s="19">
        <f t="shared" si="67"/>
        <v>0</v>
      </c>
      <c r="Q21" s="19">
        <f t="shared" si="68"/>
        <v>0</v>
      </c>
      <c r="R21" s="19">
        <f t="shared" si="69"/>
        <v>0</v>
      </c>
      <c r="S21" s="19">
        <f t="shared" si="70"/>
        <v>0</v>
      </c>
      <c r="T21" s="19">
        <f t="shared" si="71"/>
        <v>0</v>
      </c>
      <c r="U21" s="19">
        <f t="shared" si="72"/>
        <v>0</v>
      </c>
      <c r="V21" s="19">
        <f t="shared" si="73"/>
        <v>0</v>
      </c>
      <c r="W21" s="19">
        <f t="shared" si="74"/>
        <v>0</v>
      </c>
      <c r="X21" s="19">
        <f t="shared" si="75"/>
        <v>0</v>
      </c>
      <c r="Y21" s="19">
        <f t="shared" si="76"/>
        <v>0</v>
      </c>
      <c r="Z21" s="19">
        <f t="shared" si="77"/>
        <v>0</v>
      </c>
      <c r="AA21" s="19">
        <f t="shared" si="78"/>
        <v>0</v>
      </c>
      <c r="AB21" s="19">
        <f t="shared" si="79"/>
        <v>0</v>
      </c>
      <c r="AC21" s="19">
        <f t="shared" si="80"/>
        <v>0</v>
      </c>
      <c r="AD21" s="19">
        <f t="shared" si="81"/>
        <v>0</v>
      </c>
      <c r="AE21" s="19">
        <f t="shared" si="82"/>
        <v>0</v>
      </c>
      <c r="AF21" s="19">
        <f t="shared" si="83"/>
        <v>0</v>
      </c>
      <c r="AH21" s="18">
        <f>0</f>
        <v>0</v>
      </c>
      <c r="AI21" s="18">
        <f>0</f>
        <v>0</v>
      </c>
      <c r="AJ21" s="18">
        <f>0</f>
        <v>0</v>
      </c>
      <c r="AK21" s="18">
        <f>0</f>
        <v>0</v>
      </c>
      <c r="AL21" s="18">
        <f>0</f>
        <v>0</v>
      </c>
      <c r="AM21" s="18">
        <f>0</f>
        <v>0</v>
      </c>
      <c r="AN21" s="120">
        <f t="shared" si="106"/>
        <v>0</v>
      </c>
      <c r="AO21" s="120">
        <f t="shared" si="51"/>
        <v>0</v>
      </c>
      <c r="AP21" s="120">
        <f t="shared" si="52"/>
        <v>0</v>
      </c>
      <c r="AQ21" s="58">
        <f>SUM($AH21:$AM21)/SUM($AH$46:$AM$46)*'Capital Spending'!D$6*$AO$1</f>
        <v>0</v>
      </c>
      <c r="AR21" s="58">
        <f>SUM($AH21:$AM21)/SUM($AH$46:$AM$46)*'Capital Spending'!E$6*$AO$1</f>
        <v>0</v>
      </c>
      <c r="AS21" s="58">
        <f>SUM($AH21:$AM21)/SUM($AH$46:$AM$46)*'Capital Spending'!F$6*$AO$1</f>
        <v>0</v>
      </c>
      <c r="AT21" s="58">
        <f>SUM($AH21:$AM21)/SUM($AH$46:$AM$46)*'Capital Spending'!G$6*$AO$1</f>
        <v>0</v>
      </c>
      <c r="AU21" s="58">
        <f>SUM($AH21:$AM21)/SUM($AH$46:$AM$46)*'Capital Spending'!H$6*$AO$1</f>
        <v>0</v>
      </c>
      <c r="AV21" s="58">
        <f>SUM($AH21:$AM21)/SUM($AH$46:$AM$46)*'Capital Spending'!I$6*$AO$1</f>
        <v>0</v>
      </c>
      <c r="AW21" s="58">
        <f>SUM($AH21:$AM21)/SUM($AH$46:$AM$46)*'Capital Spending'!J$6*$AO$1</f>
        <v>0</v>
      </c>
      <c r="AX21" s="58">
        <f>SUM($AH21:$AM21)/SUM($AH$46:$AM$46)*'Capital Spending'!K$6*$AO$1</f>
        <v>0</v>
      </c>
      <c r="AY21" s="58">
        <f>SUM($AH21:$AM21)/SUM($AH$46:$AM$46)*'Capital Spending'!L$6*$AO$1</f>
        <v>0</v>
      </c>
      <c r="AZ21" s="58">
        <f>SUM($AH21:$AM21)/SUM($AH$46:$AM$46)*'Capital Spending'!M$6*$AO$1</f>
        <v>0</v>
      </c>
      <c r="BA21" s="58">
        <f>SUM($AH21:$AM21)/SUM($AH$46:$AM$46)*'Capital Spending'!N$6*$AO$1</f>
        <v>0</v>
      </c>
      <c r="BB21" s="58">
        <f>SUM($AH21:$AM21)/SUM($AH$46:$AM$46)*'Capital Spending'!O$6*$AO$1</f>
        <v>0</v>
      </c>
      <c r="BC21" s="58">
        <f>SUM($AH21:$AM21)/SUM($AH$46:$AM$46)*'Capital Spending'!P$6*$AO$1</f>
        <v>0</v>
      </c>
      <c r="BD21" s="58">
        <f>SUM($AH21:$AM21)/SUM($AH$46:$AM$46)*'Capital Spending'!Q$6*$AO$1</f>
        <v>0</v>
      </c>
      <c r="BE21" s="58">
        <f>SUM($AH21:$AM21)/SUM($AH$46:$AM$46)*'Capital Spending'!R$6*$AO$1</f>
        <v>0</v>
      </c>
      <c r="BF21" s="58">
        <f>SUM($AH21:$AM21)/SUM($AH$46:$AM$46)*'Capital Spending'!S$6*$AO$1</f>
        <v>0</v>
      </c>
      <c r="BG21" s="58">
        <f>SUM($AH21:$AM21)/SUM($AH$46:$AM$46)*'Capital Spending'!T$6*$AO$1</f>
        <v>0</v>
      </c>
      <c r="BH21" s="58">
        <f>SUM($AH21:$AM21)/SUM($AH$46:$AM$46)*'Capital Spending'!U$6*$AO$1</f>
        <v>0</v>
      </c>
      <c r="BI21" s="19"/>
      <c r="BJ21" s="107">
        <v>0</v>
      </c>
      <c r="BK21" s="18">
        <f>0</f>
        <v>0</v>
      </c>
      <c r="BL21" s="18">
        <f>0</f>
        <v>0</v>
      </c>
      <c r="BM21" s="18">
        <f>0</f>
        <v>0</v>
      </c>
      <c r="BN21" s="18">
        <f>0</f>
        <v>0</v>
      </c>
      <c r="BO21" s="18">
        <f>0</f>
        <v>0</v>
      </c>
      <c r="BP21" s="18">
        <f>0</f>
        <v>0</v>
      </c>
      <c r="BQ21" s="18">
        <f t="shared" si="85"/>
        <v>0</v>
      </c>
      <c r="BR21" s="19">
        <f t="shared" si="86"/>
        <v>0</v>
      </c>
      <c r="BS21" s="19">
        <f t="shared" si="87"/>
        <v>0</v>
      </c>
      <c r="BT21" s="19">
        <f t="shared" si="88"/>
        <v>0</v>
      </c>
      <c r="BU21" s="19">
        <f t="shared" si="89"/>
        <v>0</v>
      </c>
      <c r="BV21" s="19">
        <f t="shared" si="90"/>
        <v>0</v>
      </c>
      <c r="BW21" s="19">
        <f t="shared" si="91"/>
        <v>0</v>
      </c>
      <c r="BX21" s="19">
        <f t="shared" si="92"/>
        <v>0</v>
      </c>
      <c r="BY21" s="19">
        <f t="shared" si="93"/>
        <v>0</v>
      </c>
      <c r="BZ21" s="19">
        <f t="shared" si="94"/>
        <v>0</v>
      </c>
      <c r="CA21" s="19">
        <f t="shared" si="95"/>
        <v>0</v>
      </c>
      <c r="CB21" s="19">
        <f t="shared" si="96"/>
        <v>0</v>
      </c>
      <c r="CC21" s="19">
        <f t="shared" si="97"/>
        <v>0</v>
      </c>
      <c r="CD21" s="19">
        <f t="shared" si="98"/>
        <v>0</v>
      </c>
      <c r="CE21" s="19">
        <f t="shared" si="99"/>
        <v>0</v>
      </c>
      <c r="CF21" s="19">
        <f t="shared" si="100"/>
        <v>0</v>
      </c>
      <c r="CG21" s="19">
        <f t="shared" si="101"/>
        <v>0</v>
      </c>
      <c r="CH21" s="19">
        <f t="shared" si="102"/>
        <v>0</v>
      </c>
      <c r="CI21" s="19">
        <f t="shared" si="103"/>
        <v>0</v>
      </c>
      <c r="CJ21" s="19">
        <f t="shared" si="104"/>
        <v>0</v>
      </c>
      <c r="CK21" s="19">
        <f t="shared" si="105"/>
        <v>0</v>
      </c>
      <c r="CL21" s="19"/>
      <c r="CM21" s="18">
        <f>0</f>
        <v>0</v>
      </c>
      <c r="CN21" s="18">
        <f>0</f>
        <v>0</v>
      </c>
      <c r="CO21" s="18">
        <f>0</f>
        <v>0</v>
      </c>
      <c r="CP21" s="18">
        <f>0</f>
        <v>0</v>
      </c>
      <c r="CQ21" s="18">
        <f>0</f>
        <v>0</v>
      </c>
      <c r="CR21" s="18">
        <f>0</f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0</v>
      </c>
      <c r="DG21" s="18">
        <v>0</v>
      </c>
      <c r="DH21" s="18">
        <v>0</v>
      </c>
      <c r="DI21" s="18">
        <v>0</v>
      </c>
      <c r="DJ21" s="18">
        <v>0</v>
      </c>
      <c r="DK21" s="18">
        <v>0</v>
      </c>
      <c r="DL21" s="18">
        <v>0</v>
      </c>
      <c r="DM21" s="18">
        <v>0</v>
      </c>
      <c r="DN21" s="19"/>
    </row>
    <row r="22" spans="1:118">
      <c r="A22" s="87">
        <v>39700</v>
      </c>
      <c r="B22" s="88" t="s">
        <v>18</v>
      </c>
      <c r="C22" s="51">
        <f t="shared" si="55"/>
        <v>1788308.1200000008</v>
      </c>
      <c r="D22" s="51">
        <f t="shared" si="56"/>
        <v>1788308.1200000008</v>
      </c>
      <c r="E22" s="18">
        <f>'[20]Asset End Balances'!N15</f>
        <v>1788308.12</v>
      </c>
      <c r="F22" s="19">
        <f t="shared" si="57"/>
        <v>1788308.12</v>
      </c>
      <c r="G22" s="19">
        <f t="shared" si="58"/>
        <v>1788308.12</v>
      </c>
      <c r="H22" s="19">
        <f t="shared" si="59"/>
        <v>1788308.12</v>
      </c>
      <c r="I22" s="19">
        <f t="shared" si="60"/>
        <v>1788308.12</v>
      </c>
      <c r="J22" s="19">
        <f t="shared" si="61"/>
        <v>1788308.12</v>
      </c>
      <c r="K22" s="19">
        <f t="shared" si="62"/>
        <v>1788308.12</v>
      </c>
      <c r="L22" s="19">
        <f t="shared" si="63"/>
        <v>1788308.12</v>
      </c>
      <c r="M22" s="19">
        <f t="shared" si="64"/>
        <v>1788308.12</v>
      </c>
      <c r="N22" s="19">
        <f t="shared" si="65"/>
        <v>1788308.12</v>
      </c>
      <c r="O22" s="19">
        <f t="shared" si="66"/>
        <v>1788308.12</v>
      </c>
      <c r="P22" s="19">
        <f t="shared" si="67"/>
        <v>1788308.12</v>
      </c>
      <c r="Q22" s="19">
        <f t="shared" si="68"/>
        <v>1788308.12</v>
      </c>
      <c r="R22" s="19">
        <f t="shared" si="69"/>
        <v>1788308.12</v>
      </c>
      <c r="S22" s="19">
        <f t="shared" si="70"/>
        <v>1788308.12</v>
      </c>
      <c r="T22" s="19">
        <f t="shared" si="71"/>
        <v>1788308.12</v>
      </c>
      <c r="U22" s="19">
        <f t="shared" si="72"/>
        <v>1788308.12</v>
      </c>
      <c r="V22" s="19">
        <f t="shared" si="73"/>
        <v>1788308.12</v>
      </c>
      <c r="W22" s="19">
        <f t="shared" si="74"/>
        <v>1788308.12</v>
      </c>
      <c r="X22" s="19">
        <f t="shared" si="75"/>
        <v>1788308.12</v>
      </c>
      <c r="Y22" s="19">
        <f t="shared" si="76"/>
        <v>1788308.12</v>
      </c>
      <c r="Z22" s="19">
        <f t="shared" si="77"/>
        <v>1788308.12</v>
      </c>
      <c r="AA22" s="19">
        <f t="shared" si="78"/>
        <v>1788308.12</v>
      </c>
      <c r="AB22" s="19">
        <f t="shared" si="79"/>
        <v>1788308.12</v>
      </c>
      <c r="AC22" s="19">
        <f t="shared" si="80"/>
        <v>1788308.12</v>
      </c>
      <c r="AD22" s="19">
        <f t="shared" si="81"/>
        <v>1788308.12</v>
      </c>
      <c r="AE22" s="19">
        <f t="shared" si="82"/>
        <v>1788308.12</v>
      </c>
      <c r="AF22" s="19">
        <f t="shared" si="83"/>
        <v>1788308.12</v>
      </c>
      <c r="AH22" s="18">
        <f>'[20]Additions (Asset and Reserve)'!O15</f>
        <v>0</v>
      </c>
      <c r="AI22" s="18">
        <f>'[20]Additions (Asset and Reserve)'!P15</f>
        <v>0</v>
      </c>
      <c r="AJ22" s="18">
        <f>'[20]Additions (Asset and Reserve)'!Q15</f>
        <v>0</v>
      </c>
      <c r="AK22" s="18">
        <f>'[20]Additions (Asset and Reserve)'!R15</f>
        <v>0</v>
      </c>
      <c r="AL22" s="18">
        <f>'[20]Additions (Asset and Reserve)'!S15</f>
        <v>0</v>
      </c>
      <c r="AM22" s="18">
        <f>'[20]Additions (Asset and Reserve)'!T15</f>
        <v>0</v>
      </c>
      <c r="AN22" s="120">
        <f t="shared" si="106"/>
        <v>0</v>
      </c>
      <c r="AO22" s="120">
        <f t="shared" si="51"/>
        <v>0</v>
      </c>
      <c r="AP22" s="120">
        <f t="shared" si="52"/>
        <v>0</v>
      </c>
      <c r="AQ22" s="58">
        <f>SUM($AH22:$AM22)/SUM($AH$46:$AM$46)*'Capital Spending'!D$6*$AO$1</f>
        <v>0</v>
      </c>
      <c r="AR22" s="58">
        <f>SUM($AH22:$AM22)/SUM($AH$46:$AM$46)*'Capital Spending'!E$6*$AO$1</f>
        <v>0</v>
      </c>
      <c r="AS22" s="58">
        <f>SUM($AH22:$AM22)/SUM($AH$46:$AM$46)*'Capital Spending'!F$6*$AO$1</f>
        <v>0</v>
      </c>
      <c r="AT22" s="58">
        <f>SUM($AH22:$AM22)/SUM($AH$46:$AM$46)*'Capital Spending'!G$6*$AO$1</f>
        <v>0</v>
      </c>
      <c r="AU22" s="58">
        <f>SUM($AH22:$AM22)/SUM($AH$46:$AM$46)*'Capital Spending'!H$6*$AO$1</f>
        <v>0</v>
      </c>
      <c r="AV22" s="58">
        <f>SUM($AH22:$AM22)/SUM($AH$46:$AM$46)*'Capital Spending'!I$6*$AO$1</f>
        <v>0</v>
      </c>
      <c r="AW22" s="58">
        <f>SUM($AH22:$AM22)/SUM($AH$46:$AM$46)*'Capital Spending'!J$6*$AO$1</f>
        <v>0</v>
      </c>
      <c r="AX22" s="58">
        <f>SUM($AH22:$AM22)/SUM($AH$46:$AM$46)*'Capital Spending'!K$6*$AO$1</f>
        <v>0</v>
      </c>
      <c r="AY22" s="58">
        <f>SUM($AH22:$AM22)/SUM($AH$46:$AM$46)*'Capital Spending'!L$6*$AO$1</f>
        <v>0</v>
      </c>
      <c r="AZ22" s="58">
        <f>SUM($AH22:$AM22)/SUM($AH$46:$AM$46)*'Capital Spending'!M$6*$AO$1</f>
        <v>0</v>
      </c>
      <c r="BA22" s="58">
        <f>SUM($AH22:$AM22)/SUM($AH$46:$AM$46)*'Capital Spending'!N$6*$AO$1</f>
        <v>0</v>
      </c>
      <c r="BB22" s="58">
        <f>SUM($AH22:$AM22)/SUM($AH$46:$AM$46)*'Capital Spending'!O$6*$AO$1</f>
        <v>0</v>
      </c>
      <c r="BC22" s="58">
        <f>SUM($AH22:$AM22)/SUM($AH$46:$AM$46)*'Capital Spending'!P$6*$AO$1</f>
        <v>0</v>
      </c>
      <c r="BD22" s="58">
        <f>SUM($AH22:$AM22)/SUM($AH$46:$AM$46)*'Capital Spending'!Q$6*$AO$1</f>
        <v>0</v>
      </c>
      <c r="BE22" s="58">
        <f>SUM($AH22:$AM22)/SUM($AH$46:$AM$46)*'Capital Spending'!R$6*$AO$1</f>
        <v>0</v>
      </c>
      <c r="BF22" s="58">
        <f>SUM($AH22:$AM22)/SUM($AH$46:$AM$46)*'Capital Spending'!S$6*$AO$1</f>
        <v>0</v>
      </c>
      <c r="BG22" s="58">
        <f>SUM($AH22:$AM22)/SUM($AH$46:$AM$46)*'Capital Spending'!T$6*$AO$1</f>
        <v>0</v>
      </c>
      <c r="BH22" s="58">
        <f>SUM($AH22:$AM22)/SUM($AH$46:$AM$46)*'Capital Spending'!U$6*$AO$1</f>
        <v>0</v>
      </c>
      <c r="BI22" s="19"/>
      <c r="BJ22" s="107">
        <v>0</v>
      </c>
      <c r="BK22" s="18">
        <f>'[20]Retires (Asset and Reserve)'!M15</f>
        <v>0</v>
      </c>
      <c r="BL22" s="18">
        <f>'[20]Retires (Asset and Reserve)'!N15</f>
        <v>0</v>
      </c>
      <c r="BM22" s="18">
        <f>'[20]Retires (Asset and Reserve)'!O15</f>
        <v>0</v>
      </c>
      <c r="BN22" s="18">
        <f>'[20]Retires (Asset and Reserve)'!P15</f>
        <v>0</v>
      </c>
      <c r="BO22" s="18">
        <f>'[20]Retires (Asset and Reserve)'!Q15</f>
        <v>0</v>
      </c>
      <c r="BP22" s="18">
        <f>'[20]Retires (Asset and Reserve)'!R15</f>
        <v>0</v>
      </c>
      <c r="BQ22" s="18">
        <f t="shared" si="85"/>
        <v>0</v>
      </c>
      <c r="BR22" s="19">
        <f t="shared" si="86"/>
        <v>0</v>
      </c>
      <c r="BS22" s="19">
        <f t="shared" si="87"/>
        <v>0</v>
      </c>
      <c r="BT22" s="19">
        <f t="shared" si="88"/>
        <v>0</v>
      </c>
      <c r="BU22" s="19">
        <f t="shared" si="89"/>
        <v>0</v>
      </c>
      <c r="BV22" s="19">
        <f t="shared" si="90"/>
        <v>0</v>
      </c>
      <c r="BW22" s="19">
        <f t="shared" si="91"/>
        <v>0</v>
      </c>
      <c r="BX22" s="19">
        <f t="shared" si="92"/>
        <v>0</v>
      </c>
      <c r="BY22" s="19">
        <f t="shared" si="93"/>
        <v>0</v>
      </c>
      <c r="BZ22" s="19">
        <f t="shared" si="94"/>
        <v>0</v>
      </c>
      <c r="CA22" s="19">
        <f t="shared" si="95"/>
        <v>0</v>
      </c>
      <c r="CB22" s="19">
        <f t="shared" si="96"/>
        <v>0</v>
      </c>
      <c r="CC22" s="19">
        <f t="shared" si="97"/>
        <v>0</v>
      </c>
      <c r="CD22" s="19">
        <f t="shared" si="98"/>
        <v>0</v>
      </c>
      <c r="CE22" s="19">
        <f t="shared" si="99"/>
        <v>0</v>
      </c>
      <c r="CF22" s="19">
        <f t="shared" si="100"/>
        <v>0</v>
      </c>
      <c r="CG22" s="19">
        <f t="shared" si="101"/>
        <v>0</v>
      </c>
      <c r="CH22" s="19">
        <f t="shared" si="102"/>
        <v>0</v>
      </c>
      <c r="CI22" s="19">
        <f t="shared" si="103"/>
        <v>0</v>
      </c>
      <c r="CJ22" s="19">
        <f t="shared" si="104"/>
        <v>0</v>
      </c>
      <c r="CK22" s="19">
        <f t="shared" si="105"/>
        <v>0</v>
      </c>
      <c r="CL22" s="19"/>
      <c r="CM22" s="18">
        <f>'[20]Transfers (Asset and Reserve)'!N15</f>
        <v>0</v>
      </c>
      <c r="CN22" s="18">
        <f>'[20]Transfers (Asset and Reserve)'!O15</f>
        <v>0</v>
      </c>
      <c r="CO22" s="18">
        <f>'[20]Transfers (Asset and Reserve)'!P15</f>
        <v>0</v>
      </c>
      <c r="CP22" s="18">
        <f>'[20]Transfers (Asset and Reserve)'!Q15</f>
        <v>0</v>
      </c>
      <c r="CQ22" s="18">
        <f>'[20]Transfers (Asset and Reserve)'!R15</f>
        <v>0</v>
      </c>
      <c r="CR22" s="18">
        <f>'[20]Transfers (Asset and Reserve)'!S15</f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8">
        <v>0</v>
      </c>
      <c r="CZ22" s="18">
        <v>0</v>
      </c>
      <c r="DA22" s="18">
        <v>0</v>
      </c>
      <c r="DB22" s="18">
        <v>0</v>
      </c>
      <c r="DC22" s="18">
        <v>0</v>
      </c>
      <c r="DD22" s="18">
        <v>0</v>
      </c>
      <c r="DE22" s="18">
        <v>0</v>
      </c>
      <c r="DF22" s="18">
        <v>0</v>
      </c>
      <c r="DG22" s="18">
        <v>0</v>
      </c>
      <c r="DH22" s="18">
        <v>0</v>
      </c>
      <c r="DI22" s="18">
        <v>0</v>
      </c>
      <c r="DJ22" s="18">
        <v>0</v>
      </c>
      <c r="DK22" s="18">
        <v>0</v>
      </c>
      <c r="DL22" s="18">
        <v>0</v>
      </c>
      <c r="DM22" s="18">
        <v>0</v>
      </c>
      <c r="DN22" s="19"/>
    </row>
    <row r="23" spans="1:118">
      <c r="A23" s="142">
        <v>39720</v>
      </c>
      <c r="B23" t="s">
        <v>197</v>
      </c>
      <c r="C23" s="51">
        <f t="shared" si="55"/>
        <v>8824.3399999999983</v>
      </c>
      <c r="D23" s="51">
        <f t="shared" si="56"/>
        <v>8824.3399999999983</v>
      </c>
      <c r="E23" s="18">
        <f>'[20]Asset End Balances'!N16</f>
        <v>8824.34</v>
      </c>
      <c r="F23" s="19">
        <f t="shared" si="57"/>
        <v>8824.34</v>
      </c>
      <c r="G23" s="19">
        <f t="shared" si="58"/>
        <v>8824.34</v>
      </c>
      <c r="H23" s="19">
        <f t="shared" si="59"/>
        <v>8824.34</v>
      </c>
      <c r="I23" s="19">
        <f t="shared" si="60"/>
        <v>8824.34</v>
      </c>
      <c r="J23" s="19">
        <f t="shared" si="61"/>
        <v>8824.34</v>
      </c>
      <c r="K23" s="19">
        <f t="shared" si="62"/>
        <v>8824.34</v>
      </c>
      <c r="L23" s="19">
        <f t="shared" si="63"/>
        <v>8824.34</v>
      </c>
      <c r="M23" s="19">
        <f t="shared" si="64"/>
        <v>8824.34</v>
      </c>
      <c r="N23" s="19">
        <f t="shared" si="65"/>
        <v>8824.34</v>
      </c>
      <c r="O23" s="19">
        <f t="shared" si="66"/>
        <v>8824.34</v>
      </c>
      <c r="P23" s="19">
        <f t="shared" si="67"/>
        <v>8824.34</v>
      </c>
      <c r="Q23" s="19">
        <f t="shared" si="68"/>
        <v>8824.34</v>
      </c>
      <c r="R23" s="19">
        <f t="shared" si="69"/>
        <v>8824.34</v>
      </c>
      <c r="S23" s="19">
        <f t="shared" si="70"/>
        <v>8824.34</v>
      </c>
      <c r="T23" s="19">
        <f t="shared" si="71"/>
        <v>8824.34</v>
      </c>
      <c r="U23" s="19">
        <f t="shared" si="72"/>
        <v>8824.34</v>
      </c>
      <c r="V23" s="19">
        <f t="shared" si="73"/>
        <v>8824.34</v>
      </c>
      <c r="W23" s="19">
        <f t="shared" si="74"/>
        <v>8824.34</v>
      </c>
      <c r="X23" s="19">
        <f t="shared" si="75"/>
        <v>8824.34</v>
      </c>
      <c r="Y23" s="19">
        <f t="shared" si="76"/>
        <v>8824.34</v>
      </c>
      <c r="Z23" s="19">
        <f t="shared" si="77"/>
        <v>8824.34</v>
      </c>
      <c r="AA23" s="19">
        <f t="shared" si="78"/>
        <v>8824.34</v>
      </c>
      <c r="AB23" s="19">
        <f t="shared" si="79"/>
        <v>8824.34</v>
      </c>
      <c r="AC23" s="19">
        <f t="shared" si="80"/>
        <v>8824.34</v>
      </c>
      <c r="AD23" s="19">
        <f t="shared" si="81"/>
        <v>8824.34</v>
      </c>
      <c r="AE23" s="19">
        <f t="shared" si="82"/>
        <v>8824.34</v>
      </c>
      <c r="AF23" s="19">
        <f t="shared" si="83"/>
        <v>8824.34</v>
      </c>
      <c r="AH23" s="18">
        <f>'[20]Additions (Asset and Reserve)'!O16</f>
        <v>0</v>
      </c>
      <c r="AI23" s="18">
        <f>'[20]Additions (Asset and Reserve)'!P16</f>
        <v>0</v>
      </c>
      <c r="AJ23" s="18">
        <f>'[20]Additions (Asset and Reserve)'!Q16</f>
        <v>0</v>
      </c>
      <c r="AK23" s="18">
        <f>'[20]Additions (Asset and Reserve)'!R16</f>
        <v>0</v>
      </c>
      <c r="AL23" s="18">
        <f>'[20]Additions (Asset and Reserve)'!S16</f>
        <v>0</v>
      </c>
      <c r="AM23" s="18">
        <f>'[20]Additions (Asset and Reserve)'!T16</f>
        <v>0</v>
      </c>
      <c r="AN23" s="120">
        <f t="shared" ref="AN23:AN25" si="107">SUM($AH23:$AM23)/SUM($AH$46:$AM$46)*$AN$46</f>
        <v>0</v>
      </c>
      <c r="AO23" s="120">
        <f t="shared" si="51"/>
        <v>0</v>
      </c>
      <c r="AP23" s="120">
        <f t="shared" si="52"/>
        <v>0</v>
      </c>
      <c r="AQ23" s="58">
        <f>SUM($AH23:$AM23)/SUM($AH$46:$AM$46)*'Capital Spending'!D$6*$AO$1</f>
        <v>0</v>
      </c>
      <c r="AR23" s="58">
        <f>SUM($AH23:$AM23)/SUM($AH$46:$AM$46)*'Capital Spending'!E$6*$AO$1</f>
        <v>0</v>
      </c>
      <c r="AS23" s="58">
        <f>SUM($AH23:$AM23)/SUM($AH$46:$AM$46)*'Capital Spending'!F$6*$AO$1</f>
        <v>0</v>
      </c>
      <c r="AT23" s="58">
        <f>SUM($AH23:$AM23)/SUM($AH$46:$AM$46)*'Capital Spending'!G$6*$AO$1</f>
        <v>0</v>
      </c>
      <c r="AU23" s="58">
        <f>SUM($AH23:$AM23)/SUM($AH$46:$AM$46)*'Capital Spending'!H$6*$AO$1</f>
        <v>0</v>
      </c>
      <c r="AV23" s="58">
        <f>SUM($AH23:$AM23)/SUM($AH$46:$AM$46)*'Capital Spending'!I$6*$AO$1</f>
        <v>0</v>
      </c>
      <c r="AW23" s="58">
        <f>SUM($AH23:$AM23)/SUM($AH$46:$AM$46)*'Capital Spending'!J$6*$AO$1</f>
        <v>0</v>
      </c>
      <c r="AX23" s="58">
        <f>SUM($AH23:$AM23)/SUM($AH$46:$AM$46)*'Capital Spending'!K$6*$AO$1</f>
        <v>0</v>
      </c>
      <c r="AY23" s="58">
        <f>SUM($AH23:$AM23)/SUM($AH$46:$AM$46)*'Capital Spending'!L$6*$AO$1</f>
        <v>0</v>
      </c>
      <c r="AZ23" s="58">
        <f>SUM($AH23:$AM23)/SUM($AH$46:$AM$46)*'Capital Spending'!M$6*$AO$1</f>
        <v>0</v>
      </c>
      <c r="BA23" s="58">
        <f>SUM($AH23:$AM23)/SUM($AH$46:$AM$46)*'Capital Spending'!N$6*$AO$1</f>
        <v>0</v>
      </c>
      <c r="BB23" s="58">
        <f>SUM($AH23:$AM23)/SUM($AH$46:$AM$46)*'Capital Spending'!O$6*$AO$1</f>
        <v>0</v>
      </c>
      <c r="BC23" s="58">
        <f>SUM($AH23:$AM23)/SUM($AH$46:$AM$46)*'Capital Spending'!P$6*$AO$1</f>
        <v>0</v>
      </c>
      <c r="BD23" s="58">
        <f>SUM($AH23:$AM23)/SUM($AH$46:$AM$46)*'Capital Spending'!Q$6*$AO$1</f>
        <v>0</v>
      </c>
      <c r="BE23" s="58">
        <f>SUM($AH23:$AM23)/SUM($AH$46:$AM$46)*'Capital Spending'!R$6*$AO$1</f>
        <v>0</v>
      </c>
      <c r="BF23" s="58">
        <f>SUM($AH23:$AM23)/SUM($AH$46:$AM$46)*'Capital Spending'!S$6*$AO$1</f>
        <v>0</v>
      </c>
      <c r="BG23" s="58">
        <f>SUM($AH23:$AM23)/SUM($AH$46:$AM$46)*'Capital Spending'!T$6*$AO$1</f>
        <v>0</v>
      </c>
      <c r="BH23" s="58">
        <f>SUM($AH23:$AM23)/SUM($AH$46:$AM$46)*'Capital Spending'!U$6*$AO$1</f>
        <v>0</v>
      </c>
      <c r="BI23" s="19"/>
      <c r="BJ23" s="107"/>
      <c r="BK23" s="18">
        <f>'[20]Retires (Asset and Reserve)'!M16</f>
        <v>0</v>
      </c>
      <c r="BL23" s="18">
        <f>'[20]Retires (Asset and Reserve)'!N16</f>
        <v>0</v>
      </c>
      <c r="BM23" s="18">
        <f>'[20]Retires (Asset and Reserve)'!O16</f>
        <v>0</v>
      </c>
      <c r="BN23" s="18">
        <f>'[20]Retires (Asset and Reserve)'!P16</f>
        <v>0</v>
      </c>
      <c r="BO23" s="18">
        <f>'[20]Retires (Asset and Reserve)'!Q16</f>
        <v>0</v>
      </c>
      <c r="BP23" s="18">
        <f>'[20]Retires (Asset and Reserve)'!R16</f>
        <v>0</v>
      </c>
      <c r="BQ23" s="18">
        <f t="shared" si="85"/>
        <v>0</v>
      </c>
      <c r="BR23" s="19">
        <f t="shared" si="86"/>
        <v>0</v>
      </c>
      <c r="BS23" s="19">
        <f t="shared" si="87"/>
        <v>0</v>
      </c>
      <c r="BT23" s="19">
        <f t="shared" si="88"/>
        <v>0</v>
      </c>
      <c r="BU23" s="19">
        <f t="shared" si="89"/>
        <v>0</v>
      </c>
      <c r="BV23" s="19">
        <f t="shared" si="90"/>
        <v>0</v>
      </c>
      <c r="BW23" s="19">
        <f t="shared" si="91"/>
        <v>0</v>
      </c>
      <c r="BX23" s="19">
        <f t="shared" si="92"/>
        <v>0</v>
      </c>
      <c r="BY23" s="19">
        <f t="shared" si="93"/>
        <v>0</v>
      </c>
      <c r="BZ23" s="19">
        <f t="shared" si="94"/>
        <v>0</v>
      </c>
      <c r="CA23" s="19">
        <f t="shared" si="95"/>
        <v>0</v>
      </c>
      <c r="CB23" s="19">
        <f t="shared" si="96"/>
        <v>0</v>
      </c>
      <c r="CC23" s="19">
        <f t="shared" si="97"/>
        <v>0</v>
      </c>
      <c r="CD23" s="19">
        <f t="shared" si="98"/>
        <v>0</v>
      </c>
      <c r="CE23" s="19">
        <f t="shared" si="99"/>
        <v>0</v>
      </c>
      <c r="CF23" s="19">
        <f t="shared" si="100"/>
        <v>0</v>
      </c>
      <c r="CG23" s="19">
        <f t="shared" si="101"/>
        <v>0</v>
      </c>
      <c r="CH23" s="19">
        <f t="shared" si="102"/>
        <v>0</v>
      </c>
      <c r="CI23" s="19">
        <f t="shared" si="103"/>
        <v>0</v>
      </c>
      <c r="CJ23" s="19">
        <f t="shared" si="104"/>
        <v>0</v>
      </c>
      <c r="CK23" s="19">
        <f t="shared" si="105"/>
        <v>0</v>
      </c>
      <c r="CL23" s="19"/>
      <c r="CM23" s="18">
        <f>'[20]Transfers (Asset and Reserve)'!N16</f>
        <v>0</v>
      </c>
      <c r="CN23" s="18">
        <f>'[20]Transfers (Asset and Reserve)'!O16</f>
        <v>0</v>
      </c>
      <c r="CO23" s="18">
        <f>'[20]Transfers (Asset and Reserve)'!P16</f>
        <v>0</v>
      </c>
      <c r="CP23" s="18">
        <f>'[20]Transfers (Asset and Reserve)'!Q16</f>
        <v>0</v>
      </c>
      <c r="CQ23" s="18">
        <f>'[20]Transfers (Asset and Reserve)'!R16</f>
        <v>0</v>
      </c>
      <c r="CR23" s="18">
        <f>'[20]Transfers (Asset and Reserve)'!S16</f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9"/>
    </row>
    <row r="24" spans="1:118">
      <c r="A24" s="87">
        <v>39800</v>
      </c>
      <c r="B24" s="88" t="s">
        <v>19</v>
      </c>
      <c r="C24" s="51">
        <f t="shared" si="55"/>
        <v>136509.51999999999</v>
      </c>
      <c r="D24" s="51">
        <f t="shared" si="56"/>
        <v>136509.51999999999</v>
      </c>
      <c r="E24" s="18">
        <f>'[20]Asset End Balances'!N17</f>
        <v>136509.51999999999</v>
      </c>
      <c r="F24" s="19">
        <f t="shared" si="57"/>
        <v>136509.51999999999</v>
      </c>
      <c r="G24" s="19">
        <f t="shared" si="58"/>
        <v>136509.51999999999</v>
      </c>
      <c r="H24" s="19">
        <f t="shared" si="59"/>
        <v>136509.51999999999</v>
      </c>
      <c r="I24" s="19">
        <f t="shared" si="60"/>
        <v>136509.51999999999</v>
      </c>
      <c r="J24" s="19">
        <f t="shared" si="61"/>
        <v>136509.51999999999</v>
      </c>
      <c r="K24" s="19">
        <f t="shared" si="62"/>
        <v>136509.51999999999</v>
      </c>
      <c r="L24" s="19">
        <f t="shared" si="63"/>
        <v>136509.51999999999</v>
      </c>
      <c r="M24" s="19">
        <f t="shared" si="64"/>
        <v>136509.51999999999</v>
      </c>
      <c r="N24" s="19">
        <f t="shared" si="65"/>
        <v>136509.51999999999</v>
      </c>
      <c r="O24" s="19">
        <f t="shared" si="66"/>
        <v>136509.51999999999</v>
      </c>
      <c r="P24" s="19">
        <f t="shared" si="67"/>
        <v>136509.51999999999</v>
      </c>
      <c r="Q24" s="19">
        <f t="shared" si="68"/>
        <v>136509.51999999999</v>
      </c>
      <c r="R24" s="19">
        <f t="shared" si="69"/>
        <v>136509.51999999999</v>
      </c>
      <c r="S24" s="19">
        <f t="shared" si="70"/>
        <v>136509.51999999999</v>
      </c>
      <c r="T24" s="19">
        <f t="shared" si="71"/>
        <v>136509.51999999999</v>
      </c>
      <c r="U24" s="19">
        <f t="shared" si="72"/>
        <v>136509.51999999999</v>
      </c>
      <c r="V24" s="19">
        <f t="shared" si="73"/>
        <v>136509.51999999999</v>
      </c>
      <c r="W24" s="19">
        <f t="shared" si="74"/>
        <v>136509.51999999999</v>
      </c>
      <c r="X24" s="19">
        <f t="shared" si="75"/>
        <v>136509.51999999999</v>
      </c>
      <c r="Y24" s="19">
        <f t="shared" si="76"/>
        <v>136509.51999999999</v>
      </c>
      <c r="Z24" s="19">
        <f t="shared" si="77"/>
        <v>136509.51999999999</v>
      </c>
      <c r="AA24" s="19">
        <f t="shared" si="78"/>
        <v>136509.51999999999</v>
      </c>
      <c r="AB24" s="19">
        <f t="shared" si="79"/>
        <v>136509.51999999999</v>
      </c>
      <c r="AC24" s="19">
        <f t="shared" si="80"/>
        <v>136509.51999999999</v>
      </c>
      <c r="AD24" s="19">
        <f t="shared" si="81"/>
        <v>136509.51999999999</v>
      </c>
      <c r="AE24" s="19">
        <f t="shared" si="82"/>
        <v>136509.51999999999</v>
      </c>
      <c r="AF24" s="19">
        <f t="shared" si="83"/>
        <v>136509.51999999999</v>
      </c>
      <c r="AH24" s="18">
        <f>'[20]Additions (Asset and Reserve)'!O17</f>
        <v>0</v>
      </c>
      <c r="AI24" s="18">
        <f>'[20]Additions (Asset and Reserve)'!P17</f>
        <v>0</v>
      </c>
      <c r="AJ24" s="18">
        <f>'[20]Additions (Asset and Reserve)'!Q17</f>
        <v>0</v>
      </c>
      <c r="AK24" s="18">
        <f>'[20]Additions (Asset and Reserve)'!R17</f>
        <v>0</v>
      </c>
      <c r="AL24" s="18">
        <f>'[20]Additions (Asset and Reserve)'!S17</f>
        <v>0</v>
      </c>
      <c r="AM24" s="18">
        <f>'[20]Additions (Asset and Reserve)'!T17</f>
        <v>0</v>
      </c>
      <c r="AN24" s="120">
        <f t="shared" si="107"/>
        <v>0</v>
      </c>
      <c r="AO24" s="120">
        <f t="shared" si="51"/>
        <v>0</v>
      </c>
      <c r="AP24" s="120">
        <f t="shared" si="52"/>
        <v>0</v>
      </c>
      <c r="AQ24" s="58">
        <f>SUM($AH24:$AM24)/SUM($AH$46:$AM$46)*'Capital Spending'!D$6*$AO$1</f>
        <v>0</v>
      </c>
      <c r="AR24" s="58">
        <f>SUM($AH24:$AM24)/SUM($AH$46:$AM$46)*'Capital Spending'!E$6*$AO$1</f>
        <v>0</v>
      </c>
      <c r="AS24" s="58">
        <f>SUM($AH24:$AM24)/SUM($AH$46:$AM$46)*'Capital Spending'!F$6*$AO$1</f>
        <v>0</v>
      </c>
      <c r="AT24" s="58">
        <f>SUM($AH24:$AM24)/SUM($AH$46:$AM$46)*'Capital Spending'!G$6*$AO$1</f>
        <v>0</v>
      </c>
      <c r="AU24" s="58">
        <f>SUM($AH24:$AM24)/SUM($AH$46:$AM$46)*'Capital Spending'!H$6*$AO$1</f>
        <v>0</v>
      </c>
      <c r="AV24" s="58">
        <f>SUM($AH24:$AM24)/SUM($AH$46:$AM$46)*'Capital Spending'!I$6*$AO$1</f>
        <v>0</v>
      </c>
      <c r="AW24" s="58">
        <f>SUM($AH24:$AM24)/SUM($AH$46:$AM$46)*'Capital Spending'!J$6*$AO$1</f>
        <v>0</v>
      </c>
      <c r="AX24" s="58">
        <f>SUM($AH24:$AM24)/SUM($AH$46:$AM$46)*'Capital Spending'!K$6*$AO$1</f>
        <v>0</v>
      </c>
      <c r="AY24" s="58">
        <f>SUM($AH24:$AM24)/SUM($AH$46:$AM$46)*'Capital Spending'!L$6*$AO$1</f>
        <v>0</v>
      </c>
      <c r="AZ24" s="58">
        <f>SUM($AH24:$AM24)/SUM($AH$46:$AM$46)*'Capital Spending'!M$6*$AO$1</f>
        <v>0</v>
      </c>
      <c r="BA24" s="58">
        <f>SUM($AH24:$AM24)/SUM($AH$46:$AM$46)*'Capital Spending'!N$6*$AO$1</f>
        <v>0</v>
      </c>
      <c r="BB24" s="58">
        <f>SUM($AH24:$AM24)/SUM($AH$46:$AM$46)*'Capital Spending'!O$6*$AO$1</f>
        <v>0</v>
      </c>
      <c r="BC24" s="58">
        <f>SUM($AH24:$AM24)/SUM($AH$46:$AM$46)*'Capital Spending'!P$6*$AO$1</f>
        <v>0</v>
      </c>
      <c r="BD24" s="58">
        <f>SUM($AH24:$AM24)/SUM($AH$46:$AM$46)*'Capital Spending'!Q$6*$AO$1</f>
        <v>0</v>
      </c>
      <c r="BE24" s="58">
        <f>SUM($AH24:$AM24)/SUM($AH$46:$AM$46)*'Capital Spending'!R$6*$AO$1</f>
        <v>0</v>
      </c>
      <c r="BF24" s="58">
        <f>SUM($AH24:$AM24)/SUM($AH$46:$AM$46)*'Capital Spending'!S$6*$AO$1</f>
        <v>0</v>
      </c>
      <c r="BG24" s="58">
        <f>SUM($AH24:$AM24)/SUM($AH$46:$AM$46)*'Capital Spending'!T$6*$AO$1</f>
        <v>0</v>
      </c>
      <c r="BH24" s="58">
        <f>SUM($AH24:$AM24)/SUM($AH$46:$AM$46)*'Capital Spending'!U$6*$AO$1</f>
        <v>0</v>
      </c>
      <c r="BI24" s="19"/>
      <c r="BJ24" s="107">
        <v>0</v>
      </c>
      <c r="BK24" s="18">
        <f>'[20]Retires (Asset and Reserve)'!M17</f>
        <v>0</v>
      </c>
      <c r="BL24" s="18">
        <f>'[20]Retires (Asset and Reserve)'!N17</f>
        <v>0</v>
      </c>
      <c r="BM24" s="18">
        <f>'[20]Retires (Asset and Reserve)'!O17</f>
        <v>0</v>
      </c>
      <c r="BN24" s="18">
        <f>'[20]Retires (Asset and Reserve)'!P17</f>
        <v>0</v>
      </c>
      <c r="BO24" s="18">
        <f>'[20]Retires (Asset and Reserve)'!Q17</f>
        <v>0</v>
      </c>
      <c r="BP24" s="18">
        <f>'[20]Retires (Asset and Reserve)'!R17</f>
        <v>0</v>
      </c>
      <c r="BQ24" s="18">
        <f t="shared" si="85"/>
        <v>0</v>
      </c>
      <c r="BR24" s="19">
        <f t="shared" si="86"/>
        <v>0</v>
      </c>
      <c r="BS24" s="19">
        <f t="shared" si="87"/>
        <v>0</v>
      </c>
      <c r="BT24" s="19">
        <f t="shared" si="88"/>
        <v>0</v>
      </c>
      <c r="BU24" s="19">
        <f t="shared" si="89"/>
        <v>0</v>
      </c>
      <c r="BV24" s="19">
        <f t="shared" si="90"/>
        <v>0</v>
      </c>
      <c r="BW24" s="19">
        <f t="shared" si="91"/>
        <v>0</v>
      </c>
      <c r="BX24" s="19">
        <f t="shared" si="92"/>
        <v>0</v>
      </c>
      <c r="BY24" s="19">
        <f t="shared" si="93"/>
        <v>0</v>
      </c>
      <c r="BZ24" s="19">
        <f t="shared" si="94"/>
        <v>0</v>
      </c>
      <c r="CA24" s="19">
        <f t="shared" si="95"/>
        <v>0</v>
      </c>
      <c r="CB24" s="19">
        <f t="shared" si="96"/>
        <v>0</v>
      </c>
      <c r="CC24" s="19">
        <f t="shared" si="97"/>
        <v>0</v>
      </c>
      <c r="CD24" s="19">
        <f t="shared" si="98"/>
        <v>0</v>
      </c>
      <c r="CE24" s="19">
        <f t="shared" si="99"/>
        <v>0</v>
      </c>
      <c r="CF24" s="19">
        <f t="shared" si="100"/>
        <v>0</v>
      </c>
      <c r="CG24" s="19">
        <f t="shared" si="101"/>
        <v>0</v>
      </c>
      <c r="CH24" s="19">
        <f t="shared" si="102"/>
        <v>0</v>
      </c>
      <c r="CI24" s="19">
        <f t="shared" si="103"/>
        <v>0</v>
      </c>
      <c r="CJ24" s="19">
        <f t="shared" si="104"/>
        <v>0</v>
      </c>
      <c r="CK24" s="19">
        <f t="shared" si="105"/>
        <v>0</v>
      </c>
      <c r="CL24" s="19"/>
      <c r="CM24" s="18">
        <f>'[20]Transfers (Asset and Reserve)'!N17</f>
        <v>0</v>
      </c>
      <c r="CN24" s="18">
        <f>'[20]Transfers (Asset and Reserve)'!O17</f>
        <v>0</v>
      </c>
      <c r="CO24" s="18">
        <f>'[20]Transfers (Asset and Reserve)'!P17</f>
        <v>0</v>
      </c>
      <c r="CP24" s="18">
        <f>'[20]Transfers (Asset and Reserve)'!Q17</f>
        <v>0</v>
      </c>
      <c r="CQ24" s="18">
        <f>'[20]Transfers (Asset and Reserve)'!R17</f>
        <v>0</v>
      </c>
      <c r="CR24" s="18">
        <f>'[20]Transfers (Asset and Reserve)'!S17</f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0</v>
      </c>
      <c r="DA24" s="18">
        <v>0</v>
      </c>
      <c r="DB24" s="18">
        <v>0</v>
      </c>
      <c r="DC24" s="18">
        <v>0</v>
      </c>
      <c r="DD24" s="18">
        <v>0</v>
      </c>
      <c r="DE24" s="18">
        <v>0</v>
      </c>
      <c r="DF24" s="18">
        <v>0</v>
      </c>
      <c r="DG24" s="18">
        <v>0</v>
      </c>
      <c r="DH24" s="18">
        <v>0</v>
      </c>
      <c r="DI24" s="18">
        <v>0</v>
      </c>
      <c r="DJ24" s="18">
        <v>0</v>
      </c>
      <c r="DK24" s="18">
        <v>0</v>
      </c>
      <c r="DL24" s="18">
        <v>0</v>
      </c>
      <c r="DM24" s="18">
        <v>0</v>
      </c>
      <c r="DN24" s="19"/>
    </row>
    <row r="25" spans="1:118">
      <c r="A25" s="142">
        <v>39820</v>
      </c>
      <c r="B25" t="s">
        <v>198</v>
      </c>
      <c r="C25" s="51">
        <f t="shared" si="55"/>
        <v>7388.39</v>
      </c>
      <c r="D25" s="51">
        <f t="shared" si="56"/>
        <v>7388.39</v>
      </c>
      <c r="E25" s="18">
        <f>'[20]Asset End Balances'!N18</f>
        <v>7388.39</v>
      </c>
      <c r="F25" s="19">
        <f t="shared" si="57"/>
        <v>7388.39</v>
      </c>
      <c r="G25" s="19">
        <f t="shared" si="58"/>
        <v>7388.39</v>
      </c>
      <c r="H25" s="19">
        <f t="shared" si="59"/>
        <v>7388.39</v>
      </c>
      <c r="I25" s="19">
        <f t="shared" si="60"/>
        <v>7388.39</v>
      </c>
      <c r="J25" s="19">
        <f t="shared" si="61"/>
        <v>7388.39</v>
      </c>
      <c r="K25" s="19">
        <f t="shared" si="62"/>
        <v>7388.39</v>
      </c>
      <c r="L25" s="19">
        <f t="shared" si="63"/>
        <v>7388.39</v>
      </c>
      <c r="M25" s="19">
        <f t="shared" si="64"/>
        <v>7388.39</v>
      </c>
      <c r="N25" s="19">
        <f t="shared" si="65"/>
        <v>7388.39</v>
      </c>
      <c r="O25" s="19">
        <f t="shared" si="66"/>
        <v>7388.39</v>
      </c>
      <c r="P25" s="19">
        <f t="shared" si="67"/>
        <v>7388.39</v>
      </c>
      <c r="Q25" s="19">
        <f t="shared" si="68"/>
        <v>7388.39</v>
      </c>
      <c r="R25" s="19">
        <f t="shared" si="69"/>
        <v>7388.39</v>
      </c>
      <c r="S25" s="19">
        <f t="shared" si="70"/>
        <v>7388.39</v>
      </c>
      <c r="T25" s="19">
        <f t="shared" si="71"/>
        <v>7388.39</v>
      </c>
      <c r="U25" s="19">
        <f t="shared" si="72"/>
        <v>7388.39</v>
      </c>
      <c r="V25" s="19">
        <f t="shared" si="73"/>
        <v>7388.39</v>
      </c>
      <c r="W25" s="19">
        <f t="shared" si="74"/>
        <v>7388.39</v>
      </c>
      <c r="X25" s="19">
        <f t="shared" si="75"/>
        <v>7388.39</v>
      </c>
      <c r="Y25" s="19">
        <f t="shared" si="76"/>
        <v>7388.39</v>
      </c>
      <c r="Z25" s="19">
        <f t="shared" si="77"/>
        <v>7388.39</v>
      </c>
      <c r="AA25" s="19">
        <f t="shared" si="78"/>
        <v>7388.39</v>
      </c>
      <c r="AB25" s="19">
        <f t="shared" si="79"/>
        <v>7388.39</v>
      </c>
      <c r="AC25" s="19">
        <f t="shared" si="80"/>
        <v>7388.39</v>
      </c>
      <c r="AD25" s="19">
        <f t="shared" si="81"/>
        <v>7388.39</v>
      </c>
      <c r="AE25" s="19">
        <f t="shared" si="82"/>
        <v>7388.39</v>
      </c>
      <c r="AF25" s="19">
        <f t="shared" si="83"/>
        <v>7388.39</v>
      </c>
      <c r="AH25" s="18">
        <f>'[20]Additions (Asset and Reserve)'!O18</f>
        <v>0</v>
      </c>
      <c r="AI25" s="18">
        <f>'[20]Additions (Asset and Reserve)'!P18</f>
        <v>0</v>
      </c>
      <c r="AJ25" s="18">
        <f>'[20]Additions (Asset and Reserve)'!Q18</f>
        <v>0</v>
      </c>
      <c r="AK25" s="18">
        <f>'[20]Additions (Asset and Reserve)'!R18</f>
        <v>0</v>
      </c>
      <c r="AL25" s="18">
        <f>'[20]Additions (Asset and Reserve)'!S18</f>
        <v>0</v>
      </c>
      <c r="AM25" s="18">
        <f>'[20]Additions (Asset and Reserve)'!T18</f>
        <v>0</v>
      </c>
      <c r="AN25" s="120">
        <f t="shared" si="107"/>
        <v>0</v>
      </c>
      <c r="AO25" s="120">
        <f t="shared" si="51"/>
        <v>0</v>
      </c>
      <c r="AP25" s="120">
        <f t="shared" si="52"/>
        <v>0</v>
      </c>
      <c r="AQ25" s="58">
        <f>SUM($AH25:$AM25)/SUM($AH$46:$AM$46)*'Capital Spending'!D$6*$AO$1</f>
        <v>0</v>
      </c>
      <c r="AR25" s="58">
        <f>SUM($AH25:$AM25)/SUM($AH$46:$AM$46)*'Capital Spending'!E$6*$AO$1</f>
        <v>0</v>
      </c>
      <c r="AS25" s="58">
        <f>SUM($AH25:$AM25)/SUM($AH$46:$AM$46)*'Capital Spending'!F$6*$AO$1</f>
        <v>0</v>
      </c>
      <c r="AT25" s="58">
        <f>SUM($AH25:$AM25)/SUM($AH$46:$AM$46)*'Capital Spending'!G$6*$AO$1</f>
        <v>0</v>
      </c>
      <c r="AU25" s="58">
        <f>SUM($AH25:$AM25)/SUM($AH$46:$AM$46)*'Capital Spending'!H$6*$AO$1</f>
        <v>0</v>
      </c>
      <c r="AV25" s="58">
        <f>SUM($AH25:$AM25)/SUM($AH$46:$AM$46)*'Capital Spending'!I$6*$AO$1</f>
        <v>0</v>
      </c>
      <c r="AW25" s="58">
        <f>SUM($AH25:$AM25)/SUM($AH$46:$AM$46)*'Capital Spending'!J$6*$AO$1</f>
        <v>0</v>
      </c>
      <c r="AX25" s="58">
        <f>SUM($AH25:$AM25)/SUM($AH$46:$AM$46)*'Capital Spending'!K$6*$AO$1</f>
        <v>0</v>
      </c>
      <c r="AY25" s="58">
        <f>SUM($AH25:$AM25)/SUM($AH$46:$AM$46)*'Capital Spending'!L$6*$AO$1</f>
        <v>0</v>
      </c>
      <c r="AZ25" s="58">
        <f>SUM($AH25:$AM25)/SUM($AH$46:$AM$46)*'Capital Spending'!M$6*$AO$1</f>
        <v>0</v>
      </c>
      <c r="BA25" s="58">
        <f>SUM($AH25:$AM25)/SUM($AH$46:$AM$46)*'Capital Spending'!N$6*$AO$1</f>
        <v>0</v>
      </c>
      <c r="BB25" s="58">
        <f>SUM($AH25:$AM25)/SUM($AH$46:$AM$46)*'Capital Spending'!O$6*$AO$1</f>
        <v>0</v>
      </c>
      <c r="BC25" s="58">
        <f>SUM($AH25:$AM25)/SUM($AH$46:$AM$46)*'Capital Spending'!P$6*$AO$1</f>
        <v>0</v>
      </c>
      <c r="BD25" s="58">
        <f>SUM($AH25:$AM25)/SUM($AH$46:$AM$46)*'Capital Spending'!Q$6*$AO$1</f>
        <v>0</v>
      </c>
      <c r="BE25" s="58">
        <f>SUM($AH25:$AM25)/SUM($AH$46:$AM$46)*'Capital Spending'!R$6*$AO$1</f>
        <v>0</v>
      </c>
      <c r="BF25" s="58">
        <f>SUM($AH25:$AM25)/SUM($AH$46:$AM$46)*'Capital Spending'!S$6*$AO$1</f>
        <v>0</v>
      </c>
      <c r="BG25" s="58">
        <f>SUM($AH25:$AM25)/SUM($AH$46:$AM$46)*'Capital Spending'!T$6*$AO$1</f>
        <v>0</v>
      </c>
      <c r="BH25" s="58">
        <f>SUM($AH25:$AM25)/SUM($AH$46:$AM$46)*'Capital Spending'!U$6*$AO$1</f>
        <v>0</v>
      </c>
      <c r="BI25" s="19"/>
      <c r="BJ25" s="107"/>
      <c r="BK25" s="18">
        <f>'[20]Retires (Asset and Reserve)'!M18</f>
        <v>0</v>
      </c>
      <c r="BL25" s="18">
        <f>'[20]Retires (Asset and Reserve)'!N18</f>
        <v>0</v>
      </c>
      <c r="BM25" s="18">
        <f>'[20]Retires (Asset and Reserve)'!O18</f>
        <v>0</v>
      </c>
      <c r="BN25" s="18">
        <f>'[20]Retires (Asset and Reserve)'!P18</f>
        <v>0</v>
      </c>
      <c r="BO25" s="18">
        <f>'[20]Retires (Asset and Reserve)'!Q18</f>
        <v>0</v>
      </c>
      <c r="BP25" s="18">
        <f>'[20]Retires (Asset and Reserve)'!R18</f>
        <v>0</v>
      </c>
      <c r="BQ25" s="18">
        <f t="shared" si="85"/>
        <v>0</v>
      </c>
      <c r="BR25" s="19">
        <f t="shared" si="86"/>
        <v>0</v>
      </c>
      <c r="BS25" s="19">
        <f t="shared" si="87"/>
        <v>0</v>
      </c>
      <c r="BT25" s="19">
        <f t="shared" si="88"/>
        <v>0</v>
      </c>
      <c r="BU25" s="19">
        <f t="shared" si="89"/>
        <v>0</v>
      </c>
      <c r="BV25" s="19">
        <f t="shared" si="90"/>
        <v>0</v>
      </c>
      <c r="BW25" s="19">
        <f t="shared" si="91"/>
        <v>0</v>
      </c>
      <c r="BX25" s="19">
        <f t="shared" si="92"/>
        <v>0</v>
      </c>
      <c r="BY25" s="19">
        <f t="shared" si="93"/>
        <v>0</v>
      </c>
      <c r="BZ25" s="19">
        <f t="shared" si="94"/>
        <v>0</v>
      </c>
      <c r="CA25" s="19">
        <f t="shared" si="95"/>
        <v>0</v>
      </c>
      <c r="CB25" s="19">
        <f t="shared" si="96"/>
        <v>0</v>
      </c>
      <c r="CC25" s="19">
        <f t="shared" si="97"/>
        <v>0</v>
      </c>
      <c r="CD25" s="19">
        <f t="shared" si="98"/>
        <v>0</v>
      </c>
      <c r="CE25" s="19">
        <f t="shared" si="99"/>
        <v>0</v>
      </c>
      <c r="CF25" s="19">
        <f t="shared" si="100"/>
        <v>0</v>
      </c>
      <c r="CG25" s="19">
        <f t="shared" si="101"/>
        <v>0</v>
      </c>
      <c r="CH25" s="19">
        <f t="shared" si="102"/>
        <v>0</v>
      </c>
      <c r="CI25" s="19">
        <f t="shared" si="103"/>
        <v>0</v>
      </c>
      <c r="CJ25" s="19">
        <f t="shared" si="104"/>
        <v>0</v>
      </c>
      <c r="CK25" s="19">
        <f t="shared" si="105"/>
        <v>0</v>
      </c>
      <c r="CL25" s="19"/>
      <c r="CM25" s="18">
        <f>'[20]Transfers (Asset and Reserve)'!N18</f>
        <v>0</v>
      </c>
      <c r="CN25" s="18">
        <f>'[20]Transfers (Asset and Reserve)'!O18</f>
        <v>0</v>
      </c>
      <c r="CO25" s="18">
        <f>'[20]Transfers (Asset and Reserve)'!P18</f>
        <v>0</v>
      </c>
      <c r="CP25" s="18">
        <f>'[20]Transfers (Asset and Reserve)'!Q18</f>
        <v>0</v>
      </c>
      <c r="CQ25" s="18">
        <f>'[20]Transfers (Asset and Reserve)'!R18</f>
        <v>0</v>
      </c>
      <c r="CR25" s="18">
        <f>'[20]Transfers (Asset and Reserve)'!S18</f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18">
        <v>0</v>
      </c>
      <c r="DB25" s="18">
        <v>0</v>
      </c>
      <c r="DC25" s="18">
        <v>0</v>
      </c>
      <c r="DD25" s="18">
        <v>0</v>
      </c>
      <c r="DE25" s="18">
        <v>0</v>
      </c>
      <c r="DF25" s="18">
        <v>0</v>
      </c>
      <c r="DG25" s="18">
        <v>0</v>
      </c>
      <c r="DH25" s="18">
        <v>0</v>
      </c>
      <c r="DI25" s="18">
        <v>0</v>
      </c>
      <c r="DJ25" s="18">
        <v>0</v>
      </c>
      <c r="DK25" s="18">
        <v>0</v>
      </c>
      <c r="DL25" s="18">
        <v>0</v>
      </c>
      <c r="DM25" s="18">
        <v>0</v>
      </c>
      <c r="DN25" s="19"/>
    </row>
    <row r="26" spans="1:118">
      <c r="A26" s="87">
        <v>39900</v>
      </c>
      <c r="B26" s="88" t="s">
        <v>20</v>
      </c>
      <c r="C26" s="51">
        <f t="shared" si="55"/>
        <v>162267.97</v>
      </c>
      <c r="D26" s="51">
        <f t="shared" si="56"/>
        <v>162267.97</v>
      </c>
      <c r="E26" s="18">
        <f>'[20]Asset End Balances'!N19</f>
        <v>162267.97</v>
      </c>
      <c r="F26" s="19">
        <f t="shared" si="57"/>
        <v>162267.97</v>
      </c>
      <c r="G26" s="19">
        <f t="shared" si="58"/>
        <v>162267.97</v>
      </c>
      <c r="H26" s="19">
        <f t="shared" si="59"/>
        <v>162267.97</v>
      </c>
      <c r="I26" s="19">
        <f t="shared" si="60"/>
        <v>162267.97</v>
      </c>
      <c r="J26" s="19">
        <f t="shared" si="61"/>
        <v>162267.97</v>
      </c>
      <c r="K26" s="19">
        <f t="shared" si="62"/>
        <v>162267.97</v>
      </c>
      <c r="L26" s="19">
        <f t="shared" si="63"/>
        <v>162267.97</v>
      </c>
      <c r="M26" s="19">
        <f t="shared" si="64"/>
        <v>162267.97</v>
      </c>
      <c r="N26" s="19">
        <f t="shared" si="65"/>
        <v>162267.97</v>
      </c>
      <c r="O26" s="19">
        <f t="shared" si="66"/>
        <v>162267.97</v>
      </c>
      <c r="P26" s="19">
        <f t="shared" si="67"/>
        <v>162267.97</v>
      </c>
      <c r="Q26" s="19">
        <f t="shared" si="68"/>
        <v>162267.97</v>
      </c>
      <c r="R26" s="19">
        <f t="shared" si="69"/>
        <v>162267.97</v>
      </c>
      <c r="S26" s="19">
        <f t="shared" si="70"/>
        <v>162267.97</v>
      </c>
      <c r="T26" s="19">
        <f t="shared" si="71"/>
        <v>162267.97</v>
      </c>
      <c r="U26" s="19">
        <f t="shared" si="72"/>
        <v>162267.97</v>
      </c>
      <c r="V26" s="19">
        <f t="shared" si="73"/>
        <v>162267.97</v>
      </c>
      <c r="W26" s="19">
        <f t="shared" si="74"/>
        <v>162267.97</v>
      </c>
      <c r="X26" s="19">
        <f t="shared" si="75"/>
        <v>162267.97</v>
      </c>
      <c r="Y26" s="19">
        <f t="shared" si="76"/>
        <v>162267.97</v>
      </c>
      <c r="Z26" s="19">
        <f t="shared" si="77"/>
        <v>162267.97</v>
      </c>
      <c r="AA26" s="19">
        <f t="shared" si="78"/>
        <v>162267.97</v>
      </c>
      <c r="AB26" s="19">
        <f t="shared" si="79"/>
        <v>162267.97</v>
      </c>
      <c r="AC26" s="19">
        <f t="shared" si="80"/>
        <v>162267.97</v>
      </c>
      <c r="AD26" s="19">
        <f t="shared" si="81"/>
        <v>162267.97</v>
      </c>
      <c r="AE26" s="19">
        <f t="shared" si="82"/>
        <v>162267.97</v>
      </c>
      <c r="AF26" s="19">
        <f t="shared" si="83"/>
        <v>162267.97</v>
      </c>
      <c r="AH26" s="18">
        <f>'[20]Additions (Asset and Reserve)'!O19</f>
        <v>0</v>
      </c>
      <c r="AI26" s="18">
        <f>'[20]Additions (Asset and Reserve)'!P19</f>
        <v>0</v>
      </c>
      <c r="AJ26" s="18">
        <f>'[20]Additions (Asset and Reserve)'!Q19</f>
        <v>0</v>
      </c>
      <c r="AK26" s="18">
        <f>'[20]Additions (Asset and Reserve)'!R19</f>
        <v>0</v>
      </c>
      <c r="AL26" s="18">
        <f>'[20]Additions (Asset and Reserve)'!S19</f>
        <v>0</v>
      </c>
      <c r="AM26" s="18">
        <f>'[20]Additions (Asset and Reserve)'!T19</f>
        <v>0</v>
      </c>
      <c r="AN26" s="120">
        <f t="shared" ref="AN26:AN44" si="108">SUM($AH26:$AM26)/SUM($AH$46:$AM$46)*$AN$46</f>
        <v>0</v>
      </c>
      <c r="AO26" s="120">
        <f t="shared" si="51"/>
        <v>0</v>
      </c>
      <c r="AP26" s="120">
        <f t="shared" si="52"/>
        <v>0</v>
      </c>
      <c r="AQ26" s="58">
        <f>SUM($AH26:$AM26)/SUM($AH$46:$AM$46)*'Capital Spending'!D$6*$AO$1</f>
        <v>0</v>
      </c>
      <c r="AR26" s="58">
        <f>SUM($AH26:$AM26)/SUM($AH$46:$AM$46)*'Capital Spending'!E$6*$AO$1</f>
        <v>0</v>
      </c>
      <c r="AS26" s="58">
        <f>SUM($AH26:$AM26)/SUM($AH$46:$AM$46)*'Capital Spending'!F$6*$AO$1</f>
        <v>0</v>
      </c>
      <c r="AT26" s="58">
        <f>SUM($AH26:$AM26)/SUM($AH$46:$AM$46)*'Capital Spending'!G$6*$AO$1</f>
        <v>0</v>
      </c>
      <c r="AU26" s="58">
        <f>SUM($AH26:$AM26)/SUM($AH$46:$AM$46)*'Capital Spending'!H$6*$AO$1</f>
        <v>0</v>
      </c>
      <c r="AV26" s="58">
        <f>SUM($AH26:$AM26)/SUM($AH$46:$AM$46)*'Capital Spending'!I$6*$AO$1</f>
        <v>0</v>
      </c>
      <c r="AW26" s="58">
        <f>SUM($AH26:$AM26)/SUM($AH$46:$AM$46)*'Capital Spending'!J$6*$AO$1</f>
        <v>0</v>
      </c>
      <c r="AX26" s="58">
        <f>SUM($AH26:$AM26)/SUM($AH$46:$AM$46)*'Capital Spending'!K$6*$AO$1</f>
        <v>0</v>
      </c>
      <c r="AY26" s="58">
        <f>SUM($AH26:$AM26)/SUM($AH$46:$AM$46)*'Capital Spending'!L$6*$AO$1</f>
        <v>0</v>
      </c>
      <c r="AZ26" s="58">
        <f>SUM($AH26:$AM26)/SUM($AH$46:$AM$46)*'Capital Spending'!M$6*$AO$1</f>
        <v>0</v>
      </c>
      <c r="BA26" s="58">
        <f>SUM($AH26:$AM26)/SUM($AH$46:$AM$46)*'Capital Spending'!N$6*$AO$1</f>
        <v>0</v>
      </c>
      <c r="BB26" s="58">
        <f>SUM($AH26:$AM26)/SUM($AH$46:$AM$46)*'Capital Spending'!O$6*$AO$1</f>
        <v>0</v>
      </c>
      <c r="BC26" s="58">
        <f>SUM($AH26:$AM26)/SUM($AH$46:$AM$46)*'Capital Spending'!P$6*$AO$1</f>
        <v>0</v>
      </c>
      <c r="BD26" s="58">
        <f>SUM($AH26:$AM26)/SUM($AH$46:$AM$46)*'Capital Spending'!Q$6*$AO$1</f>
        <v>0</v>
      </c>
      <c r="BE26" s="58">
        <f>SUM($AH26:$AM26)/SUM($AH$46:$AM$46)*'Capital Spending'!R$6*$AO$1</f>
        <v>0</v>
      </c>
      <c r="BF26" s="58">
        <f>SUM($AH26:$AM26)/SUM($AH$46:$AM$46)*'Capital Spending'!S$6*$AO$1</f>
        <v>0</v>
      </c>
      <c r="BG26" s="58">
        <f>SUM($AH26:$AM26)/SUM($AH$46:$AM$46)*'Capital Spending'!T$6*$AO$1</f>
        <v>0</v>
      </c>
      <c r="BH26" s="58">
        <f>SUM($AH26:$AM26)/SUM($AH$46:$AM$46)*'Capital Spending'!U$6*$AO$1</f>
        <v>0</v>
      </c>
      <c r="BI26" s="19"/>
      <c r="BJ26" s="107">
        <v>0</v>
      </c>
      <c r="BK26" s="18">
        <f>'[20]Retires (Asset and Reserve)'!M19</f>
        <v>0</v>
      </c>
      <c r="BL26" s="18">
        <f>'[20]Retires (Asset and Reserve)'!N19</f>
        <v>0</v>
      </c>
      <c r="BM26" s="18">
        <f>'[20]Retires (Asset and Reserve)'!O19</f>
        <v>0</v>
      </c>
      <c r="BN26" s="18">
        <f>'[20]Retires (Asset and Reserve)'!P19</f>
        <v>0</v>
      </c>
      <c r="BO26" s="18">
        <f>'[20]Retires (Asset and Reserve)'!Q19</f>
        <v>0</v>
      </c>
      <c r="BP26" s="18">
        <f>'[20]Retires (Asset and Reserve)'!R19</f>
        <v>0</v>
      </c>
      <c r="BQ26" s="18">
        <f t="shared" si="85"/>
        <v>0</v>
      </c>
      <c r="BR26" s="19">
        <f t="shared" si="86"/>
        <v>0</v>
      </c>
      <c r="BS26" s="19">
        <f t="shared" si="87"/>
        <v>0</v>
      </c>
      <c r="BT26" s="19">
        <f t="shared" si="88"/>
        <v>0</v>
      </c>
      <c r="BU26" s="19">
        <f t="shared" si="89"/>
        <v>0</v>
      </c>
      <c r="BV26" s="19">
        <f t="shared" si="90"/>
        <v>0</v>
      </c>
      <c r="BW26" s="19">
        <f t="shared" si="91"/>
        <v>0</v>
      </c>
      <c r="BX26" s="19">
        <f t="shared" si="92"/>
        <v>0</v>
      </c>
      <c r="BY26" s="19">
        <f t="shared" si="93"/>
        <v>0</v>
      </c>
      <c r="BZ26" s="19">
        <f t="shared" si="94"/>
        <v>0</v>
      </c>
      <c r="CA26" s="19">
        <f t="shared" si="95"/>
        <v>0</v>
      </c>
      <c r="CB26" s="19">
        <f t="shared" si="96"/>
        <v>0</v>
      </c>
      <c r="CC26" s="19">
        <f t="shared" si="97"/>
        <v>0</v>
      </c>
      <c r="CD26" s="19">
        <f t="shared" si="98"/>
        <v>0</v>
      </c>
      <c r="CE26" s="19">
        <f t="shared" si="99"/>
        <v>0</v>
      </c>
      <c r="CF26" s="19">
        <f t="shared" si="100"/>
        <v>0</v>
      </c>
      <c r="CG26" s="19">
        <f t="shared" si="101"/>
        <v>0</v>
      </c>
      <c r="CH26" s="19">
        <f t="shared" si="102"/>
        <v>0</v>
      </c>
      <c r="CI26" s="19">
        <f t="shared" si="103"/>
        <v>0</v>
      </c>
      <c r="CJ26" s="19">
        <f t="shared" si="104"/>
        <v>0</v>
      </c>
      <c r="CK26" s="19">
        <f t="shared" si="105"/>
        <v>0</v>
      </c>
      <c r="CL26" s="19"/>
      <c r="CM26" s="18">
        <f>'[20]Transfers (Asset and Reserve)'!N19</f>
        <v>0</v>
      </c>
      <c r="CN26" s="18">
        <f>'[20]Transfers (Asset and Reserve)'!O19</f>
        <v>0</v>
      </c>
      <c r="CO26" s="18">
        <f>'[20]Transfers (Asset and Reserve)'!P19</f>
        <v>0</v>
      </c>
      <c r="CP26" s="18">
        <f>'[20]Transfers (Asset and Reserve)'!Q19</f>
        <v>0</v>
      </c>
      <c r="CQ26" s="18">
        <f>'[20]Transfers (Asset and Reserve)'!R19</f>
        <v>0</v>
      </c>
      <c r="CR26" s="18">
        <f>'[20]Transfers (Asset and Reserve)'!S19</f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8">
        <v>0</v>
      </c>
      <c r="DM26" s="18">
        <v>0</v>
      </c>
      <c r="DN26" s="19"/>
    </row>
    <row r="27" spans="1:118">
      <c r="A27" s="87">
        <v>39901</v>
      </c>
      <c r="B27" s="88" t="s">
        <v>21</v>
      </c>
      <c r="C27" s="51">
        <f t="shared" si="55"/>
        <v>34681158.660527818</v>
      </c>
      <c r="D27" s="51">
        <f t="shared" si="56"/>
        <v>35932078.376975782</v>
      </c>
      <c r="E27" s="18">
        <f>'[20]Asset End Balances'!N20</f>
        <v>34365849.82</v>
      </c>
      <c r="F27" s="19">
        <f t="shared" si="57"/>
        <v>34582774.729999997</v>
      </c>
      <c r="G27" s="19">
        <f t="shared" si="58"/>
        <v>34594871</v>
      </c>
      <c r="H27" s="19">
        <f t="shared" si="59"/>
        <v>34595562.619999997</v>
      </c>
      <c r="I27" s="19">
        <f t="shared" si="60"/>
        <v>34559068.539999999</v>
      </c>
      <c r="J27" s="19">
        <f t="shared" si="61"/>
        <v>34559068.539999999</v>
      </c>
      <c r="K27" s="19">
        <f t="shared" si="62"/>
        <v>34560349.199999996</v>
      </c>
      <c r="L27" s="19">
        <f t="shared" si="63"/>
        <v>34636175.064741164</v>
      </c>
      <c r="M27" s="19">
        <f t="shared" si="64"/>
        <v>34690802.815404281</v>
      </c>
      <c r="N27" s="19">
        <f t="shared" si="65"/>
        <v>34784143.162350968</v>
      </c>
      <c r="O27" s="19">
        <f t="shared" si="66"/>
        <v>34879804.430236369</v>
      </c>
      <c r="P27" s="19">
        <f t="shared" si="67"/>
        <v>34975465.698121771</v>
      </c>
      <c r="Q27" s="19">
        <f t="shared" si="68"/>
        <v>35071126.966007173</v>
      </c>
      <c r="R27" s="19">
        <f t="shared" si="69"/>
        <v>35166788.233892575</v>
      </c>
      <c r="S27" s="19">
        <f t="shared" si="70"/>
        <v>35262449.501777977</v>
      </c>
      <c r="T27" s="19">
        <f t="shared" si="71"/>
        <v>35358110.769663379</v>
      </c>
      <c r="U27" s="19">
        <f t="shared" si="72"/>
        <v>35453772.03754878</v>
      </c>
      <c r="V27" s="19">
        <f t="shared" si="73"/>
        <v>35549433.305434182</v>
      </c>
      <c r="W27" s="19">
        <f t="shared" si="74"/>
        <v>35645094.573319584</v>
      </c>
      <c r="X27" s="19">
        <f t="shared" si="75"/>
        <v>35740755.841204986</v>
      </c>
      <c r="Y27" s="19">
        <f t="shared" si="76"/>
        <v>35836417.109090388</v>
      </c>
      <c r="Z27" s="19">
        <f t="shared" si="77"/>
        <v>35932078.37697579</v>
      </c>
      <c r="AA27" s="19">
        <f t="shared" si="78"/>
        <v>36027739.644861192</v>
      </c>
      <c r="AB27" s="19">
        <f t="shared" si="79"/>
        <v>36123400.912746593</v>
      </c>
      <c r="AC27" s="19">
        <f t="shared" si="80"/>
        <v>36219062.180631995</v>
      </c>
      <c r="AD27" s="19">
        <f t="shared" si="81"/>
        <v>36314723.448517397</v>
      </c>
      <c r="AE27" s="19">
        <f t="shared" si="82"/>
        <v>36410384.716402799</v>
      </c>
      <c r="AF27" s="19">
        <f t="shared" si="83"/>
        <v>36506045.984288201</v>
      </c>
      <c r="AH27" s="18">
        <f>'[20]Additions (Asset and Reserve)'!O20</f>
        <v>216924.91</v>
      </c>
      <c r="AI27" s="18">
        <f>'[20]Additions (Asset and Reserve)'!P20</f>
        <v>12096.27</v>
      </c>
      <c r="AJ27" s="18">
        <f>'[20]Additions (Asset and Reserve)'!Q20</f>
        <v>691.62</v>
      </c>
      <c r="AK27" s="18">
        <f>'[20]Additions (Asset and Reserve)'!R20</f>
        <v>-36494.080000000002</v>
      </c>
      <c r="AL27" s="18">
        <f>'[20]Additions (Asset and Reserve)'!S20</f>
        <v>0</v>
      </c>
      <c r="AM27" s="18">
        <f>'[20]Additions (Asset and Reserve)'!T20</f>
        <v>1280.6600000000001</v>
      </c>
      <c r="AN27" s="120">
        <f t="shared" si="108"/>
        <v>75825.864741165438</v>
      </c>
      <c r="AO27" s="120">
        <f t="shared" si="51"/>
        <v>54627.750663116291</v>
      </c>
      <c r="AP27" s="120">
        <f t="shared" si="52"/>
        <v>93340.346946688107</v>
      </c>
      <c r="AQ27" s="58">
        <f>SUM($AH27:$AM27)/SUM($AH$46:$AM$46)*'Capital Spending'!D$6*$AO$1</f>
        <v>95661.267885399939</v>
      </c>
      <c r="AR27" s="58">
        <f>SUM($AH27:$AM27)/SUM($AH$46:$AM$46)*'Capital Spending'!E$6*$AO$1</f>
        <v>95661.267885399939</v>
      </c>
      <c r="AS27" s="58">
        <f>SUM($AH27:$AM27)/SUM($AH$46:$AM$46)*'Capital Spending'!F$6*$AO$1</f>
        <v>95661.267885399939</v>
      </c>
      <c r="AT27" s="58">
        <f>SUM($AH27:$AM27)/SUM($AH$46:$AM$46)*'Capital Spending'!G$6*$AO$1</f>
        <v>95661.267885399939</v>
      </c>
      <c r="AU27" s="58">
        <f>SUM($AH27:$AM27)/SUM($AH$46:$AM$46)*'Capital Spending'!H$6*$AO$1</f>
        <v>95661.267885399939</v>
      </c>
      <c r="AV27" s="58">
        <f>SUM($AH27:$AM27)/SUM($AH$46:$AM$46)*'Capital Spending'!I$6*$AO$1</f>
        <v>95661.267885399939</v>
      </c>
      <c r="AW27" s="58">
        <f>SUM($AH27:$AM27)/SUM($AH$46:$AM$46)*'Capital Spending'!J$6*$AO$1</f>
        <v>95661.267885399939</v>
      </c>
      <c r="AX27" s="58">
        <f>SUM($AH27:$AM27)/SUM($AH$46:$AM$46)*'Capital Spending'!K$6*$AO$1</f>
        <v>95661.267885399939</v>
      </c>
      <c r="AY27" s="58">
        <f>SUM($AH27:$AM27)/SUM($AH$46:$AM$46)*'Capital Spending'!L$6*$AO$1</f>
        <v>95661.267885399939</v>
      </c>
      <c r="AZ27" s="58">
        <f>SUM($AH27:$AM27)/SUM($AH$46:$AM$46)*'Capital Spending'!M$6*$AO$1</f>
        <v>95661.267885399939</v>
      </c>
      <c r="BA27" s="58">
        <f>SUM($AH27:$AM27)/SUM($AH$46:$AM$46)*'Capital Spending'!N$6*$AO$1</f>
        <v>95661.267885399939</v>
      </c>
      <c r="BB27" s="58">
        <f>SUM($AH27:$AM27)/SUM($AH$46:$AM$46)*'Capital Spending'!O$6*$AO$1</f>
        <v>95661.267885399939</v>
      </c>
      <c r="BC27" s="58">
        <f>SUM($AH27:$AM27)/SUM($AH$46:$AM$46)*'Capital Spending'!P$6*$AO$1</f>
        <v>95661.267885399939</v>
      </c>
      <c r="BD27" s="58">
        <f>SUM($AH27:$AM27)/SUM($AH$46:$AM$46)*'Capital Spending'!Q$6*$AO$1</f>
        <v>95661.267885399939</v>
      </c>
      <c r="BE27" s="58">
        <f>SUM($AH27:$AM27)/SUM($AH$46:$AM$46)*'Capital Spending'!R$6*$AO$1</f>
        <v>95661.267885399939</v>
      </c>
      <c r="BF27" s="58">
        <f>SUM($AH27:$AM27)/SUM($AH$46:$AM$46)*'Capital Spending'!S$6*$AO$1</f>
        <v>95661.267885399939</v>
      </c>
      <c r="BG27" s="58">
        <f>SUM($AH27:$AM27)/SUM($AH$46:$AM$46)*'Capital Spending'!T$6*$AO$1</f>
        <v>95661.267885399939</v>
      </c>
      <c r="BH27" s="58">
        <f>SUM($AH27:$AM27)/SUM($AH$46:$AM$46)*'Capital Spending'!U$6*$AO$1</f>
        <v>95661.267885399939</v>
      </c>
      <c r="BI27" s="19"/>
      <c r="BJ27" s="107">
        <v>0</v>
      </c>
      <c r="BK27" s="18">
        <f>'[20]Retires (Asset and Reserve)'!M20</f>
        <v>0</v>
      </c>
      <c r="BL27" s="18">
        <f>'[20]Retires (Asset and Reserve)'!N20</f>
        <v>0</v>
      </c>
      <c r="BM27" s="18">
        <f>'[20]Retires (Asset and Reserve)'!O20</f>
        <v>0</v>
      </c>
      <c r="BN27" s="18">
        <f>'[20]Retires (Asset and Reserve)'!P20</f>
        <v>0</v>
      </c>
      <c r="BO27" s="18">
        <f>'[20]Retires (Asset and Reserve)'!Q20</f>
        <v>0</v>
      </c>
      <c r="BP27" s="18">
        <f>'[20]Retires (Asset and Reserve)'!R20</f>
        <v>0</v>
      </c>
      <c r="BQ27" s="18">
        <f t="shared" si="85"/>
        <v>0</v>
      </c>
      <c r="BR27" s="19">
        <f t="shared" si="86"/>
        <v>0</v>
      </c>
      <c r="BS27" s="19">
        <f t="shared" si="87"/>
        <v>0</v>
      </c>
      <c r="BT27" s="19">
        <f t="shared" si="88"/>
        <v>0</v>
      </c>
      <c r="BU27" s="19">
        <f t="shared" si="89"/>
        <v>0</v>
      </c>
      <c r="BV27" s="19">
        <f t="shared" si="90"/>
        <v>0</v>
      </c>
      <c r="BW27" s="19">
        <f t="shared" si="91"/>
        <v>0</v>
      </c>
      <c r="BX27" s="19">
        <f t="shared" si="92"/>
        <v>0</v>
      </c>
      <c r="BY27" s="19">
        <f t="shared" si="93"/>
        <v>0</v>
      </c>
      <c r="BZ27" s="19">
        <f t="shared" si="94"/>
        <v>0</v>
      </c>
      <c r="CA27" s="19">
        <f t="shared" si="95"/>
        <v>0</v>
      </c>
      <c r="CB27" s="19">
        <f t="shared" si="96"/>
        <v>0</v>
      </c>
      <c r="CC27" s="19">
        <f t="shared" si="97"/>
        <v>0</v>
      </c>
      <c r="CD27" s="19">
        <f t="shared" si="98"/>
        <v>0</v>
      </c>
      <c r="CE27" s="19">
        <f t="shared" si="99"/>
        <v>0</v>
      </c>
      <c r="CF27" s="19">
        <f t="shared" si="100"/>
        <v>0</v>
      </c>
      <c r="CG27" s="19">
        <f t="shared" si="101"/>
        <v>0</v>
      </c>
      <c r="CH27" s="19">
        <f t="shared" si="102"/>
        <v>0</v>
      </c>
      <c r="CI27" s="19">
        <f t="shared" si="103"/>
        <v>0</v>
      </c>
      <c r="CJ27" s="19">
        <f t="shared" si="104"/>
        <v>0</v>
      </c>
      <c r="CK27" s="19">
        <f t="shared" si="105"/>
        <v>0</v>
      </c>
      <c r="CL27" s="19"/>
      <c r="CM27" s="18">
        <f>'[20]Transfers (Asset and Reserve)'!N20</f>
        <v>0</v>
      </c>
      <c r="CN27" s="18">
        <f>'[20]Transfers (Asset and Reserve)'!O20</f>
        <v>0</v>
      </c>
      <c r="CO27" s="18">
        <f>'[20]Transfers (Asset and Reserve)'!P20</f>
        <v>0</v>
      </c>
      <c r="CP27" s="18">
        <f>'[20]Transfers (Asset and Reserve)'!Q20</f>
        <v>0</v>
      </c>
      <c r="CQ27" s="18">
        <f>'[20]Transfers (Asset and Reserve)'!R20</f>
        <v>0</v>
      </c>
      <c r="CR27" s="18">
        <f>'[20]Transfers (Asset and Reserve)'!S20</f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0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0</v>
      </c>
      <c r="DM27" s="18">
        <v>0</v>
      </c>
      <c r="DN27" s="19"/>
    </row>
    <row r="28" spans="1:118">
      <c r="A28" s="87">
        <v>39902</v>
      </c>
      <c r="B28" s="88" t="s">
        <v>22</v>
      </c>
      <c r="C28" s="51">
        <f t="shared" si="55"/>
        <v>19005572.419999994</v>
      </c>
      <c r="D28" s="51">
        <f t="shared" si="56"/>
        <v>19005572.419999994</v>
      </c>
      <c r="E28" s="18">
        <f>'[20]Asset End Balances'!N21</f>
        <v>19005572.419999998</v>
      </c>
      <c r="F28" s="19">
        <f t="shared" si="57"/>
        <v>19005572.419999998</v>
      </c>
      <c r="G28" s="19">
        <f t="shared" si="58"/>
        <v>19005572.419999998</v>
      </c>
      <c r="H28" s="19">
        <f t="shared" si="59"/>
        <v>19005572.419999998</v>
      </c>
      <c r="I28" s="19">
        <f t="shared" si="60"/>
        <v>19005572.419999998</v>
      </c>
      <c r="J28" s="19">
        <f t="shared" si="61"/>
        <v>19005572.419999998</v>
      </c>
      <c r="K28" s="19">
        <f t="shared" si="62"/>
        <v>19005572.419999998</v>
      </c>
      <c r="L28" s="19">
        <f t="shared" si="63"/>
        <v>19005572.419999998</v>
      </c>
      <c r="M28" s="19">
        <f t="shared" si="64"/>
        <v>19005572.419999998</v>
      </c>
      <c r="N28" s="19">
        <f t="shared" si="65"/>
        <v>19005572.419999998</v>
      </c>
      <c r="O28" s="19">
        <f t="shared" si="66"/>
        <v>19005572.419999998</v>
      </c>
      <c r="P28" s="19">
        <f t="shared" si="67"/>
        <v>19005572.419999998</v>
      </c>
      <c r="Q28" s="19">
        <f t="shared" si="68"/>
        <v>19005572.419999998</v>
      </c>
      <c r="R28" s="19">
        <f t="shared" si="69"/>
        <v>19005572.419999998</v>
      </c>
      <c r="S28" s="19">
        <f t="shared" si="70"/>
        <v>19005572.419999998</v>
      </c>
      <c r="T28" s="19">
        <f t="shared" si="71"/>
        <v>19005572.419999998</v>
      </c>
      <c r="U28" s="19">
        <f t="shared" si="72"/>
        <v>19005572.419999998</v>
      </c>
      <c r="V28" s="19">
        <f t="shared" si="73"/>
        <v>19005572.419999998</v>
      </c>
      <c r="W28" s="19">
        <f t="shared" si="74"/>
        <v>19005572.419999998</v>
      </c>
      <c r="X28" s="19">
        <f t="shared" si="75"/>
        <v>19005572.419999998</v>
      </c>
      <c r="Y28" s="19">
        <f t="shared" si="76"/>
        <v>19005572.419999998</v>
      </c>
      <c r="Z28" s="19">
        <f t="shared" si="77"/>
        <v>19005572.419999998</v>
      </c>
      <c r="AA28" s="19">
        <f t="shared" si="78"/>
        <v>19005572.419999998</v>
      </c>
      <c r="AB28" s="19">
        <f t="shared" si="79"/>
        <v>19005572.419999998</v>
      </c>
      <c r="AC28" s="19">
        <f t="shared" si="80"/>
        <v>19005572.419999998</v>
      </c>
      <c r="AD28" s="19">
        <f t="shared" si="81"/>
        <v>19005572.419999998</v>
      </c>
      <c r="AE28" s="19">
        <f t="shared" si="82"/>
        <v>19005572.419999998</v>
      </c>
      <c r="AF28" s="19">
        <f t="shared" si="83"/>
        <v>19005572.419999998</v>
      </c>
      <c r="AH28" s="18">
        <f>'[20]Additions (Asset and Reserve)'!O21</f>
        <v>0</v>
      </c>
      <c r="AI28" s="18">
        <f>'[20]Additions (Asset and Reserve)'!P21</f>
        <v>0</v>
      </c>
      <c r="AJ28" s="18">
        <f>'[20]Additions (Asset and Reserve)'!Q21</f>
        <v>0</v>
      </c>
      <c r="AK28" s="18">
        <f>'[20]Additions (Asset and Reserve)'!R21</f>
        <v>0</v>
      </c>
      <c r="AL28" s="18">
        <f>'[20]Additions (Asset and Reserve)'!S21</f>
        <v>0</v>
      </c>
      <c r="AM28" s="18">
        <f>'[20]Additions (Asset and Reserve)'!T21</f>
        <v>0</v>
      </c>
      <c r="AN28" s="120">
        <f t="shared" si="108"/>
        <v>0</v>
      </c>
      <c r="AO28" s="120">
        <f t="shared" si="51"/>
        <v>0</v>
      </c>
      <c r="AP28" s="120">
        <f t="shared" si="52"/>
        <v>0</v>
      </c>
      <c r="AQ28" s="58">
        <f>SUM($AH28:$AM28)/SUM($AH$46:$AM$46)*'Capital Spending'!D$6*$AO$1</f>
        <v>0</v>
      </c>
      <c r="AR28" s="58">
        <f>SUM($AH28:$AM28)/SUM($AH$46:$AM$46)*'Capital Spending'!E$6*$AO$1</f>
        <v>0</v>
      </c>
      <c r="AS28" s="58">
        <f>SUM($AH28:$AM28)/SUM($AH$46:$AM$46)*'Capital Spending'!F$6*$AO$1</f>
        <v>0</v>
      </c>
      <c r="AT28" s="58">
        <f>SUM($AH28:$AM28)/SUM($AH$46:$AM$46)*'Capital Spending'!G$6*$AO$1</f>
        <v>0</v>
      </c>
      <c r="AU28" s="58">
        <f>SUM($AH28:$AM28)/SUM($AH$46:$AM$46)*'Capital Spending'!H$6*$AO$1</f>
        <v>0</v>
      </c>
      <c r="AV28" s="58">
        <f>SUM($AH28:$AM28)/SUM($AH$46:$AM$46)*'Capital Spending'!I$6*$AO$1</f>
        <v>0</v>
      </c>
      <c r="AW28" s="58">
        <f>SUM($AH28:$AM28)/SUM($AH$46:$AM$46)*'Capital Spending'!J$6*$AO$1</f>
        <v>0</v>
      </c>
      <c r="AX28" s="58">
        <f>SUM($AH28:$AM28)/SUM($AH$46:$AM$46)*'Capital Spending'!K$6*$AO$1</f>
        <v>0</v>
      </c>
      <c r="AY28" s="58">
        <f>SUM($AH28:$AM28)/SUM($AH$46:$AM$46)*'Capital Spending'!L$6*$AO$1</f>
        <v>0</v>
      </c>
      <c r="AZ28" s="58">
        <f>SUM($AH28:$AM28)/SUM($AH$46:$AM$46)*'Capital Spending'!M$6*$AO$1</f>
        <v>0</v>
      </c>
      <c r="BA28" s="58">
        <f>SUM($AH28:$AM28)/SUM($AH$46:$AM$46)*'Capital Spending'!N$6*$AO$1</f>
        <v>0</v>
      </c>
      <c r="BB28" s="58">
        <f>SUM($AH28:$AM28)/SUM($AH$46:$AM$46)*'Capital Spending'!O$6*$AO$1</f>
        <v>0</v>
      </c>
      <c r="BC28" s="58">
        <f>SUM($AH28:$AM28)/SUM($AH$46:$AM$46)*'Capital Spending'!P$6*$AO$1</f>
        <v>0</v>
      </c>
      <c r="BD28" s="58">
        <f>SUM($AH28:$AM28)/SUM($AH$46:$AM$46)*'Capital Spending'!Q$6*$AO$1</f>
        <v>0</v>
      </c>
      <c r="BE28" s="58">
        <f>SUM($AH28:$AM28)/SUM($AH$46:$AM$46)*'Capital Spending'!R$6*$AO$1</f>
        <v>0</v>
      </c>
      <c r="BF28" s="58">
        <f>SUM($AH28:$AM28)/SUM($AH$46:$AM$46)*'Capital Spending'!S$6*$AO$1</f>
        <v>0</v>
      </c>
      <c r="BG28" s="58">
        <f>SUM($AH28:$AM28)/SUM($AH$46:$AM$46)*'Capital Spending'!T$6*$AO$1</f>
        <v>0</v>
      </c>
      <c r="BH28" s="58">
        <f>SUM($AH28:$AM28)/SUM($AH$46:$AM$46)*'Capital Spending'!U$6*$AO$1</f>
        <v>0</v>
      </c>
      <c r="BI28" s="19"/>
      <c r="BJ28" s="107">
        <v>0</v>
      </c>
      <c r="BK28" s="18">
        <f>'[20]Retires (Asset and Reserve)'!M21</f>
        <v>0</v>
      </c>
      <c r="BL28" s="18">
        <f>'[20]Retires (Asset and Reserve)'!N21</f>
        <v>0</v>
      </c>
      <c r="BM28" s="18">
        <f>'[20]Retires (Asset and Reserve)'!O21</f>
        <v>0</v>
      </c>
      <c r="BN28" s="18">
        <f>'[20]Retires (Asset and Reserve)'!P21</f>
        <v>0</v>
      </c>
      <c r="BO28" s="18">
        <f>'[20]Retires (Asset and Reserve)'!Q21</f>
        <v>0</v>
      </c>
      <c r="BP28" s="18">
        <f>'[20]Retires (Asset and Reserve)'!R21</f>
        <v>0</v>
      </c>
      <c r="BQ28" s="18">
        <f t="shared" si="85"/>
        <v>0</v>
      </c>
      <c r="BR28" s="19">
        <f t="shared" si="86"/>
        <v>0</v>
      </c>
      <c r="BS28" s="19">
        <f t="shared" si="87"/>
        <v>0</v>
      </c>
      <c r="BT28" s="19">
        <f t="shared" si="88"/>
        <v>0</v>
      </c>
      <c r="BU28" s="19">
        <f t="shared" si="89"/>
        <v>0</v>
      </c>
      <c r="BV28" s="19">
        <f t="shared" si="90"/>
        <v>0</v>
      </c>
      <c r="BW28" s="19">
        <f t="shared" si="91"/>
        <v>0</v>
      </c>
      <c r="BX28" s="19">
        <f t="shared" si="92"/>
        <v>0</v>
      </c>
      <c r="BY28" s="19">
        <f t="shared" si="93"/>
        <v>0</v>
      </c>
      <c r="BZ28" s="19">
        <f t="shared" si="94"/>
        <v>0</v>
      </c>
      <c r="CA28" s="19">
        <f t="shared" si="95"/>
        <v>0</v>
      </c>
      <c r="CB28" s="19">
        <f t="shared" si="96"/>
        <v>0</v>
      </c>
      <c r="CC28" s="19">
        <f t="shared" si="97"/>
        <v>0</v>
      </c>
      <c r="CD28" s="19">
        <f t="shared" si="98"/>
        <v>0</v>
      </c>
      <c r="CE28" s="19">
        <f t="shared" si="99"/>
        <v>0</v>
      </c>
      <c r="CF28" s="19">
        <f t="shared" si="100"/>
        <v>0</v>
      </c>
      <c r="CG28" s="19">
        <f t="shared" si="101"/>
        <v>0</v>
      </c>
      <c r="CH28" s="19">
        <f t="shared" si="102"/>
        <v>0</v>
      </c>
      <c r="CI28" s="19">
        <f t="shared" si="103"/>
        <v>0</v>
      </c>
      <c r="CJ28" s="19">
        <f t="shared" si="104"/>
        <v>0</v>
      </c>
      <c r="CK28" s="19">
        <f t="shared" si="105"/>
        <v>0</v>
      </c>
      <c r="CL28" s="19"/>
      <c r="CM28" s="18">
        <f>'[20]Transfers (Asset and Reserve)'!N21</f>
        <v>0</v>
      </c>
      <c r="CN28" s="18">
        <f>'[20]Transfers (Asset and Reserve)'!O21</f>
        <v>0</v>
      </c>
      <c r="CO28" s="18">
        <f>'[20]Transfers (Asset and Reserve)'!P21</f>
        <v>0</v>
      </c>
      <c r="CP28" s="18">
        <f>'[20]Transfers (Asset and Reserve)'!Q21</f>
        <v>0</v>
      </c>
      <c r="CQ28" s="18">
        <f>'[20]Transfers (Asset and Reserve)'!R21</f>
        <v>0</v>
      </c>
      <c r="CR28" s="18">
        <f>'[20]Transfers (Asset and Reserve)'!S21</f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0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0</v>
      </c>
      <c r="DM28" s="18">
        <v>0</v>
      </c>
      <c r="DN28" s="19"/>
    </row>
    <row r="29" spans="1:118">
      <c r="A29" s="87">
        <v>39903</v>
      </c>
      <c r="B29" s="88" t="s">
        <v>23</v>
      </c>
      <c r="C29" s="51">
        <f t="shared" si="55"/>
        <v>3548953.2299999991</v>
      </c>
      <c r="D29" s="51">
        <f t="shared" si="56"/>
        <v>3548953.2299999991</v>
      </c>
      <c r="E29" s="18">
        <f>'[20]Asset End Balances'!N22</f>
        <v>3548953.23</v>
      </c>
      <c r="F29" s="19">
        <f t="shared" si="57"/>
        <v>3548953.23</v>
      </c>
      <c r="G29" s="19">
        <f t="shared" si="58"/>
        <v>3548953.23</v>
      </c>
      <c r="H29" s="19">
        <f t="shared" si="59"/>
        <v>3548953.23</v>
      </c>
      <c r="I29" s="19">
        <f t="shared" si="60"/>
        <v>3548953.23</v>
      </c>
      <c r="J29" s="19">
        <f t="shared" si="61"/>
        <v>3548953.23</v>
      </c>
      <c r="K29" s="19">
        <f t="shared" si="62"/>
        <v>3548953.23</v>
      </c>
      <c r="L29" s="19">
        <f t="shared" si="63"/>
        <v>3548953.23</v>
      </c>
      <c r="M29" s="19">
        <f t="shared" si="64"/>
        <v>3548953.23</v>
      </c>
      <c r="N29" s="19">
        <f t="shared" si="65"/>
        <v>3548953.23</v>
      </c>
      <c r="O29" s="19">
        <f t="shared" si="66"/>
        <v>3548953.23</v>
      </c>
      <c r="P29" s="19">
        <f t="shared" si="67"/>
        <v>3548953.23</v>
      </c>
      <c r="Q29" s="19">
        <f t="shared" si="68"/>
        <v>3548953.23</v>
      </c>
      <c r="R29" s="19">
        <f t="shared" si="69"/>
        <v>3548953.23</v>
      </c>
      <c r="S29" s="19">
        <f t="shared" si="70"/>
        <v>3548953.23</v>
      </c>
      <c r="T29" s="19">
        <f t="shared" si="71"/>
        <v>3548953.23</v>
      </c>
      <c r="U29" s="19">
        <f t="shared" si="72"/>
        <v>3548953.23</v>
      </c>
      <c r="V29" s="19">
        <f t="shared" si="73"/>
        <v>3548953.23</v>
      </c>
      <c r="W29" s="19">
        <f t="shared" si="74"/>
        <v>3548953.23</v>
      </c>
      <c r="X29" s="19">
        <f t="shared" si="75"/>
        <v>3548953.23</v>
      </c>
      <c r="Y29" s="19">
        <f t="shared" si="76"/>
        <v>3548953.23</v>
      </c>
      <c r="Z29" s="19">
        <f t="shared" si="77"/>
        <v>3548953.23</v>
      </c>
      <c r="AA29" s="19">
        <f t="shared" si="78"/>
        <v>3548953.23</v>
      </c>
      <c r="AB29" s="19">
        <f t="shared" si="79"/>
        <v>3548953.23</v>
      </c>
      <c r="AC29" s="19">
        <f t="shared" si="80"/>
        <v>3548953.23</v>
      </c>
      <c r="AD29" s="19">
        <f t="shared" si="81"/>
        <v>3548953.23</v>
      </c>
      <c r="AE29" s="19">
        <f t="shared" si="82"/>
        <v>3548953.23</v>
      </c>
      <c r="AF29" s="19">
        <f t="shared" si="83"/>
        <v>3548953.23</v>
      </c>
      <c r="AH29" s="18">
        <f>'[20]Additions (Asset and Reserve)'!O22</f>
        <v>0</v>
      </c>
      <c r="AI29" s="18">
        <f>'[20]Additions (Asset and Reserve)'!P22</f>
        <v>0</v>
      </c>
      <c r="AJ29" s="18">
        <f>'[20]Additions (Asset and Reserve)'!Q22</f>
        <v>0</v>
      </c>
      <c r="AK29" s="18">
        <f>'[20]Additions (Asset and Reserve)'!R22</f>
        <v>0</v>
      </c>
      <c r="AL29" s="18">
        <f>'[20]Additions (Asset and Reserve)'!S22</f>
        <v>0</v>
      </c>
      <c r="AM29" s="18">
        <f>'[20]Additions (Asset and Reserve)'!T22</f>
        <v>0</v>
      </c>
      <c r="AN29" s="120">
        <f t="shared" si="108"/>
        <v>0</v>
      </c>
      <c r="AO29" s="120">
        <f t="shared" si="51"/>
        <v>0</v>
      </c>
      <c r="AP29" s="120">
        <f t="shared" si="52"/>
        <v>0</v>
      </c>
      <c r="AQ29" s="58">
        <f>SUM($AH29:$AM29)/SUM($AH$46:$AM$46)*'Capital Spending'!D$6*$AO$1</f>
        <v>0</v>
      </c>
      <c r="AR29" s="58">
        <f>SUM($AH29:$AM29)/SUM($AH$46:$AM$46)*'Capital Spending'!E$6*$AO$1</f>
        <v>0</v>
      </c>
      <c r="AS29" s="58">
        <f>SUM($AH29:$AM29)/SUM($AH$46:$AM$46)*'Capital Spending'!F$6*$AO$1</f>
        <v>0</v>
      </c>
      <c r="AT29" s="58">
        <f>SUM($AH29:$AM29)/SUM($AH$46:$AM$46)*'Capital Spending'!G$6*$AO$1</f>
        <v>0</v>
      </c>
      <c r="AU29" s="58">
        <f>SUM($AH29:$AM29)/SUM($AH$46:$AM$46)*'Capital Spending'!H$6*$AO$1</f>
        <v>0</v>
      </c>
      <c r="AV29" s="58">
        <f>SUM($AH29:$AM29)/SUM($AH$46:$AM$46)*'Capital Spending'!I$6*$AO$1</f>
        <v>0</v>
      </c>
      <c r="AW29" s="58">
        <f>SUM($AH29:$AM29)/SUM($AH$46:$AM$46)*'Capital Spending'!J$6*$AO$1</f>
        <v>0</v>
      </c>
      <c r="AX29" s="58">
        <f>SUM($AH29:$AM29)/SUM($AH$46:$AM$46)*'Capital Spending'!K$6*$AO$1</f>
        <v>0</v>
      </c>
      <c r="AY29" s="58">
        <f>SUM($AH29:$AM29)/SUM($AH$46:$AM$46)*'Capital Spending'!L$6*$AO$1</f>
        <v>0</v>
      </c>
      <c r="AZ29" s="58">
        <f>SUM($AH29:$AM29)/SUM($AH$46:$AM$46)*'Capital Spending'!M$6*$AO$1</f>
        <v>0</v>
      </c>
      <c r="BA29" s="58">
        <f>SUM($AH29:$AM29)/SUM($AH$46:$AM$46)*'Capital Spending'!N$6*$AO$1</f>
        <v>0</v>
      </c>
      <c r="BB29" s="58">
        <f>SUM($AH29:$AM29)/SUM($AH$46:$AM$46)*'Capital Spending'!O$6*$AO$1</f>
        <v>0</v>
      </c>
      <c r="BC29" s="58">
        <f>SUM($AH29:$AM29)/SUM($AH$46:$AM$46)*'Capital Spending'!P$6*$AO$1</f>
        <v>0</v>
      </c>
      <c r="BD29" s="58">
        <f>SUM($AH29:$AM29)/SUM($AH$46:$AM$46)*'Capital Spending'!Q$6*$AO$1</f>
        <v>0</v>
      </c>
      <c r="BE29" s="58">
        <f>SUM($AH29:$AM29)/SUM($AH$46:$AM$46)*'Capital Spending'!R$6*$AO$1</f>
        <v>0</v>
      </c>
      <c r="BF29" s="58">
        <f>SUM($AH29:$AM29)/SUM($AH$46:$AM$46)*'Capital Spending'!S$6*$AO$1</f>
        <v>0</v>
      </c>
      <c r="BG29" s="58">
        <f>SUM($AH29:$AM29)/SUM($AH$46:$AM$46)*'Capital Spending'!T$6*$AO$1</f>
        <v>0</v>
      </c>
      <c r="BH29" s="58">
        <f>SUM($AH29:$AM29)/SUM($AH$46:$AM$46)*'Capital Spending'!U$6*$AO$1</f>
        <v>0</v>
      </c>
      <c r="BI29" s="19"/>
      <c r="BJ29" s="107">
        <v>0</v>
      </c>
      <c r="BK29" s="18">
        <f>'[20]Retires (Asset and Reserve)'!M22</f>
        <v>0</v>
      </c>
      <c r="BL29" s="18">
        <f>'[20]Retires (Asset and Reserve)'!N22</f>
        <v>0</v>
      </c>
      <c r="BM29" s="18">
        <f>'[20]Retires (Asset and Reserve)'!O22</f>
        <v>0</v>
      </c>
      <c r="BN29" s="18">
        <f>'[20]Retires (Asset and Reserve)'!P22</f>
        <v>0</v>
      </c>
      <c r="BO29" s="18">
        <f>'[20]Retires (Asset and Reserve)'!Q22</f>
        <v>0</v>
      </c>
      <c r="BP29" s="18">
        <f>'[20]Retires (Asset and Reserve)'!R22</f>
        <v>0</v>
      </c>
      <c r="BQ29" s="18">
        <f t="shared" si="85"/>
        <v>0</v>
      </c>
      <c r="BR29" s="19">
        <f t="shared" si="86"/>
        <v>0</v>
      </c>
      <c r="BS29" s="19">
        <f t="shared" si="87"/>
        <v>0</v>
      </c>
      <c r="BT29" s="19">
        <f t="shared" si="88"/>
        <v>0</v>
      </c>
      <c r="BU29" s="19">
        <f t="shared" si="89"/>
        <v>0</v>
      </c>
      <c r="BV29" s="19">
        <f t="shared" si="90"/>
        <v>0</v>
      </c>
      <c r="BW29" s="19">
        <f t="shared" si="91"/>
        <v>0</v>
      </c>
      <c r="BX29" s="19">
        <f t="shared" si="92"/>
        <v>0</v>
      </c>
      <c r="BY29" s="19">
        <f t="shared" si="93"/>
        <v>0</v>
      </c>
      <c r="BZ29" s="19">
        <f t="shared" si="94"/>
        <v>0</v>
      </c>
      <c r="CA29" s="19">
        <f t="shared" si="95"/>
        <v>0</v>
      </c>
      <c r="CB29" s="19">
        <f t="shared" si="96"/>
        <v>0</v>
      </c>
      <c r="CC29" s="19">
        <f t="shared" si="97"/>
        <v>0</v>
      </c>
      <c r="CD29" s="19">
        <f t="shared" si="98"/>
        <v>0</v>
      </c>
      <c r="CE29" s="19">
        <f t="shared" si="99"/>
        <v>0</v>
      </c>
      <c r="CF29" s="19">
        <f t="shared" si="100"/>
        <v>0</v>
      </c>
      <c r="CG29" s="19">
        <f t="shared" si="101"/>
        <v>0</v>
      </c>
      <c r="CH29" s="19">
        <f t="shared" si="102"/>
        <v>0</v>
      </c>
      <c r="CI29" s="19">
        <f t="shared" si="103"/>
        <v>0</v>
      </c>
      <c r="CJ29" s="19">
        <f t="shared" si="104"/>
        <v>0</v>
      </c>
      <c r="CK29" s="19">
        <f t="shared" si="105"/>
        <v>0</v>
      </c>
      <c r="CL29" s="19"/>
      <c r="CM29" s="18">
        <f>'[20]Transfers (Asset and Reserve)'!N22</f>
        <v>0</v>
      </c>
      <c r="CN29" s="18">
        <f>'[20]Transfers (Asset and Reserve)'!O22</f>
        <v>0</v>
      </c>
      <c r="CO29" s="18">
        <f>'[20]Transfers (Asset and Reserve)'!P22</f>
        <v>0</v>
      </c>
      <c r="CP29" s="18">
        <f>'[20]Transfers (Asset and Reserve)'!Q22</f>
        <v>0</v>
      </c>
      <c r="CQ29" s="18">
        <f>'[20]Transfers (Asset and Reserve)'!R22</f>
        <v>0</v>
      </c>
      <c r="CR29" s="18">
        <f>'[20]Transfers (Asset and Reserve)'!S22</f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9"/>
    </row>
    <row r="30" spans="1:118">
      <c r="A30" s="87">
        <v>39904</v>
      </c>
      <c r="B30" s="88" t="s">
        <v>24</v>
      </c>
      <c r="C30" s="51">
        <f t="shared" si="55"/>
        <v>0</v>
      </c>
      <c r="D30" s="51">
        <f t="shared" si="56"/>
        <v>0</v>
      </c>
      <c r="E30" s="18">
        <v>0</v>
      </c>
      <c r="F30" s="19">
        <f t="shared" si="57"/>
        <v>0</v>
      </c>
      <c r="G30" s="19">
        <f t="shared" si="58"/>
        <v>0</v>
      </c>
      <c r="H30" s="19">
        <f t="shared" si="59"/>
        <v>0</v>
      </c>
      <c r="I30" s="19">
        <f t="shared" si="60"/>
        <v>0</v>
      </c>
      <c r="J30" s="19">
        <f t="shared" si="61"/>
        <v>0</v>
      </c>
      <c r="K30" s="19">
        <f t="shared" si="62"/>
        <v>0</v>
      </c>
      <c r="L30" s="19">
        <f t="shared" si="63"/>
        <v>0</v>
      </c>
      <c r="M30" s="19">
        <f t="shared" si="64"/>
        <v>0</v>
      </c>
      <c r="N30" s="19">
        <f t="shared" si="65"/>
        <v>0</v>
      </c>
      <c r="O30" s="19">
        <f t="shared" si="66"/>
        <v>0</v>
      </c>
      <c r="P30" s="19">
        <f t="shared" si="67"/>
        <v>0</v>
      </c>
      <c r="Q30" s="19">
        <f t="shared" si="68"/>
        <v>0</v>
      </c>
      <c r="R30" s="19">
        <f t="shared" si="69"/>
        <v>0</v>
      </c>
      <c r="S30" s="19">
        <f t="shared" si="70"/>
        <v>0</v>
      </c>
      <c r="T30" s="19">
        <f t="shared" si="71"/>
        <v>0</v>
      </c>
      <c r="U30" s="19">
        <f t="shared" si="72"/>
        <v>0</v>
      </c>
      <c r="V30" s="19">
        <f t="shared" si="73"/>
        <v>0</v>
      </c>
      <c r="W30" s="19">
        <f t="shared" si="74"/>
        <v>0</v>
      </c>
      <c r="X30" s="19">
        <f t="shared" si="75"/>
        <v>0</v>
      </c>
      <c r="Y30" s="19">
        <f t="shared" si="76"/>
        <v>0</v>
      </c>
      <c r="Z30" s="19">
        <f t="shared" si="77"/>
        <v>0</v>
      </c>
      <c r="AA30" s="19">
        <f t="shared" si="78"/>
        <v>0</v>
      </c>
      <c r="AB30" s="19">
        <f t="shared" si="79"/>
        <v>0</v>
      </c>
      <c r="AC30" s="19">
        <f t="shared" si="80"/>
        <v>0</v>
      </c>
      <c r="AD30" s="19">
        <f t="shared" si="81"/>
        <v>0</v>
      </c>
      <c r="AE30" s="19">
        <f t="shared" si="82"/>
        <v>0</v>
      </c>
      <c r="AF30" s="19">
        <f t="shared" si="83"/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20">
        <f t="shared" si="108"/>
        <v>0</v>
      </c>
      <c r="AO30" s="120">
        <f t="shared" si="51"/>
        <v>0</v>
      </c>
      <c r="AP30" s="120">
        <f t="shared" si="52"/>
        <v>0</v>
      </c>
      <c r="AQ30" s="58">
        <f>SUM($AH30:$AM30)/SUM($AH$46:$AM$46)*'Capital Spending'!D$6*$AO$1</f>
        <v>0</v>
      </c>
      <c r="AR30" s="58">
        <f>SUM($AH30:$AM30)/SUM($AH$46:$AM$46)*'Capital Spending'!E$6*$AO$1</f>
        <v>0</v>
      </c>
      <c r="AS30" s="58">
        <f>SUM($AH30:$AM30)/SUM($AH$46:$AM$46)*'Capital Spending'!F$6*$AO$1</f>
        <v>0</v>
      </c>
      <c r="AT30" s="58">
        <f>SUM($AH30:$AM30)/SUM($AH$46:$AM$46)*'Capital Spending'!G$6*$AO$1</f>
        <v>0</v>
      </c>
      <c r="AU30" s="58">
        <f>SUM($AH30:$AM30)/SUM($AH$46:$AM$46)*'Capital Spending'!H$6*$AO$1</f>
        <v>0</v>
      </c>
      <c r="AV30" s="58">
        <f>SUM($AH30:$AM30)/SUM($AH$46:$AM$46)*'Capital Spending'!I$6*$AO$1</f>
        <v>0</v>
      </c>
      <c r="AW30" s="58">
        <f>SUM($AH30:$AM30)/SUM($AH$46:$AM$46)*'Capital Spending'!J$6*$AO$1</f>
        <v>0</v>
      </c>
      <c r="AX30" s="58">
        <f>SUM($AH30:$AM30)/SUM($AH$46:$AM$46)*'Capital Spending'!K$6*$AO$1</f>
        <v>0</v>
      </c>
      <c r="AY30" s="58">
        <f>SUM($AH30:$AM30)/SUM($AH$46:$AM$46)*'Capital Spending'!L$6*$AO$1</f>
        <v>0</v>
      </c>
      <c r="AZ30" s="58">
        <f>SUM($AH30:$AM30)/SUM($AH$46:$AM$46)*'Capital Spending'!M$6*$AO$1</f>
        <v>0</v>
      </c>
      <c r="BA30" s="58">
        <f>SUM($AH30:$AM30)/SUM($AH$46:$AM$46)*'Capital Spending'!N$6*$AO$1</f>
        <v>0</v>
      </c>
      <c r="BB30" s="58">
        <f>SUM($AH30:$AM30)/SUM($AH$46:$AM$46)*'Capital Spending'!O$6*$AO$1</f>
        <v>0</v>
      </c>
      <c r="BC30" s="58">
        <f>SUM($AH30:$AM30)/SUM($AH$46:$AM$46)*'Capital Spending'!P$6*$AO$1</f>
        <v>0</v>
      </c>
      <c r="BD30" s="58">
        <f>SUM($AH30:$AM30)/SUM($AH$46:$AM$46)*'Capital Spending'!Q$6*$AO$1</f>
        <v>0</v>
      </c>
      <c r="BE30" s="58">
        <f>SUM($AH30:$AM30)/SUM($AH$46:$AM$46)*'Capital Spending'!R$6*$AO$1</f>
        <v>0</v>
      </c>
      <c r="BF30" s="58">
        <f>SUM($AH30:$AM30)/SUM($AH$46:$AM$46)*'Capital Spending'!S$6*$AO$1</f>
        <v>0</v>
      </c>
      <c r="BG30" s="58">
        <f>SUM($AH30:$AM30)/SUM($AH$46:$AM$46)*'Capital Spending'!T$6*$AO$1</f>
        <v>0</v>
      </c>
      <c r="BH30" s="58">
        <f>SUM($AH30:$AM30)/SUM($AH$46:$AM$46)*'Capital Spending'!U$6*$AO$1</f>
        <v>0</v>
      </c>
      <c r="BI30" s="19"/>
      <c r="BJ30" s="107">
        <v>0</v>
      </c>
      <c r="BK30" s="18">
        <f>0</f>
        <v>0</v>
      </c>
      <c r="BL30" s="18">
        <f>0</f>
        <v>0</v>
      </c>
      <c r="BM30" s="18">
        <f>0</f>
        <v>0</v>
      </c>
      <c r="BN30" s="18">
        <f>0</f>
        <v>0</v>
      </c>
      <c r="BO30" s="18">
        <f>0</f>
        <v>0</v>
      </c>
      <c r="BP30" s="18">
        <f>0</f>
        <v>0</v>
      </c>
      <c r="BQ30" s="18">
        <f t="shared" si="85"/>
        <v>0</v>
      </c>
      <c r="BR30" s="19">
        <f t="shared" si="86"/>
        <v>0</v>
      </c>
      <c r="BS30" s="19">
        <f t="shared" si="87"/>
        <v>0</v>
      </c>
      <c r="BT30" s="19">
        <f t="shared" si="88"/>
        <v>0</v>
      </c>
      <c r="BU30" s="19">
        <f t="shared" si="89"/>
        <v>0</v>
      </c>
      <c r="BV30" s="19">
        <f t="shared" si="90"/>
        <v>0</v>
      </c>
      <c r="BW30" s="19">
        <f t="shared" si="91"/>
        <v>0</v>
      </c>
      <c r="BX30" s="19">
        <f t="shared" si="92"/>
        <v>0</v>
      </c>
      <c r="BY30" s="19">
        <f t="shared" si="93"/>
        <v>0</v>
      </c>
      <c r="BZ30" s="19">
        <f t="shared" si="94"/>
        <v>0</v>
      </c>
      <c r="CA30" s="19">
        <f t="shared" si="95"/>
        <v>0</v>
      </c>
      <c r="CB30" s="19">
        <f t="shared" si="96"/>
        <v>0</v>
      </c>
      <c r="CC30" s="19">
        <f t="shared" si="97"/>
        <v>0</v>
      </c>
      <c r="CD30" s="19">
        <f t="shared" si="98"/>
        <v>0</v>
      </c>
      <c r="CE30" s="19">
        <f t="shared" si="99"/>
        <v>0</v>
      </c>
      <c r="CF30" s="19">
        <f t="shared" si="100"/>
        <v>0</v>
      </c>
      <c r="CG30" s="19">
        <f t="shared" si="101"/>
        <v>0</v>
      </c>
      <c r="CH30" s="19">
        <f t="shared" si="102"/>
        <v>0</v>
      </c>
      <c r="CI30" s="19">
        <f t="shared" si="103"/>
        <v>0</v>
      </c>
      <c r="CJ30" s="19">
        <f t="shared" si="104"/>
        <v>0</v>
      </c>
      <c r="CK30" s="19">
        <f t="shared" si="105"/>
        <v>0</v>
      </c>
      <c r="CL30" s="19"/>
      <c r="CM30" s="18">
        <f>0</f>
        <v>0</v>
      </c>
      <c r="CN30" s="18">
        <f>0</f>
        <v>0</v>
      </c>
      <c r="CO30" s="18">
        <f>0</f>
        <v>0</v>
      </c>
      <c r="CP30" s="18">
        <f>0</f>
        <v>0</v>
      </c>
      <c r="CQ30" s="18">
        <f>0</f>
        <v>0</v>
      </c>
      <c r="CR30" s="18">
        <f>0</f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9"/>
    </row>
    <row r="31" spans="1:118">
      <c r="A31" s="87">
        <v>39905</v>
      </c>
      <c r="B31" s="88" t="s">
        <v>25</v>
      </c>
      <c r="C31" s="51">
        <f t="shared" si="55"/>
        <v>0</v>
      </c>
      <c r="D31" s="51">
        <f t="shared" si="56"/>
        <v>0</v>
      </c>
      <c r="E31" s="18">
        <v>0</v>
      </c>
      <c r="F31" s="19">
        <f t="shared" si="57"/>
        <v>0</v>
      </c>
      <c r="G31" s="19">
        <f t="shared" si="58"/>
        <v>0</v>
      </c>
      <c r="H31" s="19">
        <f t="shared" si="59"/>
        <v>0</v>
      </c>
      <c r="I31" s="19">
        <f t="shared" si="60"/>
        <v>0</v>
      </c>
      <c r="J31" s="19">
        <f t="shared" si="61"/>
        <v>0</v>
      </c>
      <c r="K31" s="19">
        <f t="shared" si="62"/>
        <v>0</v>
      </c>
      <c r="L31" s="19">
        <f t="shared" si="63"/>
        <v>0</v>
      </c>
      <c r="M31" s="19">
        <f t="shared" si="64"/>
        <v>0</v>
      </c>
      <c r="N31" s="19">
        <f t="shared" si="65"/>
        <v>0</v>
      </c>
      <c r="O31" s="19">
        <f t="shared" si="66"/>
        <v>0</v>
      </c>
      <c r="P31" s="19">
        <f t="shared" si="67"/>
        <v>0</v>
      </c>
      <c r="Q31" s="19">
        <f t="shared" si="68"/>
        <v>0</v>
      </c>
      <c r="R31" s="19">
        <f t="shared" si="69"/>
        <v>0</v>
      </c>
      <c r="S31" s="19">
        <f t="shared" si="70"/>
        <v>0</v>
      </c>
      <c r="T31" s="19">
        <f t="shared" si="71"/>
        <v>0</v>
      </c>
      <c r="U31" s="19">
        <f t="shared" si="72"/>
        <v>0</v>
      </c>
      <c r="V31" s="19">
        <f t="shared" si="73"/>
        <v>0</v>
      </c>
      <c r="W31" s="19">
        <f t="shared" si="74"/>
        <v>0</v>
      </c>
      <c r="X31" s="19">
        <f t="shared" si="75"/>
        <v>0</v>
      </c>
      <c r="Y31" s="19">
        <f t="shared" si="76"/>
        <v>0</v>
      </c>
      <c r="Z31" s="19">
        <f t="shared" si="77"/>
        <v>0</v>
      </c>
      <c r="AA31" s="19">
        <f t="shared" si="78"/>
        <v>0</v>
      </c>
      <c r="AB31" s="19">
        <f t="shared" si="79"/>
        <v>0</v>
      </c>
      <c r="AC31" s="19">
        <f t="shared" si="80"/>
        <v>0</v>
      </c>
      <c r="AD31" s="19">
        <f t="shared" si="81"/>
        <v>0</v>
      </c>
      <c r="AE31" s="19">
        <f t="shared" si="82"/>
        <v>0</v>
      </c>
      <c r="AF31" s="19">
        <f t="shared" si="83"/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20">
        <f t="shared" si="108"/>
        <v>0</v>
      </c>
      <c r="AO31" s="120">
        <f t="shared" si="51"/>
        <v>0</v>
      </c>
      <c r="AP31" s="120">
        <f t="shared" si="52"/>
        <v>0</v>
      </c>
      <c r="AQ31" s="58">
        <f>SUM($AH31:$AM31)/SUM($AH$46:$AM$46)*'Capital Spending'!D$6*$AO$1</f>
        <v>0</v>
      </c>
      <c r="AR31" s="58">
        <f>SUM($AH31:$AM31)/SUM($AH$46:$AM$46)*'Capital Spending'!E$6*$AO$1</f>
        <v>0</v>
      </c>
      <c r="AS31" s="58">
        <f>SUM($AH31:$AM31)/SUM($AH$46:$AM$46)*'Capital Spending'!F$6*$AO$1</f>
        <v>0</v>
      </c>
      <c r="AT31" s="58">
        <f>SUM($AH31:$AM31)/SUM($AH$46:$AM$46)*'Capital Spending'!G$6*$AO$1</f>
        <v>0</v>
      </c>
      <c r="AU31" s="58">
        <f>SUM($AH31:$AM31)/SUM($AH$46:$AM$46)*'Capital Spending'!H$6*$AO$1</f>
        <v>0</v>
      </c>
      <c r="AV31" s="58">
        <f>SUM($AH31:$AM31)/SUM($AH$46:$AM$46)*'Capital Spending'!I$6*$AO$1</f>
        <v>0</v>
      </c>
      <c r="AW31" s="58">
        <f>SUM($AH31:$AM31)/SUM($AH$46:$AM$46)*'Capital Spending'!J$6*$AO$1</f>
        <v>0</v>
      </c>
      <c r="AX31" s="58">
        <f>SUM($AH31:$AM31)/SUM($AH$46:$AM$46)*'Capital Spending'!K$6*$AO$1</f>
        <v>0</v>
      </c>
      <c r="AY31" s="58">
        <f>SUM($AH31:$AM31)/SUM($AH$46:$AM$46)*'Capital Spending'!L$6*$AO$1</f>
        <v>0</v>
      </c>
      <c r="AZ31" s="58">
        <f>SUM($AH31:$AM31)/SUM($AH$46:$AM$46)*'Capital Spending'!M$6*$AO$1</f>
        <v>0</v>
      </c>
      <c r="BA31" s="58">
        <f>SUM($AH31:$AM31)/SUM($AH$46:$AM$46)*'Capital Spending'!N$6*$AO$1</f>
        <v>0</v>
      </c>
      <c r="BB31" s="58">
        <f>SUM($AH31:$AM31)/SUM($AH$46:$AM$46)*'Capital Spending'!O$6*$AO$1</f>
        <v>0</v>
      </c>
      <c r="BC31" s="58">
        <f>SUM($AH31:$AM31)/SUM($AH$46:$AM$46)*'Capital Spending'!P$6*$AO$1</f>
        <v>0</v>
      </c>
      <c r="BD31" s="58">
        <f>SUM($AH31:$AM31)/SUM($AH$46:$AM$46)*'Capital Spending'!Q$6*$AO$1</f>
        <v>0</v>
      </c>
      <c r="BE31" s="58">
        <f>SUM($AH31:$AM31)/SUM($AH$46:$AM$46)*'Capital Spending'!R$6*$AO$1</f>
        <v>0</v>
      </c>
      <c r="BF31" s="58">
        <f>SUM($AH31:$AM31)/SUM($AH$46:$AM$46)*'Capital Spending'!S$6*$AO$1</f>
        <v>0</v>
      </c>
      <c r="BG31" s="58">
        <f>SUM($AH31:$AM31)/SUM($AH$46:$AM$46)*'Capital Spending'!T$6*$AO$1</f>
        <v>0</v>
      </c>
      <c r="BH31" s="58">
        <f>SUM($AH31:$AM31)/SUM($AH$46:$AM$46)*'Capital Spending'!U$6*$AO$1</f>
        <v>0</v>
      </c>
      <c r="BI31" s="19"/>
      <c r="BJ31" s="107">
        <v>0</v>
      </c>
      <c r="BK31" s="18">
        <f>0</f>
        <v>0</v>
      </c>
      <c r="BL31" s="18">
        <f>0</f>
        <v>0</v>
      </c>
      <c r="BM31" s="18">
        <f>0</f>
        <v>0</v>
      </c>
      <c r="BN31" s="18">
        <f>0</f>
        <v>0</v>
      </c>
      <c r="BO31" s="18">
        <f>0</f>
        <v>0</v>
      </c>
      <c r="BP31" s="18">
        <f>0</f>
        <v>0</v>
      </c>
      <c r="BQ31" s="18">
        <f t="shared" si="85"/>
        <v>0</v>
      </c>
      <c r="BR31" s="19">
        <f t="shared" si="86"/>
        <v>0</v>
      </c>
      <c r="BS31" s="19">
        <f t="shared" si="87"/>
        <v>0</v>
      </c>
      <c r="BT31" s="19">
        <f t="shared" si="88"/>
        <v>0</v>
      </c>
      <c r="BU31" s="19">
        <f t="shared" si="89"/>
        <v>0</v>
      </c>
      <c r="BV31" s="19">
        <f t="shared" si="90"/>
        <v>0</v>
      </c>
      <c r="BW31" s="19">
        <f t="shared" si="91"/>
        <v>0</v>
      </c>
      <c r="BX31" s="19">
        <f t="shared" si="92"/>
        <v>0</v>
      </c>
      <c r="BY31" s="19">
        <f t="shared" si="93"/>
        <v>0</v>
      </c>
      <c r="BZ31" s="19">
        <f t="shared" si="94"/>
        <v>0</v>
      </c>
      <c r="CA31" s="19">
        <f t="shared" si="95"/>
        <v>0</v>
      </c>
      <c r="CB31" s="19">
        <f t="shared" si="96"/>
        <v>0</v>
      </c>
      <c r="CC31" s="19">
        <f t="shared" si="97"/>
        <v>0</v>
      </c>
      <c r="CD31" s="19">
        <f t="shared" si="98"/>
        <v>0</v>
      </c>
      <c r="CE31" s="19">
        <f t="shared" si="99"/>
        <v>0</v>
      </c>
      <c r="CF31" s="19">
        <f t="shared" si="100"/>
        <v>0</v>
      </c>
      <c r="CG31" s="19">
        <f t="shared" si="101"/>
        <v>0</v>
      </c>
      <c r="CH31" s="19">
        <f t="shared" si="102"/>
        <v>0</v>
      </c>
      <c r="CI31" s="19">
        <f t="shared" si="103"/>
        <v>0</v>
      </c>
      <c r="CJ31" s="19">
        <f t="shared" si="104"/>
        <v>0</v>
      </c>
      <c r="CK31" s="19">
        <f t="shared" si="105"/>
        <v>0</v>
      </c>
      <c r="CL31" s="19"/>
      <c r="CM31" s="18">
        <f>0</f>
        <v>0</v>
      </c>
      <c r="CN31" s="18">
        <f>0</f>
        <v>0</v>
      </c>
      <c r="CO31" s="18">
        <f>0</f>
        <v>0</v>
      </c>
      <c r="CP31" s="18">
        <f>0</f>
        <v>0</v>
      </c>
      <c r="CQ31" s="18">
        <f>0</f>
        <v>0</v>
      </c>
      <c r="CR31" s="18">
        <f>0</f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9"/>
    </row>
    <row r="32" spans="1:118">
      <c r="A32" s="87">
        <v>39906</v>
      </c>
      <c r="B32" s="88" t="s">
        <v>26</v>
      </c>
      <c r="C32" s="51">
        <f t="shared" si="55"/>
        <v>1812255.4885791345</v>
      </c>
      <c r="D32" s="51">
        <f t="shared" si="56"/>
        <v>1879606.2532307121</v>
      </c>
      <c r="E32" s="18">
        <f>'[20]Asset End Balances'!N23</f>
        <v>1803972.2900000003</v>
      </c>
      <c r="F32" s="19">
        <f t="shared" si="57"/>
        <v>1803972.2900000003</v>
      </c>
      <c r="G32" s="19">
        <f t="shared" si="58"/>
        <v>1803972.2900000003</v>
      </c>
      <c r="H32" s="19">
        <f t="shared" si="59"/>
        <v>1804022.5500000003</v>
      </c>
      <c r="I32" s="19">
        <f t="shared" si="60"/>
        <v>1809423.8100000003</v>
      </c>
      <c r="J32" s="19">
        <f t="shared" si="61"/>
        <v>1811155.7400000002</v>
      </c>
      <c r="K32" s="19">
        <f t="shared" si="62"/>
        <v>1804425.2400000002</v>
      </c>
      <c r="L32" s="19">
        <f t="shared" si="63"/>
        <v>1808581.0642224636</v>
      </c>
      <c r="M32" s="19">
        <f t="shared" si="64"/>
        <v>1811575.0733273968</v>
      </c>
      <c r="N32" s="19">
        <f t="shared" si="65"/>
        <v>1816690.822103864</v>
      </c>
      <c r="O32" s="19">
        <f t="shared" si="66"/>
        <v>1821933.774697768</v>
      </c>
      <c r="P32" s="19">
        <f t="shared" si="67"/>
        <v>1827176.727291672</v>
      </c>
      <c r="Q32" s="19">
        <f t="shared" si="68"/>
        <v>1832419.679885576</v>
      </c>
      <c r="R32" s="19">
        <f t="shared" si="69"/>
        <v>1837662.63247948</v>
      </c>
      <c r="S32" s="19">
        <f t="shared" si="70"/>
        <v>1842905.585073384</v>
      </c>
      <c r="T32" s="19">
        <f t="shared" si="71"/>
        <v>1848148.537667288</v>
      </c>
      <c r="U32" s="19">
        <f t="shared" si="72"/>
        <v>1853391.490261192</v>
      </c>
      <c r="V32" s="19">
        <f t="shared" si="73"/>
        <v>1858634.442855096</v>
      </c>
      <c r="W32" s="19">
        <f t="shared" si="74"/>
        <v>1863877.3954489999</v>
      </c>
      <c r="X32" s="19">
        <f t="shared" si="75"/>
        <v>1869120.3480429039</v>
      </c>
      <c r="Y32" s="19">
        <f t="shared" si="76"/>
        <v>1874363.3006368079</v>
      </c>
      <c r="Z32" s="19">
        <f t="shared" si="77"/>
        <v>1879606.2532307119</v>
      </c>
      <c r="AA32" s="19">
        <f t="shared" si="78"/>
        <v>1884849.2058246159</v>
      </c>
      <c r="AB32" s="19">
        <f t="shared" si="79"/>
        <v>1890092.1584185199</v>
      </c>
      <c r="AC32" s="19">
        <f t="shared" si="80"/>
        <v>1895335.1110124239</v>
      </c>
      <c r="AD32" s="19">
        <f t="shared" si="81"/>
        <v>1900578.0636063279</v>
      </c>
      <c r="AE32" s="19">
        <f t="shared" si="82"/>
        <v>1905821.0162002319</v>
      </c>
      <c r="AF32" s="19">
        <f t="shared" si="83"/>
        <v>1911063.9687941358</v>
      </c>
      <c r="AH32" s="18">
        <f>'[20]Additions (Asset and Reserve)'!O23</f>
        <v>0</v>
      </c>
      <c r="AI32" s="18">
        <f>'[20]Additions (Asset and Reserve)'!P23</f>
        <v>0</v>
      </c>
      <c r="AJ32" s="18">
        <f>'[20]Additions (Asset and Reserve)'!Q23</f>
        <v>50.26</v>
      </c>
      <c r="AK32" s="18">
        <f>'[20]Additions (Asset and Reserve)'!R23</f>
        <v>5401.26</v>
      </c>
      <c r="AL32" s="18">
        <f>'[20]Additions (Asset and Reserve)'!S23</f>
        <v>1731.93</v>
      </c>
      <c r="AM32" s="18">
        <f>'[20]Additions (Asset and Reserve)'!T23</f>
        <v>3476.57</v>
      </c>
      <c r="AN32" s="120">
        <f t="shared" si="108"/>
        <v>4155.8242224634259</v>
      </c>
      <c r="AO32" s="120">
        <f t="shared" si="51"/>
        <v>2994.009104933049</v>
      </c>
      <c r="AP32" s="120">
        <f t="shared" si="52"/>
        <v>5115.7487764672269</v>
      </c>
      <c r="AQ32" s="58">
        <f>SUM($AH32:$AM32)/SUM($AH$46:$AM$46)*'Capital Spending'!D$6*$AO$1</f>
        <v>5242.9525939040068</v>
      </c>
      <c r="AR32" s="58">
        <f>SUM($AH32:$AM32)/SUM($AH$46:$AM$46)*'Capital Spending'!E$6*$AO$1</f>
        <v>5242.9525939040068</v>
      </c>
      <c r="AS32" s="58">
        <f>SUM($AH32:$AM32)/SUM($AH$46:$AM$46)*'Capital Spending'!F$6*$AO$1</f>
        <v>5242.9525939040068</v>
      </c>
      <c r="AT32" s="58">
        <f>SUM($AH32:$AM32)/SUM($AH$46:$AM$46)*'Capital Spending'!G$6*$AO$1</f>
        <v>5242.9525939040068</v>
      </c>
      <c r="AU32" s="58">
        <f>SUM($AH32:$AM32)/SUM($AH$46:$AM$46)*'Capital Spending'!H$6*$AO$1</f>
        <v>5242.9525939040068</v>
      </c>
      <c r="AV32" s="58">
        <f>SUM($AH32:$AM32)/SUM($AH$46:$AM$46)*'Capital Spending'!I$6*$AO$1</f>
        <v>5242.9525939040068</v>
      </c>
      <c r="AW32" s="58">
        <f>SUM($AH32:$AM32)/SUM($AH$46:$AM$46)*'Capital Spending'!J$6*$AO$1</f>
        <v>5242.9525939040068</v>
      </c>
      <c r="AX32" s="58">
        <f>SUM($AH32:$AM32)/SUM($AH$46:$AM$46)*'Capital Spending'!K$6*$AO$1</f>
        <v>5242.9525939040068</v>
      </c>
      <c r="AY32" s="58">
        <f>SUM($AH32:$AM32)/SUM($AH$46:$AM$46)*'Capital Spending'!L$6*$AO$1</f>
        <v>5242.9525939040068</v>
      </c>
      <c r="AZ32" s="58">
        <f>SUM($AH32:$AM32)/SUM($AH$46:$AM$46)*'Capital Spending'!M$6*$AO$1</f>
        <v>5242.9525939040068</v>
      </c>
      <c r="BA32" s="58">
        <f>SUM($AH32:$AM32)/SUM($AH$46:$AM$46)*'Capital Spending'!N$6*$AO$1</f>
        <v>5242.9525939040068</v>
      </c>
      <c r="BB32" s="58">
        <f>SUM($AH32:$AM32)/SUM($AH$46:$AM$46)*'Capital Spending'!O$6*$AO$1</f>
        <v>5242.9525939040068</v>
      </c>
      <c r="BC32" s="58">
        <f>SUM($AH32:$AM32)/SUM($AH$46:$AM$46)*'Capital Spending'!P$6*$AO$1</f>
        <v>5242.9525939040068</v>
      </c>
      <c r="BD32" s="58">
        <f>SUM($AH32:$AM32)/SUM($AH$46:$AM$46)*'Capital Spending'!Q$6*$AO$1</f>
        <v>5242.9525939040068</v>
      </c>
      <c r="BE32" s="58">
        <f>SUM($AH32:$AM32)/SUM($AH$46:$AM$46)*'Capital Spending'!R$6*$AO$1</f>
        <v>5242.9525939040068</v>
      </c>
      <c r="BF32" s="58">
        <f>SUM($AH32:$AM32)/SUM($AH$46:$AM$46)*'Capital Spending'!S$6*$AO$1</f>
        <v>5242.9525939040068</v>
      </c>
      <c r="BG32" s="58">
        <f>SUM($AH32:$AM32)/SUM($AH$46:$AM$46)*'Capital Spending'!T$6*$AO$1</f>
        <v>5242.9525939040068</v>
      </c>
      <c r="BH32" s="58">
        <f>SUM($AH32:$AM32)/SUM($AH$46:$AM$46)*'Capital Spending'!U$6*$AO$1</f>
        <v>5242.9525939040068</v>
      </c>
      <c r="BI32" s="19"/>
      <c r="BJ32" s="107">
        <v>0</v>
      </c>
      <c r="BK32" s="18">
        <f>'[20]Retires (Asset and Reserve)'!M23</f>
        <v>0</v>
      </c>
      <c r="BL32" s="18">
        <f>'[20]Retires (Asset and Reserve)'!N23</f>
        <v>0</v>
      </c>
      <c r="BM32" s="18">
        <f>'[20]Retires (Asset and Reserve)'!O23</f>
        <v>0</v>
      </c>
      <c r="BN32" s="18">
        <f>'[20]Retires (Asset and Reserve)'!P23</f>
        <v>0</v>
      </c>
      <c r="BO32" s="18">
        <f>'[20]Retires (Asset and Reserve)'!Q23</f>
        <v>0</v>
      </c>
      <c r="BP32" s="18">
        <f>'[20]Retires (Asset and Reserve)'!R23</f>
        <v>0</v>
      </c>
      <c r="BQ32" s="18">
        <f t="shared" si="85"/>
        <v>0</v>
      </c>
      <c r="BR32" s="19">
        <f t="shared" si="86"/>
        <v>0</v>
      </c>
      <c r="BS32" s="19">
        <f t="shared" si="87"/>
        <v>0</v>
      </c>
      <c r="BT32" s="19">
        <f t="shared" si="88"/>
        <v>0</v>
      </c>
      <c r="BU32" s="19">
        <f t="shared" si="89"/>
        <v>0</v>
      </c>
      <c r="BV32" s="19">
        <f t="shared" si="90"/>
        <v>0</v>
      </c>
      <c r="BW32" s="19">
        <f t="shared" si="91"/>
        <v>0</v>
      </c>
      <c r="BX32" s="19">
        <f t="shared" si="92"/>
        <v>0</v>
      </c>
      <c r="BY32" s="19">
        <f t="shared" si="93"/>
        <v>0</v>
      </c>
      <c r="BZ32" s="19">
        <f t="shared" si="94"/>
        <v>0</v>
      </c>
      <c r="CA32" s="19">
        <f t="shared" si="95"/>
        <v>0</v>
      </c>
      <c r="CB32" s="19">
        <f t="shared" si="96"/>
        <v>0</v>
      </c>
      <c r="CC32" s="19">
        <f t="shared" si="97"/>
        <v>0</v>
      </c>
      <c r="CD32" s="19">
        <f t="shared" si="98"/>
        <v>0</v>
      </c>
      <c r="CE32" s="19">
        <f t="shared" si="99"/>
        <v>0</v>
      </c>
      <c r="CF32" s="19">
        <f t="shared" si="100"/>
        <v>0</v>
      </c>
      <c r="CG32" s="19">
        <f t="shared" si="101"/>
        <v>0</v>
      </c>
      <c r="CH32" s="19">
        <f t="shared" si="102"/>
        <v>0</v>
      </c>
      <c r="CI32" s="19">
        <f t="shared" si="103"/>
        <v>0</v>
      </c>
      <c r="CJ32" s="19">
        <f t="shared" si="104"/>
        <v>0</v>
      </c>
      <c r="CK32" s="19">
        <f t="shared" si="105"/>
        <v>0</v>
      </c>
      <c r="CL32" s="19"/>
      <c r="CM32" s="18">
        <f>'[20]Transfers (Asset and Reserve)'!N23</f>
        <v>0</v>
      </c>
      <c r="CN32" s="18">
        <f>'[20]Transfers (Asset and Reserve)'!O23</f>
        <v>0</v>
      </c>
      <c r="CO32" s="18">
        <f>'[20]Transfers (Asset and Reserve)'!P23</f>
        <v>0</v>
      </c>
      <c r="CP32" s="18">
        <f>'[20]Transfers (Asset and Reserve)'!Q23</f>
        <v>0</v>
      </c>
      <c r="CQ32" s="18">
        <f>'[20]Transfers (Asset and Reserve)'!R23</f>
        <v>0</v>
      </c>
      <c r="CR32" s="18">
        <f>'[20]Transfers (Asset and Reserve)'!S23</f>
        <v>-10207.07</v>
      </c>
      <c r="CS32" s="18">
        <v>0</v>
      </c>
      <c r="CT32" s="18">
        <v>0</v>
      </c>
      <c r="CU32" s="18">
        <v>0</v>
      </c>
      <c r="CV32" s="18">
        <v>0</v>
      </c>
      <c r="CW32" s="18">
        <v>0</v>
      </c>
      <c r="CX32" s="18">
        <v>0</v>
      </c>
      <c r="CY32" s="18">
        <v>0</v>
      </c>
      <c r="CZ32" s="18">
        <v>0</v>
      </c>
      <c r="DA32" s="18">
        <v>0</v>
      </c>
      <c r="DB32" s="18">
        <v>0</v>
      </c>
      <c r="DC32" s="18">
        <v>0</v>
      </c>
      <c r="DD32" s="18">
        <v>0</v>
      </c>
      <c r="DE32" s="18">
        <v>0</v>
      </c>
      <c r="DF32" s="18">
        <v>0</v>
      </c>
      <c r="DG32" s="18">
        <v>0</v>
      </c>
      <c r="DH32" s="18">
        <v>0</v>
      </c>
      <c r="DI32" s="18">
        <v>0</v>
      </c>
      <c r="DJ32" s="18">
        <v>0</v>
      </c>
      <c r="DK32" s="18">
        <v>0</v>
      </c>
      <c r="DL32" s="18">
        <v>0</v>
      </c>
      <c r="DM32" s="18">
        <v>0</v>
      </c>
      <c r="DN32" s="19"/>
    </row>
    <row r="33" spans="1:118">
      <c r="A33" s="87">
        <v>39907</v>
      </c>
      <c r="B33" s="88" t="s">
        <v>27</v>
      </c>
      <c r="C33" s="51">
        <f t="shared" si="55"/>
        <v>1473097.1146971728</v>
      </c>
      <c r="D33" s="51">
        <f t="shared" si="56"/>
        <v>1471233.2827713727</v>
      </c>
      <c r="E33" s="18">
        <f>'[20]Asset End Balances'!N24</f>
        <v>1473553.08</v>
      </c>
      <c r="F33" s="19">
        <f t="shared" si="57"/>
        <v>1473270.47</v>
      </c>
      <c r="G33" s="19">
        <f t="shared" si="58"/>
        <v>1473270.47</v>
      </c>
      <c r="H33" s="19">
        <f t="shared" si="59"/>
        <v>1473265</v>
      </c>
      <c r="I33" s="19">
        <f t="shared" si="60"/>
        <v>1473265</v>
      </c>
      <c r="J33" s="19">
        <f t="shared" si="61"/>
        <v>1473265</v>
      </c>
      <c r="K33" s="19">
        <f t="shared" si="62"/>
        <v>1473265</v>
      </c>
      <c r="L33" s="19">
        <f t="shared" si="63"/>
        <v>1473152.6915951371</v>
      </c>
      <c r="M33" s="19">
        <f t="shared" si="64"/>
        <v>1473071.7804764949</v>
      </c>
      <c r="N33" s="19">
        <f t="shared" si="65"/>
        <v>1472933.5307445503</v>
      </c>
      <c r="O33" s="19">
        <f t="shared" si="66"/>
        <v>1472791.8434134522</v>
      </c>
      <c r="P33" s="19">
        <f t="shared" si="67"/>
        <v>1472650.156082354</v>
      </c>
      <c r="Q33" s="19">
        <f t="shared" si="68"/>
        <v>1472508.4687512559</v>
      </c>
      <c r="R33" s="19">
        <f t="shared" si="69"/>
        <v>1472366.7814201578</v>
      </c>
      <c r="S33" s="19">
        <f t="shared" si="70"/>
        <v>1472225.0940890596</v>
      </c>
      <c r="T33" s="19">
        <f t="shared" si="71"/>
        <v>1472083.4067579615</v>
      </c>
      <c r="U33" s="19">
        <f t="shared" si="72"/>
        <v>1471941.7194268634</v>
      </c>
      <c r="V33" s="19">
        <f t="shared" si="73"/>
        <v>1471800.0320957652</v>
      </c>
      <c r="W33" s="19">
        <f t="shared" si="74"/>
        <v>1471658.3447646671</v>
      </c>
      <c r="X33" s="19">
        <f t="shared" si="75"/>
        <v>1471516.657433569</v>
      </c>
      <c r="Y33" s="19">
        <f t="shared" si="76"/>
        <v>1471374.9701024708</v>
      </c>
      <c r="Z33" s="19">
        <f t="shared" si="77"/>
        <v>1471233.2827713727</v>
      </c>
      <c r="AA33" s="19">
        <f t="shared" si="78"/>
        <v>1471091.5954402746</v>
      </c>
      <c r="AB33" s="19">
        <f t="shared" si="79"/>
        <v>1470949.9081091764</v>
      </c>
      <c r="AC33" s="19">
        <f t="shared" si="80"/>
        <v>1470808.2207780783</v>
      </c>
      <c r="AD33" s="19">
        <f t="shared" si="81"/>
        <v>1470666.5334469802</v>
      </c>
      <c r="AE33" s="19">
        <f t="shared" si="82"/>
        <v>1470524.846115882</v>
      </c>
      <c r="AF33" s="19">
        <f t="shared" si="83"/>
        <v>1470383.1587847839</v>
      </c>
      <c r="AG33" s="3"/>
      <c r="AH33" s="18">
        <f>'[20]Additions (Asset and Reserve)'!O24</f>
        <v>-282.61</v>
      </c>
      <c r="AI33" s="18">
        <f>'[20]Additions (Asset and Reserve)'!P24</f>
        <v>0</v>
      </c>
      <c r="AJ33" s="18">
        <f>'[20]Additions (Asset and Reserve)'!Q24</f>
        <v>-5.47</v>
      </c>
      <c r="AK33" s="18">
        <f>'[20]Additions (Asset and Reserve)'!R24</f>
        <v>0</v>
      </c>
      <c r="AL33" s="18">
        <f>'[20]Additions (Asset and Reserve)'!S24</f>
        <v>0</v>
      </c>
      <c r="AM33" s="18">
        <f>'[20]Additions (Asset and Reserve)'!T24</f>
        <v>0</v>
      </c>
      <c r="AN33" s="120">
        <f t="shared" si="108"/>
        <v>-112.30840486296123</v>
      </c>
      <c r="AO33" s="120">
        <f t="shared" si="51"/>
        <v>-80.911118642283299</v>
      </c>
      <c r="AP33" s="120">
        <f t="shared" si="52"/>
        <v>-138.24973194465665</v>
      </c>
      <c r="AQ33" s="58">
        <f>SUM($AH33:$AM33)/SUM($AH$46:$AM$46)*'Capital Spending'!D$6*$AO$1</f>
        <v>-141.68733109805294</v>
      </c>
      <c r="AR33" s="58">
        <f>SUM($AH33:$AM33)/SUM($AH$46:$AM$46)*'Capital Spending'!E$6*$AO$1</f>
        <v>-141.68733109805294</v>
      </c>
      <c r="AS33" s="58">
        <f>SUM($AH33:$AM33)/SUM($AH$46:$AM$46)*'Capital Spending'!F$6*$AO$1</f>
        <v>-141.68733109805294</v>
      </c>
      <c r="AT33" s="58">
        <f>SUM($AH33:$AM33)/SUM($AH$46:$AM$46)*'Capital Spending'!G$6*$AO$1</f>
        <v>-141.68733109805294</v>
      </c>
      <c r="AU33" s="58">
        <f>SUM($AH33:$AM33)/SUM($AH$46:$AM$46)*'Capital Spending'!H$6*$AO$1</f>
        <v>-141.68733109805294</v>
      </c>
      <c r="AV33" s="58">
        <f>SUM($AH33:$AM33)/SUM($AH$46:$AM$46)*'Capital Spending'!I$6*$AO$1</f>
        <v>-141.68733109805294</v>
      </c>
      <c r="AW33" s="58">
        <f>SUM($AH33:$AM33)/SUM($AH$46:$AM$46)*'Capital Spending'!J$6*$AO$1</f>
        <v>-141.68733109805294</v>
      </c>
      <c r="AX33" s="58">
        <f>SUM($AH33:$AM33)/SUM($AH$46:$AM$46)*'Capital Spending'!K$6*$AO$1</f>
        <v>-141.68733109805294</v>
      </c>
      <c r="AY33" s="58">
        <f>SUM($AH33:$AM33)/SUM($AH$46:$AM$46)*'Capital Spending'!L$6*$AO$1</f>
        <v>-141.68733109805294</v>
      </c>
      <c r="AZ33" s="58">
        <f>SUM($AH33:$AM33)/SUM($AH$46:$AM$46)*'Capital Spending'!M$6*$AO$1</f>
        <v>-141.68733109805294</v>
      </c>
      <c r="BA33" s="58">
        <f>SUM($AH33:$AM33)/SUM($AH$46:$AM$46)*'Capital Spending'!N$6*$AO$1</f>
        <v>-141.68733109805294</v>
      </c>
      <c r="BB33" s="58">
        <f>SUM($AH33:$AM33)/SUM($AH$46:$AM$46)*'Capital Spending'!O$6*$AO$1</f>
        <v>-141.68733109805294</v>
      </c>
      <c r="BC33" s="58">
        <f>SUM($AH33:$AM33)/SUM($AH$46:$AM$46)*'Capital Spending'!P$6*$AO$1</f>
        <v>-141.68733109805294</v>
      </c>
      <c r="BD33" s="58">
        <f>SUM($AH33:$AM33)/SUM($AH$46:$AM$46)*'Capital Spending'!Q$6*$AO$1</f>
        <v>-141.68733109805294</v>
      </c>
      <c r="BE33" s="58">
        <f>SUM($AH33:$AM33)/SUM($AH$46:$AM$46)*'Capital Spending'!R$6*$AO$1</f>
        <v>-141.68733109805294</v>
      </c>
      <c r="BF33" s="58">
        <f>SUM($AH33:$AM33)/SUM($AH$46:$AM$46)*'Capital Spending'!S$6*$AO$1</f>
        <v>-141.68733109805294</v>
      </c>
      <c r="BG33" s="58">
        <f>SUM($AH33:$AM33)/SUM($AH$46:$AM$46)*'Capital Spending'!T$6*$AO$1</f>
        <v>-141.68733109805294</v>
      </c>
      <c r="BH33" s="58">
        <f>SUM($AH33:$AM33)/SUM($AH$46:$AM$46)*'Capital Spending'!U$6*$AO$1</f>
        <v>-141.68733109805294</v>
      </c>
      <c r="BI33" s="19"/>
      <c r="BJ33" s="107">
        <v>0</v>
      </c>
      <c r="BK33" s="18">
        <f>'[20]Retires (Asset and Reserve)'!M24</f>
        <v>0</v>
      </c>
      <c r="BL33" s="18">
        <f>'[20]Retires (Asset and Reserve)'!N24</f>
        <v>0</v>
      </c>
      <c r="BM33" s="18">
        <f>'[20]Retires (Asset and Reserve)'!O24</f>
        <v>0</v>
      </c>
      <c r="BN33" s="18">
        <f>'[20]Retires (Asset and Reserve)'!P24</f>
        <v>0</v>
      </c>
      <c r="BO33" s="18">
        <f>'[20]Retires (Asset and Reserve)'!Q24</f>
        <v>0</v>
      </c>
      <c r="BP33" s="18">
        <f>'[20]Retires (Asset and Reserve)'!R24</f>
        <v>0</v>
      </c>
      <c r="BQ33" s="18">
        <f t="shared" si="85"/>
        <v>0</v>
      </c>
      <c r="BR33" s="19">
        <f t="shared" si="86"/>
        <v>0</v>
      </c>
      <c r="BS33" s="19">
        <f t="shared" si="87"/>
        <v>0</v>
      </c>
      <c r="BT33" s="19">
        <f t="shared" si="88"/>
        <v>0</v>
      </c>
      <c r="BU33" s="19">
        <f t="shared" si="89"/>
        <v>0</v>
      </c>
      <c r="BV33" s="19">
        <f t="shared" si="90"/>
        <v>0</v>
      </c>
      <c r="BW33" s="19">
        <f t="shared" si="91"/>
        <v>0</v>
      </c>
      <c r="BX33" s="19">
        <f t="shared" si="92"/>
        <v>0</v>
      </c>
      <c r="BY33" s="19">
        <f t="shared" si="93"/>
        <v>0</v>
      </c>
      <c r="BZ33" s="19">
        <f t="shared" si="94"/>
        <v>0</v>
      </c>
      <c r="CA33" s="19">
        <f t="shared" si="95"/>
        <v>0</v>
      </c>
      <c r="CB33" s="19">
        <f t="shared" si="96"/>
        <v>0</v>
      </c>
      <c r="CC33" s="19">
        <f t="shared" si="97"/>
        <v>0</v>
      </c>
      <c r="CD33" s="19">
        <f t="shared" si="98"/>
        <v>0</v>
      </c>
      <c r="CE33" s="19">
        <f t="shared" si="99"/>
        <v>0</v>
      </c>
      <c r="CF33" s="19">
        <f t="shared" si="100"/>
        <v>0</v>
      </c>
      <c r="CG33" s="19">
        <f t="shared" si="101"/>
        <v>0</v>
      </c>
      <c r="CH33" s="19">
        <f t="shared" si="102"/>
        <v>0</v>
      </c>
      <c r="CI33" s="19">
        <f t="shared" si="103"/>
        <v>0</v>
      </c>
      <c r="CJ33" s="19">
        <f t="shared" si="104"/>
        <v>0</v>
      </c>
      <c r="CK33" s="19">
        <f t="shared" si="105"/>
        <v>0</v>
      </c>
      <c r="CL33" s="19"/>
      <c r="CM33" s="18">
        <f>'[20]Transfers (Asset and Reserve)'!N24</f>
        <v>0</v>
      </c>
      <c r="CN33" s="18">
        <f>'[20]Transfers (Asset and Reserve)'!O24</f>
        <v>0</v>
      </c>
      <c r="CO33" s="18">
        <f>'[20]Transfers (Asset and Reserve)'!P24</f>
        <v>0</v>
      </c>
      <c r="CP33" s="18">
        <f>'[20]Transfers (Asset and Reserve)'!Q24</f>
        <v>0</v>
      </c>
      <c r="CQ33" s="18">
        <f>'[20]Transfers (Asset and Reserve)'!R24</f>
        <v>0</v>
      </c>
      <c r="CR33" s="18">
        <f>'[20]Transfers (Asset and Reserve)'!S24</f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0</v>
      </c>
      <c r="DM33" s="18">
        <v>0</v>
      </c>
      <c r="DN33" s="19"/>
    </row>
    <row r="34" spans="1:118">
      <c r="A34" s="87">
        <v>39908</v>
      </c>
      <c r="B34" s="88" t="s">
        <v>28</v>
      </c>
      <c r="C34" s="51">
        <f t="shared" si="55"/>
        <v>63125893.091210872</v>
      </c>
      <c r="D34" s="51">
        <f t="shared" si="56"/>
        <v>73682455.560015619</v>
      </c>
      <c r="E34" s="18">
        <f>'[20]Asset End Balances'!N25</f>
        <v>60714778.039999999</v>
      </c>
      <c r="F34" s="19">
        <f t="shared" si="57"/>
        <v>62034146.729999997</v>
      </c>
      <c r="G34" s="19">
        <f t="shared" si="58"/>
        <v>62034146.729999997</v>
      </c>
      <c r="H34" s="19">
        <f t="shared" si="59"/>
        <v>62040477.399999999</v>
      </c>
      <c r="I34" s="19">
        <f t="shared" si="60"/>
        <v>62093686.509999998</v>
      </c>
      <c r="J34" s="19">
        <f t="shared" si="61"/>
        <v>62344737.409999996</v>
      </c>
      <c r="K34" s="19">
        <f t="shared" si="62"/>
        <v>62191351.789999992</v>
      </c>
      <c r="L34" s="19">
        <f t="shared" si="63"/>
        <v>62826552.159589633</v>
      </c>
      <c r="M34" s="19">
        <f t="shared" si="64"/>
        <v>63284173.942466892</v>
      </c>
      <c r="N34" s="19">
        <f t="shared" si="65"/>
        <v>64066094.769621976</v>
      </c>
      <c r="O34" s="19">
        <f t="shared" si="66"/>
        <v>64867458.168821447</v>
      </c>
      <c r="P34" s="19">
        <f t="shared" si="67"/>
        <v>65668821.568020917</v>
      </c>
      <c r="Q34" s="19">
        <f t="shared" si="68"/>
        <v>66470184.967220388</v>
      </c>
      <c r="R34" s="19">
        <f t="shared" si="69"/>
        <v>67271548.366419852</v>
      </c>
      <c r="S34" s="19">
        <f t="shared" si="70"/>
        <v>68072911.765619323</v>
      </c>
      <c r="T34" s="19">
        <f t="shared" si="71"/>
        <v>68874275.164818794</v>
      </c>
      <c r="U34" s="19">
        <f t="shared" si="72"/>
        <v>69675638.564018264</v>
      </c>
      <c r="V34" s="19">
        <f t="shared" si="73"/>
        <v>70477001.963217735</v>
      </c>
      <c r="W34" s="19">
        <f t="shared" si="74"/>
        <v>71278365.362417206</v>
      </c>
      <c r="X34" s="19">
        <f t="shared" si="75"/>
        <v>72079728.761616677</v>
      </c>
      <c r="Y34" s="19">
        <f t="shared" si="76"/>
        <v>72881092.160816148</v>
      </c>
      <c r="Z34" s="19">
        <f t="shared" si="77"/>
        <v>73682455.560015619</v>
      </c>
      <c r="AA34" s="19">
        <f t="shared" si="78"/>
        <v>74483818.95921509</v>
      </c>
      <c r="AB34" s="19">
        <f t="shared" si="79"/>
        <v>75285182.358414561</v>
      </c>
      <c r="AC34" s="19">
        <f t="shared" si="80"/>
        <v>76086545.757614031</v>
      </c>
      <c r="AD34" s="19">
        <f t="shared" si="81"/>
        <v>76887909.156813502</v>
      </c>
      <c r="AE34" s="19">
        <f t="shared" si="82"/>
        <v>77689272.556012973</v>
      </c>
      <c r="AF34" s="19">
        <f t="shared" si="83"/>
        <v>78490635.955212444</v>
      </c>
      <c r="AH34" s="18">
        <f>'[20]Additions (Asset and Reserve)'!O25</f>
        <v>1319368.6900000002</v>
      </c>
      <c r="AI34" s="18">
        <f>'[20]Additions (Asset and Reserve)'!P25</f>
        <v>0</v>
      </c>
      <c r="AJ34" s="18">
        <f>'[20]Additions (Asset and Reserve)'!Q25</f>
        <v>6330.67</v>
      </c>
      <c r="AK34" s="18">
        <f>'[20]Additions (Asset and Reserve)'!R25</f>
        <v>53209.109999999986</v>
      </c>
      <c r="AL34" s="18">
        <f>'[20]Additions (Asset and Reserve)'!S25</f>
        <v>251050.9</v>
      </c>
      <c r="AM34" s="18">
        <f>'[20]Additions (Asset and Reserve)'!T25</f>
        <v>-619.85</v>
      </c>
      <c r="AN34" s="120">
        <f t="shared" si="108"/>
        <v>635200.36958963796</v>
      </c>
      <c r="AO34" s="120">
        <f t="shared" si="51"/>
        <v>457621.78287725948</v>
      </c>
      <c r="AP34" s="120">
        <f t="shared" si="52"/>
        <v>781920.82715508027</v>
      </c>
      <c r="AQ34" s="58">
        <f>SUM($AH34:$AM34)/SUM($AH$46:$AM$46)*'Capital Spending'!D$6*$AO$1</f>
        <v>801363.39919946773</v>
      </c>
      <c r="AR34" s="58">
        <f>SUM($AH34:$AM34)/SUM($AH$46:$AM$46)*'Capital Spending'!E$6*$AO$1</f>
        <v>801363.39919946773</v>
      </c>
      <c r="AS34" s="58">
        <f>SUM($AH34:$AM34)/SUM($AH$46:$AM$46)*'Capital Spending'!F$6*$AO$1</f>
        <v>801363.39919946773</v>
      </c>
      <c r="AT34" s="58">
        <f>SUM($AH34:$AM34)/SUM($AH$46:$AM$46)*'Capital Spending'!G$6*$AO$1</f>
        <v>801363.39919946773</v>
      </c>
      <c r="AU34" s="58">
        <f>SUM($AH34:$AM34)/SUM($AH$46:$AM$46)*'Capital Spending'!H$6*$AO$1</f>
        <v>801363.39919946773</v>
      </c>
      <c r="AV34" s="58">
        <f>SUM($AH34:$AM34)/SUM($AH$46:$AM$46)*'Capital Spending'!I$6*$AO$1</f>
        <v>801363.39919946773</v>
      </c>
      <c r="AW34" s="58">
        <f>SUM($AH34:$AM34)/SUM($AH$46:$AM$46)*'Capital Spending'!J$6*$AO$1</f>
        <v>801363.39919946773</v>
      </c>
      <c r="AX34" s="58">
        <f>SUM($AH34:$AM34)/SUM($AH$46:$AM$46)*'Capital Spending'!K$6*$AO$1</f>
        <v>801363.39919946773</v>
      </c>
      <c r="AY34" s="58">
        <f>SUM($AH34:$AM34)/SUM($AH$46:$AM$46)*'Capital Spending'!L$6*$AO$1</f>
        <v>801363.39919946773</v>
      </c>
      <c r="AZ34" s="58">
        <f>SUM($AH34:$AM34)/SUM($AH$46:$AM$46)*'Capital Spending'!M$6*$AO$1</f>
        <v>801363.39919946773</v>
      </c>
      <c r="BA34" s="58">
        <f>SUM($AH34:$AM34)/SUM($AH$46:$AM$46)*'Capital Spending'!N$6*$AO$1</f>
        <v>801363.39919946773</v>
      </c>
      <c r="BB34" s="58">
        <f>SUM($AH34:$AM34)/SUM($AH$46:$AM$46)*'Capital Spending'!O$6*$AO$1</f>
        <v>801363.39919946773</v>
      </c>
      <c r="BC34" s="58">
        <f>SUM($AH34:$AM34)/SUM($AH$46:$AM$46)*'Capital Spending'!P$6*$AO$1</f>
        <v>801363.39919946773</v>
      </c>
      <c r="BD34" s="58">
        <f>SUM($AH34:$AM34)/SUM($AH$46:$AM$46)*'Capital Spending'!Q$6*$AO$1</f>
        <v>801363.39919946773</v>
      </c>
      <c r="BE34" s="58">
        <f>SUM($AH34:$AM34)/SUM($AH$46:$AM$46)*'Capital Spending'!R$6*$AO$1</f>
        <v>801363.39919946773</v>
      </c>
      <c r="BF34" s="58">
        <f>SUM($AH34:$AM34)/SUM($AH$46:$AM$46)*'Capital Spending'!S$6*$AO$1</f>
        <v>801363.39919946773</v>
      </c>
      <c r="BG34" s="58">
        <f>SUM($AH34:$AM34)/SUM($AH$46:$AM$46)*'Capital Spending'!T$6*$AO$1</f>
        <v>801363.39919946773</v>
      </c>
      <c r="BH34" s="58">
        <f>SUM($AH34:$AM34)/SUM($AH$46:$AM$46)*'Capital Spending'!U$6*$AO$1</f>
        <v>801363.39919946773</v>
      </c>
      <c r="BI34" s="19"/>
      <c r="BJ34" s="107">
        <v>0</v>
      </c>
      <c r="BK34" s="18">
        <f>'[20]Retires (Asset and Reserve)'!M25</f>
        <v>0</v>
      </c>
      <c r="BL34" s="18">
        <f>'[20]Retires (Asset and Reserve)'!N25</f>
        <v>0</v>
      </c>
      <c r="BM34" s="18">
        <f>'[20]Retires (Asset and Reserve)'!O25</f>
        <v>0</v>
      </c>
      <c r="BN34" s="18">
        <f>'[20]Retires (Asset and Reserve)'!P25</f>
        <v>0</v>
      </c>
      <c r="BO34" s="18">
        <f>'[20]Retires (Asset and Reserve)'!Q25</f>
        <v>0</v>
      </c>
      <c r="BP34" s="18">
        <f>'[20]Retires (Asset and Reserve)'!R25</f>
        <v>0</v>
      </c>
      <c r="BQ34" s="18">
        <f t="shared" si="85"/>
        <v>0</v>
      </c>
      <c r="BR34" s="19">
        <f t="shared" si="86"/>
        <v>0</v>
      </c>
      <c r="BS34" s="19">
        <f t="shared" si="87"/>
        <v>0</v>
      </c>
      <c r="BT34" s="19">
        <f t="shared" si="88"/>
        <v>0</v>
      </c>
      <c r="BU34" s="19">
        <f t="shared" si="89"/>
        <v>0</v>
      </c>
      <c r="BV34" s="19">
        <f t="shared" si="90"/>
        <v>0</v>
      </c>
      <c r="BW34" s="19">
        <f t="shared" si="91"/>
        <v>0</v>
      </c>
      <c r="BX34" s="19">
        <f t="shared" si="92"/>
        <v>0</v>
      </c>
      <c r="BY34" s="19">
        <f t="shared" si="93"/>
        <v>0</v>
      </c>
      <c r="BZ34" s="19">
        <f t="shared" si="94"/>
        <v>0</v>
      </c>
      <c r="CA34" s="19">
        <f t="shared" si="95"/>
        <v>0</v>
      </c>
      <c r="CB34" s="19">
        <f t="shared" si="96"/>
        <v>0</v>
      </c>
      <c r="CC34" s="19">
        <f t="shared" si="97"/>
        <v>0</v>
      </c>
      <c r="CD34" s="19">
        <f t="shared" si="98"/>
        <v>0</v>
      </c>
      <c r="CE34" s="19">
        <f t="shared" si="99"/>
        <v>0</v>
      </c>
      <c r="CF34" s="19">
        <f t="shared" si="100"/>
        <v>0</v>
      </c>
      <c r="CG34" s="19">
        <f t="shared" si="101"/>
        <v>0</v>
      </c>
      <c r="CH34" s="19">
        <f t="shared" si="102"/>
        <v>0</v>
      </c>
      <c r="CI34" s="19">
        <f t="shared" si="103"/>
        <v>0</v>
      </c>
      <c r="CJ34" s="19">
        <f t="shared" si="104"/>
        <v>0</v>
      </c>
      <c r="CK34" s="19">
        <f t="shared" si="105"/>
        <v>0</v>
      </c>
      <c r="CL34" s="19"/>
      <c r="CM34" s="18">
        <f>'[20]Transfers (Asset and Reserve)'!N25</f>
        <v>0</v>
      </c>
      <c r="CN34" s="18">
        <f>'[20]Transfers (Asset and Reserve)'!O25</f>
        <v>0</v>
      </c>
      <c r="CO34" s="18">
        <f>'[20]Transfers (Asset and Reserve)'!P25</f>
        <v>0</v>
      </c>
      <c r="CP34" s="18">
        <f>'[20]Transfers (Asset and Reserve)'!Q25</f>
        <v>0</v>
      </c>
      <c r="CQ34" s="18">
        <f>'[20]Transfers (Asset and Reserve)'!R25</f>
        <v>0</v>
      </c>
      <c r="CR34" s="18">
        <f>'[20]Transfers (Asset and Reserve)'!S25</f>
        <v>-152765.76999999999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0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9"/>
    </row>
    <row r="35" spans="1:118">
      <c r="A35" s="87">
        <v>39909</v>
      </c>
      <c r="B35" s="88" t="s">
        <v>29</v>
      </c>
      <c r="C35" s="51">
        <f t="shared" si="55"/>
        <v>39251.620000000003</v>
      </c>
      <c r="D35" s="51">
        <f t="shared" si="56"/>
        <v>39251.620000000003</v>
      </c>
      <c r="E35" s="18">
        <f>'[20]Asset End Balances'!N26</f>
        <v>39251.620000000003</v>
      </c>
      <c r="F35" s="19">
        <f t="shared" si="57"/>
        <v>39251.620000000003</v>
      </c>
      <c r="G35" s="19">
        <f t="shared" si="58"/>
        <v>39251.620000000003</v>
      </c>
      <c r="H35" s="19">
        <f t="shared" si="59"/>
        <v>39251.620000000003</v>
      </c>
      <c r="I35" s="19">
        <f t="shared" si="60"/>
        <v>39251.620000000003</v>
      </c>
      <c r="J35" s="19">
        <f t="shared" si="61"/>
        <v>39251.620000000003</v>
      </c>
      <c r="K35" s="19">
        <f t="shared" si="62"/>
        <v>39251.620000000003</v>
      </c>
      <c r="L35" s="19">
        <f t="shared" si="63"/>
        <v>39251.620000000003</v>
      </c>
      <c r="M35" s="19">
        <f t="shared" si="64"/>
        <v>39251.620000000003</v>
      </c>
      <c r="N35" s="19">
        <f t="shared" si="65"/>
        <v>39251.620000000003</v>
      </c>
      <c r="O35" s="19">
        <f t="shared" si="66"/>
        <v>39251.620000000003</v>
      </c>
      <c r="P35" s="19">
        <f t="shared" si="67"/>
        <v>39251.620000000003</v>
      </c>
      <c r="Q35" s="19">
        <f t="shared" si="68"/>
        <v>39251.620000000003</v>
      </c>
      <c r="R35" s="19">
        <f t="shared" si="69"/>
        <v>39251.620000000003</v>
      </c>
      <c r="S35" s="19">
        <f t="shared" si="70"/>
        <v>39251.620000000003</v>
      </c>
      <c r="T35" s="19">
        <f t="shared" si="71"/>
        <v>39251.620000000003</v>
      </c>
      <c r="U35" s="19">
        <f t="shared" si="72"/>
        <v>39251.620000000003</v>
      </c>
      <c r="V35" s="19">
        <f t="shared" si="73"/>
        <v>39251.620000000003</v>
      </c>
      <c r="W35" s="19">
        <f t="shared" si="74"/>
        <v>39251.620000000003</v>
      </c>
      <c r="X35" s="19">
        <f t="shared" si="75"/>
        <v>39251.620000000003</v>
      </c>
      <c r="Y35" s="19">
        <f t="shared" si="76"/>
        <v>39251.620000000003</v>
      </c>
      <c r="Z35" s="19">
        <f t="shared" si="77"/>
        <v>39251.620000000003</v>
      </c>
      <c r="AA35" s="19">
        <f t="shared" si="78"/>
        <v>39251.620000000003</v>
      </c>
      <c r="AB35" s="19">
        <f t="shared" si="79"/>
        <v>39251.620000000003</v>
      </c>
      <c r="AC35" s="19">
        <f t="shared" si="80"/>
        <v>39251.620000000003</v>
      </c>
      <c r="AD35" s="19">
        <f t="shared" si="81"/>
        <v>39251.620000000003</v>
      </c>
      <c r="AE35" s="19">
        <f t="shared" si="82"/>
        <v>39251.620000000003</v>
      </c>
      <c r="AF35" s="19">
        <f t="shared" si="83"/>
        <v>39251.620000000003</v>
      </c>
      <c r="AH35" s="18">
        <f>'[20]Additions (Asset and Reserve)'!O26</f>
        <v>0</v>
      </c>
      <c r="AI35" s="18">
        <f>'[20]Additions (Asset and Reserve)'!P26</f>
        <v>0</v>
      </c>
      <c r="AJ35" s="18">
        <f>'[20]Additions (Asset and Reserve)'!Q26</f>
        <v>0</v>
      </c>
      <c r="AK35" s="18">
        <f>'[20]Additions (Asset and Reserve)'!R26</f>
        <v>0</v>
      </c>
      <c r="AL35" s="18">
        <f>'[20]Additions (Asset and Reserve)'!S26</f>
        <v>0</v>
      </c>
      <c r="AM35" s="18">
        <f>'[20]Additions (Asset and Reserve)'!T26</f>
        <v>0</v>
      </c>
      <c r="AN35" s="120">
        <f t="shared" si="108"/>
        <v>0</v>
      </c>
      <c r="AO35" s="120">
        <f t="shared" si="51"/>
        <v>0</v>
      </c>
      <c r="AP35" s="120">
        <f t="shared" si="52"/>
        <v>0</v>
      </c>
      <c r="AQ35" s="58">
        <f>SUM($AH35:$AM35)/SUM($AH$46:$AM$46)*'Capital Spending'!D$6*$AO$1</f>
        <v>0</v>
      </c>
      <c r="AR35" s="58">
        <f>SUM($AH35:$AM35)/SUM($AH$46:$AM$46)*'Capital Spending'!E$6*$AO$1</f>
        <v>0</v>
      </c>
      <c r="AS35" s="58">
        <f>SUM($AH35:$AM35)/SUM($AH$46:$AM$46)*'Capital Spending'!F$6*$AO$1</f>
        <v>0</v>
      </c>
      <c r="AT35" s="58">
        <f>SUM($AH35:$AM35)/SUM($AH$46:$AM$46)*'Capital Spending'!G$6*$AO$1</f>
        <v>0</v>
      </c>
      <c r="AU35" s="58">
        <f>SUM($AH35:$AM35)/SUM($AH$46:$AM$46)*'Capital Spending'!H$6*$AO$1</f>
        <v>0</v>
      </c>
      <c r="AV35" s="58">
        <f>SUM($AH35:$AM35)/SUM($AH$46:$AM$46)*'Capital Spending'!I$6*$AO$1</f>
        <v>0</v>
      </c>
      <c r="AW35" s="58">
        <f>SUM($AH35:$AM35)/SUM($AH$46:$AM$46)*'Capital Spending'!J$6*$AO$1</f>
        <v>0</v>
      </c>
      <c r="AX35" s="58">
        <f>SUM($AH35:$AM35)/SUM($AH$46:$AM$46)*'Capital Spending'!K$6*$AO$1</f>
        <v>0</v>
      </c>
      <c r="AY35" s="58">
        <f>SUM($AH35:$AM35)/SUM($AH$46:$AM$46)*'Capital Spending'!L$6*$AO$1</f>
        <v>0</v>
      </c>
      <c r="AZ35" s="58">
        <f>SUM($AH35:$AM35)/SUM($AH$46:$AM$46)*'Capital Spending'!M$6*$AO$1</f>
        <v>0</v>
      </c>
      <c r="BA35" s="58">
        <f>SUM($AH35:$AM35)/SUM($AH$46:$AM$46)*'Capital Spending'!N$6*$AO$1</f>
        <v>0</v>
      </c>
      <c r="BB35" s="58">
        <f>SUM($AH35:$AM35)/SUM($AH$46:$AM$46)*'Capital Spending'!O$6*$AO$1</f>
        <v>0</v>
      </c>
      <c r="BC35" s="58">
        <f>SUM($AH35:$AM35)/SUM($AH$46:$AM$46)*'Capital Spending'!P$6*$AO$1</f>
        <v>0</v>
      </c>
      <c r="BD35" s="58">
        <f>SUM($AH35:$AM35)/SUM($AH$46:$AM$46)*'Capital Spending'!Q$6*$AO$1</f>
        <v>0</v>
      </c>
      <c r="BE35" s="58">
        <f>SUM($AH35:$AM35)/SUM($AH$46:$AM$46)*'Capital Spending'!R$6*$AO$1</f>
        <v>0</v>
      </c>
      <c r="BF35" s="58">
        <f>SUM($AH35:$AM35)/SUM($AH$46:$AM$46)*'Capital Spending'!S$6*$AO$1</f>
        <v>0</v>
      </c>
      <c r="BG35" s="58">
        <f>SUM($AH35:$AM35)/SUM($AH$46:$AM$46)*'Capital Spending'!T$6*$AO$1</f>
        <v>0</v>
      </c>
      <c r="BH35" s="58">
        <f>SUM($AH35:$AM35)/SUM($AH$46:$AM$46)*'Capital Spending'!U$6*$AO$1</f>
        <v>0</v>
      </c>
      <c r="BI35" s="19"/>
      <c r="BJ35" s="107">
        <v>0</v>
      </c>
      <c r="BK35" s="18">
        <f>'[20]Retires (Asset and Reserve)'!M26</f>
        <v>0</v>
      </c>
      <c r="BL35" s="18">
        <f>'[20]Retires (Asset and Reserve)'!N26</f>
        <v>0</v>
      </c>
      <c r="BM35" s="18">
        <f>'[20]Retires (Asset and Reserve)'!O26</f>
        <v>0</v>
      </c>
      <c r="BN35" s="18">
        <f>'[20]Retires (Asset and Reserve)'!P26</f>
        <v>0</v>
      </c>
      <c r="BO35" s="18">
        <f>'[20]Retires (Asset and Reserve)'!Q26</f>
        <v>0</v>
      </c>
      <c r="BP35" s="18">
        <f>'[20]Retires (Asset and Reserve)'!R26</f>
        <v>0</v>
      </c>
      <c r="BQ35" s="18">
        <f t="shared" si="85"/>
        <v>0</v>
      </c>
      <c r="BR35" s="19">
        <f t="shared" si="86"/>
        <v>0</v>
      </c>
      <c r="BS35" s="19">
        <f t="shared" si="87"/>
        <v>0</v>
      </c>
      <c r="BT35" s="19">
        <f t="shared" si="88"/>
        <v>0</v>
      </c>
      <c r="BU35" s="19">
        <f t="shared" si="89"/>
        <v>0</v>
      </c>
      <c r="BV35" s="19">
        <f t="shared" si="90"/>
        <v>0</v>
      </c>
      <c r="BW35" s="19">
        <f t="shared" si="91"/>
        <v>0</v>
      </c>
      <c r="BX35" s="19">
        <f t="shared" si="92"/>
        <v>0</v>
      </c>
      <c r="BY35" s="19">
        <f t="shared" si="93"/>
        <v>0</v>
      </c>
      <c r="BZ35" s="19">
        <f t="shared" si="94"/>
        <v>0</v>
      </c>
      <c r="CA35" s="19">
        <f t="shared" si="95"/>
        <v>0</v>
      </c>
      <c r="CB35" s="19">
        <f t="shared" si="96"/>
        <v>0</v>
      </c>
      <c r="CC35" s="19">
        <f t="shared" si="97"/>
        <v>0</v>
      </c>
      <c r="CD35" s="19">
        <f t="shared" si="98"/>
        <v>0</v>
      </c>
      <c r="CE35" s="19">
        <f t="shared" si="99"/>
        <v>0</v>
      </c>
      <c r="CF35" s="19">
        <f t="shared" si="100"/>
        <v>0</v>
      </c>
      <c r="CG35" s="19">
        <f t="shared" si="101"/>
        <v>0</v>
      </c>
      <c r="CH35" s="19">
        <f t="shared" si="102"/>
        <v>0</v>
      </c>
      <c r="CI35" s="19">
        <f t="shared" si="103"/>
        <v>0</v>
      </c>
      <c r="CJ35" s="19">
        <f t="shared" si="104"/>
        <v>0</v>
      </c>
      <c r="CK35" s="19">
        <f t="shared" si="105"/>
        <v>0</v>
      </c>
      <c r="CL35" s="19"/>
      <c r="CM35" s="18">
        <f>'[20]Transfers (Asset and Reserve)'!N26</f>
        <v>0</v>
      </c>
      <c r="CN35" s="18">
        <f>'[20]Transfers (Asset and Reserve)'!O26</f>
        <v>0</v>
      </c>
      <c r="CO35" s="18">
        <f>'[20]Transfers (Asset and Reserve)'!P26</f>
        <v>0</v>
      </c>
      <c r="CP35" s="18">
        <f>'[20]Transfers (Asset and Reserve)'!Q26</f>
        <v>0</v>
      </c>
      <c r="CQ35" s="18">
        <f>'[20]Transfers (Asset and Reserve)'!R26</f>
        <v>0</v>
      </c>
      <c r="CR35" s="18">
        <f>'[20]Transfers (Asset and Reserve)'!S26</f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9"/>
    </row>
    <row r="36" spans="1:118">
      <c r="A36" s="142">
        <v>39921</v>
      </c>
      <c r="B36" t="s">
        <v>199</v>
      </c>
      <c r="C36" s="51">
        <f t="shared" si="55"/>
        <v>1628899.91</v>
      </c>
      <c r="D36" s="51">
        <f t="shared" si="56"/>
        <v>1628899.91</v>
      </c>
      <c r="E36" s="18">
        <f>'[20]Asset End Balances'!N27</f>
        <v>1628899.91</v>
      </c>
      <c r="F36" s="19">
        <f t="shared" si="57"/>
        <v>1628899.91</v>
      </c>
      <c r="G36" s="19">
        <f t="shared" si="58"/>
        <v>1628899.91</v>
      </c>
      <c r="H36" s="19">
        <f t="shared" si="59"/>
        <v>1628899.91</v>
      </c>
      <c r="I36" s="19">
        <f t="shared" si="60"/>
        <v>1628899.91</v>
      </c>
      <c r="J36" s="19">
        <f t="shared" si="61"/>
        <v>1628899.91</v>
      </c>
      <c r="K36" s="19">
        <f t="shared" si="62"/>
        <v>1628899.91</v>
      </c>
      <c r="L36" s="19">
        <f t="shared" si="63"/>
        <v>1628899.91</v>
      </c>
      <c r="M36" s="19">
        <f t="shared" si="64"/>
        <v>1628899.91</v>
      </c>
      <c r="N36" s="19">
        <f t="shared" si="65"/>
        <v>1628899.91</v>
      </c>
      <c r="O36" s="19">
        <f t="shared" si="66"/>
        <v>1628899.91</v>
      </c>
      <c r="P36" s="19">
        <f t="shared" si="67"/>
        <v>1628899.91</v>
      </c>
      <c r="Q36" s="19">
        <f t="shared" si="68"/>
        <v>1628899.91</v>
      </c>
      <c r="R36" s="19">
        <f t="shared" si="69"/>
        <v>1628899.91</v>
      </c>
      <c r="S36" s="19">
        <f t="shared" si="70"/>
        <v>1628899.91</v>
      </c>
      <c r="T36" s="19">
        <f t="shared" si="71"/>
        <v>1628899.91</v>
      </c>
      <c r="U36" s="19">
        <f t="shared" si="72"/>
        <v>1628899.91</v>
      </c>
      <c r="V36" s="19">
        <f t="shared" si="73"/>
        <v>1628899.91</v>
      </c>
      <c r="W36" s="19">
        <f t="shared" si="74"/>
        <v>1628899.91</v>
      </c>
      <c r="X36" s="19">
        <f t="shared" si="75"/>
        <v>1628899.91</v>
      </c>
      <c r="Y36" s="19">
        <f t="shared" si="76"/>
        <v>1628899.91</v>
      </c>
      <c r="Z36" s="19">
        <f t="shared" si="77"/>
        <v>1628899.91</v>
      </c>
      <c r="AA36" s="19">
        <f t="shared" si="78"/>
        <v>1628899.91</v>
      </c>
      <c r="AB36" s="19">
        <f t="shared" si="79"/>
        <v>1628899.91</v>
      </c>
      <c r="AC36" s="19">
        <f t="shared" si="80"/>
        <v>1628899.91</v>
      </c>
      <c r="AD36" s="19">
        <f t="shared" si="81"/>
        <v>1628899.91</v>
      </c>
      <c r="AE36" s="19">
        <f t="shared" si="82"/>
        <v>1628899.91</v>
      </c>
      <c r="AF36" s="19">
        <f t="shared" si="83"/>
        <v>1628899.91</v>
      </c>
      <c r="AH36" s="18">
        <f>'[20]Additions (Asset and Reserve)'!O27</f>
        <v>0</v>
      </c>
      <c r="AI36" s="18">
        <f>'[20]Additions (Asset and Reserve)'!P27</f>
        <v>0</v>
      </c>
      <c r="AJ36" s="18">
        <f>'[20]Additions (Asset and Reserve)'!Q27</f>
        <v>0</v>
      </c>
      <c r="AK36" s="18">
        <f>'[20]Additions (Asset and Reserve)'!R27</f>
        <v>0</v>
      </c>
      <c r="AL36" s="18">
        <f>'[20]Additions (Asset and Reserve)'!S27</f>
        <v>0</v>
      </c>
      <c r="AM36" s="18">
        <f>'[20]Additions (Asset and Reserve)'!T27</f>
        <v>0</v>
      </c>
      <c r="AN36" s="120">
        <f t="shared" si="108"/>
        <v>0</v>
      </c>
      <c r="AO36" s="120">
        <f t="shared" si="51"/>
        <v>0</v>
      </c>
      <c r="AP36" s="120">
        <f t="shared" si="52"/>
        <v>0</v>
      </c>
      <c r="AQ36" s="58">
        <f>SUM($AH36:$AM36)/SUM($AH$46:$AM$46)*'Capital Spending'!D$6*$AO$1</f>
        <v>0</v>
      </c>
      <c r="AR36" s="58">
        <f>SUM($AH36:$AM36)/SUM($AH$46:$AM$46)*'Capital Spending'!E$6*$AO$1</f>
        <v>0</v>
      </c>
      <c r="AS36" s="58">
        <f>SUM($AH36:$AM36)/SUM($AH$46:$AM$46)*'Capital Spending'!F$6*$AO$1</f>
        <v>0</v>
      </c>
      <c r="AT36" s="58">
        <f>SUM($AH36:$AM36)/SUM($AH$46:$AM$46)*'Capital Spending'!G$6*$AO$1</f>
        <v>0</v>
      </c>
      <c r="AU36" s="58">
        <f>SUM($AH36:$AM36)/SUM($AH$46:$AM$46)*'Capital Spending'!H$6*$AO$1</f>
        <v>0</v>
      </c>
      <c r="AV36" s="58">
        <f>SUM($AH36:$AM36)/SUM($AH$46:$AM$46)*'Capital Spending'!I$6*$AO$1</f>
        <v>0</v>
      </c>
      <c r="AW36" s="58">
        <f>SUM($AH36:$AM36)/SUM($AH$46:$AM$46)*'Capital Spending'!J$6*$AO$1</f>
        <v>0</v>
      </c>
      <c r="AX36" s="58">
        <f>SUM($AH36:$AM36)/SUM($AH$46:$AM$46)*'Capital Spending'!K$6*$AO$1</f>
        <v>0</v>
      </c>
      <c r="AY36" s="58">
        <f>SUM($AH36:$AM36)/SUM($AH$46:$AM$46)*'Capital Spending'!L$6*$AO$1</f>
        <v>0</v>
      </c>
      <c r="AZ36" s="58">
        <f>SUM($AH36:$AM36)/SUM($AH$46:$AM$46)*'Capital Spending'!M$6*$AO$1</f>
        <v>0</v>
      </c>
      <c r="BA36" s="58">
        <f>SUM($AH36:$AM36)/SUM($AH$46:$AM$46)*'Capital Spending'!N$6*$AO$1</f>
        <v>0</v>
      </c>
      <c r="BB36" s="58">
        <f>SUM($AH36:$AM36)/SUM($AH$46:$AM$46)*'Capital Spending'!O$6*$AO$1</f>
        <v>0</v>
      </c>
      <c r="BC36" s="58">
        <f>SUM($AH36:$AM36)/SUM($AH$46:$AM$46)*'Capital Spending'!P$6*$AO$1</f>
        <v>0</v>
      </c>
      <c r="BD36" s="58">
        <f>SUM($AH36:$AM36)/SUM($AH$46:$AM$46)*'Capital Spending'!Q$6*$AO$1</f>
        <v>0</v>
      </c>
      <c r="BE36" s="58">
        <f>SUM($AH36:$AM36)/SUM($AH$46:$AM$46)*'Capital Spending'!R$6*$AO$1</f>
        <v>0</v>
      </c>
      <c r="BF36" s="58">
        <f>SUM($AH36:$AM36)/SUM($AH$46:$AM$46)*'Capital Spending'!S$6*$AO$1</f>
        <v>0</v>
      </c>
      <c r="BG36" s="58">
        <f>SUM($AH36:$AM36)/SUM($AH$46:$AM$46)*'Capital Spending'!T$6*$AO$1</f>
        <v>0</v>
      </c>
      <c r="BH36" s="58">
        <f>SUM($AH36:$AM36)/SUM($AH$46:$AM$46)*'Capital Spending'!U$6*$AO$1</f>
        <v>0</v>
      </c>
      <c r="BI36" s="19"/>
      <c r="BJ36" s="107"/>
      <c r="BK36" s="18">
        <f>'[20]Retires (Asset and Reserve)'!M27</f>
        <v>0</v>
      </c>
      <c r="BL36" s="18">
        <f>'[20]Retires (Asset and Reserve)'!N27</f>
        <v>0</v>
      </c>
      <c r="BM36" s="18">
        <f>'[20]Retires (Asset and Reserve)'!O27</f>
        <v>0</v>
      </c>
      <c r="BN36" s="18">
        <f>'[20]Retires (Asset and Reserve)'!P27</f>
        <v>0</v>
      </c>
      <c r="BO36" s="18">
        <f>'[20]Retires (Asset and Reserve)'!Q27</f>
        <v>0</v>
      </c>
      <c r="BP36" s="18">
        <f>'[20]Retires (Asset and Reserve)'!R27</f>
        <v>0</v>
      </c>
      <c r="BQ36" s="18">
        <f t="shared" si="85"/>
        <v>0</v>
      </c>
      <c r="BR36" s="19">
        <f t="shared" si="86"/>
        <v>0</v>
      </c>
      <c r="BS36" s="19">
        <f t="shared" si="87"/>
        <v>0</v>
      </c>
      <c r="BT36" s="19">
        <f t="shared" si="88"/>
        <v>0</v>
      </c>
      <c r="BU36" s="19">
        <f t="shared" si="89"/>
        <v>0</v>
      </c>
      <c r="BV36" s="19">
        <f t="shared" si="90"/>
        <v>0</v>
      </c>
      <c r="BW36" s="19">
        <f t="shared" si="91"/>
        <v>0</v>
      </c>
      <c r="BX36" s="19">
        <f t="shared" si="92"/>
        <v>0</v>
      </c>
      <c r="BY36" s="19">
        <f t="shared" si="93"/>
        <v>0</v>
      </c>
      <c r="BZ36" s="19">
        <f t="shared" si="94"/>
        <v>0</v>
      </c>
      <c r="CA36" s="19">
        <f t="shared" si="95"/>
        <v>0</v>
      </c>
      <c r="CB36" s="19">
        <f t="shared" si="96"/>
        <v>0</v>
      </c>
      <c r="CC36" s="19">
        <f t="shared" si="97"/>
        <v>0</v>
      </c>
      <c r="CD36" s="19">
        <f t="shared" si="98"/>
        <v>0</v>
      </c>
      <c r="CE36" s="19">
        <f t="shared" si="99"/>
        <v>0</v>
      </c>
      <c r="CF36" s="19">
        <f t="shared" si="100"/>
        <v>0</v>
      </c>
      <c r="CG36" s="19">
        <f t="shared" si="101"/>
        <v>0</v>
      </c>
      <c r="CH36" s="19">
        <f t="shared" si="102"/>
        <v>0</v>
      </c>
      <c r="CI36" s="19">
        <f t="shared" si="103"/>
        <v>0</v>
      </c>
      <c r="CJ36" s="19">
        <f t="shared" si="104"/>
        <v>0</v>
      </c>
      <c r="CK36" s="19">
        <f t="shared" si="105"/>
        <v>0</v>
      </c>
      <c r="CL36" s="19"/>
      <c r="CM36" s="18">
        <f>'[20]Transfers (Asset and Reserve)'!N27</f>
        <v>0</v>
      </c>
      <c r="CN36" s="18">
        <f>'[20]Transfers (Asset and Reserve)'!O27</f>
        <v>0</v>
      </c>
      <c r="CO36" s="18">
        <f>'[20]Transfers (Asset and Reserve)'!P27</f>
        <v>0</v>
      </c>
      <c r="CP36" s="18">
        <f>'[20]Transfers (Asset and Reserve)'!Q27</f>
        <v>0</v>
      </c>
      <c r="CQ36" s="18">
        <f>'[20]Transfers (Asset and Reserve)'!R27</f>
        <v>0</v>
      </c>
      <c r="CR36" s="18">
        <f>'[20]Transfers (Asset and Reserve)'!S27</f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  <c r="DG36" s="18">
        <v>0</v>
      </c>
      <c r="DH36" s="18">
        <v>0</v>
      </c>
      <c r="DI36" s="18">
        <v>0</v>
      </c>
      <c r="DJ36" s="18">
        <v>0</v>
      </c>
      <c r="DK36" s="18">
        <v>0</v>
      </c>
      <c r="DL36" s="18">
        <v>0</v>
      </c>
      <c r="DM36" s="18">
        <v>0</v>
      </c>
      <c r="DN36" s="19"/>
    </row>
    <row r="37" spans="1:118">
      <c r="A37" s="142">
        <v>39922</v>
      </c>
      <c r="B37" t="s">
        <v>200</v>
      </c>
      <c r="C37" s="51">
        <f t="shared" si="55"/>
        <v>961255.64000000013</v>
      </c>
      <c r="D37" s="51">
        <f t="shared" si="56"/>
        <v>961255.64000000013</v>
      </c>
      <c r="E37" s="18">
        <f>'[20]Asset End Balances'!N28</f>
        <v>961255.64</v>
      </c>
      <c r="F37" s="19">
        <f t="shared" si="57"/>
        <v>961255.64</v>
      </c>
      <c r="G37" s="19">
        <f t="shared" si="58"/>
        <v>961255.64</v>
      </c>
      <c r="H37" s="19">
        <f t="shared" si="59"/>
        <v>961255.64</v>
      </c>
      <c r="I37" s="19">
        <f t="shared" si="60"/>
        <v>961255.64</v>
      </c>
      <c r="J37" s="19">
        <f t="shared" si="61"/>
        <v>961255.64</v>
      </c>
      <c r="K37" s="19">
        <f t="shared" si="62"/>
        <v>961255.64</v>
      </c>
      <c r="L37" s="19">
        <f t="shared" si="63"/>
        <v>961255.64</v>
      </c>
      <c r="M37" s="19">
        <f t="shared" si="64"/>
        <v>961255.64</v>
      </c>
      <c r="N37" s="19">
        <f t="shared" si="65"/>
        <v>961255.64</v>
      </c>
      <c r="O37" s="19">
        <f t="shared" si="66"/>
        <v>961255.64</v>
      </c>
      <c r="P37" s="19">
        <f t="shared" si="67"/>
        <v>961255.64</v>
      </c>
      <c r="Q37" s="19">
        <f t="shared" si="68"/>
        <v>961255.64</v>
      </c>
      <c r="R37" s="19">
        <f t="shared" si="69"/>
        <v>961255.64</v>
      </c>
      <c r="S37" s="19">
        <f t="shared" si="70"/>
        <v>961255.64</v>
      </c>
      <c r="T37" s="19">
        <f t="shared" si="71"/>
        <v>961255.64</v>
      </c>
      <c r="U37" s="19">
        <f t="shared" si="72"/>
        <v>961255.64</v>
      </c>
      <c r="V37" s="19">
        <f t="shared" si="73"/>
        <v>961255.64</v>
      </c>
      <c r="W37" s="19">
        <f t="shared" si="74"/>
        <v>961255.64</v>
      </c>
      <c r="X37" s="19">
        <f t="shared" si="75"/>
        <v>961255.64</v>
      </c>
      <c r="Y37" s="19">
        <f t="shared" si="76"/>
        <v>961255.64</v>
      </c>
      <c r="Z37" s="19">
        <f t="shared" si="77"/>
        <v>961255.64</v>
      </c>
      <c r="AA37" s="19">
        <f t="shared" si="78"/>
        <v>961255.64</v>
      </c>
      <c r="AB37" s="19">
        <f t="shared" si="79"/>
        <v>961255.64</v>
      </c>
      <c r="AC37" s="19">
        <f t="shared" si="80"/>
        <v>961255.64</v>
      </c>
      <c r="AD37" s="19">
        <f t="shared" si="81"/>
        <v>961255.64</v>
      </c>
      <c r="AE37" s="19">
        <f t="shared" si="82"/>
        <v>961255.64</v>
      </c>
      <c r="AF37" s="19">
        <f t="shared" si="83"/>
        <v>961255.64</v>
      </c>
      <c r="AH37" s="18">
        <f>'[20]Additions (Asset and Reserve)'!O28</f>
        <v>0</v>
      </c>
      <c r="AI37" s="18">
        <f>'[20]Additions (Asset and Reserve)'!P28</f>
        <v>0</v>
      </c>
      <c r="AJ37" s="18">
        <f>'[20]Additions (Asset and Reserve)'!Q28</f>
        <v>0</v>
      </c>
      <c r="AK37" s="18">
        <f>'[20]Additions (Asset and Reserve)'!R28</f>
        <v>0</v>
      </c>
      <c r="AL37" s="18">
        <f>'[20]Additions (Asset and Reserve)'!S28</f>
        <v>0</v>
      </c>
      <c r="AM37" s="18">
        <f>'[20]Additions (Asset and Reserve)'!T28</f>
        <v>0</v>
      </c>
      <c r="AN37" s="120">
        <f t="shared" si="108"/>
        <v>0</v>
      </c>
      <c r="AO37" s="120">
        <f t="shared" si="51"/>
        <v>0</v>
      </c>
      <c r="AP37" s="120">
        <f t="shared" si="52"/>
        <v>0</v>
      </c>
      <c r="AQ37" s="58">
        <f>SUM($AH37:$AM37)/SUM($AH$46:$AM$46)*'Capital Spending'!D$6*$AO$1</f>
        <v>0</v>
      </c>
      <c r="AR37" s="58">
        <f>SUM($AH37:$AM37)/SUM($AH$46:$AM$46)*'Capital Spending'!E$6*$AO$1</f>
        <v>0</v>
      </c>
      <c r="AS37" s="58">
        <f>SUM($AH37:$AM37)/SUM($AH$46:$AM$46)*'Capital Spending'!F$6*$AO$1</f>
        <v>0</v>
      </c>
      <c r="AT37" s="58">
        <f>SUM($AH37:$AM37)/SUM($AH$46:$AM$46)*'Capital Spending'!G$6*$AO$1</f>
        <v>0</v>
      </c>
      <c r="AU37" s="58">
        <f>SUM($AH37:$AM37)/SUM($AH$46:$AM$46)*'Capital Spending'!H$6*$AO$1</f>
        <v>0</v>
      </c>
      <c r="AV37" s="58">
        <f>SUM($AH37:$AM37)/SUM($AH$46:$AM$46)*'Capital Spending'!I$6*$AO$1</f>
        <v>0</v>
      </c>
      <c r="AW37" s="58">
        <f>SUM($AH37:$AM37)/SUM($AH$46:$AM$46)*'Capital Spending'!J$6*$AO$1</f>
        <v>0</v>
      </c>
      <c r="AX37" s="58">
        <f>SUM($AH37:$AM37)/SUM($AH$46:$AM$46)*'Capital Spending'!K$6*$AO$1</f>
        <v>0</v>
      </c>
      <c r="AY37" s="58">
        <f>SUM($AH37:$AM37)/SUM($AH$46:$AM$46)*'Capital Spending'!L$6*$AO$1</f>
        <v>0</v>
      </c>
      <c r="AZ37" s="58">
        <f>SUM($AH37:$AM37)/SUM($AH$46:$AM$46)*'Capital Spending'!M$6*$AO$1</f>
        <v>0</v>
      </c>
      <c r="BA37" s="58">
        <f>SUM($AH37:$AM37)/SUM($AH$46:$AM$46)*'Capital Spending'!N$6*$AO$1</f>
        <v>0</v>
      </c>
      <c r="BB37" s="58">
        <f>SUM($AH37:$AM37)/SUM($AH$46:$AM$46)*'Capital Spending'!O$6*$AO$1</f>
        <v>0</v>
      </c>
      <c r="BC37" s="58">
        <f>SUM($AH37:$AM37)/SUM($AH$46:$AM$46)*'Capital Spending'!P$6*$AO$1</f>
        <v>0</v>
      </c>
      <c r="BD37" s="58">
        <f>SUM($AH37:$AM37)/SUM($AH$46:$AM$46)*'Capital Spending'!Q$6*$AO$1</f>
        <v>0</v>
      </c>
      <c r="BE37" s="58">
        <f>SUM($AH37:$AM37)/SUM($AH$46:$AM$46)*'Capital Spending'!R$6*$AO$1</f>
        <v>0</v>
      </c>
      <c r="BF37" s="58">
        <f>SUM($AH37:$AM37)/SUM($AH$46:$AM$46)*'Capital Spending'!S$6*$AO$1</f>
        <v>0</v>
      </c>
      <c r="BG37" s="58">
        <f>SUM($AH37:$AM37)/SUM($AH$46:$AM$46)*'Capital Spending'!T$6*$AO$1</f>
        <v>0</v>
      </c>
      <c r="BH37" s="58">
        <f>SUM($AH37:$AM37)/SUM($AH$46:$AM$46)*'Capital Spending'!U$6*$AO$1</f>
        <v>0</v>
      </c>
      <c r="BI37" s="19"/>
      <c r="BJ37" s="107"/>
      <c r="BK37" s="18">
        <f>'[20]Retires (Asset and Reserve)'!M28</f>
        <v>0</v>
      </c>
      <c r="BL37" s="18">
        <f>'[20]Retires (Asset and Reserve)'!N28</f>
        <v>0</v>
      </c>
      <c r="BM37" s="18">
        <f>'[20]Retires (Asset and Reserve)'!O28</f>
        <v>0</v>
      </c>
      <c r="BN37" s="18">
        <f>'[20]Retires (Asset and Reserve)'!P28</f>
        <v>0</v>
      </c>
      <c r="BO37" s="18">
        <f>'[20]Retires (Asset and Reserve)'!Q28</f>
        <v>0</v>
      </c>
      <c r="BP37" s="18">
        <f>'[20]Retires (Asset and Reserve)'!R28</f>
        <v>0</v>
      </c>
      <c r="BQ37" s="18">
        <f t="shared" si="85"/>
        <v>0</v>
      </c>
      <c r="BR37" s="19">
        <f t="shared" si="86"/>
        <v>0</v>
      </c>
      <c r="BS37" s="19">
        <f t="shared" si="87"/>
        <v>0</v>
      </c>
      <c r="BT37" s="19">
        <f t="shared" si="88"/>
        <v>0</v>
      </c>
      <c r="BU37" s="19">
        <f t="shared" si="89"/>
        <v>0</v>
      </c>
      <c r="BV37" s="19">
        <f t="shared" si="90"/>
        <v>0</v>
      </c>
      <c r="BW37" s="19">
        <f t="shared" si="91"/>
        <v>0</v>
      </c>
      <c r="BX37" s="19">
        <f t="shared" si="92"/>
        <v>0</v>
      </c>
      <c r="BY37" s="19">
        <f t="shared" si="93"/>
        <v>0</v>
      </c>
      <c r="BZ37" s="19">
        <f t="shared" si="94"/>
        <v>0</v>
      </c>
      <c r="CA37" s="19">
        <f t="shared" si="95"/>
        <v>0</v>
      </c>
      <c r="CB37" s="19">
        <f t="shared" si="96"/>
        <v>0</v>
      </c>
      <c r="CC37" s="19">
        <f t="shared" si="97"/>
        <v>0</v>
      </c>
      <c r="CD37" s="19">
        <f t="shared" si="98"/>
        <v>0</v>
      </c>
      <c r="CE37" s="19">
        <f t="shared" si="99"/>
        <v>0</v>
      </c>
      <c r="CF37" s="19">
        <f t="shared" si="100"/>
        <v>0</v>
      </c>
      <c r="CG37" s="19">
        <f t="shared" si="101"/>
        <v>0</v>
      </c>
      <c r="CH37" s="19">
        <f t="shared" si="102"/>
        <v>0</v>
      </c>
      <c r="CI37" s="19">
        <f t="shared" si="103"/>
        <v>0</v>
      </c>
      <c r="CJ37" s="19">
        <f t="shared" si="104"/>
        <v>0</v>
      </c>
      <c r="CK37" s="19">
        <f t="shared" si="105"/>
        <v>0</v>
      </c>
      <c r="CL37" s="19"/>
      <c r="CM37" s="18">
        <f>'[20]Transfers (Asset and Reserve)'!N28</f>
        <v>0</v>
      </c>
      <c r="CN37" s="18">
        <f>'[20]Transfers (Asset and Reserve)'!O28</f>
        <v>0</v>
      </c>
      <c r="CO37" s="18">
        <f>'[20]Transfers (Asset and Reserve)'!P28</f>
        <v>0</v>
      </c>
      <c r="CP37" s="18">
        <f>'[20]Transfers (Asset and Reserve)'!Q28</f>
        <v>0</v>
      </c>
      <c r="CQ37" s="18">
        <f>'[20]Transfers (Asset and Reserve)'!R28</f>
        <v>0</v>
      </c>
      <c r="CR37" s="18">
        <f>'[20]Transfers (Asset and Reserve)'!S28</f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18">
        <v>0</v>
      </c>
      <c r="DA37" s="18">
        <v>0</v>
      </c>
      <c r="DB37" s="18">
        <v>0</v>
      </c>
      <c r="DC37" s="18">
        <v>0</v>
      </c>
      <c r="DD37" s="18">
        <v>0</v>
      </c>
      <c r="DE37" s="18">
        <v>0</v>
      </c>
      <c r="DF37" s="18">
        <v>0</v>
      </c>
      <c r="DG37" s="18">
        <v>0</v>
      </c>
      <c r="DH37" s="18">
        <v>0</v>
      </c>
      <c r="DI37" s="18">
        <v>0</v>
      </c>
      <c r="DJ37" s="18">
        <v>0</v>
      </c>
      <c r="DK37" s="18">
        <v>0</v>
      </c>
      <c r="DL37" s="18">
        <v>0</v>
      </c>
      <c r="DM37" s="18">
        <v>0</v>
      </c>
      <c r="DN37" s="19"/>
    </row>
    <row r="38" spans="1:118">
      <c r="A38" s="142">
        <v>39923</v>
      </c>
      <c r="B38" t="s">
        <v>201</v>
      </c>
      <c r="C38" s="51">
        <f t="shared" si="55"/>
        <v>60170.359999999993</v>
      </c>
      <c r="D38" s="51">
        <f t="shared" si="56"/>
        <v>60170.359999999993</v>
      </c>
      <c r="E38" s="18">
        <f>'[20]Asset End Balances'!N29</f>
        <v>60170.36</v>
      </c>
      <c r="F38" s="19">
        <f t="shared" si="57"/>
        <v>60170.36</v>
      </c>
      <c r="G38" s="19">
        <f t="shared" si="58"/>
        <v>60170.36</v>
      </c>
      <c r="H38" s="19">
        <f t="shared" si="59"/>
        <v>60170.36</v>
      </c>
      <c r="I38" s="19">
        <f t="shared" si="60"/>
        <v>60170.36</v>
      </c>
      <c r="J38" s="19">
        <f t="shared" si="61"/>
        <v>60170.36</v>
      </c>
      <c r="K38" s="19">
        <f t="shared" si="62"/>
        <v>60170.36</v>
      </c>
      <c r="L38" s="19">
        <f t="shared" si="63"/>
        <v>60170.36</v>
      </c>
      <c r="M38" s="19">
        <f t="shared" si="64"/>
        <v>60170.36</v>
      </c>
      <c r="N38" s="19">
        <f t="shared" si="65"/>
        <v>60170.36</v>
      </c>
      <c r="O38" s="19">
        <f t="shared" si="66"/>
        <v>60170.36</v>
      </c>
      <c r="P38" s="19">
        <f t="shared" si="67"/>
        <v>60170.36</v>
      </c>
      <c r="Q38" s="19">
        <f t="shared" si="68"/>
        <v>60170.36</v>
      </c>
      <c r="R38" s="19">
        <f t="shared" si="69"/>
        <v>60170.36</v>
      </c>
      <c r="S38" s="19">
        <f t="shared" si="70"/>
        <v>60170.36</v>
      </c>
      <c r="T38" s="19">
        <f t="shared" si="71"/>
        <v>60170.36</v>
      </c>
      <c r="U38" s="19">
        <f t="shared" si="72"/>
        <v>60170.36</v>
      </c>
      <c r="V38" s="19">
        <f t="shared" si="73"/>
        <v>60170.36</v>
      </c>
      <c r="W38" s="19">
        <f t="shared" si="74"/>
        <v>60170.36</v>
      </c>
      <c r="X38" s="19">
        <f t="shared" si="75"/>
        <v>60170.36</v>
      </c>
      <c r="Y38" s="19">
        <f t="shared" si="76"/>
        <v>60170.36</v>
      </c>
      <c r="Z38" s="19">
        <f t="shared" si="77"/>
        <v>60170.36</v>
      </c>
      <c r="AA38" s="19">
        <f t="shared" si="78"/>
        <v>60170.36</v>
      </c>
      <c r="AB38" s="19">
        <f t="shared" si="79"/>
        <v>60170.36</v>
      </c>
      <c r="AC38" s="19">
        <f t="shared" si="80"/>
        <v>60170.36</v>
      </c>
      <c r="AD38" s="19">
        <f t="shared" si="81"/>
        <v>60170.36</v>
      </c>
      <c r="AE38" s="19">
        <f t="shared" si="82"/>
        <v>60170.36</v>
      </c>
      <c r="AF38" s="19">
        <f t="shared" si="83"/>
        <v>60170.36</v>
      </c>
      <c r="AH38" s="18">
        <f>'[20]Additions (Asset and Reserve)'!O29</f>
        <v>0</v>
      </c>
      <c r="AI38" s="18">
        <f>'[20]Additions (Asset and Reserve)'!P29</f>
        <v>0</v>
      </c>
      <c r="AJ38" s="18">
        <f>'[20]Additions (Asset and Reserve)'!Q29</f>
        <v>0</v>
      </c>
      <c r="AK38" s="18">
        <f>'[20]Additions (Asset and Reserve)'!R29</f>
        <v>0</v>
      </c>
      <c r="AL38" s="18">
        <f>'[20]Additions (Asset and Reserve)'!S29</f>
        <v>0</v>
      </c>
      <c r="AM38" s="18">
        <f>'[20]Additions (Asset and Reserve)'!T29</f>
        <v>0</v>
      </c>
      <c r="AN38" s="120">
        <f t="shared" si="108"/>
        <v>0</v>
      </c>
      <c r="AO38" s="120">
        <f t="shared" si="51"/>
        <v>0</v>
      </c>
      <c r="AP38" s="120">
        <f t="shared" si="52"/>
        <v>0</v>
      </c>
      <c r="AQ38" s="58">
        <f>SUM($AH38:$AM38)/SUM($AH$46:$AM$46)*'Capital Spending'!D$6*$AO$1</f>
        <v>0</v>
      </c>
      <c r="AR38" s="58">
        <f>SUM($AH38:$AM38)/SUM($AH$46:$AM$46)*'Capital Spending'!E$6*$AO$1</f>
        <v>0</v>
      </c>
      <c r="AS38" s="58">
        <f>SUM($AH38:$AM38)/SUM($AH$46:$AM$46)*'Capital Spending'!F$6*$AO$1</f>
        <v>0</v>
      </c>
      <c r="AT38" s="58">
        <f>SUM($AH38:$AM38)/SUM($AH$46:$AM$46)*'Capital Spending'!G$6*$AO$1</f>
        <v>0</v>
      </c>
      <c r="AU38" s="58">
        <f>SUM($AH38:$AM38)/SUM($AH$46:$AM$46)*'Capital Spending'!H$6*$AO$1</f>
        <v>0</v>
      </c>
      <c r="AV38" s="58">
        <f>SUM($AH38:$AM38)/SUM($AH$46:$AM$46)*'Capital Spending'!I$6*$AO$1</f>
        <v>0</v>
      </c>
      <c r="AW38" s="58">
        <f>SUM($AH38:$AM38)/SUM($AH$46:$AM$46)*'Capital Spending'!J$6*$AO$1</f>
        <v>0</v>
      </c>
      <c r="AX38" s="58">
        <f>SUM($AH38:$AM38)/SUM($AH$46:$AM$46)*'Capital Spending'!K$6*$AO$1</f>
        <v>0</v>
      </c>
      <c r="AY38" s="58">
        <f>SUM($AH38:$AM38)/SUM($AH$46:$AM$46)*'Capital Spending'!L$6*$AO$1</f>
        <v>0</v>
      </c>
      <c r="AZ38" s="58">
        <f>SUM($AH38:$AM38)/SUM($AH$46:$AM$46)*'Capital Spending'!M$6*$AO$1</f>
        <v>0</v>
      </c>
      <c r="BA38" s="58">
        <f>SUM($AH38:$AM38)/SUM($AH$46:$AM$46)*'Capital Spending'!N$6*$AO$1</f>
        <v>0</v>
      </c>
      <c r="BB38" s="58">
        <f>SUM($AH38:$AM38)/SUM($AH$46:$AM$46)*'Capital Spending'!O$6*$AO$1</f>
        <v>0</v>
      </c>
      <c r="BC38" s="58">
        <f>SUM($AH38:$AM38)/SUM($AH$46:$AM$46)*'Capital Spending'!P$6*$AO$1</f>
        <v>0</v>
      </c>
      <c r="BD38" s="58">
        <f>SUM($AH38:$AM38)/SUM($AH$46:$AM$46)*'Capital Spending'!Q$6*$AO$1</f>
        <v>0</v>
      </c>
      <c r="BE38" s="58">
        <f>SUM($AH38:$AM38)/SUM($AH$46:$AM$46)*'Capital Spending'!R$6*$AO$1</f>
        <v>0</v>
      </c>
      <c r="BF38" s="58">
        <f>SUM($AH38:$AM38)/SUM($AH$46:$AM$46)*'Capital Spending'!S$6*$AO$1</f>
        <v>0</v>
      </c>
      <c r="BG38" s="58">
        <f>SUM($AH38:$AM38)/SUM($AH$46:$AM$46)*'Capital Spending'!T$6*$AO$1</f>
        <v>0</v>
      </c>
      <c r="BH38" s="58">
        <f>SUM($AH38:$AM38)/SUM($AH$46:$AM$46)*'Capital Spending'!U$6*$AO$1</f>
        <v>0</v>
      </c>
      <c r="BI38" s="19"/>
      <c r="BJ38" s="107"/>
      <c r="BK38" s="18">
        <f>'[20]Retires (Asset and Reserve)'!M29</f>
        <v>0</v>
      </c>
      <c r="BL38" s="18">
        <f>'[20]Retires (Asset and Reserve)'!N29</f>
        <v>0</v>
      </c>
      <c r="BM38" s="18">
        <f>'[20]Retires (Asset and Reserve)'!O29</f>
        <v>0</v>
      </c>
      <c r="BN38" s="18">
        <f>'[20]Retires (Asset and Reserve)'!P29</f>
        <v>0</v>
      </c>
      <c r="BO38" s="18">
        <f>'[20]Retires (Asset and Reserve)'!Q29</f>
        <v>0</v>
      </c>
      <c r="BP38" s="18">
        <f>'[20]Retires (Asset and Reserve)'!R29</f>
        <v>0</v>
      </c>
      <c r="BQ38" s="18">
        <f t="shared" si="85"/>
        <v>0</v>
      </c>
      <c r="BR38" s="19">
        <f t="shared" si="86"/>
        <v>0</v>
      </c>
      <c r="BS38" s="19">
        <f t="shared" si="87"/>
        <v>0</v>
      </c>
      <c r="BT38" s="19">
        <f t="shared" si="88"/>
        <v>0</v>
      </c>
      <c r="BU38" s="19">
        <f t="shared" si="89"/>
        <v>0</v>
      </c>
      <c r="BV38" s="19">
        <f t="shared" si="90"/>
        <v>0</v>
      </c>
      <c r="BW38" s="19">
        <f t="shared" si="91"/>
        <v>0</v>
      </c>
      <c r="BX38" s="19">
        <f t="shared" si="92"/>
        <v>0</v>
      </c>
      <c r="BY38" s="19">
        <f t="shared" si="93"/>
        <v>0</v>
      </c>
      <c r="BZ38" s="19">
        <f t="shared" si="94"/>
        <v>0</v>
      </c>
      <c r="CA38" s="19">
        <f t="shared" si="95"/>
        <v>0</v>
      </c>
      <c r="CB38" s="19">
        <f t="shared" si="96"/>
        <v>0</v>
      </c>
      <c r="CC38" s="19">
        <f t="shared" si="97"/>
        <v>0</v>
      </c>
      <c r="CD38" s="19">
        <f t="shared" si="98"/>
        <v>0</v>
      </c>
      <c r="CE38" s="19">
        <f t="shared" si="99"/>
        <v>0</v>
      </c>
      <c r="CF38" s="19">
        <f t="shared" si="100"/>
        <v>0</v>
      </c>
      <c r="CG38" s="19">
        <f t="shared" si="101"/>
        <v>0</v>
      </c>
      <c r="CH38" s="19">
        <f t="shared" si="102"/>
        <v>0</v>
      </c>
      <c r="CI38" s="19">
        <f t="shared" si="103"/>
        <v>0</v>
      </c>
      <c r="CJ38" s="19">
        <f t="shared" si="104"/>
        <v>0</v>
      </c>
      <c r="CK38" s="19">
        <f t="shared" si="105"/>
        <v>0</v>
      </c>
      <c r="CL38" s="19"/>
      <c r="CM38" s="18">
        <f>'[20]Transfers (Asset and Reserve)'!N29</f>
        <v>0</v>
      </c>
      <c r="CN38" s="18">
        <f>'[20]Transfers (Asset and Reserve)'!O29</f>
        <v>0</v>
      </c>
      <c r="CO38" s="18">
        <f>'[20]Transfers (Asset and Reserve)'!P29</f>
        <v>0</v>
      </c>
      <c r="CP38" s="18">
        <f>'[20]Transfers (Asset and Reserve)'!Q29</f>
        <v>0</v>
      </c>
      <c r="CQ38" s="18">
        <f>'[20]Transfers (Asset and Reserve)'!R29</f>
        <v>0</v>
      </c>
      <c r="CR38" s="18">
        <f>'[20]Transfers (Asset and Reserve)'!S29</f>
        <v>0</v>
      </c>
      <c r="CS38" s="18">
        <v>0</v>
      </c>
      <c r="CT38" s="18">
        <v>0</v>
      </c>
      <c r="CU38" s="18">
        <v>0</v>
      </c>
      <c r="CV38" s="18">
        <v>0</v>
      </c>
      <c r="CW38" s="18">
        <v>0</v>
      </c>
      <c r="CX38" s="18">
        <v>0</v>
      </c>
      <c r="CY38" s="18">
        <v>0</v>
      </c>
      <c r="CZ38" s="18">
        <v>0</v>
      </c>
      <c r="DA38" s="18">
        <v>0</v>
      </c>
      <c r="DB38" s="18">
        <v>0</v>
      </c>
      <c r="DC38" s="18">
        <v>0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0</v>
      </c>
      <c r="DL38" s="18">
        <v>0</v>
      </c>
      <c r="DM38" s="18">
        <v>0</v>
      </c>
      <c r="DN38" s="19"/>
    </row>
    <row r="39" spans="1:118">
      <c r="A39" s="143">
        <v>39924</v>
      </c>
      <c r="B39" s="59" t="s">
        <v>168</v>
      </c>
      <c r="C39" s="51">
        <f t="shared" si="55"/>
        <v>0</v>
      </c>
      <c r="D39" s="51">
        <f t="shared" si="56"/>
        <v>0</v>
      </c>
      <c r="E39" s="18">
        <v>0</v>
      </c>
      <c r="F39" s="19">
        <f t="shared" si="57"/>
        <v>0</v>
      </c>
      <c r="G39" s="19">
        <f t="shared" si="58"/>
        <v>0</v>
      </c>
      <c r="H39" s="19">
        <f t="shared" si="59"/>
        <v>0</v>
      </c>
      <c r="I39" s="19">
        <f t="shared" si="60"/>
        <v>0</v>
      </c>
      <c r="J39" s="19">
        <f t="shared" si="61"/>
        <v>0</v>
      </c>
      <c r="K39" s="19">
        <f t="shared" si="62"/>
        <v>0</v>
      </c>
      <c r="L39" s="19">
        <f t="shared" si="63"/>
        <v>0</v>
      </c>
      <c r="M39" s="19">
        <f t="shared" si="64"/>
        <v>0</v>
      </c>
      <c r="N39" s="19">
        <f t="shared" si="65"/>
        <v>0</v>
      </c>
      <c r="O39" s="19">
        <f t="shared" si="66"/>
        <v>0</v>
      </c>
      <c r="P39" s="19">
        <f t="shared" si="67"/>
        <v>0</v>
      </c>
      <c r="Q39" s="19">
        <f t="shared" si="68"/>
        <v>0</v>
      </c>
      <c r="R39" s="19">
        <f t="shared" si="69"/>
        <v>0</v>
      </c>
      <c r="S39" s="19">
        <f t="shared" si="70"/>
        <v>0</v>
      </c>
      <c r="T39" s="19">
        <f t="shared" si="71"/>
        <v>0</v>
      </c>
      <c r="U39" s="19">
        <f t="shared" si="72"/>
        <v>0</v>
      </c>
      <c r="V39" s="19">
        <f t="shared" si="73"/>
        <v>0</v>
      </c>
      <c r="W39" s="19">
        <f t="shared" si="74"/>
        <v>0</v>
      </c>
      <c r="X39" s="19">
        <f t="shared" si="75"/>
        <v>0</v>
      </c>
      <c r="Y39" s="19">
        <f t="shared" si="76"/>
        <v>0</v>
      </c>
      <c r="Z39" s="19">
        <f t="shared" si="77"/>
        <v>0</v>
      </c>
      <c r="AA39" s="19">
        <f t="shared" si="78"/>
        <v>0</v>
      </c>
      <c r="AB39" s="19">
        <f t="shared" si="79"/>
        <v>0</v>
      </c>
      <c r="AC39" s="19">
        <f t="shared" si="80"/>
        <v>0</v>
      </c>
      <c r="AD39" s="19">
        <f t="shared" si="81"/>
        <v>0</v>
      </c>
      <c r="AE39" s="19">
        <f t="shared" si="82"/>
        <v>0</v>
      </c>
      <c r="AF39" s="19">
        <f t="shared" si="83"/>
        <v>0</v>
      </c>
      <c r="AH39" s="18">
        <f>0</f>
        <v>0</v>
      </c>
      <c r="AI39" s="18">
        <f>0</f>
        <v>0</v>
      </c>
      <c r="AJ39" s="18">
        <f>0</f>
        <v>0</v>
      </c>
      <c r="AK39" s="18">
        <f>0</f>
        <v>0</v>
      </c>
      <c r="AL39" s="18">
        <f>0</f>
        <v>0</v>
      </c>
      <c r="AM39" s="18">
        <f>0</f>
        <v>0</v>
      </c>
      <c r="AN39" s="120">
        <f t="shared" si="108"/>
        <v>0</v>
      </c>
      <c r="AO39" s="120">
        <f t="shared" si="51"/>
        <v>0</v>
      </c>
      <c r="AP39" s="120">
        <f t="shared" si="52"/>
        <v>0</v>
      </c>
      <c r="AQ39" s="58">
        <f>SUM($AH39:$AM39)/SUM($AH$46:$AM$46)*'Capital Spending'!D$6*$AO$1</f>
        <v>0</v>
      </c>
      <c r="AR39" s="58">
        <f>SUM($AH39:$AM39)/SUM($AH$46:$AM$46)*'Capital Spending'!E$6*$AO$1</f>
        <v>0</v>
      </c>
      <c r="AS39" s="58">
        <f>SUM($AH39:$AM39)/SUM($AH$46:$AM$46)*'Capital Spending'!F$6*$AO$1</f>
        <v>0</v>
      </c>
      <c r="AT39" s="58">
        <f>SUM($AH39:$AM39)/SUM($AH$46:$AM$46)*'Capital Spending'!G$6*$AO$1</f>
        <v>0</v>
      </c>
      <c r="AU39" s="58">
        <f>SUM($AH39:$AM39)/SUM($AH$46:$AM$46)*'Capital Spending'!H$6*$AO$1</f>
        <v>0</v>
      </c>
      <c r="AV39" s="58">
        <f>SUM($AH39:$AM39)/SUM($AH$46:$AM$46)*'Capital Spending'!I$6*$AO$1</f>
        <v>0</v>
      </c>
      <c r="AW39" s="58">
        <f>SUM($AH39:$AM39)/SUM($AH$46:$AM$46)*'Capital Spending'!J$6*$AO$1</f>
        <v>0</v>
      </c>
      <c r="AX39" s="58">
        <f>SUM($AH39:$AM39)/SUM($AH$46:$AM$46)*'Capital Spending'!K$6*$AO$1</f>
        <v>0</v>
      </c>
      <c r="AY39" s="58">
        <f>SUM($AH39:$AM39)/SUM($AH$46:$AM$46)*'Capital Spending'!L$6*$AO$1</f>
        <v>0</v>
      </c>
      <c r="AZ39" s="58">
        <f>SUM($AH39:$AM39)/SUM($AH$46:$AM$46)*'Capital Spending'!M$6*$AO$1</f>
        <v>0</v>
      </c>
      <c r="BA39" s="58">
        <f>SUM($AH39:$AM39)/SUM($AH$46:$AM$46)*'Capital Spending'!N$6*$AO$1</f>
        <v>0</v>
      </c>
      <c r="BB39" s="58">
        <f>SUM($AH39:$AM39)/SUM($AH$46:$AM$46)*'Capital Spending'!O$6*$AO$1</f>
        <v>0</v>
      </c>
      <c r="BC39" s="58">
        <f>SUM($AH39:$AM39)/SUM($AH$46:$AM$46)*'Capital Spending'!P$6*$AO$1</f>
        <v>0</v>
      </c>
      <c r="BD39" s="58">
        <f>SUM($AH39:$AM39)/SUM($AH$46:$AM$46)*'Capital Spending'!Q$6*$AO$1</f>
        <v>0</v>
      </c>
      <c r="BE39" s="58">
        <f>SUM($AH39:$AM39)/SUM($AH$46:$AM$46)*'Capital Spending'!R$6*$AO$1</f>
        <v>0</v>
      </c>
      <c r="BF39" s="58">
        <f>SUM($AH39:$AM39)/SUM($AH$46:$AM$46)*'Capital Spending'!S$6*$AO$1</f>
        <v>0</v>
      </c>
      <c r="BG39" s="58">
        <f>SUM($AH39:$AM39)/SUM($AH$46:$AM$46)*'Capital Spending'!T$6*$AO$1</f>
        <v>0</v>
      </c>
      <c r="BH39" s="58">
        <f>SUM($AH39:$AM39)/SUM($AH$46:$AM$46)*'Capital Spending'!U$6*$AO$1</f>
        <v>0</v>
      </c>
      <c r="BI39" s="19"/>
      <c r="BJ39" s="107"/>
      <c r="BK39" s="18">
        <f>0</f>
        <v>0</v>
      </c>
      <c r="BL39" s="18">
        <f>0</f>
        <v>0</v>
      </c>
      <c r="BM39" s="18">
        <f>0</f>
        <v>0</v>
      </c>
      <c r="BN39" s="18">
        <f>0</f>
        <v>0</v>
      </c>
      <c r="BO39" s="18">
        <f>0</f>
        <v>0</v>
      </c>
      <c r="BP39" s="18">
        <f>0</f>
        <v>0</v>
      </c>
      <c r="BQ39" s="18">
        <f t="shared" si="85"/>
        <v>0</v>
      </c>
      <c r="BR39" s="19">
        <f t="shared" si="86"/>
        <v>0</v>
      </c>
      <c r="BS39" s="19">
        <f t="shared" si="87"/>
        <v>0</v>
      </c>
      <c r="BT39" s="19">
        <f t="shared" si="88"/>
        <v>0</v>
      </c>
      <c r="BU39" s="19">
        <f t="shared" si="89"/>
        <v>0</v>
      </c>
      <c r="BV39" s="19">
        <f t="shared" si="90"/>
        <v>0</v>
      </c>
      <c r="BW39" s="19">
        <f t="shared" si="91"/>
        <v>0</v>
      </c>
      <c r="BX39" s="19">
        <f t="shared" si="92"/>
        <v>0</v>
      </c>
      <c r="BY39" s="19">
        <f t="shared" si="93"/>
        <v>0</v>
      </c>
      <c r="BZ39" s="19">
        <f t="shared" si="94"/>
        <v>0</v>
      </c>
      <c r="CA39" s="19">
        <f t="shared" si="95"/>
        <v>0</v>
      </c>
      <c r="CB39" s="19">
        <f t="shared" si="96"/>
        <v>0</v>
      </c>
      <c r="CC39" s="19">
        <f t="shared" si="97"/>
        <v>0</v>
      </c>
      <c r="CD39" s="19">
        <f t="shared" si="98"/>
        <v>0</v>
      </c>
      <c r="CE39" s="19">
        <f t="shared" si="99"/>
        <v>0</v>
      </c>
      <c r="CF39" s="19">
        <f t="shared" si="100"/>
        <v>0</v>
      </c>
      <c r="CG39" s="19">
        <f t="shared" si="101"/>
        <v>0</v>
      </c>
      <c r="CH39" s="19">
        <f t="shared" si="102"/>
        <v>0</v>
      </c>
      <c r="CI39" s="19">
        <f t="shared" si="103"/>
        <v>0</v>
      </c>
      <c r="CJ39" s="19">
        <f t="shared" si="104"/>
        <v>0</v>
      </c>
      <c r="CK39" s="19">
        <f t="shared" si="105"/>
        <v>0</v>
      </c>
      <c r="CL39" s="19"/>
      <c r="CM39" s="18">
        <f>0</f>
        <v>0</v>
      </c>
      <c r="CN39" s="18">
        <f>0</f>
        <v>0</v>
      </c>
      <c r="CO39" s="18">
        <f>0</f>
        <v>0</v>
      </c>
      <c r="CP39" s="18">
        <f>0</f>
        <v>0</v>
      </c>
      <c r="CQ39" s="18">
        <f>0</f>
        <v>0</v>
      </c>
      <c r="CR39" s="18">
        <f>0</f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8">
        <v>0</v>
      </c>
      <c r="CZ39" s="18">
        <v>0</v>
      </c>
      <c r="DA39" s="18">
        <v>0</v>
      </c>
      <c r="DB39" s="18">
        <v>0</v>
      </c>
      <c r="DC39" s="18">
        <v>0</v>
      </c>
      <c r="DD39" s="18">
        <v>0</v>
      </c>
      <c r="DE39" s="18">
        <v>0</v>
      </c>
      <c r="DF39" s="18">
        <v>0</v>
      </c>
      <c r="DG39" s="18">
        <v>0</v>
      </c>
      <c r="DH39" s="18">
        <v>0</v>
      </c>
      <c r="DI39" s="18">
        <v>0</v>
      </c>
      <c r="DJ39" s="18">
        <v>0</v>
      </c>
      <c r="DK39" s="18">
        <v>0</v>
      </c>
      <c r="DL39" s="18">
        <v>0</v>
      </c>
      <c r="DM39" s="18">
        <v>0</v>
      </c>
      <c r="DN39" s="19"/>
    </row>
    <row r="40" spans="1:118">
      <c r="A40" s="142">
        <v>39926</v>
      </c>
      <c r="B40" t="s">
        <v>202</v>
      </c>
      <c r="C40" s="51">
        <f t="shared" si="55"/>
        <v>326577.04995390249</v>
      </c>
      <c r="D40" s="51">
        <f t="shared" si="56"/>
        <v>396158.23124392692</v>
      </c>
      <c r="E40" s="18">
        <f>'[20]Asset End Balances'!N30</f>
        <v>314379.42</v>
      </c>
      <c r="F40" s="19">
        <f t="shared" si="57"/>
        <v>314379.42</v>
      </c>
      <c r="G40" s="19">
        <f t="shared" si="58"/>
        <v>314379.42</v>
      </c>
      <c r="H40" s="19">
        <f t="shared" si="59"/>
        <v>314379.42</v>
      </c>
      <c r="I40" s="19">
        <f t="shared" si="60"/>
        <v>314379.42</v>
      </c>
      <c r="J40" s="19">
        <f t="shared" si="61"/>
        <v>314379.42</v>
      </c>
      <c r="K40" s="19">
        <f t="shared" si="62"/>
        <v>324534.98</v>
      </c>
      <c r="L40" s="19">
        <f t="shared" si="63"/>
        <v>328494.13976149017</v>
      </c>
      <c r="M40" s="19">
        <f t="shared" si="64"/>
        <v>331346.4645325219</v>
      </c>
      <c r="N40" s="19">
        <f t="shared" si="65"/>
        <v>336220.12270993053</v>
      </c>
      <c r="O40" s="19">
        <f t="shared" si="66"/>
        <v>341214.96508776356</v>
      </c>
      <c r="P40" s="19">
        <f t="shared" si="67"/>
        <v>346209.80746559659</v>
      </c>
      <c r="Q40" s="19">
        <f t="shared" si="68"/>
        <v>351204.64984342962</v>
      </c>
      <c r="R40" s="19">
        <f t="shared" si="69"/>
        <v>356199.49222126266</v>
      </c>
      <c r="S40" s="19">
        <f t="shared" si="70"/>
        <v>361194.33459909569</v>
      </c>
      <c r="T40" s="19">
        <f t="shared" si="71"/>
        <v>366189.17697692872</v>
      </c>
      <c r="U40" s="19">
        <f t="shared" si="72"/>
        <v>371184.01935476175</v>
      </c>
      <c r="V40" s="19">
        <f t="shared" si="73"/>
        <v>376178.86173259479</v>
      </c>
      <c r="W40" s="19">
        <f t="shared" si="74"/>
        <v>381173.70411042782</v>
      </c>
      <c r="X40" s="19">
        <f t="shared" si="75"/>
        <v>386168.54648826085</v>
      </c>
      <c r="Y40" s="19">
        <f t="shared" si="76"/>
        <v>391163.38886609388</v>
      </c>
      <c r="Z40" s="19">
        <f t="shared" si="77"/>
        <v>396158.23124392692</v>
      </c>
      <c r="AA40" s="19">
        <f t="shared" si="78"/>
        <v>401153.07362175995</v>
      </c>
      <c r="AB40" s="19">
        <f t="shared" si="79"/>
        <v>406147.91599959298</v>
      </c>
      <c r="AC40" s="19">
        <f t="shared" si="80"/>
        <v>411142.75837742601</v>
      </c>
      <c r="AD40" s="19">
        <f t="shared" si="81"/>
        <v>416137.60075525905</v>
      </c>
      <c r="AE40" s="19">
        <f t="shared" si="82"/>
        <v>421132.44313309208</v>
      </c>
      <c r="AF40" s="19">
        <f t="shared" si="83"/>
        <v>426127.28551092511</v>
      </c>
      <c r="AH40" s="18">
        <f>'[20]Additions (Asset and Reserve)'!O30</f>
        <v>0</v>
      </c>
      <c r="AI40" s="18">
        <f>'[20]Additions (Asset and Reserve)'!P30</f>
        <v>0</v>
      </c>
      <c r="AJ40" s="18">
        <f>'[20]Additions (Asset and Reserve)'!Q30</f>
        <v>0</v>
      </c>
      <c r="AK40" s="18">
        <f>'[20]Additions (Asset and Reserve)'!R30</f>
        <v>0</v>
      </c>
      <c r="AL40" s="18">
        <f>'[20]Additions (Asset and Reserve)'!S30</f>
        <v>0</v>
      </c>
      <c r="AM40" s="18">
        <f>'[20]Additions (Asset and Reserve)'!T30</f>
        <v>10155.56</v>
      </c>
      <c r="AN40" s="120">
        <f t="shared" si="108"/>
        <v>3959.1597614901916</v>
      </c>
      <c r="AO40" s="120">
        <f t="shared" si="51"/>
        <v>2852.3247710317496</v>
      </c>
      <c r="AP40" s="120">
        <f t="shared" si="52"/>
        <v>4873.6581774086262</v>
      </c>
      <c r="AQ40" s="58">
        <f>SUM($AH40:$AM40)/SUM($AH$46:$AM$46)*'Capital Spending'!D$6*$AO$1</f>
        <v>4994.8423778330407</v>
      </c>
      <c r="AR40" s="58">
        <f>SUM($AH40:$AM40)/SUM($AH$46:$AM$46)*'Capital Spending'!E$6*$AO$1</f>
        <v>4994.8423778330407</v>
      </c>
      <c r="AS40" s="58">
        <f>SUM($AH40:$AM40)/SUM($AH$46:$AM$46)*'Capital Spending'!F$6*$AO$1</f>
        <v>4994.8423778330407</v>
      </c>
      <c r="AT40" s="58">
        <f>SUM($AH40:$AM40)/SUM($AH$46:$AM$46)*'Capital Spending'!G$6*$AO$1</f>
        <v>4994.8423778330407</v>
      </c>
      <c r="AU40" s="58">
        <f>SUM($AH40:$AM40)/SUM($AH$46:$AM$46)*'Capital Spending'!H$6*$AO$1</f>
        <v>4994.8423778330407</v>
      </c>
      <c r="AV40" s="58">
        <f>SUM($AH40:$AM40)/SUM($AH$46:$AM$46)*'Capital Spending'!I$6*$AO$1</f>
        <v>4994.8423778330407</v>
      </c>
      <c r="AW40" s="58">
        <f>SUM($AH40:$AM40)/SUM($AH$46:$AM$46)*'Capital Spending'!J$6*$AO$1</f>
        <v>4994.8423778330407</v>
      </c>
      <c r="AX40" s="58">
        <f>SUM($AH40:$AM40)/SUM($AH$46:$AM$46)*'Capital Spending'!K$6*$AO$1</f>
        <v>4994.8423778330407</v>
      </c>
      <c r="AY40" s="58">
        <f>SUM($AH40:$AM40)/SUM($AH$46:$AM$46)*'Capital Spending'!L$6*$AO$1</f>
        <v>4994.8423778330407</v>
      </c>
      <c r="AZ40" s="58">
        <f>SUM($AH40:$AM40)/SUM($AH$46:$AM$46)*'Capital Spending'!M$6*$AO$1</f>
        <v>4994.8423778330407</v>
      </c>
      <c r="BA40" s="58">
        <f>SUM($AH40:$AM40)/SUM($AH$46:$AM$46)*'Capital Spending'!N$6*$AO$1</f>
        <v>4994.8423778330407</v>
      </c>
      <c r="BB40" s="58">
        <f>SUM($AH40:$AM40)/SUM($AH$46:$AM$46)*'Capital Spending'!O$6*$AO$1</f>
        <v>4994.8423778330407</v>
      </c>
      <c r="BC40" s="58">
        <f>SUM($AH40:$AM40)/SUM($AH$46:$AM$46)*'Capital Spending'!P$6*$AO$1</f>
        <v>4994.8423778330407</v>
      </c>
      <c r="BD40" s="58">
        <f>SUM($AH40:$AM40)/SUM($AH$46:$AM$46)*'Capital Spending'!Q$6*$AO$1</f>
        <v>4994.8423778330407</v>
      </c>
      <c r="BE40" s="58">
        <f>SUM($AH40:$AM40)/SUM($AH$46:$AM$46)*'Capital Spending'!R$6*$AO$1</f>
        <v>4994.8423778330407</v>
      </c>
      <c r="BF40" s="58">
        <f>SUM($AH40:$AM40)/SUM($AH$46:$AM$46)*'Capital Spending'!S$6*$AO$1</f>
        <v>4994.8423778330407</v>
      </c>
      <c r="BG40" s="58">
        <f>SUM($AH40:$AM40)/SUM($AH$46:$AM$46)*'Capital Spending'!T$6*$AO$1</f>
        <v>4994.8423778330407</v>
      </c>
      <c r="BH40" s="58">
        <f>SUM($AH40:$AM40)/SUM($AH$46:$AM$46)*'Capital Spending'!U$6*$AO$1</f>
        <v>4994.8423778330407</v>
      </c>
      <c r="BI40" s="19"/>
      <c r="BJ40" s="107"/>
      <c r="BK40" s="18">
        <f>'[20]Retires (Asset and Reserve)'!M30</f>
        <v>0</v>
      </c>
      <c r="BL40" s="18">
        <f>'[20]Retires (Asset and Reserve)'!N30</f>
        <v>0</v>
      </c>
      <c r="BM40" s="18">
        <f>'[20]Retires (Asset and Reserve)'!O30</f>
        <v>0</v>
      </c>
      <c r="BN40" s="18">
        <f>'[20]Retires (Asset and Reserve)'!P30</f>
        <v>0</v>
      </c>
      <c r="BO40" s="18">
        <f>'[20]Retires (Asset and Reserve)'!Q30</f>
        <v>0</v>
      </c>
      <c r="BP40" s="18">
        <f>'[20]Retires (Asset and Reserve)'!R30</f>
        <v>0</v>
      </c>
      <c r="BQ40" s="18">
        <f t="shared" si="85"/>
        <v>0</v>
      </c>
      <c r="BR40" s="19">
        <f t="shared" si="86"/>
        <v>0</v>
      </c>
      <c r="BS40" s="19">
        <f t="shared" si="87"/>
        <v>0</v>
      </c>
      <c r="BT40" s="19">
        <f t="shared" si="88"/>
        <v>0</v>
      </c>
      <c r="BU40" s="19">
        <f t="shared" si="89"/>
        <v>0</v>
      </c>
      <c r="BV40" s="19">
        <f t="shared" si="90"/>
        <v>0</v>
      </c>
      <c r="BW40" s="19">
        <f t="shared" si="91"/>
        <v>0</v>
      </c>
      <c r="BX40" s="19">
        <f t="shared" si="92"/>
        <v>0</v>
      </c>
      <c r="BY40" s="19">
        <f t="shared" si="93"/>
        <v>0</v>
      </c>
      <c r="BZ40" s="19">
        <f t="shared" si="94"/>
        <v>0</v>
      </c>
      <c r="CA40" s="19">
        <f t="shared" si="95"/>
        <v>0</v>
      </c>
      <c r="CB40" s="19">
        <f t="shared" si="96"/>
        <v>0</v>
      </c>
      <c r="CC40" s="19">
        <f t="shared" si="97"/>
        <v>0</v>
      </c>
      <c r="CD40" s="19">
        <f t="shared" si="98"/>
        <v>0</v>
      </c>
      <c r="CE40" s="19">
        <f t="shared" si="99"/>
        <v>0</v>
      </c>
      <c r="CF40" s="19">
        <f t="shared" si="100"/>
        <v>0</v>
      </c>
      <c r="CG40" s="19">
        <f t="shared" si="101"/>
        <v>0</v>
      </c>
      <c r="CH40" s="19">
        <f t="shared" si="102"/>
        <v>0</v>
      </c>
      <c r="CI40" s="19">
        <f t="shared" si="103"/>
        <v>0</v>
      </c>
      <c r="CJ40" s="19">
        <f t="shared" si="104"/>
        <v>0</v>
      </c>
      <c r="CK40" s="19">
        <f t="shared" si="105"/>
        <v>0</v>
      </c>
      <c r="CL40" s="19"/>
      <c r="CM40" s="18">
        <f>'[20]Transfers (Asset and Reserve)'!N30</f>
        <v>0</v>
      </c>
      <c r="CN40" s="18">
        <f>'[20]Transfers (Asset and Reserve)'!O30</f>
        <v>0</v>
      </c>
      <c r="CO40" s="18">
        <f>'[20]Transfers (Asset and Reserve)'!P30</f>
        <v>0</v>
      </c>
      <c r="CP40" s="18">
        <f>'[20]Transfers (Asset and Reserve)'!Q30</f>
        <v>0</v>
      </c>
      <c r="CQ40" s="18">
        <f>'[20]Transfers (Asset and Reserve)'!R30</f>
        <v>0</v>
      </c>
      <c r="CR40" s="18">
        <f>'[20]Transfers (Asset and Reserve)'!S30</f>
        <v>0</v>
      </c>
      <c r="CS40" s="18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8">
        <v>0</v>
      </c>
      <c r="CZ40" s="18">
        <v>0</v>
      </c>
      <c r="DA40" s="18">
        <v>0</v>
      </c>
      <c r="DB40" s="18">
        <v>0</v>
      </c>
      <c r="DC40" s="18">
        <v>0</v>
      </c>
      <c r="DD40" s="18">
        <v>0</v>
      </c>
      <c r="DE40" s="18">
        <v>0</v>
      </c>
      <c r="DF40" s="18">
        <v>0</v>
      </c>
      <c r="DG40" s="18">
        <v>0</v>
      </c>
      <c r="DH40" s="18">
        <v>0</v>
      </c>
      <c r="DI40" s="18">
        <v>0</v>
      </c>
      <c r="DJ40" s="18">
        <v>0</v>
      </c>
      <c r="DK40" s="18">
        <v>0</v>
      </c>
      <c r="DL40" s="18">
        <v>0</v>
      </c>
      <c r="DM40" s="18">
        <v>0</v>
      </c>
      <c r="DN40" s="19"/>
    </row>
    <row r="41" spans="1:118">
      <c r="A41" s="142">
        <v>39928</v>
      </c>
      <c r="B41" t="s">
        <v>203</v>
      </c>
      <c r="C41" s="51">
        <f t="shared" si="55"/>
        <v>19325874.901538465</v>
      </c>
      <c r="D41" s="51">
        <f t="shared" si="56"/>
        <v>19396382.18</v>
      </c>
      <c r="E41" s="18">
        <f>'[20]Asset End Balances'!N31</f>
        <v>19243616.409999996</v>
      </c>
      <c r="F41" s="19">
        <f t="shared" si="57"/>
        <v>19243616.409999996</v>
      </c>
      <c r="G41" s="19">
        <f t="shared" si="58"/>
        <v>19243616.409999996</v>
      </c>
      <c r="H41" s="19">
        <f t="shared" si="59"/>
        <v>19243616.409999996</v>
      </c>
      <c r="I41" s="19">
        <f t="shared" si="60"/>
        <v>19243616.409999996</v>
      </c>
      <c r="J41" s="19">
        <f t="shared" si="61"/>
        <v>19243616.409999996</v>
      </c>
      <c r="K41" s="19">
        <f t="shared" si="62"/>
        <v>19396382.179999996</v>
      </c>
      <c r="L41" s="19">
        <f t="shared" si="63"/>
        <v>19396382.179999996</v>
      </c>
      <c r="M41" s="19">
        <f t="shared" si="64"/>
        <v>19396382.179999996</v>
      </c>
      <c r="N41" s="19">
        <f t="shared" si="65"/>
        <v>19396382.179999996</v>
      </c>
      <c r="O41" s="19">
        <f t="shared" si="66"/>
        <v>19396382.179999996</v>
      </c>
      <c r="P41" s="19">
        <f t="shared" si="67"/>
        <v>19396382.179999996</v>
      </c>
      <c r="Q41" s="19">
        <f t="shared" si="68"/>
        <v>19396382.179999996</v>
      </c>
      <c r="R41" s="19">
        <f t="shared" si="69"/>
        <v>19396382.179999996</v>
      </c>
      <c r="S41" s="19">
        <f t="shared" si="70"/>
        <v>19396382.179999996</v>
      </c>
      <c r="T41" s="19">
        <f t="shared" si="71"/>
        <v>19396382.179999996</v>
      </c>
      <c r="U41" s="19">
        <f t="shared" si="72"/>
        <v>19396382.179999996</v>
      </c>
      <c r="V41" s="19">
        <f t="shared" si="73"/>
        <v>19396382.179999996</v>
      </c>
      <c r="W41" s="19">
        <f t="shared" si="74"/>
        <v>19396382.179999996</v>
      </c>
      <c r="X41" s="19">
        <f t="shared" si="75"/>
        <v>19396382.179999996</v>
      </c>
      <c r="Y41" s="19">
        <f t="shared" si="76"/>
        <v>19396382.179999996</v>
      </c>
      <c r="Z41" s="19">
        <f t="shared" si="77"/>
        <v>19396382.179999996</v>
      </c>
      <c r="AA41" s="19">
        <f t="shared" si="78"/>
        <v>19396382.179999996</v>
      </c>
      <c r="AB41" s="19">
        <f t="shared" si="79"/>
        <v>19396382.179999996</v>
      </c>
      <c r="AC41" s="19">
        <f t="shared" si="80"/>
        <v>19396382.179999996</v>
      </c>
      <c r="AD41" s="19">
        <f t="shared" si="81"/>
        <v>19396382.179999996</v>
      </c>
      <c r="AE41" s="19">
        <f t="shared" si="82"/>
        <v>19396382.179999996</v>
      </c>
      <c r="AF41" s="19">
        <f t="shared" si="83"/>
        <v>19396382.179999996</v>
      </c>
      <c r="AH41" s="18">
        <f>'[20]Additions (Asset and Reserve)'!O31</f>
        <v>0</v>
      </c>
      <c r="AI41" s="18">
        <f>'[20]Additions (Asset and Reserve)'!P31</f>
        <v>0</v>
      </c>
      <c r="AJ41" s="18">
        <f>'[20]Additions (Asset and Reserve)'!Q31</f>
        <v>0</v>
      </c>
      <c r="AK41" s="18">
        <f>'[20]Additions (Asset and Reserve)'!R31</f>
        <v>0</v>
      </c>
      <c r="AL41" s="18">
        <f>'[20]Additions (Asset and Reserve)'!S31</f>
        <v>0</v>
      </c>
      <c r="AM41" s="18">
        <f>'[20]Additions (Asset and Reserve)'!T31</f>
        <v>0</v>
      </c>
      <c r="AN41" s="120">
        <f t="shared" si="108"/>
        <v>0</v>
      </c>
      <c r="AO41" s="120">
        <f t="shared" si="51"/>
        <v>0</v>
      </c>
      <c r="AP41" s="120">
        <f t="shared" si="52"/>
        <v>0</v>
      </c>
      <c r="AQ41" s="58">
        <f>SUM($AH41:$AM41)/SUM($AH$46:$AM$46)*'Capital Spending'!D$6*$AO$1</f>
        <v>0</v>
      </c>
      <c r="AR41" s="58">
        <f>SUM($AH41:$AM41)/SUM($AH$46:$AM$46)*'Capital Spending'!E$6*$AO$1</f>
        <v>0</v>
      </c>
      <c r="AS41" s="58">
        <f>SUM($AH41:$AM41)/SUM($AH$46:$AM$46)*'Capital Spending'!F$6*$AO$1</f>
        <v>0</v>
      </c>
      <c r="AT41" s="58">
        <f>SUM($AH41:$AM41)/SUM($AH$46:$AM$46)*'Capital Spending'!G$6*$AO$1</f>
        <v>0</v>
      </c>
      <c r="AU41" s="58">
        <f>SUM($AH41:$AM41)/SUM($AH$46:$AM$46)*'Capital Spending'!H$6*$AO$1</f>
        <v>0</v>
      </c>
      <c r="AV41" s="58">
        <f>SUM($AH41:$AM41)/SUM($AH$46:$AM$46)*'Capital Spending'!I$6*$AO$1</f>
        <v>0</v>
      </c>
      <c r="AW41" s="58">
        <f>SUM($AH41:$AM41)/SUM($AH$46:$AM$46)*'Capital Spending'!J$6*$AO$1</f>
        <v>0</v>
      </c>
      <c r="AX41" s="58">
        <f>SUM($AH41:$AM41)/SUM($AH$46:$AM$46)*'Capital Spending'!K$6*$AO$1</f>
        <v>0</v>
      </c>
      <c r="AY41" s="58">
        <f>SUM($AH41:$AM41)/SUM($AH$46:$AM$46)*'Capital Spending'!L$6*$AO$1</f>
        <v>0</v>
      </c>
      <c r="AZ41" s="58">
        <f>SUM($AH41:$AM41)/SUM($AH$46:$AM$46)*'Capital Spending'!M$6*$AO$1</f>
        <v>0</v>
      </c>
      <c r="BA41" s="58">
        <f>SUM($AH41:$AM41)/SUM($AH$46:$AM$46)*'Capital Spending'!N$6*$AO$1</f>
        <v>0</v>
      </c>
      <c r="BB41" s="58">
        <f>SUM($AH41:$AM41)/SUM($AH$46:$AM$46)*'Capital Spending'!O$6*$AO$1</f>
        <v>0</v>
      </c>
      <c r="BC41" s="58">
        <f>SUM($AH41:$AM41)/SUM($AH$46:$AM$46)*'Capital Spending'!P$6*$AO$1</f>
        <v>0</v>
      </c>
      <c r="BD41" s="58">
        <f>SUM($AH41:$AM41)/SUM($AH$46:$AM$46)*'Capital Spending'!Q$6*$AO$1</f>
        <v>0</v>
      </c>
      <c r="BE41" s="58">
        <f>SUM($AH41:$AM41)/SUM($AH$46:$AM$46)*'Capital Spending'!R$6*$AO$1</f>
        <v>0</v>
      </c>
      <c r="BF41" s="58">
        <f>SUM($AH41:$AM41)/SUM($AH$46:$AM$46)*'Capital Spending'!S$6*$AO$1</f>
        <v>0</v>
      </c>
      <c r="BG41" s="58">
        <f>SUM($AH41:$AM41)/SUM($AH$46:$AM$46)*'Capital Spending'!T$6*$AO$1</f>
        <v>0</v>
      </c>
      <c r="BH41" s="58">
        <f>SUM($AH41:$AM41)/SUM($AH$46:$AM$46)*'Capital Spending'!U$6*$AO$1</f>
        <v>0</v>
      </c>
      <c r="BI41" s="19"/>
      <c r="BJ41" s="107"/>
      <c r="BK41" s="18">
        <f>'[20]Retires (Asset and Reserve)'!M31</f>
        <v>0</v>
      </c>
      <c r="BL41" s="18">
        <f>'[20]Retires (Asset and Reserve)'!N31</f>
        <v>0</v>
      </c>
      <c r="BM41" s="18">
        <f>'[20]Retires (Asset and Reserve)'!O31</f>
        <v>0</v>
      </c>
      <c r="BN41" s="18">
        <f>'[20]Retires (Asset and Reserve)'!P31</f>
        <v>0</v>
      </c>
      <c r="BO41" s="18">
        <f>'[20]Retires (Asset and Reserve)'!Q31</f>
        <v>0</v>
      </c>
      <c r="BP41" s="18">
        <f>'[20]Retires (Asset and Reserve)'!R31</f>
        <v>0</v>
      </c>
      <c r="BQ41" s="18">
        <f t="shared" si="85"/>
        <v>0</v>
      </c>
      <c r="BR41" s="19">
        <f t="shared" si="86"/>
        <v>0</v>
      </c>
      <c r="BS41" s="19">
        <f t="shared" si="87"/>
        <v>0</v>
      </c>
      <c r="BT41" s="19">
        <f t="shared" si="88"/>
        <v>0</v>
      </c>
      <c r="BU41" s="19">
        <f t="shared" si="89"/>
        <v>0</v>
      </c>
      <c r="BV41" s="19">
        <f t="shared" si="90"/>
        <v>0</v>
      </c>
      <c r="BW41" s="19">
        <f t="shared" si="91"/>
        <v>0</v>
      </c>
      <c r="BX41" s="19">
        <f t="shared" si="92"/>
        <v>0</v>
      </c>
      <c r="BY41" s="19">
        <f t="shared" si="93"/>
        <v>0</v>
      </c>
      <c r="BZ41" s="19">
        <f t="shared" si="94"/>
        <v>0</v>
      </c>
      <c r="CA41" s="19">
        <f t="shared" si="95"/>
        <v>0</v>
      </c>
      <c r="CB41" s="19">
        <f t="shared" si="96"/>
        <v>0</v>
      </c>
      <c r="CC41" s="19">
        <f t="shared" si="97"/>
        <v>0</v>
      </c>
      <c r="CD41" s="19">
        <f t="shared" si="98"/>
        <v>0</v>
      </c>
      <c r="CE41" s="19">
        <f t="shared" si="99"/>
        <v>0</v>
      </c>
      <c r="CF41" s="19">
        <f t="shared" si="100"/>
        <v>0</v>
      </c>
      <c r="CG41" s="19">
        <f t="shared" si="101"/>
        <v>0</v>
      </c>
      <c r="CH41" s="19">
        <f t="shared" si="102"/>
        <v>0</v>
      </c>
      <c r="CI41" s="19">
        <f t="shared" si="103"/>
        <v>0</v>
      </c>
      <c r="CJ41" s="19">
        <f t="shared" si="104"/>
        <v>0</v>
      </c>
      <c r="CK41" s="19">
        <f t="shared" si="105"/>
        <v>0</v>
      </c>
      <c r="CL41" s="19"/>
      <c r="CM41" s="18">
        <f>'[20]Transfers (Asset and Reserve)'!N31</f>
        <v>0</v>
      </c>
      <c r="CN41" s="18">
        <f>'[20]Transfers (Asset and Reserve)'!O31</f>
        <v>0</v>
      </c>
      <c r="CO41" s="18">
        <f>'[20]Transfers (Asset and Reserve)'!P31</f>
        <v>0</v>
      </c>
      <c r="CP41" s="18">
        <f>'[20]Transfers (Asset and Reserve)'!Q31</f>
        <v>0</v>
      </c>
      <c r="CQ41" s="18">
        <f>'[20]Transfers (Asset and Reserve)'!R31</f>
        <v>0</v>
      </c>
      <c r="CR41" s="18">
        <f>'[20]Transfers (Asset and Reserve)'!S31</f>
        <v>152765.76999999999</v>
      </c>
      <c r="CS41" s="18">
        <v>0</v>
      </c>
      <c r="CT41" s="18">
        <v>0</v>
      </c>
      <c r="CU41" s="18">
        <v>0</v>
      </c>
      <c r="CV41" s="18">
        <v>0</v>
      </c>
      <c r="CW41" s="18">
        <v>0</v>
      </c>
      <c r="CX41" s="18">
        <v>0</v>
      </c>
      <c r="CY41" s="18">
        <v>0</v>
      </c>
      <c r="CZ41" s="18">
        <v>0</v>
      </c>
      <c r="DA41" s="18">
        <v>0</v>
      </c>
      <c r="DB41" s="18">
        <v>0</v>
      </c>
      <c r="DC41" s="18">
        <v>0</v>
      </c>
      <c r="DD41" s="18">
        <v>0</v>
      </c>
      <c r="DE41" s="18">
        <v>0</v>
      </c>
      <c r="DF41" s="18">
        <v>0</v>
      </c>
      <c r="DG41" s="18">
        <v>0</v>
      </c>
      <c r="DH41" s="18">
        <v>0</v>
      </c>
      <c r="DI41" s="18">
        <v>0</v>
      </c>
      <c r="DJ41" s="18">
        <v>0</v>
      </c>
      <c r="DK41" s="18">
        <v>0</v>
      </c>
      <c r="DL41" s="18">
        <v>0</v>
      </c>
      <c r="DM41" s="18">
        <v>0</v>
      </c>
      <c r="DN41" s="19"/>
    </row>
    <row r="42" spans="1:118">
      <c r="A42" s="142">
        <v>39931</v>
      </c>
      <c r="B42" t="s">
        <v>204</v>
      </c>
      <c r="C42" s="51">
        <f t="shared" si="55"/>
        <v>297703.32704114646</v>
      </c>
      <c r="D42" s="51">
        <f t="shared" si="56"/>
        <v>303061.46135404526</v>
      </c>
      <c r="E42" s="18">
        <f>'[20]Asset End Balances'!N32</f>
        <v>296444.95</v>
      </c>
      <c r="F42" s="19">
        <f t="shared" si="57"/>
        <v>296719.63</v>
      </c>
      <c r="G42" s="19">
        <f t="shared" si="58"/>
        <v>297234.77</v>
      </c>
      <c r="H42" s="19">
        <f t="shared" si="59"/>
        <v>297266.61000000004</v>
      </c>
      <c r="I42" s="19">
        <f t="shared" si="60"/>
        <v>297266.61000000004</v>
      </c>
      <c r="J42" s="19">
        <f t="shared" si="61"/>
        <v>297266.61000000004</v>
      </c>
      <c r="K42" s="19">
        <f t="shared" si="62"/>
        <v>297266.61000000004</v>
      </c>
      <c r="L42" s="19">
        <f t="shared" si="63"/>
        <v>297586.93533997401</v>
      </c>
      <c r="M42" s="19">
        <f t="shared" si="64"/>
        <v>297817.70953375218</v>
      </c>
      <c r="N42" s="19">
        <f t="shared" si="65"/>
        <v>298212.02456690144</v>
      </c>
      <c r="O42" s="19">
        <f t="shared" si="66"/>
        <v>298616.14429916342</v>
      </c>
      <c r="P42" s="19">
        <f t="shared" si="67"/>
        <v>299020.26403142541</v>
      </c>
      <c r="Q42" s="19">
        <f t="shared" si="68"/>
        <v>299424.38376368739</v>
      </c>
      <c r="R42" s="19">
        <f t="shared" si="69"/>
        <v>299828.50349594938</v>
      </c>
      <c r="S42" s="19">
        <f t="shared" si="70"/>
        <v>300232.62322821136</v>
      </c>
      <c r="T42" s="19">
        <f t="shared" si="71"/>
        <v>300636.74296047335</v>
      </c>
      <c r="U42" s="19">
        <f t="shared" si="72"/>
        <v>301040.86269273533</v>
      </c>
      <c r="V42" s="19">
        <f t="shared" si="73"/>
        <v>301444.98242499732</v>
      </c>
      <c r="W42" s="19">
        <f t="shared" si="74"/>
        <v>301849.1021572593</v>
      </c>
      <c r="X42" s="19">
        <f t="shared" si="75"/>
        <v>302253.22188952129</v>
      </c>
      <c r="Y42" s="19">
        <f t="shared" si="76"/>
        <v>302657.34162178327</v>
      </c>
      <c r="Z42" s="19">
        <f t="shared" si="77"/>
        <v>303061.46135404526</v>
      </c>
      <c r="AA42" s="19">
        <f t="shared" si="78"/>
        <v>303465.58108630724</v>
      </c>
      <c r="AB42" s="19">
        <f t="shared" si="79"/>
        <v>303869.70081856922</v>
      </c>
      <c r="AC42" s="19">
        <f t="shared" si="80"/>
        <v>304273.82055083121</v>
      </c>
      <c r="AD42" s="19">
        <f t="shared" si="81"/>
        <v>304677.94028309319</v>
      </c>
      <c r="AE42" s="19">
        <f t="shared" si="82"/>
        <v>305082.06001535518</v>
      </c>
      <c r="AF42" s="19">
        <f t="shared" si="83"/>
        <v>305486.17974761716</v>
      </c>
      <c r="AH42" s="18">
        <f>'[20]Additions (Asset and Reserve)'!O32</f>
        <v>274.68</v>
      </c>
      <c r="AI42" s="18">
        <f>'[20]Additions (Asset and Reserve)'!P32</f>
        <v>515.14</v>
      </c>
      <c r="AJ42" s="18">
        <f>'[20]Additions (Asset and Reserve)'!Q32</f>
        <v>31.84</v>
      </c>
      <c r="AK42" s="18">
        <f>'[20]Additions (Asset and Reserve)'!R32</f>
        <v>0</v>
      </c>
      <c r="AL42" s="18">
        <f>'[20]Additions (Asset and Reserve)'!S32</f>
        <v>0</v>
      </c>
      <c r="AM42" s="18">
        <f>'[20]Additions (Asset and Reserve)'!T32</f>
        <v>0</v>
      </c>
      <c r="AN42" s="120">
        <f t="shared" si="108"/>
        <v>320.32533997396803</v>
      </c>
      <c r="AO42" s="120">
        <f t="shared" si="51"/>
        <v>230.77419377818134</v>
      </c>
      <c r="AP42" s="120">
        <f t="shared" si="52"/>
        <v>394.31503314928688</v>
      </c>
      <c r="AQ42" s="58">
        <f>SUM($AH42:$AM42)/SUM($AH$46:$AM$46)*'Capital Spending'!D$6*$AO$1</f>
        <v>404.11973226196255</v>
      </c>
      <c r="AR42" s="58">
        <f>SUM($AH42:$AM42)/SUM($AH$46:$AM$46)*'Capital Spending'!E$6*$AO$1</f>
        <v>404.11973226196255</v>
      </c>
      <c r="AS42" s="58">
        <f>SUM($AH42:$AM42)/SUM($AH$46:$AM$46)*'Capital Spending'!F$6*$AO$1</f>
        <v>404.11973226196255</v>
      </c>
      <c r="AT42" s="58">
        <f>SUM($AH42:$AM42)/SUM($AH$46:$AM$46)*'Capital Spending'!G$6*$AO$1</f>
        <v>404.11973226196255</v>
      </c>
      <c r="AU42" s="58">
        <f>SUM($AH42:$AM42)/SUM($AH$46:$AM$46)*'Capital Spending'!H$6*$AO$1</f>
        <v>404.11973226196255</v>
      </c>
      <c r="AV42" s="58">
        <f>SUM($AH42:$AM42)/SUM($AH$46:$AM$46)*'Capital Spending'!I$6*$AO$1</f>
        <v>404.11973226196255</v>
      </c>
      <c r="AW42" s="58">
        <f>SUM($AH42:$AM42)/SUM($AH$46:$AM$46)*'Capital Spending'!J$6*$AO$1</f>
        <v>404.11973226196255</v>
      </c>
      <c r="AX42" s="58">
        <f>SUM($AH42:$AM42)/SUM($AH$46:$AM$46)*'Capital Spending'!K$6*$AO$1</f>
        <v>404.11973226196255</v>
      </c>
      <c r="AY42" s="58">
        <f>SUM($AH42:$AM42)/SUM($AH$46:$AM$46)*'Capital Spending'!L$6*$AO$1</f>
        <v>404.11973226196255</v>
      </c>
      <c r="AZ42" s="58">
        <f>SUM($AH42:$AM42)/SUM($AH$46:$AM$46)*'Capital Spending'!M$6*$AO$1</f>
        <v>404.11973226196255</v>
      </c>
      <c r="BA42" s="58">
        <f>SUM($AH42:$AM42)/SUM($AH$46:$AM$46)*'Capital Spending'!N$6*$AO$1</f>
        <v>404.11973226196255</v>
      </c>
      <c r="BB42" s="58">
        <f>SUM($AH42:$AM42)/SUM($AH$46:$AM$46)*'Capital Spending'!O$6*$AO$1</f>
        <v>404.11973226196255</v>
      </c>
      <c r="BC42" s="58">
        <f>SUM($AH42:$AM42)/SUM($AH$46:$AM$46)*'Capital Spending'!P$6*$AO$1</f>
        <v>404.11973226196255</v>
      </c>
      <c r="BD42" s="58">
        <f>SUM($AH42:$AM42)/SUM($AH$46:$AM$46)*'Capital Spending'!Q$6*$AO$1</f>
        <v>404.11973226196255</v>
      </c>
      <c r="BE42" s="58">
        <f>SUM($AH42:$AM42)/SUM($AH$46:$AM$46)*'Capital Spending'!R$6*$AO$1</f>
        <v>404.11973226196255</v>
      </c>
      <c r="BF42" s="58">
        <f>SUM($AH42:$AM42)/SUM($AH$46:$AM$46)*'Capital Spending'!S$6*$AO$1</f>
        <v>404.11973226196255</v>
      </c>
      <c r="BG42" s="58">
        <f>SUM($AH42:$AM42)/SUM($AH$46:$AM$46)*'Capital Spending'!T$6*$AO$1</f>
        <v>404.11973226196255</v>
      </c>
      <c r="BH42" s="58">
        <f>SUM($AH42:$AM42)/SUM($AH$46:$AM$46)*'Capital Spending'!U$6*$AO$1</f>
        <v>404.11973226196255</v>
      </c>
      <c r="BI42" s="19"/>
      <c r="BJ42" s="107"/>
      <c r="BK42" s="18">
        <f>'[20]Retires (Asset and Reserve)'!M32</f>
        <v>0</v>
      </c>
      <c r="BL42" s="18">
        <f>'[20]Retires (Asset and Reserve)'!N32</f>
        <v>0</v>
      </c>
      <c r="BM42" s="18">
        <f>'[20]Retires (Asset and Reserve)'!O32</f>
        <v>0</v>
      </c>
      <c r="BN42" s="18">
        <f>'[20]Retires (Asset and Reserve)'!P32</f>
        <v>0</v>
      </c>
      <c r="BO42" s="18">
        <f>'[20]Retires (Asset and Reserve)'!Q32</f>
        <v>0</v>
      </c>
      <c r="BP42" s="18">
        <f>'[20]Retires (Asset and Reserve)'!R32</f>
        <v>0</v>
      </c>
      <c r="BQ42" s="18">
        <f t="shared" si="85"/>
        <v>0</v>
      </c>
      <c r="BR42" s="19">
        <f t="shared" si="86"/>
        <v>0</v>
      </c>
      <c r="BS42" s="19">
        <f t="shared" si="87"/>
        <v>0</v>
      </c>
      <c r="BT42" s="19">
        <f t="shared" si="88"/>
        <v>0</v>
      </c>
      <c r="BU42" s="19">
        <f t="shared" si="89"/>
        <v>0</v>
      </c>
      <c r="BV42" s="19">
        <f t="shared" si="90"/>
        <v>0</v>
      </c>
      <c r="BW42" s="19">
        <f t="shared" si="91"/>
        <v>0</v>
      </c>
      <c r="BX42" s="19">
        <f t="shared" si="92"/>
        <v>0</v>
      </c>
      <c r="BY42" s="19">
        <f t="shared" si="93"/>
        <v>0</v>
      </c>
      <c r="BZ42" s="19">
        <f t="shared" si="94"/>
        <v>0</v>
      </c>
      <c r="CA42" s="19">
        <f t="shared" si="95"/>
        <v>0</v>
      </c>
      <c r="CB42" s="19">
        <f t="shared" si="96"/>
        <v>0</v>
      </c>
      <c r="CC42" s="19">
        <f t="shared" si="97"/>
        <v>0</v>
      </c>
      <c r="CD42" s="19">
        <f t="shared" si="98"/>
        <v>0</v>
      </c>
      <c r="CE42" s="19">
        <f t="shared" si="99"/>
        <v>0</v>
      </c>
      <c r="CF42" s="19">
        <f t="shared" si="100"/>
        <v>0</v>
      </c>
      <c r="CG42" s="19">
        <f t="shared" si="101"/>
        <v>0</v>
      </c>
      <c r="CH42" s="19">
        <f t="shared" si="102"/>
        <v>0</v>
      </c>
      <c r="CI42" s="19">
        <f t="shared" si="103"/>
        <v>0</v>
      </c>
      <c r="CJ42" s="19">
        <f t="shared" si="104"/>
        <v>0</v>
      </c>
      <c r="CK42" s="19">
        <f t="shared" si="105"/>
        <v>0</v>
      </c>
      <c r="CL42" s="19"/>
      <c r="CM42" s="18">
        <f>'[20]Transfers (Asset and Reserve)'!N32</f>
        <v>0</v>
      </c>
      <c r="CN42" s="18">
        <f>'[20]Transfers (Asset and Reserve)'!O32</f>
        <v>0</v>
      </c>
      <c r="CO42" s="18">
        <f>'[20]Transfers (Asset and Reserve)'!P32</f>
        <v>0</v>
      </c>
      <c r="CP42" s="18">
        <f>'[20]Transfers (Asset and Reserve)'!Q32</f>
        <v>0</v>
      </c>
      <c r="CQ42" s="18">
        <f>'[20]Transfers (Asset and Reserve)'!R32</f>
        <v>0</v>
      </c>
      <c r="CR42" s="18">
        <f>'[20]Transfers (Asset and Reserve)'!S32</f>
        <v>0</v>
      </c>
      <c r="CS42" s="18">
        <v>0</v>
      </c>
      <c r="CT42" s="18">
        <v>0</v>
      </c>
      <c r="CU42" s="18">
        <v>0</v>
      </c>
      <c r="CV42" s="18">
        <v>0</v>
      </c>
      <c r="CW42" s="18">
        <v>0</v>
      </c>
      <c r="CX42" s="18">
        <v>0</v>
      </c>
      <c r="CY42" s="18">
        <v>0</v>
      </c>
      <c r="CZ42" s="18">
        <v>0</v>
      </c>
      <c r="DA42" s="18">
        <v>0</v>
      </c>
      <c r="DB42" s="18">
        <v>0</v>
      </c>
      <c r="DC42" s="18">
        <v>0</v>
      </c>
      <c r="DD42" s="18">
        <v>0</v>
      </c>
      <c r="DE42" s="18">
        <v>0</v>
      </c>
      <c r="DF42" s="18">
        <v>0</v>
      </c>
      <c r="DG42" s="18">
        <v>0</v>
      </c>
      <c r="DH42" s="18">
        <v>0</v>
      </c>
      <c r="DI42" s="18">
        <v>0</v>
      </c>
      <c r="DJ42" s="18">
        <v>0</v>
      </c>
      <c r="DK42" s="18">
        <v>0</v>
      </c>
      <c r="DL42" s="18">
        <v>0</v>
      </c>
      <c r="DM42" s="18">
        <v>0</v>
      </c>
      <c r="DN42" s="19"/>
    </row>
    <row r="43" spans="1:118">
      <c r="A43" s="142">
        <v>39932</v>
      </c>
      <c r="B43" t="s">
        <v>205</v>
      </c>
      <c r="C43" s="51">
        <f t="shared" si="55"/>
        <v>346279.97708579502</v>
      </c>
      <c r="D43" s="51">
        <f t="shared" si="56"/>
        <v>353032.12878796458</v>
      </c>
      <c r="E43" s="18">
        <f>'[20]Asset End Balances'!N33</f>
        <v>344694.21</v>
      </c>
      <c r="F43" s="19">
        <f t="shared" si="57"/>
        <v>345040.36000000004</v>
      </c>
      <c r="G43" s="19">
        <f t="shared" si="58"/>
        <v>345689.51000000007</v>
      </c>
      <c r="H43" s="19">
        <f t="shared" si="59"/>
        <v>345729.64000000007</v>
      </c>
      <c r="I43" s="19">
        <f t="shared" si="60"/>
        <v>345729.64000000007</v>
      </c>
      <c r="J43" s="19">
        <f t="shared" si="61"/>
        <v>345729.64000000007</v>
      </c>
      <c r="K43" s="19">
        <f t="shared" si="62"/>
        <v>345729.64000000007</v>
      </c>
      <c r="L43" s="19">
        <f t="shared" si="63"/>
        <v>346133.30388380756</v>
      </c>
      <c r="M43" s="19">
        <f t="shared" si="64"/>
        <v>346424.11823945801</v>
      </c>
      <c r="N43" s="19">
        <f t="shared" si="65"/>
        <v>346921.02159945335</v>
      </c>
      <c r="O43" s="19">
        <f t="shared" si="66"/>
        <v>347430.28053182928</v>
      </c>
      <c r="P43" s="19">
        <f t="shared" si="67"/>
        <v>347939.53946420521</v>
      </c>
      <c r="Q43" s="19">
        <f t="shared" si="68"/>
        <v>348448.79839658114</v>
      </c>
      <c r="R43" s="19">
        <f t="shared" si="69"/>
        <v>348958.05732895707</v>
      </c>
      <c r="S43" s="19">
        <f t="shared" si="70"/>
        <v>349467.31626133301</v>
      </c>
      <c r="T43" s="19">
        <f t="shared" si="71"/>
        <v>349976.57519370894</v>
      </c>
      <c r="U43" s="19">
        <f t="shared" si="72"/>
        <v>350485.83412608487</v>
      </c>
      <c r="V43" s="19">
        <f t="shared" si="73"/>
        <v>350995.0930584608</v>
      </c>
      <c r="W43" s="19">
        <f t="shared" si="74"/>
        <v>351504.35199083673</v>
      </c>
      <c r="X43" s="19">
        <f t="shared" si="75"/>
        <v>352013.61092321266</v>
      </c>
      <c r="Y43" s="19">
        <f t="shared" si="76"/>
        <v>352522.86985558859</v>
      </c>
      <c r="Z43" s="19">
        <f t="shared" si="77"/>
        <v>353032.12878796452</v>
      </c>
      <c r="AA43" s="19">
        <f t="shared" si="78"/>
        <v>353541.38772034046</v>
      </c>
      <c r="AB43" s="19">
        <f t="shared" si="79"/>
        <v>354050.64665271639</v>
      </c>
      <c r="AC43" s="19">
        <f t="shared" si="80"/>
        <v>354559.90558509232</v>
      </c>
      <c r="AD43" s="19">
        <f t="shared" si="81"/>
        <v>355069.16451746825</v>
      </c>
      <c r="AE43" s="19">
        <f t="shared" si="82"/>
        <v>355578.42344984418</v>
      </c>
      <c r="AF43" s="19">
        <f t="shared" si="83"/>
        <v>356087.68238222011</v>
      </c>
      <c r="AH43" s="18">
        <f>'[20]Additions (Asset and Reserve)'!O33</f>
        <v>346.15</v>
      </c>
      <c r="AI43" s="18">
        <f>'[20]Additions (Asset and Reserve)'!P33</f>
        <v>649.15</v>
      </c>
      <c r="AJ43" s="18">
        <f>'[20]Additions (Asset and Reserve)'!Q33</f>
        <v>40.130000000000003</v>
      </c>
      <c r="AK43" s="18">
        <f>'[20]Additions (Asset and Reserve)'!R33</f>
        <v>0</v>
      </c>
      <c r="AL43" s="18">
        <f>'[20]Additions (Asset and Reserve)'!S33</f>
        <v>0</v>
      </c>
      <c r="AM43" s="18">
        <f>'[20]Additions (Asset and Reserve)'!T33</f>
        <v>0</v>
      </c>
      <c r="AN43" s="120">
        <f t="shared" si="108"/>
        <v>403.66388380746997</v>
      </c>
      <c r="AO43" s="120">
        <f t="shared" si="51"/>
        <v>290.81435565044222</v>
      </c>
      <c r="AP43" s="120">
        <f t="shared" si="52"/>
        <v>496.90335999533409</v>
      </c>
      <c r="AQ43" s="58">
        <f>SUM($AH43:$AM43)/SUM($AH$46:$AM$46)*'Capital Spending'!D$6*$AO$1</f>
        <v>509.25893237592669</v>
      </c>
      <c r="AR43" s="58">
        <f>SUM($AH43:$AM43)/SUM($AH$46:$AM$46)*'Capital Spending'!E$6*$AO$1</f>
        <v>509.25893237592669</v>
      </c>
      <c r="AS43" s="58">
        <f>SUM($AH43:$AM43)/SUM($AH$46:$AM$46)*'Capital Spending'!F$6*$AO$1</f>
        <v>509.25893237592669</v>
      </c>
      <c r="AT43" s="58">
        <f>SUM($AH43:$AM43)/SUM($AH$46:$AM$46)*'Capital Spending'!G$6*$AO$1</f>
        <v>509.25893237592669</v>
      </c>
      <c r="AU43" s="58">
        <f>SUM($AH43:$AM43)/SUM($AH$46:$AM$46)*'Capital Spending'!H$6*$AO$1</f>
        <v>509.25893237592669</v>
      </c>
      <c r="AV43" s="58">
        <f>SUM($AH43:$AM43)/SUM($AH$46:$AM$46)*'Capital Spending'!I$6*$AO$1</f>
        <v>509.25893237592669</v>
      </c>
      <c r="AW43" s="58">
        <f>SUM($AH43:$AM43)/SUM($AH$46:$AM$46)*'Capital Spending'!J$6*$AO$1</f>
        <v>509.25893237592669</v>
      </c>
      <c r="AX43" s="58">
        <f>SUM($AH43:$AM43)/SUM($AH$46:$AM$46)*'Capital Spending'!K$6*$AO$1</f>
        <v>509.25893237592669</v>
      </c>
      <c r="AY43" s="58">
        <f>SUM($AH43:$AM43)/SUM($AH$46:$AM$46)*'Capital Spending'!L$6*$AO$1</f>
        <v>509.25893237592669</v>
      </c>
      <c r="AZ43" s="58">
        <f>SUM($AH43:$AM43)/SUM($AH$46:$AM$46)*'Capital Spending'!M$6*$AO$1</f>
        <v>509.25893237592669</v>
      </c>
      <c r="BA43" s="58">
        <f>SUM($AH43:$AM43)/SUM($AH$46:$AM$46)*'Capital Spending'!N$6*$AO$1</f>
        <v>509.25893237592669</v>
      </c>
      <c r="BB43" s="58">
        <f>SUM($AH43:$AM43)/SUM($AH$46:$AM$46)*'Capital Spending'!O$6*$AO$1</f>
        <v>509.25893237592669</v>
      </c>
      <c r="BC43" s="58">
        <f>SUM($AH43:$AM43)/SUM($AH$46:$AM$46)*'Capital Spending'!P$6*$AO$1</f>
        <v>509.25893237592669</v>
      </c>
      <c r="BD43" s="58">
        <f>SUM($AH43:$AM43)/SUM($AH$46:$AM$46)*'Capital Spending'!Q$6*$AO$1</f>
        <v>509.25893237592669</v>
      </c>
      <c r="BE43" s="58">
        <f>SUM($AH43:$AM43)/SUM($AH$46:$AM$46)*'Capital Spending'!R$6*$AO$1</f>
        <v>509.25893237592669</v>
      </c>
      <c r="BF43" s="58">
        <f>SUM($AH43:$AM43)/SUM($AH$46:$AM$46)*'Capital Spending'!S$6*$AO$1</f>
        <v>509.25893237592669</v>
      </c>
      <c r="BG43" s="58">
        <f>SUM($AH43:$AM43)/SUM($AH$46:$AM$46)*'Capital Spending'!T$6*$AO$1</f>
        <v>509.25893237592669</v>
      </c>
      <c r="BH43" s="58">
        <f>SUM($AH43:$AM43)/SUM($AH$46:$AM$46)*'Capital Spending'!U$6*$AO$1</f>
        <v>509.25893237592669</v>
      </c>
      <c r="BI43" s="19"/>
      <c r="BJ43" s="107"/>
      <c r="BK43" s="18">
        <f>'[20]Retires (Asset and Reserve)'!M33</f>
        <v>0</v>
      </c>
      <c r="BL43" s="18">
        <f>'[20]Retires (Asset and Reserve)'!N33</f>
        <v>0</v>
      </c>
      <c r="BM43" s="18">
        <f>'[20]Retires (Asset and Reserve)'!O33</f>
        <v>0</v>
      </c>
      <c r="BN43" s="18">
        <f>'[20]Retires (Asset and Reserve)'!P33</f>
        <v>0</v>
      </c>
      <c r="BO43" s="18">
        <f>'[20]Retires (Asset and Reserve)'!Q33</f>
        <v>0</v>
      </c>
      <c r="BP43" s="18">
        <f>'[20]Retires (Asset and Reserve)'!R33</f>
        <v>0</v>
      </c>
      <c r="BQ43" s="18">
        <f t="shared" si="85"/>
        <v>0</v>
      </c>
      <c r="BR43" s="19">
        <f t="shared" si="86"/>
        <v>0</v>
      </c>
      <c r="BS43" s="19">
        <f t="shared" si="87"/>
        <v>0</v>
      </c>
      <c r="BT43" s="19">
        <f t="shared" si="88"/>
        <v>0</v>
      </c>
      <c r="BU43" s="19">
        <f t="shared" si="89"/>
        <v>0</v>
      </c>
      <c r="BV43" s="19">
        <f t="shared" si="90"/>
        <v>0</v>
      </c>
      <c r="BW43" s="19">
        <f t="shared" si="91"/>
        <v>0</v>
      </c>
      <c r="BX43" s="19">
        <f t="shared" si="92"/>
        <v>0</v>
      </c>
      <c r="BY43" s="19">
        <f t="shared" si="93"/>
        <v>0</v>
      </c>
      <c r="BZ43" s="19">
        <f t="shared" si="94"/>
        <v>0</v>
      </c>
      <c r="CA43" s="19">
        <f t="shared" si="95"/>
        <v>0</v>
      </c>
      <c r="CB43" s="19">
        <f t="shared" si="96"/>
        <v>0</v>
      </c>
      <c r="CC43" s="19">
        <f t="shared" si="97"/>
        <v>0</v>
      </c>
      <c r="CD43" s="19">
        <f t="shared" si="98"/>
        <v>0</v>
      </c>
      <c r="CE43" s="19">
        <f t="shared" si="99"/>
        <v>0</v>
      </c>
      <c r="CF43" s="19">
        <f t="shared" si="100"/>
        <v>0</v>
      </c>
      <c r="CG43" s="19">
        <f t="shared" si="101"/>
        <v>0</v>
      </c>
      <c r="CH43" s="19">
        <f t="shared" si="102"/>
        <v>0</v>
      </c>
      <c r="CI43" s="19">
        <f t="shared" si="103"/>
        <v>0</v>
      </c>
      <c r="CJ43" s="19">
        <f t="shared" si="104"/>
        <v>0</v>
      </c>
      <c r="CK43" s="19">
        <f t="shared" si="105"/>
        <v>0</v>
      </c>
      <c r="CL43" s="19"/>
      <c r="CM43" s="18">
        <f>'[20]Transfers (Asset and Reserve)'!N33</f>
        <v>0</v>
      </c>
      <c r="CN43" s="18">
        <f>'[20]Transfers (Asset and Reserve)'!O33</f>
        <v>0</v>
      </c>
      <c r="CO43" s="18">
        <f>'[20]Transfers (Asset and Reserve)'!P33</f>
        <v>0</v>
      </c>
      <c r="CP43" s="18">
        <f>'[20]Transfers (Asset and Reserve)'!Q33</f>
        <v>0</v>
      </c>
      <c r="CQ43" s="18">
        <f>'[20]Transfers (Asset and Reserve)'!R33</f>
        <v>0</v>
      </c>
      <c r="CR43" s="18">
        <f>'[20]Transfers (Asset and Reserve)'!S33</f>
        <v>0</v>
      </c>
      <c r="CS43" s="18">
        <v>0</v>
      </c>
      <c r="CT43" s="18">
        <v>0</v>
      </c>
      <c r="CU43" s="18">
        <v>0</v>
      </c>
      <c r="CV43" s="18">
        <v>0</v>
      </c>
      <c r="CW43" s="18">
        <v>0</v>
      </c>
      <c r="CX43" s="18">
        <v>0</v>
      </c>
      <c r="CY43" s="18">
        <v>0</v>
      </c>
      <c r="CZ43" s="18">
        <v>0</v>
      </c>
      <c r="DA43" s="18">
        <v>0</v>
      </c>
      <c r="DB43" s="18">
        <v>0</v>
      </c>
      <c r="DC43" s="18">
        <v>0</v>
      </c>
      <c r="DD43" s="18">
        <v>0</v>
      </c>
      <c r="DE43" s="18">
        <v>0</v>
      </c>
      <c r="DF43" s="18">
        <v>0</v>
      </c>
      <c r="DG43" s="18">
        <v>0</v>
      </c>
      <c r="DH43" s="18">
        <v>0</v>
      </c>
      <c r="DI43" s="18">
        <v>0</v>
      </c>
      <c r="DJ43" s="18">
        <v>0</v>
      </c>
      <c r="DK43" s="18">
        <v>0</v>
      </c>
      <c r="DL43" s="18">
        <v>0</v>
      </c>
      <c r="DM43" s="18">
        <v>0</v>
      </c>
      <c r="DN43" s="19"/>
    </row>
    <row r="44" spans="1:118">
      <c r="A44" s="142">
        <v>39938</v>
      </c>
      <c r="B44" t="s">
        <v>206</v>
      </c>
      <c r="C44" s="51">
        <f t="shared" si="55"/>
        <v>17551622.810899321</v>
      </c>
      <c r="D44" s="51">
        <f t="shared" si="56"/>
        <v>17975135.079030987</v>
      </c>
      <c r="E44" s="18">
        <f>'[20]Asset End Balances'!N34</f>
        <v>17452159.469999999</v>
      </c>
      <c r="F44" s="19">
        <f t="shared" si="57"/>
        <v>17473870.599999998</v>
      </c>
      <c r="G44" s="19">
        <f t="shared" si="58"/>
        <v>17514587.129999999</v>
      </c>
      <c r="H44" s="19">
        <f t="shared" si="59"/>
        <v>17517104.289999999</v>
      </c>
      <c r="I44" s="19">
        <f t="shared" si="60"/>
        <v>17517104.289999999</v>
      </c>
      <c r="J44" s="19">
        <f t="shared" si="61"/>
        <v>17517104.289999999</v>
      </c>
      <c r="K44" s="19">
        <f t="shared" si="62"/>
        <v>17517104.289999999</v>
      </c>
      <c r="L44" s="19">
        <f t="shared" si="63"/>
        <v>17542423.122054677</v>
      </c>
      <c r="M44" s="19">
        <f t="shared" si="64"/>
        <v>17560663.742841341</v>
      </c>
      <c r="N44" s="19">
        <f t="shared" si="65"/>
        <v>17591830.793508496</v>
      </c>
      <c r="O44" s="19">
        <f t="shared" si="66"/>
        <v>17623772.817302037</v>
      </c>
      <c r="P44" s="19">
        <f t="shared" si="67"/>
        <v>17655714.841095578</v>
      </c>
      <c r="Q44" s="19">
        <f t="shared" si="68"/>
        <v>17687656.864889119</v>
      </c>
      <c r="R44" s="19">
        <f t="shared" si="69"/>
        <v>17719598.88868266</v>
      </c>
      <c r="S44" s="19">
        <f t="shared" si="70"/>
        <v>17751540.912476201</v>
      </c>
      <c r="T44" s="19">
        <f t="shared" si="71"/>
        <v>17783482.936269742</v>
      </c>
      <c r="U44" s="19">
        <f t="shared" si="72"/>
        <v>17815424.960063282</v>
      </c>
      <c r="V44" s="19">
        <f t="shared" si="73"/>
        <v>17847366.983856823</v>
      </c>
      <c r="W44" s="19">
        <f t="shared" si="74"/>
        <v>17879309.007650364</v>
      </c>
      <c r="X44" s="19">
        <f t="shared" si="75"/>
        <v>17911251.031443905</v>
      </c>
      <c r="Y44" s="19">
        <f t="shared" si="76"/>
        <v>17943193.055237446</v>
      </c>
      <c r="Z44" s="19">
        <f t="shared" si="77"/>
        <v>17975135.079030987</v>
      </c>
      <c r="AA44" s="19">
        <f t="shared" si="78"/>
        <v>18007077.102824528</v>
      </c>
      <c r="AB44" s="19">
        <f t="shared" si="79"/>
        <v>18039019.126618069</v>
      </c>
      <c r="AC44" s="19">
        <f t="shared" si="80"/>
        <v>18070961.15041161</v>
      </c>
      <c r="AD44" s="19">
        <f t="shared" si="81"/>
        <v>18102903.17420515</v>
      </c>
      <c r="AE44" s="19">
        <f t="shared" si="82"/>
        <v>18134845.197998691</v>
      </c>
      <c r="AF44" s="19">
        <f t="shared" si="83"/>
        <v>18166787.221792232</v>
      </c>
      <c r="AH44" s="18">
        <f>'[20]Additions (Asset and Reserve)'!O34</f>
        <v>21711.13</v>
      </c>
      <c r="AI44" s="18">
        <f>'[20]Additions (Asset and Reserve)'!P34</f>
        <v>40716.53</v>
      </c>
      <c r="AJ44" s="18">
        <f>'[20]Additions (Asset and Reserve)'!Q34</f>
        <v>2517.16</v>
      </c>
      <c r="AK44" s="18">
        <f>'[20]Additions (Asset and Reserve)'!R34</f>
        <v>0</v>
      </c>
      <c r="AL44" s="18">
        <f>'[20]Additions (Asset and Reserve)'!S34</f>
        <v>0</v>
      </c>
      <c r="AM44" s="18">
        <f>'[20]Additions (Asset and Reserve)'!T34</f>
        <v>0</v>
      </c>
      <c r="AN44" s="120">
        <f t="shared" si="108"/>
        <v>25318.832054679748</v>
      </c>
      <c r="AO44" s="120">
        <f t="shared" si="51"/>
        <v>18240.620786662501</v>
      </c>
      <c r="AP44" s="120">
        <f t="shared" si="52"/>
        <v>31167.050667154876</v>
      </c>
      <c r="AQ44" s="58">
        <f>SUM($AH44:$AM44)/SUM($AH$46:$AM$46)*'Capital Spending'!D$6*$AO$1</f>
        <v>31942.023793541557</v>
      </c>
      <c r="AR44" s="58">
        <f>SUM($AH44:$AM44)/SUM($AH$46:$AM$46)*'Capital Spending'!E$6*$AO$1</f>
        <v>31942.023793541557</v>
      </c>
      <c r="AS44" s="58">
        <f>SUM($AH44:$AM44)/SUM($AH$46:$AM$46)*'Capital Spending'!F$6*$AO$1</f>
        <v>31942.023793541557</v>
      </c>
      <c r="AT44" s="58">
        <f>SUM($AH44:$AM44)/SUM($AH$46:$AM$46)*'Capital Spending'!G$6*$AO$1</f>
        <v>31942.023793541557</v>
      </c>
      <c r="AU44" s="58">
        <f>SUM($AH44:$AM44)/SUM($AH$46:$AM$46)*'Capital Spending'!H$6*$AO$1</f>
        <v>31942.023793541557</v>
      </c>
      <c r="AV44" s="58">
        <f>SUM($AH44:$AM44)/SUM($AH$46:$AM$46)*'Capital Spending'!I$6*$AO$1</f>
        <v>31942.023793541557</v>
      </c>
      <c r="AW44" s="58">
        <f>SUM($AH44:$AM44)/SUM($AH$46:$AM$46)*'Capital Spending'!J$6*$AO$1</f>
        <v>31942.023793541557</v>
      </c>
      <c r="AX44" s="58">
        <f>SUM($AH44:$AM44)/SUM($AH$46:$AM$46)*'Capital Spending'!K$6*$AO$1</f>
        <v>31942.023793541557</v>
      </c>
      <c r="AY44" s="58">
        <f>SUM($AH44:$AM44)/SUM($AH$46:$AM$46)*'Capital Spending'!L$6*$AO$1</f>
        <v>31942.023793541557</v>
      </c>
      <c r="AZ44" s="58">
        <f>SUM($AH44:$AM44)/SUM($AH$46:$AM$46)*'Capital Spending'!M$6*$AO$1</f>
        <v>31942.023793541557</v>
      </c>
      <c r="BA44" s="58">
        <f>SUM($AH44:$AM44)/SUM($AH$46:$AM$46)*'Capital Spending'!N$6*$AO$1</f>
        <v>31942.023793541557</v>
      </c>
      <c r="BB44" s="58">
        <f>SUM($AH44:$AM44)/SUM($AH$46:$AM$46)*'Capital Spending'!O$6*$AO$1</f>
        <v>31942.023793541557</v>
      </c>
      <c r="BC44" s="58">
        <f>SUM($AH44:$AM44)/SUM($AH$46:$AM$46)*'Capital Spending'!P$6*$AO$1</f>
        <v>31942.023793541557</v>
      </c>
      <c r="BD44" s="58">
        <f>SUM($AH44:$AM44)/SUM($AH$46:$AM$46)*'Capital Spending'!Q$6*$AO$1</f>
        <v>31942.023793541557</v>
      </c>
      <c r="BE44" s="58">
        <f>SUM($AH44:$AM44)/SUM($AH$46:$AM$46)*'Capital Spending'!R$6*$AO$1</f>
        <v>31942.023793541557</v>
      </c>
      <c r="BF44" s="58">
        <f>SUM($AH44:$AM44)/SUM($AH$46:$AM$46)*'Capital Spending'!S$6*$AO$1</f>
        <v>31942.023793541557</v>
      </c>
      <c r="BG44" s="58">
        <f>SUM($AH44:$AM44)/SUM($AH$46:$AM$46)*'Capital Spending'!T$6*$AO$1</f>
        <v>31942.023793541557</v>
      </c>
      <c r="BH44" s="58">
        <f>SUM($AH44:$AM44)/SUM($AH$46:$AM$46)*'Capital Spending'!U$6*$AO$1</f>
        <v>31942.023793541557</v>
      </c>
      <c r="BI44" s="19"/>
      <c r="BJ44" s="107"/>
      <c r="BK44" s="18">
        <f>'[20]Retires (Asset and Reserve)'!M34</f>
        <v>0</v>
      </c>
      <c r="BL44" s="18">
        <f>'[20]Retires (Asset and Reserve)'!N34</f>
        <v>0</v>
      </c>
      <c r="BM44" s="18">
        <f>'[20]Retires (Asset and Reserve)'!O34</f>
        <v>0</v>
      </c>
      <c r="BN44" s="18">
        <f>'[20]Retires (Asset and Reserve)'!P34</f>
        <v>0</v>
      </c>
      <c r="BO44" s="18">
        <f>'[20]Retires (Asset and Reserve)'!Q34</f>
        <v>0</v>
      </c>
      <c r="BP44" s="18">
        <f>'[20]Retires (Asset and Reserve)'!R34</f>
        <v>0</v>
      </c>
      <c r="BQ44" s="18">
        <f t="shared" si="85"/>
        <v>0</v>
      </c>
      <c r="BR44" s="19">
        <f t="shared" si="86"/>
        <v>0</v>
      </c>
      <c r="BS44" s="19">
        <f t="shared" si="87"/>
        <v>0</v>
      </c>
      <c r="BT44" s="19">
        <f t="shared" si="88"/>
        <v>0</v>
      </c>
      <c r="BU44" s="19">
        <f t="shared" si="89"/>
        <v>0</v>
      </c>
      <c r="BV44" s="19">
        <f t="shared" si="90"/>
        <v>0</v>
      </c>
      <c r="BW44" s="19">
        <f t="shared" si="91"/>
        <v>0</v>
      </c>
      <c r="BX44" s="19">
        <f t="shared" si="92"/>
        <v>0</v>
      </c>
      <c r="BY44" s="19">
        <f t="shared" si="93"/>
        <v>0</v>
      </c>
      <c r="BZ44" s="19">
        <f t="shared" si="94"/>
        <v>0</v>
      </c>
      <c r="CA44" s="19">
        <f t="shared" si="95"/>
        <v>0</v>
      </c>
      <c r="CB44" s="19">
        <f t="shared" si="96"/>
        <v>0</v>
      </c>
      <c r="CC44" s="19">
        <f t="shared" si="97"/>
        <v>0</v>
      </c>
      <c r="CD44" s="19">
        <f t="shared" si="98"/>
        <v>0</v>
      </c>
      <c r="CE44" s="19">
        <f t="shared" si="99"/>
        <v>0</v>
      </c>
      <c r="CF44" s="19">
        <f t="shared" si="100"/>
        <v>0</v>
      </c>
      <c r="CG44" s="19">
        <f t="shared" si="101"/>
        <v>0</v>
      </c>
      <c r="CH44" s="19">
        <f t="shared" si="102"/>
        <v>0</v>
      </c>
      <c r="CI44" s="19">
        <f t="shared" si="103"/>
        <v>0</v>
      </c>
      <c r="CJ44" s="19">
        <f t="shared" si="104"/>
        <v>0</v>
      </c>
      <c r="CK44" s="19">
        <f t="shared" si="105"/>
        <v>0</v>
      </c>
      <c r="CL44" s="19"/>
      <c r="CM44" s="18">
        <f>'[20]Transfers (Asset and Reserve)'!N34</f>
        <v>0</v>
      </c>
      <c r="CN44" s="18">
        <f>'[20]Transfers (Asset and Reserve)'!O34</f>
        <v>0</v>
      </c>
      <c r="CO44" s="18">
        <f>'[20]Transfers (Asset and Reserve)'!P34</f>
        <v>0</v>
      </c>
      <c r="CP44" s="18">
        <f>'[20]Transfers (Asset and Reserve)'!Q34</f>
        <v>0</v>
      </c>
      <c r="CQ44" s="18">
        <f>'[20]Transfers (Asset and Reserve)'!R34</f>
        <v>0</v>
      </c>
      <c r="CR44" s="18">
        <f>'[20]Transfers (Asset and Reserve)'!S34</f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8">
        <v>0</v>
      </c>
      <c r="CZ44" s="18">
        <v>0</v>
      </c>
      <c r="DA44" s="18">
        <v>0</v>
      </c>
      <c r="DB44" s="18">
        <v>0</v>
      </c>
      <c r="DC44" s="18">
        <v>0</v>
      </c>
      <c r="DD44" s="18">
        <v>0</v>
      </c>
      <c r="DE44" s="18">
        <v>0</v>
      </c>
      <c r="DF44" s="18">
        <v>0</v>
      </c>
      <c r="DG44" s="18">
        <v>0</v>
      </c>
      <c r="DH44" s="18">
        <v>0</v>
      </c>
      <c r="DI44" s="18">
        <v>0</v>
      </c>
      <c r="DJ44" s="18">
        <v>0</v>
      </c>
      <c r="DK44" s="18">
        <v>0</v>
      </c>
      <c r="DL44" s="18">
        <v>0</v>
      </c>
      <c r="DM44" s="18">
        <v>0</v>
      </c>
      <c r="DN44" s="19"/>
    </row>
    <row r="45" spans="1:118">
      <c r="A45" s="87"/>
      <c r="B45" s="88"/>
      <c r="C45" s="51"/>
      <c r="D45" s="51"/>
      <c r="E45" s="18"/>
      <c r="K45" s="20"/>
      <c r="AH45" s="18"/>
      <c r="AI45" s="18"/>
      <c r="AJ45" s="18"/>
      <c r="AK45" s="18"/>
      <c r="AL45" s="18"/>
      <c r="AM45" s="18"/>
      <c r="AN45" s="18"/>
      <c r="AO45" s="18"/>
      <c r="AP45" s="1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19"/>
      <c r="BJ45" s="19"/>
      <c r="BK45" s="18"/>
      <c r="BL45" s="18"/>
      <c r="BM45" s="18"/>
      <c r="BN45" s="18"/>
      <c r="BO45" s="18"/>
      <c r="BP45" s="18"/>
      <c r="BQ45" s="18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</row>
    <row r="46" spans="1:118" s="2" customFormat="1">
      <c r="A46" s="36" t="s">
        <v>30</v>
      </c>
      <c r="B46" s="89"/>
      <c r="C46" s="26">
        <f t="shared" ref="C46:AF46" si="109">SUM(C7:C45)</f>
        <v>193042359.45153844</v>
      </c>
      <c r="D46" s="26">
        <f t="shared" si="109"/>
        <v>205040960.03000006</v>
      </c>
      <c r="E46" s="25">
        <f t="shared" si="109"/>
        <v>193764940.26999998</v>
      </c>
      <c r="F46" s="26">
        <f t="shared" si="109"/>
        <v>195332507.84999999</v>
      </c>
      <c r="G46" s="26">
        <f t="shared" si="109"/>
        <v>195386840.5</v>
      </c>
      <c r="H46" s="26">
        <f t="shared" si="109"/>
        <v>190868324.29999998</v>
      </c>
      <c r="I46" s="26">
        <f t="shared" si="109"/>
        <v>190890440.58999997</v>
      </c>
      <c r="J46" s="26">
        <f t="shared" si="109"/>
        <v>191150529.13999999</v>
      </c>
      <c r="K46" s="27">
        <f t="shared" si="109"/>
        <v>190655199.50999996</v>
      </c>
      <c r="L46" s="26">
        <f t="shared" si="109"/>
        <v>191450409.49000001</v>
      </c>
      <c r="M46" s="26">
        <f t="shared" si="109"/>
        <v>192023308.09999999</v>
      </c>
      <c r="N46" s="26">
        <f t="shared" si="109"/>
        <v>193002198.02999997</v>
      </c>
      <c r="O46" s="26">
        <f t="shared" si="109"/>
        <v>194005428.19666669</v>
      </c>
      <c r="P46" s="26">
        <f t="shared" si="109"/>
        <v>195008658.36333334</v>
      </c>
      <c r="Q46" s="26">
        <f t="shared" si="109"/>
        <v>196011888.53000003</v>
      </c>
      <c r="R46" s="26">
        <f t="shared" si="109"/>
        <v>197015118.69666672</v>
      </c>
      <c r="S46" s="26">
        <f t="shared" si="109"/>
        <v>198018348.86333337</v>
      </c>
      <c r="T46" s="27">
        <f t="shared" si="109"/>
        <v>199021579.03</v>
      </c>
      <c r="U46" s="26">
        <f t="shared" si="109"/>
        <v>200024809.19666669</v>
      </c>
      <c r="V46" s="26">
        <f t="shared" si="109"/>
        <v>201028039.36333337</v>
      </c>
      <c r="W46" s="26">
        <f t="shared" si="109"/>
        <v>202031269.53000003</v>
      </c>
      <c r="X46" s="26">
        <f t="shared" si="109"/>
        <v>203034499.69666669</v>
      </c>
      <c r="Y46" s="26">
        <f t="shared" si="109"/>
        <v>204037729.8633334</v>
      </c>
      <c r="Z46" s="26">
        <f t="shared" si="109"/>
        <v>205040960.03000006</v>
      </c>
      <c r="AA46" s="26">
        <f t="shared" si="109"/>
        <v>206044190.19666672</v>
      </c>
      <c r="AB46" s="26">
        <f t="shared" si="109"/>
        <v>207047420.3633334</v>
      </c>
      <c r="AC46" s="26">
        <f t="shared" si="109"/>
        <v>208050650.53000006</v>
      </c>
      <c r="AD46" s="26">
        <f t="shared" si="109"/>
        <v>209053880.69666672</v>
      </c>
      <c r="AE46" s="26">
        <f t="shared" si="109"/>
        <v>210057110.8633334</v>
      </c>
      <c r="AF46" s="26">
        <f t="shared" si="109"/>
        <v>211060341.03000006</v>
      </c>
      <c r="AG46" s="3"/>
      <c r="AH46" s="26">
        <f t="shared" ref="AH46:BH46" si="110">SUM(AH7:AH45)</f>
        <v>1567567.5799999998</v>
      </c>
      <c r="AI46" s="27">
        <f t="shared" si="110"/>
        <v>54332.649999999994</v>
      </c>
      <c r="AJ46" s="26">
        <f t="shared" si="110"/>
        <v>9864.7999999999993</v>
      </c>
      <c r="AK46" s="26">
        <f t="shared" si="110"/>
        <v>22116.289999999986</v>
      </c>
      <c r="AL46" s="26">
        <f t="shared" si="110"/>
        <v>260088.55</v>
      </c>
      <c r="AM46" s="26">
        <f t="shared" si="110"/>
        <v>125807.04000000001</v>
      </c>
      <c r="AN46" s="27">
        <f>'[21]002 div'!B25</f>
        <v>795209.98</v>
      </c>
      <c r="AO46" s="27">
        <f>'[21]002 div'!C25</f>
        <v>572898.61</v>
      </c>
      <c r="AP46" s="27">
        <f>'[21]002 div'!D25</f>
        <v>978889.93</v>
      </c>
      <c r="AQ46" s="26">
        <f t="shared" si="110"/>
        <v>1003230.1666666669</v>
      </c>
      <c r="AR46" s="26">
        <f t="shared" si="110"/>
        <v>1003230.1666666669</v>
      </c>
      <c r="AS46" s="26">
        <f t="shared" si="110"/>
        <v>1003230.1666666669</v>
      </c>
      <c r="AT46" s="26">
        <f t="shared" si="110"/>
        <v>1003230.1666666669</v>
      </c>
      <c r="AU46" s="26">
        <f t="shared" si="110"/>
        <v>1003230.1666666669</v>
      </c>
      <c r="AV46" s="26">
        <f t="shared" si="110"/>
        <v>1003230.1666666669</v>
      </c>
      <c r="AW46" s="26">
        <f t="shared" si="110"/>
        <v>1003230.1666666669</v>
      </c>
      <c r="AX46" s="26">
        <f t="shared" si="110"/>
        <v>1003230.1666666669</v>
      </c>
      <c r="AY46" s="26">
        <f t="shared" si="110"/>
        <v>1003230.1666666669</v>
      </c>
      <c r="AZ46" s="26">
        <f t="shared" si="110"/>
        <v>1003230.1666666669</v>
      </c>
      <c r="BA46" s="26">
        <f t="shared" si="110"/>
        <v>1003230.1666666669</v>
      </c>
      <c r="BB46" s="26">
        <f t="shared" si="110"/>
        <v>1003230.1666666669</v>
      </c>
      <c r="BC46" s="26">
        <f t="shared" si="110"/>
        <v>1003230.1666666669</v>
      </c>
      <c r="BD46" s="26">
        <f t="shared" si="110"/>
        <v>1003230.1666666669</v>
      </c>
      <c r="BE46" s="26">
        <f t="shared" si="110"/>
        <v>1003230.1666666669</v>
      </c>
      <c r="BF46" s="26">
        <f t="shared" si="110"/>
        <v>1003230.1666666669</v>
      </c>
      <c r="BG46" s="26">
        <f t="shared" si="110"/>
        <v>1003230.1666666669</v>
      </c>
      <c r="BH46" s="26">
        <f t="shared" si="110"/>
        <v>1003230.1666666669</v>
      </c>
      <c r="BI46" s="3"/>
      <c r="BJ46" s="3"/>
      <c r="BK46" s="26">
        <f t="shared" ref="BK46:CK46" si="111">SUM(BK7:BK45)</f>
        <v>0</v>
      </c>
      <c r="BL46" s="26">
        <f t="shared" si="111"/>
        <v>0</v>
      </c>
      <c r="BM46" s="26">
        <f t="shared" si="111"/>
        <v>-4528381</v>
      </c>
      <c r="BN46" s="26">
        <f t="shared" si="111"/>
        <v>0</v>
      </c>
      <c r="BO46" s="26">
        <f t="shared" si="111"/>
        <v>0</v>
      </c>
      <c r="BP46" s="26">
        <f t="shared" si="111"/>
        <v>-123339.95999999999</v>
      </c>
      <c r="BQ46" s="26">
        <f t="shared" si="111"/>
        <v>0</v>
      </c>
      <c r="BR46" s="26">
        <f t="shared" si="111"/>
        <v>0</v>
      </c>
      <c r="BS46" s="26">
        <f t="shared" si="111"/>
        <v>0</v>
      </c>
      <c r="BT46" s="26">
        <f t="shared" si="111"/>
        <v>0</v>
      </c>
      <c r="BU46" s="26">
        <f t="shared" si="111"/>
        <v>0</v>
      </c>
      <c r="BV46" s="26">
        <f t="shared" si="111"/>
        <v>0</v>
      </c>
      <c r="BW46" s="26">
        <f t="shared" si="111"/>
        <v>0</v>
      </c>
      <c r="BX46" s="26">
        <f t="shared" si="111"/>
        <v>0</v>
      </c>
      <c r="BY46" s="26">
        <f t="shared" si="111"/>
        <v>0</v>
      </c>
      <c r="BZ46" s="26">
        <f t="shared" si="111"/>
        <v>0</v>
      </c>
      <c r="CA46" s="26">
        <f t="shared" si="111"/>
        <v>0</v>
      </c>
      <c r="CB46" s="26">
        <f t="shared" si="111"/>
        <v>0</v>
      </c>
      <c r="CC46" s="26">
        <f t="shared" si="111"/>
        <v>0</v>
      </c>
      <c r="CD46" s="26">
        <f t="shared" si="111"/>
        <v>0</v>
      </c>
      <c r="CE46" s="26">
        <f t="shared" si="111"/>
        <v>0</v>
      </c>
      <c r="CF46" s="26">
        <f t="shared" si="111"/>
        <v>0</v>
      </c>
      <c r="CG46" s="26">
        <f t="shared" si="111"/>
        <v>0</v>
      </c>
      <c r="CH46" s="26">
        <f t="shared" si="111"/>
        <v>0</v>
      </c>
      <c r="CI46" s="26">
        <f t="shared" si="111"/>
        <v>0</v>
      </c>
      <c r="CJ46" s="26">
        <f t="shared" si="111"/>
        <v>0</v>
      </c>
      <c r="CK46" s="26">
        <f t="shared" si="111"/>
        <v>0</v>
      </c>
      <c r="CL46" s="3"/>
      <c r="CM46" s="26">
        <f t="shared" ref="CM46:DM46" si="112">SUM(CM7:CM45)</f>
        <v>0</v>
      </c>
      <c r="CN46" s="26">
        <f t="shared" si="112"/>
        <v>0</v>
      </c>
      <c r="CO46" s="26">
        <f t="shared" si="112"/>
        <v>0</v>
      </c>
      <c r="CP46" s="26">
        <f t="shared" si="112"/>
        <v>0</v>
      </c>
      <c r="CQ46" s="26">
        <f t="shared" si="112"/>
        <v>0</v>
      </c>
      <c r="CR46" s="26">
        <f t="shared" si="112"/>
        <v>-497796.70999999996</v>
      </c>
      <c r="CS46" s="26">
        <f t="shared" si="112"/>
        <v>0</v>
      </c>
      <c r="CT46" s="26">
        <f t="shared" si="112"/>
        <v>0</v>
      </c>
      <c r="CU46" s="26">
        <f t="shared" si="112"/>
        <v>0</v>
      </c>
      <c r="CV46" s="26">
        <f t="shared" si="112"/>
        <v>0</v>
      </c>
      <c r="CW46" s="26">
        <f t="shared" si="112"/>
        <v>0</v>
      </c>
      <c r="CX46" s="26">
        <f t="shared" si="112"/>
        <v>0</v>
      </c>
      <c r="CY46" s="26">
        <f t="shared" si="112"/>
        <v>0</v>
      </c>
      <c r="CZ46" s="26">
        <f t="shared" si="112"/>
        <v>0</v>
      </c>
      <c r="DA46" s="26">
        <f t="shared" si="112"/>
        <v>0</v>
      </c>
      <c r="DB46" s="26">
        <f t="shared" si="112"/>
        <v>0</v>
      </c>
      <c r="DC46" s="26">
        <f t="shared" si="112"/>
        <v>0</v>
      </c>
      <c r="DD46" s="26">
        <f t="shared" si="112"/>
        <v>0</v>
      </c>
      <c r="DE46" s="26">
        <f t="shared" si="112"/>
        <v>0</v>
      </c>
      <c r="DF46" s="26">
        <f t="shared" si="112"/>
        <v>0</v>
      </c>
      <c r="DG46" s="26">
        <f t="shared" si="112"/>
        <v>0</v>
      </c>
      <c r="DH46" s="26">
        <f t="shared" si="112"/>
        <v>0</v>
      </c>
      <c r="DI46" s="26">
        <f t="shared" si="112"/>
        <v>0</v>
      </c>
      <c r="DJ46" s="26">
        <f t="shared" si="112"/>
        <v>0</v>
      </c>
      <c r="DK46" s="26">
        <f t="shared" si="112"/>
        <v>0</v>
      </c>
      <c r="DL46" s="26">
        <f t="shared" si="112"/>
        <v>0</v>
      </c>
      <c r="DM46" s="26">
        <f t="shared" si="112"/>
        <v>0</v>
      </c>
      <c r="DN46" s="3"/>
    </row>
    <row r="47" spans="1:118" s="2" customFormat="1">
      <c r="A47" s="36"/>
      <c r="B47" s="89"/>
      <c r="C47" s="3"/>
      <c r="D47" s="3"/>
      <c r="E47" s="62">
        <f>'[22]major ratebase items'!E9</f>
        <v>193764940.30000001</v>
      </c>
      <c r="F47" s="62">
        <f>'[22]major ratebase items'!F9</f>
        <v>195332507.90000001</v>
      </c>
      <c r="G47" s="62">
        <f>'[22]major ratebase items'!G9</f>
        <v>195386840.5</v>
      </c>
      <c r="H47" s="62">
        <f>'[22]major ratebase items'!H9</f>
        <v>190868324.30000001</v>
      </c>
      <c r="I47" s="62">
        <f>'[22]major ratebase items'!I9</f>
        <v>190890440.59999999</v>
      </c>
      <c r="J47" s="62">
        <f>'[22]major ratebase items'!J9</f>
        <v>191150529.09999999</v>
      </c>
      <c r="K47" s="62">
        <f>'[22]major ratebase items'!K9</f>
        <v>190655199.5</v>
      </c>
      <c r="L47" s="62" t="str">
        <f>'[22]major ratebase items'!L9</f>
        <v>0</v>
      </c>
      <c r="M47" s="62" t="str">
        <f>'[22]major ratebase items'!M9</f>
        <v>0</v>
      </c>
      <c r="N47" s="62">
        <f>'[22]major ratebase items'!N9</f>
        <v>0</v>
      </c>
      <c r="O47" s="62">
        <f>'[22]major ratebase items'!O9</f>
        <v>0</v>
      </c>
      <c r="P47" s="62">
        <f>'[22]major ratebase items'!P9</f>
        <v>0</v>
      </c>
      <c r="Q47" s="62">
        <f>'[22]major ratebase items'!Q9</f>
        <v>0</v>
      </c>
      <c r="R47" s="3"/>
      <c r="S47" s="3"/>
      <c r="T47" s="4"/>
      <c r="U47" s="19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"/>
      <c r="AJ47" s="3"/>
      <c r="AK47" s="3"/>
      <c r="AL47" s="3"/>
      <c r="AM47" s="73"/>
      <c r="AN47" s="73"/>
      <c r="AO47" s="73"/>
      <c r="AP47" s="73"/>
      <c r="AQ47" s="73" t="str">
        <f>IF(AQ46='Capital Spending'!D6,"ok","error")</f>
        <v>ok</v>
      </c>
      <c r="AR47" s="73" t="str">
        <f>IF(AR46='Capital Spending'!E6,"ok","error")</f>
        <v>ok</v>
      </c>
      <c r="AS47" s="73" t="str">
        <f>IF(AS46='Capital Spending'!F6,"ok","error")</f>
        <v>ok</v>
      </c>
      <c r="AT47" s="73" t="str">
        <f>IF(AT46='Capital Spending'!G6,"ok","error")</f>
        <v>ok</v>
      </c>
      <c r="AU47" s="73" t="str">
        <f>IF(AU46='Capital Spending'!H6,"ok","error")</f>
        <v>ok</v>
      </c>
      <c r="AV47" s="73" t="str">
        <f>IF(AV46='Capital Spending'!I6,"ok","error")</f>
        <v>ok</v>
      </c>
      <c r="AW47" s="73" t="str">
        <f>IF(AW46='Capital Spending'!J6,"ok","error")</f>
        <v>ok</v>
      </c>
      <c r="AX47" s="73" t="str">
        <f>IF(AX46='Capital Spending'!K6,"ok","error")</f>
        <v>ok</v>
      </c>
      <c r="AY47" s="73" t="str">
        <f>IF(AY46='Capital Spending'!L6,"ok","error")</f>
        <v>ok</v>
      </c>
      <c r="AZ47" s="73" t="str">
        <f>IF(AZ46='Capital Spending'!M6,"ok","error")</f>
        <v>ok</v>
      </c>
      <c r="BA47" s="73" t="str">
        <f>IF(BA46='Capital Spending'!N6,"ok","error")</f>
        <v>ok</v>
      </c>
      <c r="BB47" s="73" t="str">
        <f>IF(BB46='Capital Spending'!O6,"ok","error")</f>
        <v>ok</v>
      </c>
      <c r="BC47" s="73" t="str">
        <f>IF(BC46='Capital Spending'!P6,"ok","error")</f>
        <v>ok</v>
      </c>
      <c r="BD47" s="73" t="str">
        <f>IF(BD46='Capital Spending'!Q6,"ok","error")</f>
        <v>ok</v>
      </c>
      <c r="BE47" s="73" t="str">
        <f>IF(BE46='Capital Spending'!R6,"ok","error")</f>
        <v>ok</v>
      </c>
      <c r="BF47" s="73" t="str">
        <f>IF(BF46='Capital Spending'!S6,"ok","error")</f>
        <v>ok</v>
      </c>
      <c r="BG47" s="73" t="str">
        <f>IF(BG46='Capital Spending'!T6,"ok","error")</f>
        <v>ok</v>
      </c>
      <c r="BH47" s="73" t="str">
        <f>IF(BH46='Capital Spending'!U6,"ok","error")</f>
        <v>ok</v>
      </c>
      <c r="BI47" s="3"/>
      <c r="BJ47" s="3"/>
      <c r="BK47" s="3"/>
      <c r="BL47" s="4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</row>
    <row r="48" spans="1:118" s="2" customFormat="1">
      <c r="A48" s="36"/>
      <c r="B48" s="89"/>
      <c r="C48" s="3"/>
      <c r="D48" s="3"/>
      <c r="E48" s="62">
        <f t="shared" ref="E48:Q48" si="113">E46-E47</f>
        <v>-3.0000030994415283E-2</v>
      </c>
      <c r="F48" s="62">
        <f t="shared" si="113"/>
        <v>-5.0000011920928955E-2</v>
      </c>
      <c r="G48" s="62">
        <f t="shared" si="113"/>
        <v>0</v>
      </c>
      <c r="H48" s="62">
        <f t="shared" si="113"/>
        <v>0</v>
      </c>
      <c r="I48" s="62">
        <f t="shared" si="113"/>
        <v>-1.0000020265579224E-2</v>
      </c>
      <c r="J48" s="62">
        <f t="shared" si="113"/>
        <v>3.9999991655349731E-2</v>
      </c>
      <c r="K48" s="62">
        <f t="shared" si="113"/>
        <v>9.9999606609344482E-3</v>
      </c>
      <c r="L48" s="76">
        <f t="shared" si="113"/>
        <v>191450409.49000001</v>
      </c>
      <c r="M48" s="62">
        <f t="shared" si="113"/>
        <v>192023308.09999999</v>
      </c>
      <c r="N48" s="62">
        <f t="shared" si="113"/>
        <v>193002198.02999997</v>
      </c>
      <c r="O48" s="62">
        <f t="shared" si="113"/>
        <v>194005428.19666669</v>
      </c>
      <c r="P48" s="62">
        <f t="shared" si="113"/>
        <v>195008658.36333334</v>
      </c>
      <c r="Q48" s="62">
        <f t="shared" si="113"/>
        <v>196011888.53000003</v>
      </c>
      <c r="R48" s="3"/>
      <c r="S48" s="3"/>
      <c r="T48" s="4"/>
      <c r="U48" s="19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"/>
      <c r="AJ48" s="3"/>
      <c r="AK48" s="3"/>
      <c r="AL48" s="3"/>
      <c r="AM48" s="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3"/>
      <c r="BJ48" s="3"/>
      <c r="BK48" s="3"/>
      <c r="BL48" s="4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</row>
    <row r="49" spans="1:118" s="2" customFormat="1">
      <c r="A49" s="36" t="s">
        <v>31</v>
      </c>
      <c r="B49" s="89"/>
      <c r="C49" s="3"/>
      <c r="D49" s="3"/>
      <c r="L49" s="62"/>
      <c r="R49" s="3"/>
      <c r="S49" s="3"/>
      <c r="T49" s="4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4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</row>
    <row r="50" spans="1:118" s="2" customFormat="1">
      <c r="A50" s="90">
        <v>38900</v>
      </c>
      <c r="B50" s="90" t="s">
        <v>130</v>
      </c>
      <c r="C50" s="51">
        <f t="shared" ref="C50:C55" si="114">SUM(E50:Q50)/13</f>
        <v>2874239.86</v>
      </c>
      <c r="D50" s="51">
        <f t="shared" ref="D50:D55" si="115">SUM(T50:AF50)/13</f>
        <v>2874239.86</v>
      </c>
      <c r="E50" s="18">
        <f>'[20]Asset End Balances'!N104</f>
        <v>2874239.86</v>
      </c>
      <c r="F50" s="19">
        <f t="shared" ref="F50:F55" si="116">E50+AH50+BK50+CM50</f>
        <v>2874239.86</v>
      </c>
      <c r="G50" s="19">
        <f t="shared" ref="G50:G55" si="117">F50+AI50+BL50+CN50</f>
        <v>2874239.86</v>
      </c>
      <c r="H50" s="19">
        <f t="shared" ref="H50:H55" si="118">G50+AJ50+BM50+CO50</f>
        <v>2874239.86</v>
      </c>
      <c r="I50" s="19">
        <f t="shared" ref="I50:I55" si="119">H50+AK50+BN50+CP50</f>
        <v>2874239.86</v>
      </c>
      <c r="J50" s="19">
        <f t="shared" ref="J50:J55" si="120">I50+AL50+BO50+CQ50</f>
        <v>2874239.86</v>
      </c>
      <c r="K50" s="20">
        <f t="shared" ref="K50:K55" si="121">J50+AM50+BP50+CR50</f>
        <v>2874239.86</v>
      </c>
      <c r="L50" s="19">
        <f t="shared" ref="L50:L55" si="122">K50+AN50+BQ50+CS50</f>
        <v>2874239.86</v>
      </c>
      <c r="M50" s="19">
        <f t="shared" ref="M50:M55" si="123">L50+AO50+BR50+CT50</f>
        <v>2874239.86</v>
      </c>
      <c r="N50" s="19">
        <f t="shared" ref="N50:N55" si="124">M50+AP50+BS50+CU50</f>
        <v>2874239.86</v>
      </c>
      <c r="O50" s="19">
        <f t="shared" ref="O50:O55" si="125">N50+AQ50+BT50+CV50</f>
        <v>2874239.86</v>
      </c>
      <c r="P50" s="19">
        <f t="shared" ref="P50:P55" si="126">O50+AR50+BU50+CW50</f>
        <v>2874239.86</v>
      </c>
      <c r="Q50" s="19">
        <f t="shared" ref="Q50:Q55" si="127">P50+AS50+BV50+CX50</f>
        <v>2874239.86</v>
      </c>
      <c r="R50" s="19">
        <f t="shared" ref="R50:R55" si="128">Q50+AT50+BW50+CY50</f>
        <v>2874239.86</v>
      </c>
      <c r="S50" s="19">
        <f t="shared" ref="S50:S55" si="129">R50+AU50+BX50+CZ50</f>
        <v>2874239.86</v>
      </c>
      <c r="T50" s="19">
        <f t="shared" ref="T50:T55" si="130">S50+AV50+BY50+DA50</f>
        <v>2874239.86</v>
      </c>
      <c r="U50" s="19">
        <f t="shared" ref="U50:U55" si="131">T50+AW50+BZ50+DB50</f>
        <v>2874239.86</v>
      </c>
      <c r="V50" s="19">
        <f t="shared" ref="V50:V55" si="132">U50+AX50+CA50+DC50</f>
        <v>2874239.86</v>
      </c>
      <c r="W50" s="19">
        <f t="shared" ref="W50:W55" si="133">V50+AY50+CB50+DD50</f>
        <v>2874239.86</v>
      </c>
      <c r="X50" s="19">
        <f t="shared" ref="X50:X55" si="134">W50+AZ50+CC50+DE50</f>
        <v>2874239.86</v>
      </c>
      <c r="Y50" s="19">
        <f t="shared" ref="Y50:Y55" si="135">X50+BA50+CD50+DF50</f>
        <v>2874239.86</v>
      </c>
      <c r="Z50" s="19">
        <f t="shared" ref="Z50:Z55" si="136">Y50+BB50+CE50+DG50</f>
        <v>2874239.86</v>
      </c>
      <c r="AA50" s="19">
        <f t="shared" ref="AA50:AA55" si="137">Z50+BC50+CF50+DH50</f>
        <v>2874239.86</v>
      </c>
      <c r="AB50" s="19">
        <f t="shared" ref="AB50:AB55" si="138">AA50+BD50+CG50+DI50</f>
        <v>2874239.86</v>
      </c>
      <c r="AC50" s="19">
        <f t="shared" ref="AC50:AC55" si="139">AB50+BE50+CH50+DJ50</f>
        <v>2874239.86</v>
      </c>
      <c r="AD50" s="19">
        <f t="shared" ref="AD50:AD55" si="140">AC50+BF50+CI50+DK50</f>
        <v>2874239.86</v>
      </c>
      <c r="AE50" s="19">
        <f t="shared" ref="AE50:AE55" si="141">AD50+BG50+CJ50+DL50</f>
        <v>2874239.86</v>
      </c>
      <c r="AF50" s="19">
        <f t="shared" ref="AF50:AF55" si="142">AE50+BH50+CK50+DM50</f>
        <v>2874239.86</v>
      </c>
      <c r="AG50" s="19"/>
      <c r="AH50" s="18">
        <f>'[20]Additions (Asset and Reserve)'!O104</f>
        <v>0</v>
      </c>
      <c r="AI50" s="18">
        <f>'[20]Additions (Asset and Reserve)'!P104</f>
        <v>0</v>
      </c>
      <c r="AJ50" s="18">
        <f>'[20]Additions (Asset and Reserve)'!Q104</f>
        <v>0</v>
      </c>
      <c r="AK50" s="18">
        <f>'[20]Additions (Asset and Reserve)'!R104</f>
        <v>0</v>
      </c>
      <c r="AL50" s="18">
        <f>'[20]Additions (Asset and Reserve)'!S104</f>
        <v>0</v>
      </c>
      <c r="AM50" s="18">
        <f>'[20]Additions (Asset and Reserve)'!T104</f>
        <v>0</v>
      </c>
      <c r="AN50" s="58">
        <f t="shared" ref="AN50:AN66" si="143">SUM($AH50:$AM50)/SUM($AH$80:$AM$80)*$AN$80</f>
        <v>0</v>
      </c>
      <c r="AO50" s="58">
        <f>SUM($AH50:$AM50)/SUM($AH$80:$AM$80)*AO$80</f>
        <v>0</v>
      </c>
      <c r="AP50" s="58">
        <f>SUM($AH50:$AM50)/SUM($AH$80:$AM$80)*AP$80</f>
        <v>0</v>
      </c>
      <c r="AQ50" s="58">
        <f>SUM($AH50:$AM50)/SUM($AH$80:$AM$80)*'Capital Spending'!D$8*$AO$1</f>
        <v>0</v>
      </c>
      <c r="AR50" s="58">
        <f>SUM($AH50:$AM50)/SUM($AH$80:$AM$80)*'Capital Spending'!E$8*$AO$1</f>
        <v>0</v>
      </c>
      <c r="AS50" s="58">
        <f>SUM($AH50:$AM50)/SUM($AH$80:$AM$80)*'Capital Spending'!F$8*$AO$1</f>
        <v>0</v>
      </c>
      <c r="AT50" s="58">
        <f>SUM($AH50:$AM50)/SUM($AH$80:$AM$80)*'Capital Spending'!G$8*$AO$1</f>
        <v>0</v>
      </c>
      <c r="AU50" s="58">
        <f>SUM($AH50:$AM50)/SUM($AH$80:$AM$80)*'Capital Spending'!H$8*$AO$1</f>
        <v>0</v>
      </c>
      <c r="AV50" s="58">
        <f>SUM($AH50:$AM50)/SUM($AH$80:$AM$80)*'Capital Spending'!I$8*$AO$1</f>
        <v>0</v>
      </c>
      <c r="AW50" s="58">
        <f>SUM($AH50:$AM50)/SUM($AH$80:$AM$80)*'Capital Spending'!J$8*$AO$1</f>
        <v>0</v>
      </c>
      <c r="AX50" s="58">
        <f>SUM($AH50:$AM50)/SUM($AH$80:$AM$80)*'Capital Spending'!K$8*$AO$1</f>
        <v>0</v>
      </c>
      <c r="AY50" s="58">
        <f>SUM($AH50:$AM50)/SUM($AH$80:$AM$80)*'Capital Spending'!L$8*$AO$1</f>
        <v>0</v>
      </c>
      <c r="AZ50" s="58">
        <f>SUM($AH50:$AM50)/SUM($AH$80:$AM$80)*'Capital Spending'!M$8*$AO$1</f>
        <v>0</v>
      </c>
      <c r="BA50" s="58">
        <f>SUM($AH50:$AM50)/SUM($AH$80:$AM$80)*'Capital Spending'!N$8*$AO$1</f>
        <v>0</v>
      </c>
      <c r="BB50" s="58">
        <f>SUM($AH50:$AM50)/SUM($AH$80:$AM$80)*'Capital Spending'!O$8*$AO$1</f>
        <v>0</v>
      </c>
      <c r="BC50" s="58">
        <f>SUM($AH50:$AM50)/SUM($AH$80:$AM$80)*'Capital Spending'!P$8*$AO$1</f>
        <v>0</v>
      </c>
      <c r="BD50" s="58">
        <f>SUM($AH50:$AM50)/SUM($AH$80:$AM$80)*'Capital Spending'!Q$8*$AO$1</f>
        <v>0</v>
      </c>
      <c r="BE50" s="58">
        <f>SUM($AH50:$AM50)/SUM($AH$80:$AM$80)*'Capital Spending'!R$8*$AO$1</f>
        <v>0</v>
      </c>
      <c r="BF50" s="58">
        <f>SUM($AH50:$AM50)/SUM($AH$80:$AM$80)*'Capital Spending'!S$8*$AO$1</f>
        <v>0</v>
      </c>
      <c r="BG50" s="58">
        <f>SUM($AH50:$AM50)/SUM($AH$80:$AM$80)*'Capital Spending'!T$8*$AO$1</f>
        <v>0</v>
      </c>
      <c r="BH50" s="58">
        <f>SUM($AH50:$AM50)/SUM($AH$80:$AM$80)*'Capital Spending'!U$8*$AO$1</f>
        <v>0</v>
      </c>
      <c r="BI50" s="3"/>
      <c r="BJ50" s="107">
        <v>0</v>
      </c>
      <c r="BK50" s="29">
        <f>'[20]Retires (Asset and Reserve)'!M104</f>
        <v>0</v>
      </c>
      <c r="BL50" s="29">
        <f>'[20]Retires (Asset and Reserve)'!N104</f>
        <v>0</v>
      </c>
      <c r="BM50" s="29">
        <f>'[20]Retires (Asset and Reserve)'!O104</f>
        <v>0</v>
      </c>
      <c r="BN50" s="29">
        <f>'[20]Retires (Asset and Reserve)'!P104</f>
        <v>0</v>
      </c>
      <c r="BO50" s="29">
        <f>'[20]Retires (Asset and Reserve)'!Q104</f>
        <v>0</v>
      </c>
      <c r="BP50" s="29">
        <f>'[20]Retires (Asset and Reserve)'!R104</f>
        <v>0</v>
      </c>
      <c r="BQ50" s="18">
        <f>AN50*BJ50</f>
        <v>0</v>
      </c>
      <c r="BR50" s="19">
        <f t="shared" ref="BR50:BR76" si="144">$BJ50*AO50</f>
        <v>0</v>
      </c>
      <c r="BS50" s="19">
        <f t="shared" ref="BS50:BS76" si="145">$BJ50*AP50</f>
        <v>0</v>
      </c>
      <c r="BT50" s="19">
        <f t="shared" ref="BT50:BT76" si="146">$BJ50*AQ50</f>
        <v>0</v>
      </c>
      <c r="BU50" s="19">
        <f t="shared" ref="BU50:BU76" si="147">$BJ50*AR50</f>
        <v>0</v>
      </c>
      <c r="BV50" s="19">
        <f t="shared" ref="BV50:BV76" si="148">$BJ50*AS50</f>
        <v>0</v>
      </c>
      <c r="BW50" s="19">
        <f t="shared" ref="BW50:BW76" si="149">$BJ50*AT50</f>
        <v>0</v>
      </c>
      <c r="BX50" s="19">
        <f t="shared" ref="BX50:BX76" si="150">$BJ50*AU50</f>
        <v>0</v>
      </c>
      <c r="BY50" s="19">
        <f t="shared" ref="BY50:BY76" si="151">$BJ50*AV50</f>
        <v>0</v>
      </c>
      <c r="BZ50" s="19">
        <f t="shared" ref="BZ50:BZ76" si="152">$BJ50*AW50</f>
        <v>0</v>
      </c>
      <c r="CA50" s="19">
        <f t="shared" ref="CA50:CA76" si="153">$BJ50*AX50</f>
        <v>0</v>
      </c>
      <c r="CB50" s="19">
        <f t="shared" ref="CB50:CB76" si="154">$BJ50*AY50</f>
        <v>0</v>
      </c>
      <c r="CC50" s="19">
        <f t="shared" ref="CC50:CC76" si="155">$BJ50*AZ50</f>
        <v>0</v>
      </c>
      <c r="CD50" s="19">
        <f t="shared" ref="CD50:CD76" si="156">$BJ50*BA50</f>
        <v>0</v>
      </c>
      <c r="CE50" s="19">
        <f t="shared" ref="CE50:CE76" si="157">$BJ50*BB50</f>
        <v>0</v>
      </c>
      <c r="CF50" s="19">
        <f t="shared" ref="CF50:CF76" si="158">$BJ50*BC50</f>
        <v>0</v>
      </c>
      <c r="CG50" s="19">
        <f t="shared" ref="CG50:CG76" si="159">$BJ50*BD50</f>
        <v>0</v>
      </c>
      <c r="CH50" s="19">
        <f t="shared" ref="CH50:CH76" si="160">$BJ50*BE50</f>
        <v>0</v>
      </c>
      <c r="CI50" s="19">
        <f t="shared" ref="CI50:CI76" si="161">$BJ50*BF50</f>
        <v>0</v>
      </c>
      <c r="CJ50" s="19">
        <f t="shared" ref="CJ50:CJ76" si="162">$BJ50*BG50</f>
        <v>0</v>
      </c>
      <c r="CK50" s="19">
        <f t="shared" ref="CK50:CK76" si="163">$BJ50*BH50</f>
        <v>0</v>
      </c>
      <c r="CL50" s="3"/>
      <c r="CM50" s="18">
        <f>'[20]Transfers (Asset and Reserve)'!N104</f>
        <v>0</v>
      </c>
      <c r="CN50" s="18">
        <f>'[20]Transfers (Asset and Reserve)'!O104</f>
        <v>0</v>
      </c>
      <c r="CO50" s="18">
        <f>'[20]Transfers (Asset and Reserve)'!P104</f>
        <v>0</v>
      </c>
      <c r="CP50" s="18">
        <f>'[20]Transfers (Asset and Reserve)'!Q104</f>
        <v>0</v>
      </c>
      <c r="CQ50" s="18">
        <f>'[20]Transfers (Asset and Reserve)'!R104</f>
        <v>0</v>
      </c>
      <c r="CR50" s="18">
        <f>'[20]Transfers (Asset and Reserve)'!S104</f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9">
        <v>0</v>
      </c>
      <c r="CZ50" s="19">
        <v>0</v>
      </c>
      <c r="DA50" s="19">
        <v>0</v>
      </c>
      <c r="DB50" s="19">
        <v>0</v>
      </c>
      <c r="DC50" s="19">
        <v>0</v>
      </c>
      <c r="DD50" s="19">
        <v>0</v>
      </c>
      <c r="DE50" s="19">
        <v>0</v>
      </c>
      <c r="DF50" s="19">
        <v>0</v>
      </c>
      <c r="DG50" s="19">
        <v>0</v>
      </c>
      <c r="DH50" s="19">
        <v>0</v>
      </c>
      <c r="DI50" s="19">
        <v>0</v>
      </c>
      <c r="DJ50" s="19">
        <v>0</v>
      </c>
      <c r="DK50" s="19">
        <v>0</v>
      </c>
      <c r="DL50" s="19">
        <v>0</v>
      </c>
      <c r="DM50" s="19">
        <v>0</v>
      </c>
      <c r="DN50" s="3"/>
    </row>
    <row r="51" spans="1:118" s="2" customFormat="1">
      <c r="A51" s="90">
        <v>38910</v>
      </c>
      <c r="B51" s="88" t="s">
        <v>131</v>
      </c>
      <c r="C51" s="51">
        <f t="shared" ref="C51:C54" si="164">SUM(E51:Q51)/13</f>
        <v>1887122.8799999992</v>
      </c>
      <c r="D51" s="51">
        <f t="shared" si="115"/>
        <v>1887122.8799999992</v>
      </c>
      <c r="E51" s="18">
        <f>'[20]Asset End Balances'!N105</f>
        <v>1887122.88</v>
      </c>
      <c r="F51" s="19">
        <f t="shared" si="116"/>
        <v>1887122.88</v>
      </c>
      <c r="G51" s="19">
        <f t="shared" si="117"/>
        <v>1887122.88</v>
      </c>
      <c r="H51" s="19">
        <f t="shared" si="118"/>
        <v>1887122.88</v>
      </c>
      <c r="I51" s="19">
        <f t="shared" si="119"/>
        <v>1887122.88</v>
      </c>
      <c r="J51" s="19">
        <f t="shared" si="120"/>
        <v>1887122.88</v>
      </c>
      <c r="K51" s="20">
        <f t="shared" si="121"/>
        <v>1887122.88</v>
      </c>
      <c r="L51" s="19">
        <f t="shared" si="122"/>
        <v>1887122.88</v>
      </c>
      <c r="M51" s="19">
        <f t="shared" si="123"/>
        <v>1887122.88</v>
      </c>
      <c r="N51" s="19">
        <f t="shared" si="124"/>
        <v>1887122.88</v>
      </c>
      <c r="O51" s="19">
        <f t="shared" si="125"/>
        <v>1887122.88</v>
      </c>
      <c r="P51" s="19">
        <f t="shared" si="126"/>
        <v>1887122.88</v>
      </c>
      <c r="Q51" s="19">
        <f t="shared" si="127"/>
        <v>1887122.88</v>
      </c>
      <c r="R51" s="19">
        <f t="shared" si="128"/>
        <v>1887122.88</v>
      </c>
      <c r="S51" s="19">
        <f t="shared" si="129"/>
        <v>1887122.88</v>
      </c>
      <c r="T51" s="19">
        <f t="shared" si="130"/>
        <v>1887122.88</v>
      </c>
      <c r="U51" s="19">
        <f t="shared" si="131"/>
        <v>1887122.88</v>
      </c>
      <c r="V51" s="19">
        <f t="shared" si="132"/>
        <v>1887122.88</v>
      </c>
      <c r="W51" s="19">
        <f t="shared" si="133"/>
        <v>1887122.88</v>
      </c>
      <c r="X51" s="19">
        <f t="shared" si="134"/>
        <v>1887122.88</v>
      </c>
      <c r="Y51" s="19">
        <f t="shared" si="135"/>
        <v>1887122.88</v>
      </c>
      <c r="Z51" s="19">
        <f t="shared" si="136"/>
        <v>1887122.88</v>
      </c>
      <c r="AA51" s="19">
        <f t="shared" si="137"/>
        <v>1887122.88</v>
      </c>
      <c r="AB51" s="19">
        <f t="shared" si="138"/>
        <v>1887122.88</v>
      </c>
      <c r="AC51" s="19">
        <f t="shared" si="139"/>
        <v>1887122.88</v>
      </c>
      <c r="AD51" s="19">
        <f t="shared" si="140"/>
        <v>1887122.88</v>
      </c>
      <c r="AE51" s="19">
        <f t="shared" si="141"/>
        <v>1887122.88</v>
      </c>
      <c r="AF51" s="19">
        <f t="shared" si="142"/>
        <v>1887122.88</v>
      </c>
      <c r="AG51" s="19"/>
      <c r="AH51" s="18">
        <f>'[20]Additions (Asset and Reserve)'!O105</f>
        <v>0</v>
      </c>
      <c r="AI51" s="18">
        <f>'[20]Additions (Asset and Reserve)'!P105</f>
        <v>0</v>
      </c>
      <c r="AJ51" s="18">
        <f>'[20]Additions (Asset and Reserve)'!Q105</f>
        <v>0</v>
      </c>
      <c r="AK51" s="18">
        <f>'[20]Additions (Asset and Reserve)'!R105</f>
        <v>0</v>
      </c>
      <c r="AL51" s="18">
        <f>'[20]Additions (Asset and Reserve)'!S105</f>
        <v>0</v>
      </c>
      <c r="AM51" s="18">
        <f>'[20]Additions (Asset and Reserve)'!T105</f>
        <v>0</v>
      </c>
      <c r="AN51" s="58">
        <f t="shared" si="143"/>
        <v>0</v>
      </c>
      <c r="AO51" s="58">
        <f t="shared" ref="AO51:AP78" si="165">SUM($AH51:$AM51)/SUM($AH$80:$AM$80)*AO$80</f>
        <v>0</v>
      </c>
      <c r="AP51" s="58">
        <f t="shared" si="165"/>
        <v>0</v>
      </c>
      <c r="AQ51" s="58">
        <f>SUM($AH51:$AM51)/SUM($AH$80:$AM$80)*'Capital Spending'!D$8*$AO$1</f>
        <v>0</v>
      </c>
      <c r="AR51" s="58">
        <f>SUM($AH51:$AM51)/SUM($AH$80:$AM$80)*'Capital Spending'!E$8*$AO$1</f>
        <v>0</v>
      </c>
      <c r="AS51" s="58">
        <f>SUM($AH51:$AM51)/SUM($AH$80:$AM$80)*'Capital Spending'!F$8*$AO$1</f>
        <v>0</v>
      </c>
      <c r="AT51" s="58">
        <f>SUM($AH51:$AM51)/SUM($AH$80:$AM$80)*'Capital Spending'!G$8*$AO$1</f>
        <v>0</v>
      </c>
      <c r="AU51" s="58">
        <f>SUM($AH51:$AM51)/SUM($AH$80:$AM$80)*'Capital Spending'!H$8*$AO$1</f>
        <v>0</v>
      </c>
      <c r="AV51" s="58">
        <f>SUM($AH51:$AM51)/SUM($AH$80:$AM$80)*'Capital Spending'!I$8*$AO$1</f>
        <v>0</v>
      </c>
      <c r="AW51" s="58">
        <f>SUM($AH51:$AM51)/SUM($AH$80:$AM$80)*'Capital Spending'!J$8*$AO$1</f>
        <v>0</v>
      </c>
      <c r="AX51" s="58">
        <f>SUM($AH51:$AM51)/SUM($AH$80:$AM$80)*'Capital Spending'!K$8*$AO$1</f>
        <v>0</v>
      </c>
      <c r="AY51" s="58">
        <f>SUM($AH51:$AM51)/SUM($AH$80:$AM$80)*'Capital Spending'!L$8*$AO$1</f>
        <v>0</v>
      </c>
      <c r="AZ51" s="58">
        <f>SUM($AH51:$AM51)/SUM($AH$80:$AM$80)*'Capital Spending'!M$8*$AO$1</f>
        <v>0</v>
      </c>
      <c r="BA51" s="58">
        <f>SUM($AH51:$AM51)/SUM($AH$80:$AM$80)*'Capital Spending'!N$8*$AO$1</f>
        <v>0</v>
      </c>
      <c r="BB51" s="58">
        <f>SUM($AH51:$AM51)/SUM($AH$80:$AM$80)*'Capital Spending'!O$8*$AO$1</f>
        <v>0</v>
      </c>
      <c r="BC51" s="58">
        <f>SUM($AH51:$AM51)/SUM($AH$80:$AM$80)*'Capital Spending'!P$8*$AO$1</f>
        <v>0</v>
      </c>
      <c r="BD51" s="58">
        <f>SUM($AH51:$AM51)/SUM($AH$80:$AM$80)*'Capital Spending'!Q$8*$AO$1</f>
        <v>0</v>
      </c>
      <c r="BE51" s="58">
        <f>SUM($AH51:$AM51)/SUM($AH$80:$AM$80)*'Capital Spending'!R$8*$AO$1</f>
        <v>0</v>
      </c>
      <c r="BF51" s="58">
        <f>SUM($AH51:$AM51)/SUM($AH$80:$AM$80)*'Capital Spending'!S$8*$AO$1</f>
        <v>0</v>
      </c>
      <c r="BG51" s="58">
        <f>SUM($AH51:$AM51)/SUM($AH$80:$AM$80)*'Capital Spending'!T$8*$AO$1</f>
        <v>0</v>
      </c>
      <c r="BH51" s="58">
        <f>SUM($AH51:$AM51)/SUM($AH$80:$AM$80)*'Capital Spending'!U$8*$AO$1</f>
        <v>0</v>
      </c>
      <c r="BI51" s="3"/>
      <c r="BJ51" s="107">
        <v>0</v>
      </c>
      <c r="BK51" s="29">
        <f>'[20]Retires (Asset and Reserve)'!M105</f>
        <v>0</v>
      </c>
      <c r="BL51" s="29">
        <f>'[20]Retires (Asset and Reserve)'!N105</f>
        <v>0</v>
      </c>
      <c r="BM51" s="29">
        <f>'[20]Retires (Asset and Reserve)'!O105</f>
        <v>0</v>
      </c>
      <c r="BN51" s="29">
        <f>'[20]Retires (Asset and Reserve)'!P105</f>
        <v>0</v>
      </c>
      <c r="BO51" s="29">
        <f>'[20]Retires (Asset and Reserve)'!Q105</f>
        <v>0</v>
      </c>
      <c r="BP51" s="29">
        <f>'[20]Retires (Asset and Reserve)'!R105</f>
        <v>0</v>
      </c>
      <c r="BQ51" s="18">
        <f t="shared" ref="BQ51:BQ76" si="166">AN51*BJ51</f>
        <v>0</v>
      </c>
      <c r="BR51" s="19">
        <f t="shared" si="144"/>
        <v>0</v>
      </c>
      <c r="BS51" s="19">
        <f t="shared" si="145"/>
        <v>0</v>
      </c>
      <c r="BT51" s="19">
        <f t="shared" si="146"/>
        <v>0</v>
      </c>
      <c r="BU51" s="19">
        <f t="shared" si="147"/>
        <v>0</v>
      </c>
      <c r="BV51" s="19">
        <f t="shared" si="148"/>
        <v>0</v>
      </c>
      <c r="BW51" s="19">
        <f t="shared" si="149"/>
        <v>0</v>
      </c>
      <c r="BX51" s="19">
        <f t="shared" si="150"/>
        <v>0</v>
      </c>
      <c r="BY51" s="19">
        <f t="shared" si="151"/>
        <v>0</v>
      </c>
      <c r="BZ51" s="19">
        <f t="shared" si="152"/>
        <v>0</v>
      </c>
      <c r="CA51" s="19">
        <f t="shared" si="153"/>
        <v>0</v>
      </c>
      <c r="CB51" s="19">
        <f t="shared" si="154"/>
        <v>0</v>
      </c>
      <c r="CC51" s="19">
        <f t="shared" si="155"/>
        <v>0</v>
      </c>
      <c r="CD51" s="19">
        <f t="shared" si="156"/>
        <v>0</v>
      </c>
      <c r="CE51" s="19">
        <f t="shared" si="157"/>
        <v>0</v>
      </c>
      <c r="CF51" s="19">
        <f t="shared" si="158"/>
        <v>0</v>
      </c>
      <c r="CG51" s="19">
        <f t="shared" si="159"/>
        <v>0</v>
      </c>
      <c r="CH51" s="19">
        <f t="shared" si="160"/>
        <v>0</v>
      </c>
      <c r="CI51" s="19">
        <f t="shared" si="161"/>
        <v>0</v>
      </c>
      <c r="CJ51" s="19">
        <f t="shared" si="162"/>
        <v>0</v>
      </c>
      <c r="CK51" s="19">
        <f t="shared" si="163"/>
        <v>0</v>
      </c>
      <c r="CL51" s="3"/>
      <c r="CM51" s="18">
        <f>'[20]Transfers (Asset and Reserve)'!N105</f>
        <v>0</v>
      </c>
      <c r="CN51" s="18">
        <f>'[20]Transfers (Asset and Reserve)'!O105</f>
        <v>0</v>
      </c>
      <c r="CO51" s="18">
        <f>'[20]Transfers (Asset and Reserve)'!P105</f>
        <v>0</v>
      </c>
      <c r="CP51" s="18">
        <f>'[20]Transfers (Asset and Reserve)'!Q105</f>
        <v>0</v>
      </c>
      <c r="CQ51" s="18">
        <f>'[20]Transfers (Asset and Reserve)'!R105</f>
        <v>0</v>
      </c>
      <c r="CR51" s="18">
        <f>'[20]Transfers (Asset and Reserve)'!S105</f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9">
        <v>0</v>
      </c>
      <c r="CZ51" s="19">
        <v>0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0</v>
      </c>
      <c r="DH51" s="19">
        <v>0</v>
      </c>
      <c r="DI51" s="19">
        <v>0</v>
      </c>
      <c r="DJ51" s="19">
        <v>0</v>
      </c>
      <c r="DK51" s="19">
        <v>0</v>
      </c>
      <c r="DL51" s="19">
        <v>0</v>
      </c>
      <c r="DM51" s="19">
        <v>0</v>
      </c>
      <c r="DN51" s="3"/>
    </row>
    <row r="52" spans="1:118" s="2" customFormat="1">
      <c r="A52" s="90">
        <v>39000</v>
      </c>
      <c r="B52" s="88" t="s">
        <v>10</v>
      </c>
      <c r="C52" s="51">
        <f t="shared" si="164"/>
        <v>12620665.26</v>
      </c>
      <c r="D52" s="51">
        <f t="shared" si="115"/>
        <v>12620665.26</v>
      </c>
      <c r="E52" s="18">
        <f>'[20]Asset End Balances'!N106</f>
        <v>12620665.26</v>
      </c>
      <c r="F52" s="19">
        <f t="shared" si="116"/>
        <v>12620665.26</v>
      </c>
      <c r="G52" s="19">
        <f t="shared" si="117"/>
        <v>12620665.26</v>
      </c>
      <c r="H52" s="19">
        <f t="shared" si="118"/>
        <v>12620665.26</v>
      </c>
      <c r="I52" s="19">
        <f t="shared" si="119"/>
        <v>12620665.26</v>
      </c>
      <c r="J52" s="19">
        <f t="shared" si="120"/>
        <v>12620665.26</v>
      </c>
      <c r="K52" s="20">
        <f t="shared" si="121"/>
        <v>12620665.26</v>
      </c>
      <c r="L52" s="19">
        <f t="shared" si="122"/>
        <v>12620665.26</v>
      </c>
      <c r="M52" s="19">
        <f t="shared" si="123"/>
        <v>12620665.26</v>
      </c>
      <c r="N52" s="19">
        <f t="shared" si="124"/>
        <v>12620665.26</v>
      </c>
      <c r="O52" s="19">
        <f t="shared" si="125"/>
        <v>12620665.26</v>
      </c>
      <c r="P52" s="19">
        <f t="shared" si="126"/>
        <v>12620665.26</v>
      </c>
      <c r="Q52" s="19">
        <f t="shared" si="127"/>
        <v>12620665.26</v>
      </c>
      <c r="R52" s="19">
        <f t="shared" si="128"/>
        <v>12620665.26</v>
      </c>
      <c r="S52" s="19">
        <f t="shared" si="129"/>
        <v>12620665.26</v>
      </c>
      <c r="T52" s="19">
        <f t="shared" si="130"/>
        <v>12620665.26</v>
      </c>
      <c r="U52" s="19">
        <f t="shared" si="131"/>
        <v>12620665.26</v>
      </c>
      <c r="V52" s="19">
        <f t="shared" si="132"/>
        <v>12620665.26</v>
      </c>
      <c r="W52" s="19">
        <f t="shared" si="133"/>
        <v>12620665.26</v>
      </c>
      <c r="X52" s="19">
        <f t="shared" si="134"/>
        <v>12620665.26</v>
      </c>
      <c r="Y52" s="19">
        <f t="shared" si="135"/>
        <v>12620665.26</v>
      </c>
      <c r="Z52" s="19">
        <f t="shared" si="136"/>
        <v>12620665.26</v>
      </c>
      <c r="AA52" s="19">
        <f t="shared" si="137"/>
        <v>12620665.26</v>
      </c>
      <c r="AB52" s="19">
        <f t="shared" si="138"/>
        <v>12620665.26</v>
      </c>
      <c r="AC52" s="19">
        <f t="shared" si="139"/>
        <v>12620665.26</v>
      </c>
      <c r="AD52" s="19">
        <f t="shared" si="140"/>
        <v>12620665.26</v>
      </c>
      <c r="AE52" s="19">
        <f t="shared" si="141"/>
        <v>12620665.26</v>
      </c>
      <c r="AF52" s="19">
        <f t="shared" si="142"/>
        <v>12620665.26</v>
      </c>
      <c r="AG52" s="19"/>
      <c r="AH52" s="18">
        <f>'[20]Additions (Asset and Reserve)'!O106</f>
        <v>0</v>
      </c>
      <c r="AI52" s="18">
        <f>'[20]Additions (Asset and Reserve)'!P106</f>
        <v>0</v>
      </c>
      <c r="AJ52" s="18">
        <f>'[20]Additions (Asset and Reserve)'!Q106</f>
        <v>0</v>
      </c>
      <c r="AK52" s="18">
        <f>'[20]Additions (Asset and Reserve)'!R106</f>
        <v>0</v>
      </c>
      <c r="AL52" s="18">
        <f>'[20]Additions (Asset and Reserve)'!S106</f>
        <v>0</v>
      </c>
      <c r="AM52" s="18">
        <f>'[20]Additions (Asset and Reserve)'!T106</f>
        <v>0</v>
      </c>
      <c r="AN52" s="58">
        <f t="shared" si="143"/>
        <v>0</v>
      </c>
      <c r="AO52" s="58">
        <f t="shared" si="165"/>
        <v>0</v>
      </c>
      <c r="AP52" s="58">
        <f t="shared" si="165"/>
        <v>0</v>
      </c>
      <c r="AQ52" s="58">
        <f>SUM($AH52:$AM52)/SUM($AH$80:$AM$80)*'Capital Spending'!D$8*$AO$1</f>
        <v>0</v>
      </c>
      <c r="AR52" s="58">
        <f>SUM($AH52:$AM52)/SUM($AH$80:$AM$80)*'Capital Spending'!E$8*$AO$1</f>
        <v>0</v>
      </c>
      <c r="AS52" s="58">
        <f>SUM($AH52:$AM52)/SUM($AH$80:$AM$80)*'Capital Spending'!F$8*$AO$1</f>
        <v>0</v>
      </c>
      <c r="AT52" s="58">
        <f>SUM($AH52:$AM52)/SUM($AH$80:$AM$80)*'Capital Spending'!G$8*$AO$1</f>
        <v>0</v>
      </c>
      <c r="AU52" s="58">
        <f>SUM($AH52:$AM52)/SUM($AH$80:$AM$80)*'Capital Spending'!H$8*$AO$1</f>
        <v>0</v>
      </c>
      <c r="AV52" s="58">
        <f>SUM($AH52:$AM52)/SUM($AH$80:$AM$80)*'Capital Spending'!I$8*$AO$1</f>
        <v>0</v>
      </c>
      <c r="AW52" s="58">
        <f>SUM($AH52:$AM52)/SUM($AH$80:$AM$80)*'Capital Spending'!J$8*$AO$1</f>
        <v>0</v>
      </c>
      <c r="AX52" s="58">
        <f>SUM($AH52:$AM52)/SUM($AH$80:$AM$80)*'Capital Spending'!K$8*$AO$1</f>
        <v>0</v>
      </c>
      <c r="AY52" s="58">
        <f>SUM($AH52:$AM52)/SUM($AH$80:$AM$80)*'Capital Spending'!L$8*$AO$1</f>
        <v>0</v>
      </c>
      <c r="AZ52" s="58">
        <f>SUM($AH52:$AM52)/SUM($AH$80:$AM$80)*'Capital Spending'!M$8*$AO$1</f>
        <v>0</v>
      </c>
      <c r="BA52" s="58">
        <f>SUM($AH52:$AM52)/SUM($AH$80:$AM$80)*'Capital Spending'!N$8*$AO$1</f>
        <v>0</v>
      </c>
      <c r="BB52" s="58">
        <f>SUM($AH52:$AM52)/SUM($AH$80:$AM$80)*'Capital Spending'!O$8*$AO$1</f>
        <v>0</v>
      </c>
      <c r="BC52" s="58">
        <f>SUM($AH52:$AM52)/SUM($AH$80:$AM$80)*'Capital Spending'!P$8*$AO$1</f>
        <v>0</v>
      </c>
      <c r="BD52" s="58">
        <f>SUM($AH52:$AM52)/SUM($AH$80:$AM$80)*'Capital Spending'!Q$8*$AO$1</f>
        <v>0</v>
      </c>
      <c r="BE52" s="58">
        <f>SUM($AH52:$AM52)/SUM($AH$80:$AM$80)*'Capital Spending'!R$8*$AO$1</f>
        <v>0</v>
      </c>
      <c r="BF52" s="58">
        <f>SUM($AH52:$AM52)/SUM($AH$80:$AM$80)*'Capital Spending'!S$8*$AO$1</f>
        <v>0</v>
      </c>
      <c r="BG52" s="58">
        <f>SUM($AH52:$AM52)/SUM($AH$80:$AM$80)*'Capital Spending'!T$8*$AO$1</f>
        <v>0</v>
      </c>
      <c r="BH52" s="58">
        <f>SUM($AH52:$AM52)/SUM($AH$80:$AM$80)*'Capital Spending'!U$8*$AO$1</f>
        <v>0</v>
      </c>
      <c r="BI52" s="3"/>
      <c r="BJ52" s="107">
        <v>0</v>
      </c>
      <c r="BK52" s="29">
        <f>'[20]Retires (Asset and Reserve)'!M106</f>
        <v>0</v>
      </c>
      <c r="BL52" s="29">
        <f>'[20]Retires (Asset and Reserve)'!N106</f>
        <v>0</v>
      </c>
      <c r="BM52" s="29">
        <f>'[20]Retires (Asset and Reserve)'!O106</f>
        <v>0</v>
      </c>
      <c r="BN52" s="29">
        <f>'[20]Retires (Asset and Reserve)'!P106</f>
        <v>0</v>
      </c>
      <c r="BO52" s="29">
        <f>'[20]Retires (Asset and Reserve)'!Q106</f>
        <v>0</v>
      </c>
      <c r="BP52" s="29">
        <f>'[20]Retires (Asset and Reserve)'!R106</f>
        <v>0</v>
      </c>
      <c r="BQ52" s="18">
        <f t="shared" si="166"/>
        <v>0</v>
      </c>
      <c r="BR52" s="19">
        <f t="shared" si="144"/>
        <v>0</v>
      </c>
      <c r="BS52" s="19">
        <f t="shared" si="145"/>
        <v>0</v>
      </c>
      <c r="BT52" s="19">
        <f t="shared" si="146"/>
        <v>0</v>
      </c>
      <c r="BU52" s="19">
        <f t="shared" si="147"/>
        <v>0</v>
      </c>
      <c r="BV52" s="19">
        <f t="shared" si="148"/>
        <v>0</v>
      </c>
      <c r="BW52" s="19">
        <f t="shared" si="149"/>
        <v>0</v>
      </c>
      <c r="BX52" s="19">
        <f t="shared" si="150"/>
        <v>0</v>
      </c>
      <c r="BY52" s="19">
        <f t="shared" si="151"/>
        <v>0</v>
      </c>
      <c r="BZ52" s="19">
        <f t="shared" si="152"/>
        <v>0</v>
      </c>
      <c r="CA52" s="19">
        <f t="shared" si="153"/>
        <v>0</v>
      </c>
      <c r="CB52" s="19">
        <f t="shared" si="154"/>
        <v>0</v>
      </c>
      <c r="CC52" s="19">
        <f t="shared" si="155"/>
        <v>0</v>
      </c>
      <c r="CD52" s="19">
        <f t="shared" si="156"/>
        <v>0</v>
      </c>
      <c r="CE52" s="19">
        <f t="shared" si="157"/>
        <v>0</v>
      </c>
      <c r="CF52" s="19">
        <f t="shared" si="158"/>
        <v>0</v>
      </c>
      <c r="CG52" s="19">
        <f t="shared" si="159"/>
        <v>0</v>
      </c>
      <c r="CH52" s="19">
        <f t="shared" si="160"/>
        <v>0</v>
      </c>
      <c r="CI52" s="19">
        <f t="shared" si="161"/>
        <v>0</v>
      </c>
      <c r="CJ52" s="19">
        <f t="shared" si="162"/>
        <v>0</v>
      </c>
      <c r="CK52" s="19">
        <f t="shared" si="163"/>
        <v>0</v>
      </c>
      <c r="CL52" s="3"/>
      <c r="CM52" s="18">
        <f>'[20]Transfers (Asset and Reserve)'!N106</f>
        <v>0</v>
      </c>
      <c r="CN52" s="18">
        <f>'[20]Transfers (Asset and Reserve)'!O106</f>
        <v>0</v>
      </c>
      <c r="CO52" s="18">
        <f>'[20]Transfers (Asset and Reserve)'!P106</f>
        <v>0</v>
      </c>
      <c r="CP52" s="18">
        <f>'[20]Transfers (Asset and Reserve)'!Q106</f>
        <v>0</v>
      </c>
      <c r="CQ52" s="18">
        <f>'[20]Transfers (Asset and Reserve)'!R106</f>
        <v>0</v>
      </c>
      <c r="CR52" s="18">
        <f>'[20]Transfers (Asset and Reserve)'!S106</f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9">
        <v>0</v>
      </c>
      <c r="CZ52" s="19">
        <v>0</v>
      </c>
      <c r="DA52" s="19">
        <v>0</v>
      </c>
      <c r="DB52" s="19">
        <v>0</v>
      </c>
      <c r="DC52" s="19">
        <v>0</v>
      </c>
      <c r="DD52" s="19">
        <v>0</v>
      </c>
      <c r="DE52" s="19">
        <v>0</v>
      </c>
      <c r="DF52" s="19">
        <v>0</v>
      </c>
      <c r="DG52" s="19">
        <v>0</v>
      </c>
      <c r="DH52" s="19">
        <v>0</v>
      </c>
      <c r="DI52" s="19">
        <v>0</v>
      </c>
      <c r="DJ52" s="19">
        <v>0</v>
      </c>
      <c r="DK52" s="19">
        <v>0</v>
      </c>
      <c r="DL52" s="19">
        <v>0</v>
      </c>
      <c r="DM52" s="19">
        <v>0</v>
      </c>
      <c r="DN52" s="3"/>
    </row>
    <row r="53" spans="1:118" s="2" customFormat="1">
      <c r="A53" s="90">
        <v>39009</v>
      </c>
      <c r="B53" s="88" t="s">
        <v>11</v>
      </c>
      <c r="C53" s="51">
        <f t="shared" si="164"/>
        <v>2820613.55</v>
      </c>
      <c r="D53" s="51">
        <f t="shared" si="115"/>
        <v>2820613.55</v>
      </c>
      <c r="E53" s="18">
        <f>'[20]Asset End Balances'!N107</f>
        <v>2820613.55</v>
      </c>
      <c r="F53" s="19">
        <f t="shared" si="116"/>
        <v>2820613.55</v>
      </c>
      <c r="G53" s="19">
        <f t="shared" si="117"/>
        <v>2820613.55</v>
      </c>
      <c r="H53" s="19">
        <f t="shared" si="118"/>
        <v>2820613.55</v>
      </c>
      <c r="I53" s="19">
        <f t="shared" si="119"/>
        <v>2820613.55</v>
      </c>
      <c r="J53" s="19">
        <f t="shared" si="120"/>
        <v>2820613.55</v>
      </c>
      <c r="K53" s="20">
        <f t="shared" si="121"/>
        <v>2820613.55</v>
      </c>
      <c r="L53" s="19">
        <f t="shared" si="122"/>
        <v>2820613.55</v>
      </c>
      <c r="M53" s="19">
        <f t="shared" si="123"/>
        <v>2820613.55</v>
      </c>
      <c r="N53" s="19">
        <f t="shared" si="124"/>
        <v>2820613.55</v>
      </c>
      <c r="O53" s="19">
        <f t="shared" si="125"/>
        <v>2820613.55</v>
      </c>
      <c r="P53" s="19">
        <f t="shared" si="126"/>
        <v>2820613.55</v>
      </c>
      <c r="Q53" s="19">
        <f t="shared" si="127"/>
        <v>2820613.55</v>
      </c>
      <c r="R53" s="19">
        <f t="shared" si="128"/>
        <v>2820613.55</v>
      </c>
      <c r="S53" s="19">
        <f t="shared" si="129"/>
        <v>2820613.55</v>
      </c>
      <c r="T53" s="19">
        <f t="shared" si="130"/>
        <v>2820613.55</v>
      </c>
      <c r="U53" s="19">
        <f t="shared" si="131"/>
        <v>2820613.55</v>
      </c>
      <c r="V53" s="19">
        <f t="shared" si="132"/>
        <v>2820613.55</v>
      </c>
      <c r="W53" s="19">
        <f t="shared" si="133"/>
        <v>2820613.55</v>
      </c>
      <c r="X53" s="19">
        <f t="shared" si="134"/>
        <v>2820613.55</v>
      </c>
      <c r="Y53" s="19">
        <f t="shared" si="135"/>
        <v>2820613.55</v>
      </c>
      <c r="Z53" s="19">
        <f t="shared" si="136"/>
        <v>2820613.55</v>
      </c>
      <c r="AA53" s="19">
        <f t="shared" si="137"/>
        <v>2820613.55</v>
      </c>
      <c r="AB53" s="19">
        <f t="shared" si="138"/>
        <v>2820613.55</v>
      </c>
      <c r="AC53" s="19">
        <f t="shared" si="139"/>
        <v>2820613.55</v>
      </c>
      <c r="AD53" s="19">
        <f t="shared" si="140"/>
        <v>2820613.55</v>
      </c>
      <c r="AE53" s="19">
        <f t="shared" si="141"/>
        <v>2820613.55</v>
      </c>
      <c r="AF53" s="19">
        <f t="shared" si="142"/>
        <v>2820613.55</v>
      </c>
      <c r="AG53" s="19"/>
      <c r="AH53" s="18">
        <f>'[20]Additions (Asset and Reserve)'!O107</f>
        <v>0</v>
      </c>
      <c r="AI53" s="18">
        <f>'[20]Additions (Asset and Reserve)'!P107</f>
        <v>0</v>
      </c>
      <c r="AJ53" s="18">
        <f>'[20]Additions (Asset and Reserve)'!Q107</f>
        <v>0</v>
      </c>
      <c r="AK53" s="18">
        <f>'[20]Additions (Asset and Reserve)'!R107</f>
        <v>0</v>
      </c>
      <c r="AL53" s="18">
        <f>'[20]Additions (Asset and Reserve)'!S107</f>
        <v>0</v>
      </c>
      <c r="AM53" s="18">
        <f>'[20]Additions (Asset and Reserve)'!T107</f>
        <v>0</v>
      </c>
      <c r="AN53" s="58">
        <f t="shared" si="143"/>
        <v>0</v>
      </c>
      <c r="AO53" s="58">
        <f t="shared" si="165"/>
        <v>0</v>
      </c>
      <c r="AP53" s="58">
        <f t="shared" si="165"/>
        <v>0</v>
      </c>
      <c r="AQ53" s="58">
        <f>SUM($AH53:$AM53)/SUM($AH$80:$AM$80)*'Capital Spending'!D$8*$AO$1</f>
        <v>0</v>
      </c>
      <c r="AR53" s="58">
        <f>SUM($AH53:$AM53)/SUM($AH$80:$AM$80)*'Capital Spending'!E$8*$AO$1</f>
        <v>0</v>
      </c>
      <c r="AS53" s="58">
        <f>SUM($AH53:$AM53)/SUM($AH$80:$AM$80)*'Capital Spending'!F$8*$AO$1</f>
        <v>0</v>
      </c>
      <c r="AT53" s="58">
        <f>SUM($AH53:$AM53)/SUM($AH$80:$AM$80)*'Capital Spending'!G$8*$AO$1</f>
        <v>0</v>
      </c>
      <c r="AU53" s="58">
        <f>SUM($AH53:$AM53)/SUM($AH$80:$AM$80)*'Capital Spending'!H$8*$AO$1</f>
        <v>0</v>
      </c>
      <c r="AV53" s="58">
        <f>SUM($AH53:$AM53)/SUM($AH$80:$AM$80)*'Capital Spending'!I$8*$AO$1</f>
        <v>0</v>
      </c>
      <c r="AW53" s="58">
        <f>SUM($AH53:$AM53)/SUM($AH$80:$AM$80)*'Capital Spending'!J$8*$AO$1</f>
        <v>0</v>
      </c>
      <c r="AX53" s="58">
        <f>SUM($AH53:$AM53)/SUM($AH$80:$AM$80)*'Capital Spending'!K$8*$AO$1</f>
        <v>0</v>
      </c>
      <c r="AY53" s="58">
        <f>SUM($AH53:$AM53)/SUM($AH$80:$AM$80)*'Capital Spending'!L$8*$AO$1</f>
        <v>0</v>
      </c>
      <c r="AZ53" s="58">
        <f>SUM($AH53:$AM53)/SUM($AH$80:$AM$80)*'Capital Spending'!M$8*$AO$1</f>
        <v>0</v>
      </c>
      <c r="BA53" s="58">
        <f>SUM($AH53:$AM53)/SUM($AH$80:$AM$80)*'Capital Spending'!N$8*$AO$1</f>
        <v>0</v>
      </c>
      <c r="BB53" s="58">
        <f>SUM($AH53:$AM53)/SUM($AH$80:$AM$80)*'Capital Spending'!O$8*$AO$1</f>
        <v>0</v>
      </c>
      <c r="BC53" s="58">
        <f>SUM($AH53:$AM53)/SUM($AH$80:$AM$80)*'Capital Spending'!P$8*$AO$1</f>
        <v>0</v>
      </c>
      <c r="BD53" s="58">
        <f>SUM($AH53:$AM53)/SUM($AH$80:$AM$80)*'Capital Spending'!Q$8*$AO$1</f>
        <v>0</v>
      </c>
      <c r="BE53" s="58">
        <f>SUM($AH53:$AM53)/SUM($AH$80:$AM$80)*'Capital Spending'!R$8*$AO$1</f>
        <v>0</v>
      </c>
      <c r="BF53" s="58">
        <f>SUM($AH53:$AM53)/SUM($AH$80:$AM$80)*'Capital Spending'!S$8*$AO$1</f>
        <v>0</v>
      </c>
      <c r="BG53" s="58">
        <f>SUM($AH53:$AM53)/SUM($AH$80:$AM$80)*'Capital Spending'!T$8*$AO$1</f>
        <v>0</v>
      </c>
      <c r="BH53" s="58">
        <f>SUM($AH53:$AM53)/SUM($AH$80:$AM$80)*'Capital Spending'!U$8*$AO$1</f>
        <v>0</v>
      </c>
      <c r="BI53" s="3"/>
      <c r="BJ53" s="107">
        <v>0</v>
      </c>
      <c r="BK53" s="29">
        <f>'[20]Retires (Asset and Reserve)'!M107</f>
        <v>0</v>
      </c>
      <c r="BL53" s="29">
        <f>'[20]Retires (Asset and Reserve)'!N107</f>
        <v>0</v>
      </c>
      <c r="BM53" s="29">
        <f>'[20]Retires (Asset and Reserve)'!O107</f>
        <v>0</v>
      </c>
      <c r="BN53" s="29">
        <f>'[20]Retires (Asset and Reserve)'!P107</f>
        <v>0</v>
      </c>
      <c r="BO53" s="29">
        <f>'[20]Retires (Asset and Reserve)'!Q107</f>
        <v>0</v>
      </c>
      <c r="BP53" s="29">
        <f>'[20]Retires (Asset and Reserve)'!R107</f>
        <v>0</v>
      </c>
      <c r="BQ53" s="18">
        <f t="shared" si="166"/>
        <v>0</v>
      </c>
      <c r="BR53" s="19">
        <f t="shared" si="144"/>
        <v>0</v>
      </c>
      <c r="BS53" s="19">
        <f t="shared" si="145"/>
        <v>0</v>
      </c>
      <c r="BT53" s="19">
        <f t="shared" si="146"/>
        <v>0</v>
      </c>
      <c r="BU53" s="19">
        <f t="shared" si="147"/>
        <v>0</v>
      </c>
      <c r="BV53" s="19">
        <f t="shared" si="148"/>
        <v>0</v>
      </c>
      <c r="BW53" s="19">
        <f t="shared" si="149"/>
        <v>0</v>
      </c>
      <c r="BX53" s="19">
        <f t="shared" si="150"/>
        <v>0</v>
      </c>
      <c r="BY53" s="19">
        <f t="shared" si="151"/>
        <v>0</v>
      </c>
      <c r="BZ53" s="19">
        <f t="shared" si="152"/>
        <v>0</v>
      </c>
      <c r="CA53" s="19">
        <f t="shared" si="153"/>
        <v>0</v>
      </c>
      <c r="CB53" s="19">
        <f t="shared" si="154"/>
        <v>0</v>
      </c>
      <c r="CC53" s="19">
        <f t="shared" si="155"/>
        <v>0</v>
      </c>
      <c r="CD53" s="19">
        <f t="shared" si="156"/>
        <v>0</v>
      </c>
      <c r="CE53" s="19">
        <f t="shared" si="157"/>
        <v>0</v>
      </c>
      <c r="CF53" s="19">
        <f t="shared" si="158"/>
        <v>0</v>
      </c>
      <c r="CG53" s="19">
        <f t="shared" si="159"/>
        <v>0</v>
      </c>
      <c r="CH53" s="19">
        <f t="shared" si="160"/>
        <v>0</v>
      </c>
      <c r="CI53" s="19">
        <f t="shared" si="161"/>
        <v>0</v>
      </c>
      <c r="CJ53" s="19">
        <f t="shared" si="162"/>
        <v>0</v>
      </c>
      <c r="CK53" s="19">
        <f t="shared" si="163"/>
        <v>0</v>
      </c>
      <c r="CL53" s="3"/>
      <c r="CM53" s="18">
        <f>'[20]Transfers (Asset and Reserve)'!N107</f>
        <v>0</v>
      </c>
      <c r="CN53" s="18">
        <f>'[20]Transfers (Asset and Reserve)'!O107</f>
        <v>0</v>
      </c>
      <c r="CO53" s="18">
        <f>'[20]Transfers (Asset and Reserve)'!P107</f>
        <v>0</v>
      </c>
      <c r="CP53" s="18">
        <f>'[20]Transfers (Asset and Reserve)'!Q107</f>
        <v>0</v>
      </c>
      <c r="CQ53" s="18">
        <f>'[20]Transfers (Asset and Reserve)'!R107</f>
        <v>0</v>
      </c>
      <c r="CR53" s="18">
        <f>'[20]Transfers (Asset and Reserve)'!S107</f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9">
        <v>0</v>
      </c>
      <c r="CZ53" s="19">
        <v>0</v>
      </c>
      <c r="DA53" s="19">
        <v>0</v>
      </c>
      <c r="DB53" s="19">
        <v>0</v>
      </c>
      <c r="DC53" s="19">
        <v>0</v>
      </c>
      <c r="DD53" s="19">
        <v>0</v>
      </c>
      <c r="DE53" s="19">
        <v>0</v>
      </c>
      <c r="DF53" s="19">
        <v>0</v>
      </c>
      <c r="DG53" s="19">
        <v>0</v>
      </c>
      <c r="DH53" s="19">
        <v>0</v>
      </c>
      <c r="DI53" s="19">
        <v>0</v>
      </c>
      <c r="DJ53" s="19">
        <v>0</v>
      </c>
      <c r="DK53" s="19">
        <v>0</v>
      </c>
      <c r="DL53" s="19">
        <v>0</v>
      </c>
      <c r="DM53" s="19">
        <v>0</v>
      </c>
      <c r="DN53" s="3"/>
    </row>
    <row r="54" spans="1:118" s="2" customFormat="1">
      <c r="A54" s="90">
        <v>39010</v>
      </c>
      <c r="B54" s="88" t="s">
        <v>132</v>
      </c>
      <c r="C54" s="51">
        <f t="shared" si="164"/>
        <v>12646969.404175978</v>
      </c>
      <c r="D54" s="51">
        <f t="shared" si="115"/>
        <v>20859932.702454388</v>
      </c>
      <c r="E54" s="18">
        <f>'[20]Asset End Balances'!N108</f>
        <v>11239299.539999999</v>
      </c>
      <c r="F54" s="19">
        <f t="shared" si="116"/>
        <v>11336745.039999999</v>
      </c>
      <c r="G54" s="19">
        <f t="shared" si="117"/>
        <v>11337724.359999999</v>
      </c>
      <c r="H54" s="19">
        <f t="shared" si="118"/>
        <v>11342490.52</v>
      </c>
      <c r="I54" s="19">
        <f t="shared" si="119"/>
        <v>11835420.42</v>
      </c>
      <c r="J54" s="19">
        <f t="shared" si="120"/>
        <v>11841190.48</v>
      </c>
      <c r="K54" s="20">
        <f t="shared" si="121"/>
        <v>12328780.120000001</v>
      </c>
      <c r="L54" s="19">
        <f t="shared" si="122"/>
        <v>12828146.069203351</v>
      </c>
      <c r="M54" s="19">
        <f t="shared" si="123"/>
        <v>13168499.1713611</v>
      </c>
      <c r="N54" s="19">
        <f t="shared" si="124"/>
        <v>13349240.052141737</v>
      </c>
      <c r="O54" s="19">
        <f t="shared" si="125"/>
        <v>13975131.106334457</v>
      </c>
      <c r="P54" s="19">
        <f t="shared" si="126"/>
        <v>14601022.160527177</v>
      </c>
      <c r="Q54" s="19">
        <f t="shared" si="127"/>
        <v>15226913.214719897</v>
      </c>
      <c r="R54" s="19">
        <f t="shared" si="128"/>
        <v>15852804.268912617</v>
      </c>
      <c r="S54" s="19">
        <f t="shared" si="129"/>
        <v>16478695.323105337</v>
      </c>
      <c r="T54" s="19">
        <f t="shared" si="130"/>
        <v>17104586.377298057</v>
      </c>
      <c r="U54" s="19">
        <f t="shared" si="131"/>
        <v>17730477.431490779</v>
      </c>
      <c r="V54" s="19">
        <f t="shared" si="132"/>
        <v>18356368.485683501</v>
      </c>
      <c r="W54" s="19">
        <f t="shared" si="133"/>
        <v>18982259.539876223</v>
      </c>
      <c r="X54" s="19">
        <f t="shared" si="134"/>
        <v>19608150.594068944</v>
      </c>
      <c r="Y54" s="19">
        <f t="shared" si="135"/>
        <v>20234041.648261666</v>
      </c>
      <c r="Z54" s="19">
        <f t="shared" si="136"/>
        <v>20859932.702454388</v>
      </c>
      <c r="AA54" s="19">
        <f t="shared" si="137"/>
        <v>21485823.75664711</v>
      </c>
      <c r="AB54" s="19">
        <f t="shared" si="138"/>
        <v>22111714.810839832</v>
      </c>
      <c r="AC54" s="19">
        <f t="shared" si="139"/>
        <v>22737605.865032554</v>
      </c>
      <c r="AD54" s="19">
        <f t="shared" si="140"/>
        <v>23363496.919225276</v>
      </c>
      <c r="AE54" s="19">
        <f t="shared" si="141"/>
        <v>23989387.973417997</v>
      </c>
      <c r="AF54" s="19">
        <f t="shared" si="142"/>
        <v>24615279.027610719</v>
      </c>
      <c r="AG54" s="19"/>
      <c r="AH54" s="18">
        <f>'[20]Additions (Asset and Reserve)'!O108</f>
        <v>97445.5</v>
      </c>
      <c r="AI54" s="18">
        <f>'[20]Additions (Asset and Reserve)'!P108</f>
        <v>979.32</v>
      </c>
      <c r="AJ54" s="18">
        <f>'[20]Additions (Asset and Reserve)'!Q108</f>
        <v>4766.16</v>
      </c>
      <c r="AK54" s="18">
        <f>'[20]Additions (Asset and Reserve)'!R108</f>
        <v>492929.9</v>
      </c>
      <c r="AL54" s="18">
        <f>'[20]Additions (Asset and Reserve)'!S108</f>
        <v>5770.06</v>
      </c>
      <c r="AM54" s="18">
        <f>'[20]Additions (Asset and Reserve)'!T108</f>
        <v>0</v>
      </c>
      <c r="AN54" s="58">
        <f t="shared" si="143"/>
        <v>499365.94920335017</v>
      </c>
      <c r="AO54" s="58">
        <f t="shared" si="165"/>
        <v>340353.10215774935</v>
      </c>
      <c r="AP54" s="58">
        <f t="shared" si="165"/>
        <v>180740.88078063665</v>
      </c>
      <c r="AQ54" s="58">
        <f>SUM($AH54:$AM54)/SUM($AH$80:$AM$80)*'Capital Spending'!D$8*$AO$1</f>
        <v>625891.05419272068</v>
      </c>
      <c r="AR54" s="58">
        <f>SUM($AH54:$AM54)/SUM($AH$80:$AM$80)*'Capital Spending'!E$8*$AO$1</f>
        <v>625891.05419272068</v>
      </c>
      <c r="AS54" s="58">
        <f>SUM($AH54:$AM54)/SUM($AH$80:$AM$80)*'Capital Spending'!F$8*$AO$1</f>
        <v>625891.05419272068</v>
      </c>
      <c r="AT54" s="58">
        <f>SUM($AH54:$AM54)/SUM($AH$80:$AM$80)*'Capital Spending'!G$8*$AO$1</f>
        <v>625891.05419272068</v>
      </c>
      <c r="AU54" s="58">
        <f>SUM($AH54:$AM54)/SUM($AH$80:$AM$80)*'Capital Spending'!H$8*$AO$1</f>
        <v>625891.05419272068</v>
      </c>
      <c r="AV54" s="58">
        <f>SUM($AH54:$AM54)/SUM($AH$80:$AM$80)*'Capital Spending'!I$8*$AO$1</f>
        <v>625891.05419272068</v>
      </c>
      <c r="AW54" s="58">
        <f>SUM($AH54:$AM54)/SUM($AH$80:$AM$80)*'Capital Spending'!J$8*$AO$1</f>
        <v>625891.05419272068</v>
      </c>
      <c r="AX54" s="58">
        <f>SUM($AH54:$AM54)/SUM($AH$80:$AM$80)*'Capital Spending'!K$8*$AO$1</f>
        <v>625891.05419272068</v>
      </c>
      <c r="AY54" s="58">
        <f>SUM($AH54:$AM54)/SUM($AH$80:$AM$80)*'Capital Spending'!L$8*$AO$1</f>
        <v>625891.05419272068</v>
      </c>
      <c r="AZ54" s="58">
        <f>SUM($AH54:$AM54)/SUM($AH$80:$AM$80)*'Capital Spending'!M$8*$AO$1</f>
        <v>625891.05419272068</v>
      </c>
      <c r="BA54" s="58">
        <f>SUM($AH54:$AM54)/SUM($AH$80:$AM$80)*'Capital Spending'!N$8*$AO$1</f>
        <v>625891.05419272068</v>
      </c>
      <c r="BB54" s="58">
        <f>SUM($AH54:$AM54)/SUM($AH$80:$AM$80)*'Capital Spending'!O$8*$AO$1</f>
        <v>625891.05419272068</v>
      </c>
      <c r="BC54" s="58">
        <f>SUM($AH54:$AM54)/SUM($AH$80:$AM$80)*'Capital Spending'!P$8*$AO$1</f>
        <v>625891.05419272068</v>
      </c>
      <c r="BD54" s="58">
        <f>SUM($AH54:$AM54)/SUM($AH$80:$AM$80)*'Capital Spending'!Q$8*$AO$1</f>
        <v>625891.05419272068</v>
      </c>
      <c r="BE54" s="58">
        <f>SUM($AH54:$AM54)/SUM($AH$80:$AM$80)*'Capital Spending'!R$8*$AO$1</f>
        <v>625891.05419272068</v>
      </c>
      <c r="BF54" s="58">
        <f>SUM($AH54:$AM54)/SUM($AH$80:$AM$80)*'Capital Spending'!S$8*$AO$1</f>
        <v>625891.05419272068</v>
      </c>
      <c r="BG54" s="58">
        <f>SUM($AH54:$AM54)/SUM($AH$80:$AM$80)*'Capital Spending'!T$8*$AO$1</f>
        <v>625891.05419272068</v>
      </c>
      <c r="BH54" s="58">
        <f>SUM($AH54:$AM54)/SUM($AH$80:$AM$80)*'Capital Spending'!U$8*$AO$1</f>
        <v>625891.05419272068</v>
      </c>
      <c r="BI54" s="3"/>
      <c r="BJ54" s="107">
        <v>0</v>
      </c>
      <c r="BK54" s="29">
        <f>'[20]Retires (Asset and Reserve)'!M108</f>
        <v>0</v>
      </c>
      <c r="BL54" s="29">
        <f>'[20]Retires (Asset and Reserve)'!N108</f>
        <v>0</v>
      </c>
      <c r="BM54" s="29">
        <f>'[20]Retires (Asset and Reserve)'!O108</f>
        <v>0</v>
      </c>
      <c r="BN54" s="29">
        <f>'[20]Retires (Asset and Reserve)'!P108</f>
        <v>0</v>
      </c>
      <c r="BO54" s="29">
        <f>'[20]Retires (Asset and Reserve)'!Q108</f>
        <v>0</v>
      </c>
      <c r="BP54" s="29">
        <f>'[20]Retires (Asset and Reserve)'!R108</f>
        <v>0</v>
      </c>
      <c r="BQ54" s="18">
        <f t="shared" si="166"/>
        <v>0</v>
      </c>
      <c r="BR54" s="19">
        <f t="shared" si="144"/>
        <v>0</v>
      </c>
      <c r="BS54" s="19">
        <f t="shared" si="145"/>
        <v>0</v>
      </c>
      <c r="BT54" s="19">
        <f t="shared" si="146"/>
        <v>0</v>
      </c>
      <c r="BU54" s="19">
        <f t="shared" si="147"/>
        <v>0</v>
      </c>
      <c r="BV54" s="19">
        <f t="shared" si="148"/>
        <v>0</v>
      </c>
      <c r="BW54" s="19">
        <f t="shared" si="149"/>
        <v>0</v>
      </c>
      <c r="BX54" s="19">
        <f t="shared" si="150"/>
        <v>0</v>
      </c>
      <c r="BY54" s="19">
        <f t="shared" si="151"/>
        <v>0</v>
      </c>
      <c r="BZ54" s="19">
        <f t="shared" si="152"/>
        <v>0</v>
      </c>
      <c r="CA54" s="19">
        <f t="shared" si="153"/>
        <v>0</v>
      </c>
      <c r="CB54" s="19">
        <f t="shared" si="154"/>
        <v>0</v>
      </c>
      <c r="CC54" s="19">
        <f t="shared" si="155"/>
        <v>0</v>
      </c>
      <c r="CD54" s="19">
        <f t="shared" si="156"/>
        <v>0</v>
      </c>
      <c r="CE54" s="19">
        <f t="shared" si="157"/>
        <v>0</v>
      </c>
      <c r="CF54" s="19">
        <f t="shared" si="158"/>
        <v>0</v>
      </c>
      <c r="CG54" s="19">
        <f t="shared" si="159"/>
        <v>0</v>
      </c>
      <c r="CH54" s="19">
        <f t="shared" si="160"/>
        <v>0</v>
      </c>
      <c r="CI54" s="19">
        <f t="shared" si="161"/>
        <v>0</v>
      </c>
      <c r="CJ54" s="19">
        <f t="shared" si="162"/>
        <v>0</v>
      </c>
      <c r="CK54" s="19">
        <f t="shared" si="163"/>
        <v>0</v>
      </c>
      <c r="CL54" s="3"/>
      <c r="CM54" s="18">
        <f>'[20]Transfers (Asset and Reserve)'!N108</f>
        <v>0</v>
      </c>
      <c r="CN54" s="18">
        <f>'[20]Transfers (Asset and Reserve)'!O108</f>
        <v>0</v>
      </c>
      <c r="CO54" s="18">
        <f>'[20]Transfers (Asset and Reserve)'!P108</f>
        <v>0</v>
      </c>
      <c r="CP54" s="18">
        <f>'[20]Transfers (Asset and Reserve)'!Q108</f>
        <v>0</v>
      </c>
      <c r="CQ54" s="18">
        <f>'[20]Transfers (Asset and Reserve)'!R108</f>
        <v>0</v>
      </c>
      <c r="CR54" s="18">
        <f>'[20]Transfers (Asset and Reserve)'!S108</f>
        <v>487589.64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0</v>
      </c>
      <c r="DD54" s="19">
        <v>0</v>
      </c>
      <c r="DE54" s="19">
        <v>0</v>
      </c>
      <c r="DF54" s="19">
        <v>0</v>
      </c>
      <c r="DG54" s="19">
        <v>0</v>
      </c>
      <c r="DH54" s="19">
        <v>0</v>
      </c>
      <c r="DI54" s="19">
        <v>0</v>
      </c>
      <c r="DJ54" s="19">
        <v>0</v>
      </c>
      <c r="DK54" s="19">
        <v>0</v>
      </c>
      <c r="DL54" s="19">
        <v>0</v>
      </c>
      <c r="DM54" s="19">
        <v>0</v>
      </c>
      <c r="DN54" s="3"/>
    </row>
    <row r="55" spans="1:118" s="2" customFormat="1">
      <c r="A55" s="90">
        <v>39100</v>
      </c>
      <c r="B55" s="88" t="s">
        <v>12</v>
      </c>
      <c r="C55" s="51">
        <f t="shared" si="114"/>
        <v>2374128.36787776</v>
      </c>
      <c r="D55" s="51">
        <f t="shared" si="115"/>
        <v>2438351.7380636302</v>
      </c>
      <c r="E55" s="18">
        <f>'[20]Asset End Balances'!N109</f>
        <v>2367029.84</v>
      </c>
      <c r="F55" s="19">
        <f t="shared" si="116"/>
        <v>2367029.84</v>
      </c>
      <c r="G55" s="19">
        <f t="shared" si="117"/>
        <v>2367029.84</v>
      </c>
      <c r="H55" s="19">
        <f t="shared" si="118"/>
        <v>2365024.54</v>
      </c>
      <c r="I55" s="19">
        <f t="shared" si="119"/>
        <v>2365024.54</v>
      </c>
      <c r="J55" s="19">
        <f t="shared" si="120"/>
        <v>2369856.9900000002</v>
      </c>
      <c r="K55" s="20">
        <f t="shared" si="121"/>
        <v>2369856.9900000002</v>
      </c>
      <c r="L55" s="19">
        <f t="shared" si="122"/>
        <v>2373866.2893943852</v>
      </c>
      <c r="M55" s="19">
        <f t="shared" si="123"/>
        <v>2376598.9096071469</v>
      </c>
      <c r="N55" s="19">
        <f t="shared" si="124"/>
        <v>2378050.0383935818</v>
      </c>
      <c r="O55" s="19">
        <f t="shared" si="125"/>
        <v>2383075.1800327525</v>
      </c>
      <c r="P55" s="19">
        <f t="shared" si="126"/>
        <v>2388100.3216719232</v>
      </c>
      <c r="Q55" s="19">
        <f t="shared" si="127"/>
        <v>2393125.4633110939</v>
      </c>
      <c r="R55" s="19">
        <f t="shared" si="128"/>
        <v>2398150.6049502646</v>
      </c>
      <c r="S55" s="19">
        <f t="shared" si="129"/>
        <v>2403175.7465894353</v>
      </c>
      <c r="T55" s="19">
        <f t="shared" si="130"/>
        <v>2408200.888228606</v>
      </c>
      <c r="U55" s="19">
        <f t="shared" si="131"/>
        <v>2413226.0298677767</v>
      </c>
      <c r="V55" s="19">
        <f t="shared" si="132"/>
        <v>2418251.1715069474</v>
      </c>
      <c r="W55" s="19">
        <f t="shared" si="133"/>
        <v>2423276.3131461181</v>
      </c>
      <c r="X55" s="19">
        <f t="shared" si="134"/>
        <v>2428301.4547852888</v>
      </c>
      <c r="Y55" s="19">
        <f t="shared" si="135"/>
        <v>2433326.5964244595</v>
      </c>
      <c r="Z55" s="19">
        <f t="shared" si="136"/>
        <v>2438351.7380636302</v>
      </c>
      <c r="AA55" s="19">
        <f t="shared" si="137"/>
        <v>2443376.8797028009</v>
      </c>
      <c r="AB55" s="19">
        <f t="shared" si="138"/>
        <v>2448402.0213419716</v>
      </c>
      <c r="AC55" s="19">
        <f t="shared" si="139"/>
        <v>2453427.1629811423</v>
      </c>
      <c r="AD55" s="19">
        <f t="shared" si="140"/>
        <v>2458452.304620313</v>
      </c>
      <c r="AE55" s="19">
        <f t="shared" si="141"/>
        <v>2463477.4462594837</v>
      </c>
      <c r="AF55" s="19">
        <f t="shared" si="142"/>
        <v>2468502.5878986544</v>
      </c>
      <c r="AG55" s="19"/>
      <c r="AH55" s="18">
        <f>'[20]Additions (Asset and Reserve)'!O109</f>
        <v>0</v>
      </c>
      <c r="AI55" s="18">
        <f>'[20]Additions (Asset and Reserve)'!P109</f>
        <v>0</v>
      </c>
      <c r="AJ55" s="18">
        <f>'[20]Additions (Asset and Reserve)'!Q109</f>
        <v>0</v>
      </c>
      <c r="AK55" s="18">
        <f>'[20]Additions (Asset and Reserve)'!R109</f>
        <v>0</v>
      </c>
      <c r="AL55" s="18">
        <f>'[20]Additions (Asset and Reserve)'!S109</f>
        <v>4832.45</v>
      </c>
      <c r="AM55" s="18">
        <f>'[20]Additions (Asset and Reserve)'!T109</f>
        <v>0</v>
      </c>
      <c r="AN55" s="58">
        <f t="shared" si="143"/>
        <v>4009.2993943848519</v>
      </c>
      <c r="AO55" s="58">
        <f t="shared" si="165"/>
        <v>2732.6202127618262</v>
      </c>
      <c r="AP55" s="58">
        <f t="shared" si="165"/>
        <v>1451.1287864349438</v>
      </c>
      <c r="AQ55" s="58">
        <f>SUM($AH55:$AM55)/SUM($AH$80:$AM$80)*'Capital Spending'!D$8*$AO$1</f>
        <v>5025.1416391707317</v>
      </c>
      <c r="AR55" s="58">
        <f>SUM($AH55:$AM55)/SUM($AH$80:$AM$80)*'Capital Spending'!E$8*$AO$1</f>
        <v>5025.1416391707317</v>
      </c>
      <c r="AS55" s="58">
        <f>SUM($AH55:$AM55)/SUM($AH$80:$AM$80)*'Capital Spending'!F$8*$AO$1</f>
        <v>5025.1416391707317</v>
      </c>
      <c r="AT55" s="58">
        <f>SUM($AH55:$AM55)/SUM($AH$80:$AM$80)*'Capital Spending'!G$8*$AO$1</f>
        <v>5025.1416391707317</v>
      </c>
      <c r="AU55" s="58">
        <f>SUM($AH55:$AM55)/SUM($AH$80:$AM$80)*'Capital Spending'!H$8*$AO$1</f>
        <v>5025.1416391707317</v>
      </c>
      <c r="AV55" s="58">
        <f>SUM($AH55:$AM55)/SUM($AH$80:$AM$80)*'Capital Spending'!I$8*$AO$1</f>
        <v>5025.1416391707317</v>
      </c>
      <c r="AW55" s="58">
        <f>SUM($AH55:$AM55)/SUM($AH$80:$AM$80)*'Capital Spending'!J$8*$AO$1</f>
        <v>5025.1416391707317</v>
      </c>
      <c r="AX55" s="58">
        <f>SUM($AH55:$AM55)/SUM($AH$80:$AM$80)*'Capital Spending'!K$8*$AO$1</f>
        <v>5025.1416391707317</v>
      </c>
      <c r="AY55" s="58">
        <f>SUM($AH55:$AM55)/SUM($AH$80:$AM$80)*'Capital Spending'!L$8*$AO$1</f>
        <v>5025.1416391707317</v>
      </c>
      <c r="AZ55" s="58">
        <f>SUM($AH55:$AM55)/SUM($AH$80:$AM$80)*'Capital Spending'!M$8*$AO$1</f>
        <v>5025.1416391707317</v>
      </c>
      <c r="BA55" s="58">
        <f>SUM($AH55:$AM55)/SUM($AH$80:$AM$80)*'Capital Spending'!N$8*$AO$1</f>
        <v>5025.1416391707317</v>
      </c>
      <c r="BB55" s="58">
        <f>SUM($AH55:$AM55)/SUM($AH$80:$AM$80)*'Capital Spending'!O$8*$AO$1</f>
        <v>5025.1416391707317</v>
      </c>
      <c r="BC55" s="58">
        <f>SUM($AH55:$AM55)/SUM($AH$80:$AM$80)*'Capital Spending'!P$8*$AO$1</f>
        <v>5025.1416391707317</v>
      </c>
      <c r="BD55" s="58">
        <f>SUM($AH55:$AM55)/SUM($AH$80:$AM$80)*'Capital Spending'!Q$8*$AO$1</f>
        <v>5025.1416391707317</v>
      </c>
      <c r="BE55" s="58">
        <f>SUM($AH55:$AM55)/SUM($AH$80:$AM$80)*'Capital Spending'!R$8*$AO$1</f>
        <v>5025.1416391707317</v>
      </c>
      <c r="BF55" s="58">
        <f>SUM($AH55:$AM55)/SUM($AH$80:$AM$80)*'Capital Spending'!S$8*$AO$1</f>
        <v>5025.1416391707317</v>
      </c>
      <c r="BG55" s="58">
        <f>SUM($AH55:$AM55)/SUM($AH$80:$AM$80)*'Capital Spending'!T$8*$AO$1</f>
        <v>5025.1416391707317</v>
      </c>
      <c r="BH55" s="58">
        <f>SUM($AH55:$AM55)/SUM($AH$80:$AM$80)*'Capital Spending'!U$8*$AO$1</f>
        <v>5025.1416391707317</v>
      </c>
      <c r="BI55" s="3"/>
      <c r="BJ55" s="107">
        <v>0</v>
      </c>
      <c r="BK55" s="29">
        <f>'[20]Retires (Asset and Reserve)'!M109</f>
        <v>0</v>
      </c>
      <c r="BL55" s="29">
        <f>'[20]Retires (Asset and Reserve)'!N109</f>
        <v>0</v>
      </c>
      <c r="BM55" s="29">
        <f>'[20]Retires (Asset and Reserve)'!O109</f>
        <v>-2005.3</v>
      </c>
      <c r="BN55" s="29">
        <f>'[20]Retires (Asset and Reserve)'!P109</f>
        <v>0</v>
      </c>
      <c r="BO55" s="29">
        <f>'[20]Retires (Asset and Reserve)'!Q109</f>
        <v>0</v>
      </c>
      <c r="BP55" s="29">
        <f>'[20]Retires (Asset and Reserve)'!R109</f>
        <v>0</v>
      </c>
      <c r="BQ55" s="18">
        <f t="shared" si="166"/>
        <v>0</v>
      </c>
      <c r="BR55" s="19">
        <f t="shared" si="144"/>
        <v>0</v>
      </c>
      <c r="BS55" s="19">
        <f t="shared" si="145"/>
        <v>0</v>
      </c>
      <c r="BT55" s="19">
        <f t="shared" si="146"/>
        <v>0</v>
      </c>
      <c r="BU55" s="19">
        <f t="shared" si="147"/>
        <v>0</v>
      </c>
      <c r="BV55" s="19">
        <f t="shared" si="148"/>
        <v>0</v>
      </c>
      <c r="BW55" s="19">
        <f t="shared" si="149"/>
        <v>0</v>
      </c>
      <c r="BX55" s="19">
        <f t="shared" si="150"/>
        <v>0</v>
      </c>
      <c r="BY55" s="19">
        <f t="shared" si="151"/>
        <v>0</v>
      </c>
      <c r="BZ55" s="19">
        <f t="shared" si="152"/>
        <v>0</v>
      </c>
      <c r="CA55" s="19">
        <f t="shared" si="153"/>
        <v>0</v>
      </c>
      <c r="CB55" s="19">
        <f t="shared" si="154"/>
        <v>0</v>
      </c>
      <c r="CC55" s="19">
        <f t="shared" si="155"/>
        <v>0</v>
      </c>
      <c r="CD55" s="19">
        <f t="shared" si="156"/>
        <v>0</v>
      </c>
      <c r="CE55" s="19">
        <f t="shared" si="157"/>
        <v>0</v>
      </c>
      <c r="CF55" s="19">
        <f t="shared" si="158"/>
        <v>0</v>
      </c>
      <c r="CG55" s="19">
        <f t="shared" si="159"/>
        <v>0</v>
      </c>
      <c r="CH55" s="19">
        <f t="shared" si="160"/>
        <v>0</v>
      </c>
      <c r="CI55" s="19">
        <f t="shared" si="161"/>
        <v>0</v>
      </c>
      <c r="CJ55" s="19">
        <f t="shared" si="162"/>
        <v>0</v>
      </c>
      <c r="CK55" s="19">
        <f t="shared" si="163"/>
        <v>0</v>
      </c>
      <c r="CL55" s="3"/>
      <c r="CM55" s="18">
        <f>'[20]Transfers (Asset and Reserve)'!N109</f>
        <v>0</v>
      </c>
      <c r="CN55" s="18">
        <f>'[20]Transfers (Asset and Reserve)'!O109</f>
        <v>0</v>
      </c>
      <c r="CO55" s="18">
        <f>'[20]Transfers (Asset and Reserve)'!P109</f>
        <v>0</v>
      </c>
      <c r="CP55" s="18">
        <f>'[20]Transfers (Asset and Reserve)'!Q109</f>
        <v>0</v>
      </c>
      <c r="CQ55" s="18">
        <f>'[20]Transfers (Asset and Reserve)'!R109</f>
        <v>0</v>
      </c>
      <c r="CR55" s="18">
        <f>'[20]Transfers (Asset and Reserve)'!S109</f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0</v>
      </c>
      <c r="DE55" s="19">
        <v>0</v>
      </c>
      <c r="DF55" s="19">
        <v>0</v>
      </c>
      <c r="DG55" s="19">
        <v>0</v>
      </c>
      <c r="DH55" s="19">
        <v>0</v>
      </c>
      <c r="DI55" s="19">
        <v>0</v>
      </c>
      <c r="DJ55" s="19">
        <v>0</v>
      </c>
      <c r="DK55" s="19">
        <v>0</v>
      </c>
      <c r="DL55" s="19">
        <v>0</v>
      </c>
      <c r="DM55" s="19">
        <v>0</v>
      </c>
      <c r="DN55" s="3"/>
    </row>
    <row r="56" spans="1:118" s="2" customFormat="1">
      <c r="A56" s="142">
        <v>39101</v>
      </c>
      <c r="B56" t="s">
        <v>194</v>
      </c>
      <c r="C56" s="51">
        <f t="shared" ref="C56:C78" si="167">SUM(E56:Q56)/13</f>
        <v>0</v>
      </c>
      <c r="D56" s="51">
        <f t="shared" ref="D56:D78" si="168">SUM(T56:AF56)/13</f>
        <v>0</v>
      </c>
      <c r="E56" s="18">
        <v>0</v>
      </c>
      <c r="F56" s="19">
        <f t="shared" ref="F56:F78" si="169">E56+AH56+BK56+CM56</f>
        <v>0</v>
      </c>
      <c r="G56" s="19">
        <f t="shared" ref="G56:G78" si="170">F56+AI56+BL56+CN56</f>
        <v>0</v>
      </c>
      <c r="H56" s="19">
        <f t="shared" ref="H56:H78" si="171">G56+AJ56+BM56+CO56</f>
        <v>0</v>
      </c>
      <c r="I56" s="19">
        <f t="shared" ref="I56:I78" si="172">H56+AK56+BN56+CP56</f>
        <v>0</v>
      </c>
      <c r="J56" s="19">
        <f t="shared" ref="J56:J78" si="173">I56+AL56+BO56+CQ56</f>
        <v>0</v>
      </c>
      <c r="K56" s="20">
        <f t="shared" ref="K56:K78" si="174">J56+AM56+BP56+CR56</f>
        <v>0</v>
      </c>
      <c r="L56" s="19">
        <f t="shared" ref="L56:L78" si="175">K56+AN56+BQ56+CS56</f>
        <v>0</v>
      </c>
      <c r="M56" s="19">
        <f t="shared" ref="M56:M78" si="176">L56+AO56+BR56+CT56</f>
        <v>0</v>
      </c>
      <c r="N56" s="19">
        <f t="shared" ref="N56:N78" si="177">M56+AP56+BS56+CU56</f>
        <v>0</v>
      </c>
      <c r="O56" s="19">
        <f t="shared" ref="O56:O78" si="178">N56+AQ56+BT56+CV56</f>
        <v>0</v>
      </c>
      <c r="P56" s="19">
        <f t="shared" ref="P56:P78" si="179">O56+AR56+BU56+CW56</f>
        <v>0</v>
      </c>
      <c r="Q56" s="19">
        <f t="shared" ref="Q56:Q78" si="180">P56+AS56+BV56+CX56</f>
        <v>0</v>
      </c>
      <c r="R56" s="19">
        <f t="shared" ref="R56:R78" si="181">Q56+AT56+BW56+CY56</f>
        <v>0</v>
      </c>
      <c r="S56" s="19">
        <f t="shared" ref="S56:S78" si="182">R56+AU56+BX56+CZ56</f>
        <v>0</v>
      </c>
      <c r="T56" s="19">
        <f t="shared" ref="T56:T78" si="183">S56+AV56+BY56+DA56</f>
        <v>0</v>
      </c>
      <c r="U56" s="19">
        <f t="shared" ref="U56:U78" si="184">T56+AW56+BZ56+DB56</f>
        <v>0</v>
      </c>
      <c r="V56" s="19">
        <f t="shared" ref="V56:V78" si="185">U56+AX56+CA56+DC56</f>
        <v>0</v>
      </c>
      <c r="W56" s="19">
        <f t="shared" ref="W56:W78" si="186">V56+AY56+CB56+DD56</f>
        <v>0</v>
      </c>
      <c r="X56" s="19">
        <f t="shared" ref="X56:X78" si="187">W56+AZ56+CC56+DE56</f>
        <v>0</v>
      </c>
      <c r="Y56" s="19">
        <f t="shared" ref="Y56:Y78" si="188">X56+BA56+CD56+DF56</f>
        <v>0</v>
      </c>
      <c r="Z56" s="19">
        <f t="shared" ref="Z56:Z78" si="189">Y56+BB56+CE56+DG56</f>
        <v>0</v>
      </c>
      <c r="AA56" s="19">
        <f t="shared" ref="AA56:AA78" si="190">Z56+BC56+CF56+DH56</f>
        <v>0</v>
      </c>
      <c r="AB56" s="19">
        <f t="shared" ref="AB56:AB78" si="191">AA56+BD56+CG56+DI56</f>
        <v>0</v>
      </c>
      <c r="AC56" s="19">
        <f t="shared" ref="AC56:AC78" si="192">AB56+BE56+CH56+DJ56</f>
        <v>0</v>
      </c>
      <c r="AD56" s="19">
        <f t="shared" ref="AD56:AD78" si="193">AC56+BF56+CI56+DK56</f>
        <v>0</v>
      </c>
      <c r="AE56" s="19">
        <f t="shared" ref="AE56:AE78" si="194">AD56+BG56+CJ56+DL56</f>
        <v>0</v>
      </c>
      <c r="AF56" s="19">
        <f t="shared" ref="AF56:AF78" si="195">AE56+BH56+CK56+DM56</f>
        <v>0</v>
      </c>
      <c r="AG56" s="19"/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58">
        <f t="shared" si="143"/>
        <v>0</v>
      </c>
      <c r="AO56" s="58">
        <f t="shared" si="165"/>
        <v>0</v>
      </c>
      <c r="AP56" s="58">
        <f t="shared" si="165"/>
        <v>0</v>
      </c>
      <c r="AQ56" s="58">
        <f>SUM($AH56:$AM56)/SUM($AH$80:$AM$80)*'Capital Spending'!D$8*$AO$1</f>
        <v>0</v>
      </c>
      <c r="AR56" s="58">
        <f>SUM($AH56:$AM56)/SUM($AH$80:$AM$80)*'Capital Spending'!E$8*$AO$1</f>
        <v>0</v>
      </c>
      <c r="AS56" s="58">
        <f>SUM($AH56:$AM56)/SUM($AH$80:$AM$80)*'Capital Spending'!F$8*$AO$1</f>
        <v>0</v>
      </c>
      <c r="AT56" s="58">
        <f>SUM($AH56:$AM56)/SUM($AH$80:$AM$80)*'Capital Spending'!G$8*$AO$1</f>
        <v>0</v>
      </c>
      <c r="AU56" s="58">
        <f>SUM($AH56:$AM56)/SUM($AH$80:$AM$80)*'Capital Spending'!H$8*$AO$1</f>
        <v>0</v>
      </c>
      <c r="AV56" s="58">
        <f>SUM($AH56:$AM56)/SUM($AH$80:$AM$80)*'Capital Spending'!I$8*$AO$1</f>
        <v>0</v>
      </c>
      <c r="AW56" s="58">
        <f>SUM($AH56:$AM56)/SUM($AH$80:$AM$80)*'Capital Spending'!J$8*$AO$1</f>
        <v>0</v>
      </c>
      <c r="AX56" s="58">
        <f>SUM($AH56:$AM56)/SUM($AH$80:$AM$80)*'Capital Spending'!K$8*$AO$1</f>
        <v>0</v>
      </c>
      <c r="AY56" s="58">
        <f>SUM($AH56:$AM56)/SUM($AH$80:$AM$80)*'Capital Spending'!L$8*$AO$1</f>
        <v>0</v>
      </c>
      <c r="AZ56" s="58">
        <f>SUM($AH56:$AM56)/SUM($AH$80:$AM$80)*'Capital Spending'!M$8*$AO$1</f>
        <v>0</v>
      </c>
      <c r="BA56" s="58">
        <f>SUM($AH56:$AM56)/SUM($AH$80:$AM$80)*'Capital Spending'!N$8*$AO$1</f>
        <v>0</v>
      </c>
      <c r="BB56" s="58">
        <f>SUM($AH56:$AM56)/SUM($AH$80:$AM$80)*'Capital Spending'!O$8*$AO$1</f>
        <v>0</v>
      </c>
      <c r="BC56" s="58">
        <f>SUM($AH56:$AM56)/SUM($AH$80:$AM$80)*'Capital Spending'!P$8*$AO$1</f>
        <v>0</v>
      </c>
      <c r="BD56" s="58">
        <f>SUM($AH56:$AM56)/SUM($AH$80:$AM$80)*'Capital Spending'!Q$8*$AO$1</f>
        <v>0</v>
      </c>
      <c r="BE56" s="58">
        <f>SUM($AH56:$AM56)/SUM($AH$80:$AM$80)*'Capital Spending'!R$8*$AO$1</f>
        <v>0</v>
      </c>
      <c r="BF56" s="58">
        <f>SUM($AH56:$AM56)/SUM($AH$80:$AM$80)*'Capital Spending'!S$8*$AO$1</f>
        <v>0</v>
      </c>
      <c r="BG56" s="58">
        <f>SUM($AH56:$AM56)/SUM($AH$80:$AM$80)*'Capital Spending'!T$8*$AO$1</f>
        <v>0</v>
      </c>
      <c r="BH56" s="58">
        <f>SUM($AH56:$AM56)/SUM($AH$80:$AM$80)*'Capital Spending'!U$8*$AO$1</f>
        <v>0</v>
      </c>
      <c r="BI56" s="3"/>
      <c r="BJ56" s="107"/>
      <c r="BK56" s="29">
        <f>0</f>
        <v>0</v>
      </c>
      <c r="BL56" s="29">
        <f>0</f>
        <v>0</v>
      </c>
      <c r="BM56" s="29">
        <f>0</f>
        <v>0</v>
      </c>
      <c r="BN56" s="29">
        <f>0</f>
        <v>0</v>
      </c>
      <c r="BO56" s="29">
        <f>0</f>
        <v>0</v>
      </c>
      <c r="BP56" s="29">
        <f>0</f>
        <v>0</v>
      </c>
      <c r="BQ56" s="18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3"/>
      <c r="CM56" s="18">
        <f>0</f>
        <v>0</v>
      </c>
      <c r="CN56" s="18">
        <f>0</f>
        <v>0</v>
      </c>
      <c r="CO56" s="18">
        <f>0</f>
        <v>0</v>
      </c>
      <c r="CP56" s="18">
        <f>0</f>
        <v>0</v>
      </c>
      <c r="CQ56" s="18">
        <f>0</f>
        <v>0</v>
      </c>
      <c r="CR56" s="18">
        <f>0</f>
        <v>0</v>
      </c>
      <c r="CS56" s="18">
        <v>0</v>
      </c>
      <c r="CT56" s="18">
        <v>0</v>
      </c>
      <c r="CU56" s="18">
        <v>0</v>
      </c>
      <c r="CV56" s="18">
        <v>0</v>
      </c>
      <c r="CW56" s="18">
        <v>0</v>
      </c>
      <c r="CX56" s="18">
        <v>0</v>
      </c>
      <c r="CY56" s="19">
        <v>0</v>
      </c>
      <c r="CZ56" s="19">
        <v>0</v>
      </c>
      <c r="DA56" s="19">
        <v>0</v>
      </c>
      <c r="DB56" s="19">
        <v>0</v>
      </c>
      <c r="DC56" s="19">
        <v>0</v>
      </c>
      <c r="DD56" s="19">
        <v>0</v>
      </c>
      <c r="DE56" s="19">
        <v>0</v>
      </c>
      <c r="DF56" s="19">
        <v>0</v>
      </c>
      <c r="DG56" s="19">
        <v>0</v>
      </c>
      <c r="DH56" s="19">
        <v>0</v>
      </c>
      <c r="DI56" s="19">
        <v>0</v>
      </c>
      <c r="DJ56" s="19">
        <v>0</v>
      </c>
      <c r="DK56" s="19">
        <v>0</v>
      </c>
      <c r="DL56" s="19">
        <v>0</v>
      </c>
      <c r="DM56" s="19">
        <v>0</v>
      </c>
      <c r="DN56" s="3"/>
    </row>
    <row r="57" spans="1:118" s="2" customFormat="1">
      <c r="A57" s="142">
        <v>39102</v>
      </c>
      <c r="B57" t="s">
        <v>218</v>
      </c>
      <c r="C57" s="51">
        <f t="shared" si="167"/>
        <v>0</v>
      </c>
      <c r="D57" s="51">
        <f t="shared" si="168"/>
        <v>0</v>
      </c>
      <c r="E57" s="18">
        <v>0</v>
      </c>
      <c r="F57" s="19">
        <f t="shared" si="169"/>
        <v>0</v>
      </c>
      <c r="G57" s="19">
        <f t="shared" si="170"/>
        <v>0</v>
      </c>
      <c r="H57" s="19">
        <f t="shared" si="171"/>
        <v>0</v>
      </c>
      <c r="I57" s="19">
        <f t="shared" si="172"/>
        <v>0</v>
      </c>
      <c r="J57" s="19">
        <f t="shared" si="173"/>
        <v>0</v>
      </c>
      <c r="K57" s="20">
        <f t="shared" si="174"/>
        <v>0</v>
      </c>
      <c r="L57" s="19">
        <f t="shared" si="175"/>
        <v>0</v>
      </c>
      <c r="M57" s="19">
        <f t="shared" si="176"/>
        <v>0</v>
      </c>
      <c r="N57" s="19">
        <f t="shared" si="177"/>
        <v>0</v>
      </c>
      <c r="O57" s="19">
        <f t="shared" si="178"/>
        <v>0</v>
      </c>
      <c r="P57" s="19">
        <f t="shared" si="179"/>
        <v>0</v>
      </c>
      <c r="Q57" s="19">
        <f t="shared" si="180"/>
        <v>0</v>
      </c>
      <c r="R57" s="19">
        <f t="shared" si="181"/>
        <v>0</v>
      </c>
      <c r="S57" s="19">
        <f t="shared" si="182"/>
        <v>0</v>
      </c>
      <c r="T57" s="19">
        <f t="shared" si="183"/>
        <v>0</v>
      </c>
      <c r="U57" s="19">
        <f t="shared" si="184"/>
        <v>0</v>
      </c>
      <c r="V57" s="19">
        <f t="shared" si="185"/>
        <v>0</v>
      </c>
      <c r="W57" s="19">
        <f t="shared" si="186"/>
        <v>0</v>
      </c>
      <c r="X57" s="19">
        <f t="shared" si="187"/>
        <v>0</v>
      </c>
      <c r="Y57" s="19">
        <f t="shared" si="188"/>
        <v>0</v>
      </c>
      <c r="Z57" s="19">
        <f t="shared" si="189"/>
        <v>0</v>
      </c>
      <c r="AA57" s="19">
        <f t="shared" si="190"/>
        <v>0</v>
      </c>
      <c r="AB57" s="19">
        <f t="shared" si="191"/>
        <v>0</v>
      </c>
      <c r="AC57" s="19">
        <f t="shared" si="192"/>
        <v>0</v>
      </c>
      <c r="AD57" s="19">
        <f t="shared" si="193"/>
        <v>0</v>
      </c>
      <c r="AE57" s="19">
        <f t="shared" si="194"/>
        <v>0</v>
      </c>
      <c r="AF57" s="19">
        <f t="shared" si="195"/>
        <v>0</v>
      </c>
      <c r="AG57" s="19"/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58">
        <f t="shared" si="143"/>
        <v>0</v>
      </c>
      <c r="AO57" s="58">
        <f t="shared" si="165"/>
        <v>0</v>
      </c>
      <c r="AP57" s="58">
        <f t="shared" si="165"/>
        <v>0</v>
      </c>
      <c r="AQ57" s="58">
        <f>SUM($AH57:$AM57)/SUM($AH$80:$AM$80)*'Capital Spending'!D$8*$AO$1</f>
        <v>0</v>
      </c>
      <c r="AR57" s="58">
        <f>SUM($AH57:$AM57)/SUM($AH$80:$AM$80)*'Capital Spending'!E$8*$AO$1</f>
        <v>0</v>
      </c>
      <c r="AS57" s="58">
        <f>SUM($AH57:$AM57)/SUM($AH$80:$AM$80)*'Capital Spending'!F$8*$AO$1</f>
        <v>0</v>
      </c>
      <c r="AT57" s="58">
        <f>SUM($AH57:$AM57)/SUM($AH$80:$AM$80)*'Capital Spending'!G$8*$AO$1</f>
        <v>0</v>
      </c>
      <c r="AU57" s="58">
        <f>SUM($AH57:$AM57)/SUM($AH$80:$AM$80)*'Capital Spending'!H$8*$AO$1</f>
        <v>0</v>
      </c>
      <c r="AV57" s="58">
        <f>SUM($AH57:$AM57)/SUM($AH$80:$AM$80)*'Capital Spending'!I$8*$AO$1</f>
        <v>0</v>
      </c>
      <c r="AW57" s="58">
        <f>SUM($AH57:$AM57)/SUM($AH$80:$AM$80)*'Capital Spending'!J$8*$AO$1</f>
        <v>0</v>
      </c>
      <c r="AX57" s="58">
        <f>SUM($AH57:$AM57)/SUM($AH$80:$AM$80)*'Capital Spending'!K$8*$AO$1</f>
        <v>0</v>
      </c>
      <c r="AY57" s="58">
        <f>SUM($AH57:$AM57)/SUM($AH$80:$AM$80)*'Capital Spending'!L$8*$AO$1</f>
        <v>0</v>
      </c>
      <c r="AZ57" s="58">
        <f>SUM($AH57:$AM57)/SUM($AH$80:$AM$80)*'Capital Spending'!M$8*$AO$1</f>
        <v>0</v>
      </c>
      <c r="BA57" s="58">
        <f>SUM($AH57:$AM57)/SUM($AH$80:$AM$80)*'Capital Spending'!N$8*$AO$1</f>
        <v>0</v>
      </c>
      <c r="BB57" s="58">
        <f>SUM($AH57:$AM57)/SUM($AH$80:$AM$80)*'Capital Spending'!O$8*$AO$1</f>
        <v>0</v>
      </c>
      <c r="BC57" s="58">
        <f>SUM($AH57:$AM57)/SUM($AH$80:$AM$80)*'Capital Spending'!P$8*$AO$1</f>
        <v>0</v>
      </c>
      <c r="BD57" s="58">
        <f>SUM($AH57:$AM57)/SUM($AH$80:$AM$80)*'Capital Spending'!Q$8*$AO$1</f>
        <v>0</v>
      </c>
      <c r="BE57" s="58">
        <f>SUM($AH57:$AM57)/SUM($AH$80:$AM$80)*'Capital Spending'!R$8*$AO$1</f>
        <v>0</v>
      </c>
      <c r="BF57" s="58">
        <f>SUM($AH57:$AM57)/SUM($AH$80:$AM$80)*'Capital Spending'!S$8*$AO$1</f>
        <v>0</v>
      </c>
      <c r="BG57" s="58">
        <f>SUM($AH57:$AM57)/SUM($AH$80:$AM$80)*'Capital Spending'!T$8*$AO$1</f>
        <v>0</v>
      </c>
      <c r="BH57" s="58">
        <f>SUM($AH57:$AM57)/SUM($AH$80:$AM$80)*'Capital Spending'!U$8*$AO$1</f>
        <v>0</v>
      </c>
      <c r="BI57" s="3"/>
      <c r="BJ57" s="107"/>
      <c r="BK57" s="29">
        <f>0</f>
        <v>0</v>
      </c>
      <c r="BL57" s="29">
        <f>0</f>
        <v>0</v>
      </c>
      <c r="BM57" s="29">
        <f>0</f>
        <v>0</v>
      </c>
      <c r="BN57" s="29">
        <f>0</f>
        <v>0</v>
      </c>
      <c r="BO57" s="29">
        <f>0</f>
        <v>0</v>
      </c>
      <c r="BP57" s="29">
        <f>0</f>
        <v>0</v>
      </c>
      <c r="BQ57" s="18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3"/>
      <c r="CM57" s="18">
        <f>0</f>
        <v>0</v>
      </c>
      <c r="CN57" s="18">
        <f>0</f>
        <v>0</v>
      </c>
      <c r="CO57" s="18">
        <f>0</f>
        <v>0</v>
      </c>
      <c r="CP57" s="18">
        <f>0</f>
        <v>0</v>
      </c>
      <c r="CQ57" s="18">
        <f>0</f>
        <v>0</v>
      </c>
      <c r="CR57" s="18">
        <f>0</f>
        <v>0</v>
      </c>
      <c r="CS57" s="18">
        <v>0</v>
      </c>
      <c r="CT57" s="18">
        <v>0</v>
      </c>
      <c r="CU57" s="18">
        <v>0</v>
      </c>
      <c r="CV57" s="18">
        <v>0</v>
      </c>
      <c r="CW57" s="18">
        <v>0</v>
      </c>
      <c r="CX57" s="18">
        <v>0</v>
      </c>
      <c r="CY57" s="19">
        <v>0</v>
      </c>
      <c r="CZ57" s="19">
        <v>0</v>
      </c>
      <c r="DA57" s="19">
        <v>0</v>
      </c>
      <c r="DB57" s="19">
        <v>0</v>
      </c>
      <c r="DC57" s="19">
        <v>0</v>
      </c>
      <c r="DD57" s="19">
        <v>0</v>
      </c>
      <c r="DE57" s="19">
        <v>0</v>
      </c>
      <c r="DF57" s="19">
        <v>0</v>
      </c>
      <c r="DG57" s="19">
        <v>0</v>
      </c>
      <c r="DH57" s="19">
        <v>0</v>
      </c>
      <c r="DI57" s="19">
        <v>0</v>
      </c>
      <c r="DJ57" s="19">
        <v>0</v>
      </c>
      <c r="DK57" s="19">
        <v>0</v>
      </c>
      <c r="DL57" s="19">
        <v>0</v>
      </c>
      <c r="DM57" s="19">
        <v>0</v>
      </c>
      <c r="DN57" s="3"/>
    </row>
    <row r="58" spans="1:118" s="2" customFormat="1">
      <c r="A58" s="134">
        <v>39103</v>
      </c>
      <c r="B58" s="88" t="s">
        <v>14</v>
      </c>
      <c r="C58" s="51">
        <f t="shared" si="167"/>
        <v>0</v>
      </c>
      <c r="D58" s="51">
        <f t="shared" si="168"/>
        <v>0</v>
      </c>
      <c r="E58" s="18">
        <v>0</v>
      </c>
      <c r="F58" s="19">
        <f t="shared" si="169"/>
        <v>0</v>
      </c>
      <c r="G58" s="19">
        <f t="shared" si="170"/>
        <v>0</v>
      </c>
      <c r="H58" s="19">
        <f t="shared" si="171"/>
        <v>0</v>
      </c>
      <c r="I58" s="19">
        <f t="shared" si="172"/>
        <v>0</v>
      </c>
      <c r="J58" s="19">
        <f t="shared" si="173"/>
        <v>0</v>
      </c>
      <c r="K58" s="20">
        <f t="shared" si="174"/>
        <v>0</v>
      </c>
      <c r="L58" s="19">
        <f t="shared" si="175"/>
        <v>0</v>
      </c>
      <c r="M58" s="19">
        <f t="shared" si="176"/>
        <v>0</v>
      </c>
      <c r="N58" s="19">
        <f t="shared" si="177"/>
        <v>0</v>
      </c>
      <c r="O58" s="19">
        <f t="shared" si="178"/>
        <v>0</v>
      </c>
      <c r="P58" s="19">
        <f t="shared" si="179"/>
        <v>0</v>
      </c>
      <c r="Q58" s="19">
        <f t="shared" si="180"/>
        <v>0</v>
      </c>
      <c r="R58" s="19">
        <f t="shared" si="181"/>
        <v>0</v>
      </c>
      <c r="S58" s="19">
        <f t="shared" si="182"/>
        <v>0</v>
      </c>
      <c r="T58" s="19">
        <f t="shared" si="183"/>
        <v>0</v>
      </c>
      <c r="U58" s="19">
        <f t="shared" si="184"/>
        <v>0</v>
      </c>
      <c r="V58" s="19">
        <f t="shared" si="185"/>
        <v>0</v>
      </c>
      <c r="W58" s="19">
        <f t="shared" si="186"/>
        <v>0</v>
      </c>
      <c r="X58" s="19">
        <f t="shared" si="187"/>
        <v>0</v>
      </c>
      <c r="Y58" s="19">
        <f t="shared" si="188"/>
        <v>0</v>
      </c>
      <c r="Z58" s="19">
        <f t="shared" si="189"/>
        <v>0</v>
      </c>
      <c r="AA58" s="19">
        <f t="shared" si="190"/>
        <v>0</v>
      </c>
      <c r="AB58" s="19">
        <f t="shared" si="191"/>
        <v>0</v>
      </c>
      <c r="AC58" s="19">
        <f t="shared" si="192"/>
        <v>0</v>
      </c>
      <c r="AD58" s="19">
        <f t="shared" si="193"/>
        <v>0</v>
      </c>
      <c r="AE58" s="19">
        <f t="shared" si="194"/>
        <v>0</v>
      </c>
      <c r="AF58" s="19">
        <f t="shared" si="195"/>
        <v>0</v>
      </c>
      <c r="AG58" s="19"/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58">
        <f t="shared" si="143"/>
        <v>0</v>
      </c>
      <c r="AO58" s="58">
        <f t="shared" si="165"/>
        <v>0</v>
      </c>
      <c r="AP58" s="58">
        <f t="shared" si="165"/>
        <v>0</v>
      </c>
      <c r="AQ58" s="58">
        <f>SUM($AH58:$AM58)/SUM($AH$80:$AM$80)*'Capital Spending'!D$8*$AO$1</f>
        <v>0</v>
      </c>
      <c r="AR58" s="58">
        <f>SUM($AH58:$AM58)/SUM($AH$80:$AM$80)*'Capital Spending'!E$8*$AO$1</f>
        <v>0</v>
      </c>
      <c r="AS58" s="58">
        <f>SUM($AH58:$AM58)/SUM($AH$80:$AM$80)*'Capital Spending'!F$8*$AO$1</f>
        <v>0</v>
      </c>
      <c r="AT58" s="58">
        <f>SUM($AH58:$AM58)/SUM($AH$80:$AM$80)*'Capital Spending'!G$8*$AO$1</f>
        <v>0</v>
      </c>
      <c r="AU58" s="58">
        <f>SUM($AH58:$AM58)/SUM($AH$80:$AM$80)*'Capital Spending'!H$8*$AO$1</f>
        <v>0</v>
      </c>
      <c r="AV58" s="58">
        <f>SUM($AH58:$AM58)/SUM($AH$80:$AM$80)*'Capital Spending'!I$8*$AO$1</f>
        <v>0</v>
      </c>
      <c r="AW58" s="58">
        <f>SUM($AH58:$AM58)/SUM($AH$80:$AM$80)*'Capital Spending'!J$8*$AO$1</f>
        <v>0</v>
      </c>
      <c r="AX58" s="58">
        <f>SUM($AH58:$AM58)/SUM($AH$80:$AM$80)*'Capital Spending'!K$8*$AO$1</f>
        <v>0</v>
      </c>
      <c r="AY58" s="58">
        <f>SUM($AH58:$AM58)/SUM($AH$80:$AM$80)*'Capital Spending'!L$8*$AO$1</f>
        <v>0</v>
      </c>
      <c r="AZ58" s="58">
        <f>SUM($AH58:$AM58)/SUM($AH$80:$AM$80)*'Capital Spending'!M$8*$AO$1</f>
        <v>0</v>
      </c>
      <c r="BA58" s="58">
        <f>SUM($AH58:$AM58)/SUM($AH$80:$AM$80)*'Capital Spending'!N$8*$AO$1</f>
        <v>0</v>
      </c>
      <c r="BB58" s="58">
        <f>SUM($AH58:$AM58)/SUM($AH$80:$AM$80)*'Capital Spending'!O$8*$AO$1</f>
        <v>0</v>
      </c>
      <c r="BC58" s="58">
        <f>SUM($AH58:$AM58)/SUM($AH$80:$AM$80)*'Capital Spending'!P$8*$AO$1</f>
        <v>0</v>
      </c>
      <c r="BD58" s="58">
        <f>SUM($AH58:$AM58)/SUM($AH$80:$AM$80)*'Capital Spending'!Q$8*$AO$1</f>
        <v>0</v>
      </c>
      <c r="BE58" s="58">
        <f>SUM($AH58:$AM58)/SUM($AH$80:$AM$80)*'Capital Spending'!R$8*$AO$1</f>
        <v>0</v>
      </c>
      <c r="BF58" s="58">
        <f>SUM($AH58:$AM58)/SUM($AH$80:$AM$80)*'Capital Spending'!S$8*$AO$1</f>
        <v>0</v>
      </c>
      <c r="BG58" s="58">
        <f>SUM($AH58:$AM58)/SUM($AH$80:$AM$80)*'Capital Spending'!T$8*$AO$1</f>
        <v>0</v>
      </c>
      <c r="BH58" s="58">
        <f>SUM($AH58:$AM58)/SUM($AH$80:$AM$80)*'Capital Spending'!U$8*$AO$1</f>
        <v>0</v>
      </c>
      <c r="BI58" s="3"/>
      <c r="BJ58" s="107">
        <v>0</v>
      </c>
      <c r="BK58" s="29">
        <f>0</f>
        <v>0</v>
      </c>
      <c r="BL58" s="29">
        <f>0</f>
        <v>0</v>
      </c>
      <c r="BM58" s="29">
        <f>0</f>
        <v>0</v>
      </c>
      <c r="BN58" s="29">
        <f>0</f>
        <v>0</v>
      </c>
      <c r="BO58" s="29">
        <f>0</f>
        <v>0</v>
      </c>
      <c r="BP58" s="29">
        <f>0</f>
        <v>0</v>
      </c>
      <c r="BQ58" s="18">
        <f t="shared" si="166"/>
        <v>0</v>
      </c>
      <c r="BR58" s="19">
        <f t="shared" si="144"/>
        <v>0</v>
      </c>
      <c r="BS58" s="19">
        <f t="shared" si="145"/>
        <v>0</v>
      </c>
      <c r="BT58" s="19">
        <f t="shared" si="146"/>
        <v>0</v>
      </c>
      <c r="BU58" s="19">
        <f t="shared" si="147"/>
        <v>0</v>
      </c>
      <c r="BV58" s="19">
        <f t="shared" si="148"/>
        <v>0</v>
      </c>
      <c r="BW58" s="19">
        <f t="shared" si="149"/>
        <v>0</v>
      </c>
      <c r="BX58" s="19">
        <f t="shared" si="150"/>
        <v>0</v>
      </c>
      <c r="BY58" s="19">
        <f t="shared" si="151"/>
        <v>0</v>
      </c>
      <c r="BZ58" s="19">
        <f t="shared" si="152"/>
        <v>0</v>
      </c>
      <c r="CA58" s="19">
        <f t="shared" si="153"/>
        <v>0</v>
      </c>
      <c r="CB58" s="19">
        <f t="shared" si="154"/>
        <v>0</v>
      </c>
      <c r="CC58" s="19">
        <f t="shared" si="155"/>
        <v>0</v>
      </c>
      <c r="CD58" s="19">
        <f t="shared" si="156"/>
        <v>0</v>
      </c>
      <c r="CE58" s="19">
        <f t="shared" si="157"/>
        <v>0</v>
      </c>
      <c r="CF58" s="19">
        <f t="shared" si="158"/>
        <v>0</v>
      </c>
      <c r="CG58" s="19">
        <f t="shared" si="159"/>
        <v>0</v>
      </c>
      <c r="CH58" s="19">
        <f t="shared" si="160"/>
        <v>0</v>
      </c>
      <c r="CI58" s="19">
        <f t="shared" si="161"/>
        <v>0</v>
      </c>
      <c r="CJ58" s="19">
        <f t="shared" si="162"/>
        <v>0</v>
      </c>
      <c r="CK58" s="19">
        <f t="shared" si="163"/>
        <v>0</v>
      </c>
      <c r="CL58" s="3"/>
      <c r="CM58" s="18">
        <f>0</f>
        <v>0</v>
      </c>
      <c r="CN58" s="18">
        <f>0</f>
        <v>0</v>
      </c>
      <c r="CO58" s="18">
        <f>0</f>
        <v>0</v>
      </c>
      <c r="CP58" s="18">
        <f>0</f>
        <v>0</v>
      </c>
      <c r="CQ58" s="18">
        <f>0</f>
        <v>0</v>
      </c>
      <c r="CR58" s="18">
        <f>0</f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9">
        <v>0</v>
      </c>
      <c r="CZ58" s="19">
        <v>0</v>
      </c>
      <c r="DA58" s="19">
        <v>0</v>
      </c>
      <c r="DB58" s="19">
        <v>0</v>
      </c>
      <c r="DC58" s="19">
        <v>0</v>
      </c>
      <c r="DD58" s="19">
        <v>0</v>
      </c>
      <c r="DE58" s="19">
        <v>0</v>
      </c>
      <c r="DF58" s="19">
        <v>0</v>
      </c>
      <c r="DG58" s="19">
        <v>0</v>
      </c>
      <c r="DH58" s="19">
        <v>0</v>
      </c>
      <c r="DI58" s="19">
        <v>0</v>
      </c>
      <c r="DJ58" s="19">
        <v>0</v>
      </c>
      <c r="DK58" s="19">
        <v>0</v>
      </c>
      <c r="DL58" s="19">
        <v>0</v>
      </c>
      <c r="DM58" s="19">
        <v>0</v>
      </c>
      <c r="DN58" s="3"/>
    </row>
    <row r="59" spans="1:118" s="2" customFormat="1">
      <c r="A59" s="142">
        <v>39110</v>
      </c>
      <c r="B59" t="s">
        <v>207</v>
      </c>
      <c r="C59" s="51">
        <f t="shared" si="167"/>
        <v>443356.88050766505</v>
      </c>
      <c r="D59" s="51">
        <f t="shared" si="168"/>
        <v>2006914.2984162667</v>
      </c>
      <c r="E59" s="18">
        <f>'[20]Asset End Balances'!N110</f>
        <v>204636.03</v>
      </c>
      <c r="F59" s="19">
        <f t="shared" si="169"/>
        <v>269548.64</v>
      </c>
      <c r="G59" s="19">
        <f t="shared" si="170"/>
        <v>283263.09000000003</v>
      </c>
      <c r="H59" s="19">
        <f t="shared" si="171"/>
        <v>284686.05000000005</v>
      </c>
      <c r="I59" s="19">
        <f t="shared" si="172"/>
        <v>323410.78000000003</v>
      </c>
      <c r="J59" s="19">
        <f t="shared" si="173"/>
        <v>323410.78000000003</v>
      </c>
      <c r="K59" s="20">
        <f t="shared" si="174"/>
        <v>323410.78000000003</v>
      </c>
      <c r="L59" s="19">
        <f t="shared" si="175"/>
        <v>421953.65850742633</v>
      </c>
      <c r="M59" s="19">
        <f t="shared" si="176"/>
        <v>489117.57797182485</v>
      </c>
      <c r="N59" s="19">
        <f t="shared" si="177"/>
        <v>524784.260260646</v>
      </c>
      <c r="O59" s="19">
        <f t="shared" si="178"/>
        <v>648295.09677361441</v>
      </c>
      <c r="P59" s="19">
        <f t="shared" si="179"/>
        <v>771805.93328658282</v>
      </c>
      <c r="Q59" s="19">
        <f t="shared" si="180"/>
        <v>895316.76979955123</v>
      </c>
      <c r="R59" s="19">
        <f t="shared" si="181"/>
        <v>1018827.6063125196</v>
      </c>
      <c r="S59" s="19">
        <f t="shared" si="182"/>
        <v>1142338.442825488</v>
      </c>
      <c r="T59" s="19">
        <f t="shared" si="183"/>
        <v>1265849.2793384565</v>
      </c>
      <c r="U59" s="19">
        <f t="shared" si="184"/>
        <v>1389360.1158514249</v>
      </c>
      <c r="V59" s="19">
        <f t="shared" si="185"/>
        <v>1512870.9523643933</v>
      </c>
      <c r="W59" s="19">
        <f t="shared" si="186"/>
        <v>1636381.7888773617</v>
      </c>
      <c r="X59" s="19">
        <f t="shared" si="187"/>
        <v>1759892.6253903301</v>
      </c>
      <c r="Y59" s="19">
        <f t="shared" si="188"/>
        <v>1883403.4619032985</v>
      </c>
      <c r="Z59" s="19">
        <f t="shared" si="189"/>
        <v>2006914.2984162669</v>
      </c>
      <c r="AA59" s="19">
        <f t="shared" si="190"/>
        <v>2130425.1349292351</v>
      </c>
      <c r="AB59" s="19">
        <f t="shared" si="191"/>
        <v>2253935.9714422035</v>
      </c>
      <c r="AC59" s="19">
        <f t="shared" si="192"/>
        <v>2377446.8079551719</v>
      </c>
      <c r="AD59" s="19">
        <f t="shared" si="193"/>
        <v>2500957.6444681403</v>
      </c>
      <c r="AE59" s="19">
        <f t="shared" si="194"/>
        <v>2624468.4809811087</v>
      </c>
      <c r="AF59" s="19">
        <f t="shared" si="195"/>
        <v>2747979.3174940771</v>
      </c>
      <c r="AG59" s="19"/>
      <c r="AH59" s="18">
        <f>'[20]Additions (Asset and Reserve)'!O110</f>
        <v>64912.61</v>
      </c>
      <c r="AI59" s="18">
        <f>'[20]Additions (Asset and Reserve)'!P110</f>
        <v>13714.45</v>
      </c>
      <c r="AJ59" s="18">
        <f>'[20]Additions (Asset and Reserve)'!Q110</f>
        <v>1422.96</v>
      </c>
      <c r="AK59" s="18">
        <f>'[20]Additions (Asset and Reserve)'!R110</f>
        <v>38724.730000000003</v>
      </c>
      <c r="AL59" s="18">
        <f>'[20]Additions (Asset and Reserve)'!S110</f>
        <v>0</v>
      </c>
      <c r="AM59" s="18">
        <f>'[20]Additions (Asset and Reserve)'!T110</f>
        <v>0</v>
      </c>
      <c r="AN59" s="58">
        <f t="shared" si="143"/>
        <v>98542.878507426285</v>
      </c>
      <c r="AO59" s="58">
        <f t="shared" si="165"/>
        <v>67163.919464398539</v>
      </c>
      <c r="AP59" s="58">
        <f t="shared" si="165"/>
        <v>35666.682288821161</v>
      </c>
      <c r="AQ59" s="58">
        <f>SUM($AH59:$AM59)/SUM($AH$80:$AM$80)*'Capital Spending'!D$8*$AO$1</f>
        <v>123510.83651296835</v>
      </c>
      <c r="AR59" s="58">
        <f>SUM($AH59:$AM59)/SUM($AH$80:$AM$80)*'Capital Spending'!E$8*$AO$1</f>
        <v>123510.83651296835</v>
      </c>
      <c r="AS59" s="58">
        <f>SUM($AH59:$AM59)/SUM($AH$80:$AM$80)*'Capital Spending'!F$8*$AO$1</f>
        <v>123510.83651296835</v>
      </c>
      <c r="AT59" s="58">
        <f>SUM($AH59:$AM59)/SUM($AH$80:$AM$80)*'Capital Spending'!G$8*$AO$1</f>
        <v>123510.83651296835</v>
      </c>
      <c r="AU59" s="58">
        <f>SUM($AH59:$AM59)/SUM($AH$80:$AM$80)*'Capital Spending'!H$8*$AO$1</f>
        <v>123510.83651296835</v>
      </c>
      <c r="AV59" s="58">
        <f>SUM($AH59:$AM59)/SUM($AH$80:$AM$80)*'Capital Spending'!I$8*$AO$1</f>
        <v>123510.83651296835</v>
      </c>
      <c r="AW59" s="58">
        <f>SUM($AH59:$AM59)/SUM($AH$80:$AM$80)*'Capital Spending'!J$8*$AO$1</f>
        <v>123510.83651296835</v>
      </c>
      <c r="AX59" s="58">
        <f>SUM($AH59:$AM59)/SUM($AH$80:$AM$80)*'Capital Spending'!K$8*$AO$1</f>
        <v>123510.83651296835</v>
      </c>
      <c r="AY59" s="58">
        <f>SUM($AH59:$AM59)/SUM($AH$80:$AM$80)*'Capital Spending'!L$8*$AO$1</f>
        <v>123510.83651296835</v>
      </c>
      <c r="AZ59" s="58">
        <f>SUM($AH59:$AM59)/SUM($AH$80:$AM$80)*'Capital Spending'!M$8*$AO$1</f>
        <v>123510.83651296835</v>
      </c>
      <c r="BA59" s="58">
        <f>SUM($AH59:$AM59)/SUM($AH$80:$AM$80)*'Capital Spending'!N$8*$AO$1</f>
        <v>123510.83651296835</v>
      </c>
      <c r="BB59" s="58">
        <f>SUM($AH59:$AM59)/SUM($AH$80:$AM$80)*'Capital Spending'!O$8*$AO$1</f>
        <v>123510.83651296835</v>
      </c>
      <c r="BC59" s="58">
        <f>SUM($AH59:$AM59)/SUM($AH$80:$AM$80)*'Capital Spending'!P$8*$AO$1</f>
        <v>123510.83651296835</v>
      </c>
      <c r="BD59" s="58">
        <f>SUM($AH59:$AM59)/SUM($AH$80:$AM$80)*'Capital Spending'!Q$8*$AO$1</f>
        <v>123510.83651296835</v>
      </c>
      <c r="BE59" s="58">
        <f>SUM($AH59:$AM59)/SUM($AH$80:$AM$80)*'Capital Spending'!R$8*$AO$1</f>
        <v>123510.83651296835</v>
      </c>
      <c r="BF59" s="58">
        <f>SUM($AH59:$AM59)/SUM($AH$80:$AM$80)*'Capital Spending'!S$8*$AO$1</f>
        <v>123510.83651296835</v>
      </c>
      <c r="BG59" s="58">
        <f>SUM($AH59:$AM59)/SUM($AH$80:$AM$80)*'Capital Spending'!T$8*$AO$1</f>
        <v>123510.83651296835</v>
      </c>
      <c r="BH59" s="58">
        <f>SUM($AH59:$AM59)/SUM($AH$80:$AM$80)*'Capital Spending'!U$8*$AO$1</f>
        <v>123510.83651296835</v>
      </c>
      <c r="BI59" s="3"/>
      <c r="BJ59" s="107"/>
      <c r="BK59" s="29">
        <f>'[20]Retires (Asset and Reserve)'!M110</f>
        <v>0</v>
      </c>
      <c r="BL59" s="29">
        <f>'[20]Retires (Asset and Reserve)'!N110</f>
        <v>0</v>
      </c>
      <c r="BM59" s="29">
        <f>'[20]Retires (Asset and Reserve)'!O110</f>
        <v>0</v>
      </c>
      <c r="BN59" s="29">
        <f>'[20]Retires (Asset and Reserve)'!P110</f>
        <v>0</v>
      </c>
      <c r="BO59" s="29">
        <f>'[20]Retires (Asset and Reserve)'!Q110</f>
        <v>0</v>
      </c>
      <c r="BP59" s="29">
        <f>'[20]Retires (Asset and Reserve)'!R110</f>
        <v>0</v>
      </c>
      <c r="BQ59" s="18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3"/>
      <c r="CM59" s="18">
        <f>'[20]Transfers (Asset and Reserve)'!N110</f>
        <v>0</v>
      </c>
      <c r="CN59" s="18">
        <f>'[20]Transfers (Asset and Reserve)'!O110</f>
        <v>0</v>
      </c>
      <c r="CO59" s="18">
        <f>'[20]Transfers (Asset and Reserve)'!P110</f>
        <v>0</v>
      </c>
      <c r="CP59" s="18">
        <f>'[20]Transfers (Asset and Reserve)'!Q110</f>
        <v>0</v>
      </c>
      <c r="CQ59" s="18">
        <f>'[20]Transfers (Asset and Reserve)'!R110</f>
        <v>0</v>
      </c>
      <c r="CR59" s="18">
        <f>'[20]Transfers (Asset and Reserve)'!S110</f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9">
        <v>0</v>
      </c>
      <c r="CZ59" s="19">
        <v>0</v>
      </c>
      <c r="DA59" s="19">
        <v>0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0</v>
      </c>
      <c r="DH59" s="19">
        <v>0</v>
      </c>
      <c r="DI59" s="19">
        <v>0</v>
      </c>
      <c r="DJ59" s="19">
        <v>0</v>
      </c>
      <c r="DK59" s="19">
        <v>0</v>
      </c>
      <c r="DL59" s="19">
        <v>0</v>
      </c>
      <c r="DM59" s="19">
        <v>0</v>
      </c>
      <c r="DN59" s="3"/>
    </row>
    <row r="60" spans="1:118" s="2" customFormat="1">
      <c r="A60" s="142">
        <v>39210</v>
      </c>
      <c r="B60" t="s">
        <v>208</v>
      </c>
      <c r="C60" s="51">
        <f t="shared" si="167"/>
        <v>96290.219999999987</v>
      </c>
      <c r="D60" s="51">
        <f t="shared" si="168"/>
        <v>96290.219999999987</v>
      </c>
      <c r="E60" s="18">
        <f>'[20]Asset End Balances'!N111</f>
        <v>96290.22</v>
      </c>
      <c r="F60" s="19">
        <f t="shared" si="169"/>
        <v>96290.22</v>
      </c>
      <c r="G60" s="19">
        <f t="shared" si="170"/>
        <v>96290.22</v>
      </c>
      <c r="H60" s="19">
        <f t="shared" si="171"/>
        <v>96290.22</v>
      </c>
      <c r="I60" s="19">
        <f t="shared" si="172"/>
        <v>96290.22</v>
      </c>
      <c r="J60" s="19">
        <f t="shared" si="173"/>
        <v>96290.22</v>
      </c>
      <c r="K60" s="20">
        <f t="shared" si="174"/>
        <v>96290.22</v>
      </c>
      <c r="L60" s="19">
        <f t="shared" si="175"/>
        <v>96290.22</v>
      </c>
      <c r="M60" s="19">
        <f t="shared" si="176"/>
        <v>96290.22</v>
      </c>
      <c r="N60" s="19">
        <f t="shared" si="177"/>
        <v>96290.22</v>
      </c>
      <c r="O60" s="19">
        <f t="shared" si="178"/>
        <v>96290.22</v>
      </c>
      <c r="P60" s="19">
        <f t="shared" si="179"/>
        <v>96290.22</v>
      </c>
      <c r="Q60" s="19">
        <f t="shared" si="180"/>
        <v>96290.22</v>
      </c>
      <c r="R60" s="19">
        <f t="shared" si="181"/>
        <v>96290.22</v>
      </c>
      <c r="S60" s="19">
        <f t="shared" si="182"/>
        <v>96290.22</v>
      </c>
      <c r="T60" s="19">
        <f t="shared" si="183"/>
        <v>96290.22</v>
      </c>
      <c r="U60" s="19">
        <f t="shared" si="184"/>
        <v>96290.22</v>
      </c>
      <c r="V60" s="19">
        <f t="shared" si="185"/>
        <v>96290.22</v>
      </c>
      <c r="W60" s="19">
        <f t="shared" si="186"/>
        <v>96290.22</v>
      </c>
      <c r="X60" s="19">
        <f t="shared" si="187"/>
        <v>96290.22</v>
      </c>
      <c r="Y60" s="19">
        <f t="shared" si="188"/>
        <v>96290.22</v>
      </c>
      <c r="Z60" s="19">
        <f t="shared" si="189"/>
        <v>96290.22</v>
      </c>
      <c r="AA60" s="19">
        <f t="shared" si="190"/>
        <v>96290.22</v>
      </c>
      <c r="AB60" s="19">
        <f t="shared" si="191"/>
        <v>96290.22</v>
      </c>
      <c r="AC60" s="19">
        <f t="shared" si="192"/>
        <v>96290.22</v>
      </c>
      <c r="AD60" s="19">
        <f t="shared" si="193"/>
        <v>96290.22</v>
      </c>
      <c r="AE60" s="19">
        <f t="shared" si="194"/>
        <v>96290.22</v>
      </c>
      <c r="AF60" s="19">
        <f t="shared" si="195"/>
        <v>96290.22</v>
      </c>
      <c r="AG60" s="19"/>
      <c r="AH60" s="18">
        <f>'[20]Additions (Asset and Reserve)'!O111</f>
        <v>0</v>
      </c>
      <c r="AI60" s="18">
        <f>'[20]Additions (Asset and Reserve)'!P111</f>
        <v>0</v>
      </c>
      <c r="AJ60" s="18">
        <f>'[20]Additions (Asset and Reserve)'!Q111</f>
        <v>0</v>
      </c>
      <c r="AK60" s="18">
        <f>'[20]Additions (Asset and Reserve)'!R111</f>
        <v>0</v>
      </c>
      <c r="AL60" s="18">
        <f>'[20]Additions (Asset and Reserve)'!S111</f>
        <v>0</v>
      </c>
      <c r="AM60" s="18">
        <f>'[20]Additions (Asset and Reserve)'!T111</f>
        <v>0</v>
      </c>
      <c r="AN60" s="58">
        <f t="shared" si="143"/>
        <v>0</v>
      </c>
      <c r="AO60" s="58">
        <f t="shared" si="165"/>
        <v>0</v>
      </c>
      <c r="AP60" s="58">
        <f t="shared" si="165"/>
        <v>0</v>
      </c>
      <c r="AQ60" s="58">
        <f>SUM($AH60:$AM60)/SUM($AH$80:$AM$80)*'Capital Spending'!D$8*$AO$1</f>
        <v>0</v>
      </c>
      <c r="AR60" s="58">
        <f>SUM($AH60:$AM60)/SUM($AH$80:$AM$80)*'Capital Spending'!E$8*$AO$1</f>
        <v>0</v>
      </c>
      <c r="AS60" s="58">
        <f>SUM($AH60:$AM60)/SUM($AH$80:$AM$80)*'Capital Spending'!F$8*$AO$1</f>
        <v>0</v>
      </c>
      <c r="AT60" s="58">
        <f>SUM($AH60:$AM60)/SUM($AH$80:$AM$80)*'Capital Spending'!G$8*$AO$1</f>
        <v>0</v>
      </c>
      <c r="AU60" s="58">
        <f>SUM($AH60:$AM60)/SUM($AH$80:$AM$80)*'Capital Spending'!H$8*$AO$1</f>
        <v>0</v>
      </c>
      <c r="AV60" s="58">
        <f>SUM($AH60:$AM60)/SUM($AH$80:$AM$80)*'Capital Spending'!I$8*$AO$1</f>
        <v>0</v>
      </c>
      <c r="AW60" s="58">
        <f>SUM($AH60:$AM60)/SUM($AH$80:$AM$80)*'Capital Spending'!J$8*$AO$1</f>
        <v>0</v>
      </c>
      <c r="AX60" s="58">
        <f>SUM($AH60:$AM60)/SUM($AH$80:$AM$80)*'Capital Spending'!K$8*$AO$1</f>
        <v>0</v>
      </c>
      <c r="AY60" s="58">
        <f>SUM($AH60:$AM60)/SUM($AH$80:$AM$80)*'Capital Spending'!L$8*$AO$1</f>
        <v>0</v>
      </c>
      <c r="AZ60" s="58">
        <f>SUM($AH60:$AM60)/SUM($AH$80:$AM$80)*'Capital Spending'!M$8*$AO$1</f>
        <v>0</v>
      </c>
      <c r="BA60" s="58">
        <f>SUM($AH60:$AM60)/SUM($AH$80:$AM$80)*'Capital Spending'!N$8*$AO$1</f>
        <v>0</v>
      </c>
      <c r="BB60" s="58">
        <f>SUM($AH60:$AM60)/SUM($AH$80:$AM$80)*'Capital Spending'!O$8*$AO$1</f>
        <v>0</v>
      </c>
      <c r="BC60" s="58">
        <f>SUM($AH60:$AM60)/SUM($AH$80:$AM$80)*'Capital Spending'!P$8*$AO$1</f>
        <v>0</v>
      </c>
      <c r="BD60" s="58">
        <f>SUM($AH60:$AM60)/SUM($AH$80:$AM$80)*'Capital Spending'!Q$8*$AO$1</f>
        <v>0</v>
      </c>
      <c r="BE60" s="58">
        <f>SUM($AH60:$AM60)/SUM($AH$80:$AM$80)*'Capital Spending'!R$8*$AO$1</f>
        <v>0</v>
      </c>
      <c r="BF60" s="58">
        <f>SUM($AH60:$AM60)/SUM($AH$80:$AM$80)*'Capital Spending'!S$8*$AO$1</f>
        <v>0</v>
      </c>
      <c r="BG60" s="58">
        <f>SUM($AH60:$AM60)/SUM($AH$80:$AM$80)*'Capital Spending'!T$8*$AO$1</f>
        <v>0</v>
      </c>
      <c r="BH60" s="58">
        <f>SUM($AH60:$AM60)/SUM($AH$80:$AM$80)*'Capital Spending'!U$8*$AO$1</f>
        <v>0</v>
      </c>
      <c r="BI60" s="3"/>
      <c r="BJ60" s="107"/>
      <c r="BK60" s="29">
        <f>'[20]Retires (Asset and Reserve)'!M111</f>
        <v>0</v>
      </c>
      <c r="BL60" s="29">
        <f>'[20]Retires (Asset and Reserve)'!N111</f>
        <v>0</v>
      </c>
      <c r="BM60" s="29">
        <f>'[20]Retires (Asset and Reserve)'!O111</f>
        <v>0</v>
      </c>
      <c r="BN60" s="29">
        <f>'[20]Retires (Asset and Reserve)'!P111</f>
        <v>0</v>
      </c>
      <c r="BO60" s="29">
        <f>'[20]Retires (Asset and Reserve)'!Q111</f>
        <v>0</v>
      </c>
      <c r="BP60" s="29">
        <f>'[20]Retires (Asset and Reserve)'!R111</f>
        <v>0</v>
      </c>
      <c r="BQ60" s="18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3"/>
      <c r="CM60" s="18">
        <f>'[20]Transfers (Asset and Reserve)'!N111</f>
        <v>0</v>
      </c>
      <c r="CN60" s="18">
        <f>'[20]Transfers (Asset and Reserve)'!O111</f>
        <v>0</v>
      </c>
      <c r="CO60" s="18">
        <f>'[20]Transfers (Asset and Reserve)'!P111</f>
        <v>0</v>
      </c>
      <c r="CP60" s="18">
        <f>'[20]Transfers (Asset and Reserve)'!Q111</f>
        <v>0</v>
      </c>
      <c r="CQ60" s="18">
        <f>'[20]Transfers (Asset and Reserve)'!R111</f>
        <v>0</v>
      </c>
      <c r="CR60" s="18">
        <f>'[20]Transfers (Asset and Reserve)'!S111</f>
        <v>0</v>
      </c>
      <c r="CS60" s="18">
        <v>0</v>
      </c>
      <c r="CT60" s="18">
        <v>0</v>
      </c>
      <c r="CU60" s="18">
        <v>0</v>
      </c>
      <c r="CV60" s="18">
        <v>0</v>
      </c>
      <c r="CW60" s="18">
        <v>0</v>
      </c>
      <c r="CX60" s="18">
        <v>0</v>
      </c>
      <c r="CY60" s="19">
        <v>0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0</v>
      </c>
      <c r="DF60" s="19">
        <v>0</v>
      </c>
      <c r="DG60" s="19">
        <v>0</v>
      </c>
      <c r="DH60" s="19">
        <v>0</v>
      </c>
      <c r="DI60" s="19">
        <v>0</v>
      </c>
      <c r="DJ60" s="19">
        <v>0</v>
      </c>
      <c r="DK60" s="19">
        <v>0</v>
      </c>
      <c r="DL60" s="19">
        <v>0</v>
      </c>
      <c r="DM60" s="19">
        <v>0</v>
      </c>
      <c r="DN60" s="3"/>
    </row>
    <row r="61" spans="1:118" s="2" customFormat="1">
      <c r="A61" s="142">
        <v>39410</v>
      </c>
      <c r="B61" t="s">
        <v>209</v>
      </c>
      <c r="C61" s="51">
        <f t="shared" si="167"/>
        <v>347774.5</v>
      </c>
      <c r="D61" s="51">
        <f t="shared" si="168"/>
        <v>347774.5</v>
      </c>
      <c r="E61" s="18">
        <f>'[20]Asset End Balances'!N112</f>
        <v>347774.5</v>
      </c>
      <c r="F61" s="19">
        <f t="shared" si="169"/>
        <v>347774.5</v>
      </c>
      <c r="G61" s="19">
        <f t="shared" si="170"/>
        <v>347774.5</v>
      </c>
      <c r="H61" s="19">
        <f t="shared" si="171"/>
        <v>347774.5</v>
      </c>
      <c r="I61" s="19">
        <f t="shared" si="172"/>
        <v>347774.5</v>
      </c>
      <c r="J61" s="19">
        <f t="shared" si="173"/>
        <v>347774.5</v>
      </c>
      <c r="K61" s="20">
        <f t="shared" si="174"/>
        <v>347774.5</v>
      </c>
      <c r="L61" s="19">
        <f t="shared" si="175"/>
        <v>347774.5</v>
      </c>
      <c r="M61" s="19">
        <f t="shared" si="176"/>
        <v>347774.5</v>
      </c>
      <c r="N61" s="19">
        <f t="shared" si="177"/>
        <v>347774.5</v>
      </c>
      <c r="O61" s="19">
        <f t="shared" si="178"/>
        <v>347774.5</v>
      </c>
      <c r="P61" s="19">
        <f t="shared" si="179"/>
        <v>347774.5</v>
      </c>
      <c r="Q61" s="19">
        <f t="shared" si="180"/>
        <v>347774.5</v>
      </c>
      <c r="R61" s="19">
        <f t="shared" si="181"/>
        <v>347774.5</v>
      </c>
      <c r="S61" s="19">
        <f t="shared" si="182"/>
        <v>347774.5</v>
      </c>
      <c r="T61" s="19">
        <f t="shared" si="183"/>
        <v>347774.5</v>
      </c>
      <c r="U61" s="19">
        <f t="shared" si="184"/>
        <v>347774.5</v>
      </c>
      <c r="V61" s="19">
        <f t="shared" si="185"/>
        <v>347774.5</v>
      </c>
      <c r="W61" s="19">
        <f t="shared" si="186"/>
        <v>347774.5</v>
      </c>
      <c r="X61" s="19">
        <f t="shared" si="187"/>
        <v>347774.5</v>
      </c>
      <c r="Y61" s="19">
        <f t="shared" si="188"/>
        <v>347774.5</v>
      </c>
      <c r="Z61" s="19">
        <f t="shared" si="189"/>
        <v>347774.5</v>
      </c>
      <c r="AA61" s="19">
        <f t="shared" si="190"/>
        <v>347774.5</v>
      </c>
      <c r="AB61" s="19">
        <f t="shared" si="191"/>
        <v>347774.5</v>
      </c>
      <c r="AC61" s="19">
        <f t="shared" si="192"/>
        <v>347774.5</v>
      </c>
      <c r="AD61" s="19">
        <f t="shared" si="193"/>
        <v>347774.5</v>
      </c>
      <c r="AE61" s="19">
        <f t="shared" si="194"/>
        <v>347774.5</v>
      </c>
      <c r="AF61" s="19">
        <f t="shared" si="195"/>
        <v>347774.5</v>
      </c>
      <c r="AG61" s="19"/>
      <c r="AH61" s="18">
        <f>'[20]Additions (Asset and Reserve)'!O112</f>
        <v>0</v>
      </c>
      <c r="AI61" s="18">
        <f>'[20]Additions (Asset and Reserve)'!P112</f>
        <v>0</v>
      </c>
      <c r="AJ61" s="18">
        <f>'[20]Additions (Asset and Reserve)'!Q112</f>
        <v>0</v>
      </c>
      <c r="AK61" s="18">
        <f>'[20]Additions (Asset and Reserve)'!R112</f>
        <v>0</v>
      </c>
      <c r="AL61" s="18">
        <f>'[20]Additions (Asset and Reserve)'!S112</f>
        <v>0</v>
      </c>
      <c r="AM61" s="18">
        <f>'[20]Additions (Asset and Reserve)'!T112</f>
        <v>0</v>
      </c>
      <c r="AN61" s="58">
        <f t="shared" si="143"/>
        <v>0</v>
      </c>
      <c r="AO61" s="58">
        <f t="shared" si="165"/>
        <v>0</v>
      </c>
      <c r="AP61" s="58">
        <f t="shared" si="165"/>
        <v>0</v>
      </c>
      <c r="AQ61" s="58">
        <f>SUM($AH61:$AM61)/SUM($AH$80:$AM$80)*'Capital Spending'!D$8*$AO$1</f>
        <v>0</v>
      </c>
      <c r="AR61" s="58">
        <f>SUM($AH61:$AM61)/SUM($AH$80:$AM$80)*'Capital Spending'!E$8*$AO$1</f>
        <v>0</v>
      </c>
      <c r="AS61" s="58">
        <f>SUM($AH61:$AM61)/SUM($AH$80:$AM$80)*'Capital Spending'!F$8*$AO$1</f>
        <v>0</v>
      </c>
      <c r="AT61" s="58">
        <f>SUM($AH61:$AM61)/SUM($AH$80:$AM$80)*'Capital Spending'!G$8*$AO$1</f>
        <v>0</v>
      </c>
      <c r="AU61" s="58">
        <f>SUM($AH61:$AM61)/SUM($AH$80:$AM$80)*'Capital Spending'!H$8*$AO$1</f>
        <v>0</v>
      </c>
      <c r="AV61" s="58">
        <f>SUM($AH61:$AM61)/SUM($AH$80:$AM$80)*'Capital Spending'!I$8*$AO$1</f>
        <v>0</v>
      </c>
      <c r="AW61" s="58">
        <f>SUM($AH61:$AM61)/SUM($AH$80:$AM$80)*'Capital Spending'!J$8*$AO$1</f>
        <v>0</v>
      </c>
      <c r="AX61" s="58">
        <f>SUM($AH61:$AM61)/SUM($AH$80:$AM$80)*'Capital Spending'!K$8*$AO$1</f>
        <v>0</v>
      </c>
      <c r="AY61" s="58">
        <f>SUM($AH61:$AM61)/SUM($AH$80:$AM$80)*'Capital Spending'!L$8*$AO$1</f>
        <v>0</v>
      </c>
      <c r="AZ61" s="58">
        <f>SUM($AH61:$AM61)/SUM($AH$80:$AM$80)*'Capital Spending'!M$8*$AO$1</f>
        <v>0</v>
      </c>
      <c r="BA61" s="58">
        <f>SUM($AH61:$AM61)/SUM($AH$80:$AM$80)*'Capital Spending'!N$8*$AO$1</f>
        <v>0</v>
      </c>
      <c r="BB61" s="58">
        <f>SUM($AH61:$AM61)/SUM($AH$80:$AM$80)*'Capital Spending'!O$8*$AO$1</f>
        <v>0</v>
      </c>
      <c r="BC61" s="58">
        <f>SUM($AH61:$AM61)/SUM($AH$80:$AM$80)*'Capital Spending'!P$8*$AO$1</f>
        <v>0</v>
      </c>
      <c r="BD61" s="58">
        <f>SUM($AH61:$AM61)/SUM($AH$80:$AM$80)*'Capital Spending'!Q$8*$AO$1</f>
        <v>0</v>
      </c>
      <c r="BE61" s="58">
        <f>SUM($AH61:$AM61)/SUM($AH$80:$AM$80)*'Capital Spending'!R$8*$AO$1</f>
        <v>0</v>
      </c>
      <c r="BF61" s="58">
        <f>SUM($AH61:$AM61)/SUM($AH$80:$AM$80)*'Capital Spending'!S$8*$AO$1</f>
        <v>0</v>
      </c>
      <c r="BG61" s="58">
        <f>SUM($AH61:$AM61)/SUM($AH$80:$AM$80)*'Capital Spending'!T$8*$AO$1</f>
        <v>0</v>
      </c>
      <c r="BH61" s="58">
        <f>SUM($AH61:$AM61)/SUM($AH$80:$AM$80)*'Capital Spending'!U$8*$AO$1</f>
        <v>0</v>
      </c>
      <c r="BI61" s="3"/>
      <c r="BJ61" s="107"/>
      <c r="BK61" s="29">
        <f>'[20]Retires (Asset and Reserve)'!M112</f>
        <v>0</v>
      </c>
      <c r="BL61" s="29">
        <f>'[20]Retires (Asset and Reserve)'!N112</f>
        <v>0</v>
      </c>
      <c r="BM61" s="29">
        <f>'[20]Retires (Asset and Reserve)'!O112</f>
        <v>0</v>
      </c>
      <c r="BN61" s="29">
        <f>'[20]Retires (Asset and Reserve)'!P112</f>
        <v>0</v>
      </c>
      <c r="BO61" s="29">
        <f>'[20]Retires (Asset and Reserve)'!Q112</f>
        <v>0</v>
      </c>
      <c r="BP61" s="29">
        <f>'[20]Retires (Asset and Reserve)'!R112</f>
        <v>0</v>
      </c>
      <c r="BQ61" s="18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3"/>
      <c r="CM61" s="18">
        <f>'[20]Transfers (Asset and Reserve)'!N112</f>
        <v>0</v>
      </c>
      <c r="CN61" s="18">
        <f>'[20]Transfers (Asset and Reserve)'!O112</f>
        <v>0</v>
      </c>
      <c r="CO61" s="18">
        <f>'[20]Transfers (Asset and Reserve)'!P112</f>
        <v>0</v>
      </c>
      <c r="CP61" s="18">
        <f>'[20]Transfers (Asset and Reserve)'!Q112</f>
        <v>0</v>
      </c>
      <c r="CQ61" s="18">
        <f>'[20]Transfers (Asset and Reserve)'!R112</f>
        <v>0</v>
      </c>
      <c r="CR61" s="18">
        <f>'[20]Transfers (Asset and Reserve)'!S112</f>
        <v>0</v>
      </c>
      <c r="CS61" s="18">
        <v>0</v>
      </c>
      <c r="CT61" s="18">
        <v>0</v>
      </c>
      <c r="CU61" s="18">
        <v>0</v>
      </c>
      <c r="CV61" s="18">
        <v>0</v>
      </c>
      <c r="CW61" s="18">
        <v>0</v>
      </c>
      <c r="CX61" s="18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0</v>
      </c>
      <c r="DH61" s="19">
        <v>0</v>
      </c>
      <c r="DI61" s="19">
        <v>0</v>
      </c>
      <c r="DJ61" s="19">
        <v>0</v>
      </c>
      <c r="DK61" s="19">
        <v>0</v>
      </c>
      <c r="DL61" s="19">
        <v>0</v>
      </c>
      <c r="DM61" s="19">
        <v>0</v>
      </c>
      <c r="DN61" s="3"/>
    </row>
    <row r="62" spans="1:118" s="2" customFormat="1">
      <c r="A62" s="142">
        <v>39510</v>
      </c>
      <c r="B62" t="s">
        <v>210</v>
      </c>
      <c r="C62" s="51">
        <f t="shared" si="167"/>
        <v>23632.070000000003</v>
      </c>
      <c r="D62" s="51">
        <f t="shared" si="168"/>
        <v>23632.070000000003</v>
      </c>
      <c r="E62" s="18">
        <f>'[20]Asset End Balances'!N113</f>
        <v>23632.07</v>
      </c>
      <c r="F62" s="19">
        <f t="shared" si="169"/>
        <v>23632.07</v>
      </c>
      <c r="G62" s="19">
        <f t="shared" si="170"/>
        <v>23632.07</v>
      </c>
      <c r="H62" s="19">
        <f t="shared" si="171"/>
        <v>23632.07</v>
      </c>
      <c r="I62" s="19">
        <f t="shared" si="172"/>
        <v>23632.07</v>
      </c>
      <c r="J62" s="19">
        <f t="shared" si="173"/>
        <v>23632.07</v>
      </c>
      <c r="K62" s="20">
        <f t="shared" si="174"/>
        <v>23632.07</v>
      </c>
      <c r="L62" s="19">
        <f t="shared" si="175"/>
        <v>23632.07</v>
      </c>
      <c r="M62" s="19">
        <f t="shared" si="176"/>
        <v>23632.07</v>
      </c>
      <c r="N62" s="19">
        <f t="shared" si="177"/>
        <v>23632.07</v>
      </c>
      <c r="O62" s="19">
        <f t="shared" si="178"/>
        <v>23632.07</v>
      </c>
      <c r="P62" s="19">
        <f t="shared" si="179"/>
        <v>23632.07</v>
      </c>
      <c r="Q62" s="19">
        <f t="shared" si="180"/>
        <v>23632.07</v>
      </c>
      <c r="R62" s="19">
        <f t="shared" si="181"/>
        <v>23632.07</v>
      </c>
      <c r="S62" s="19">
        <f t="shared" si="182"/>
        <v>23632.07</v>
      </c>
      <c r="T62" s="19">
        <f t="shared" si="183"/>
        <v>23632.07</v>
      </c>
      <c r="U62" s="19">
        <f t="shared" si="184"/>
        <v>23632.07</v>
      </c>
      <c r="V62" s="19">
        <f t="shared" si="185"/>
        <v>23632.07</v>
      </c>
      <c r="W62" s="19">
        <f t="shared" si="186"/>
        <v>23632.07</v>
      </c>
      <c r="X62" s="19">
        <f t="shared" si="187"/>
        <v>23632.07</v>
      </c>
      <c r="Y62" s="19">
        <f t="shared" si="188"/>
        <v>23632.07</v>
      </c>
      <c r="Z62" s="19">
        <f t="shared" si="189"/>
        <v>23632.07</v>
      </c>
      <c r="AA62" s="19">
        <f t="shared" si="190"/>
        <v>23632.07</v>
      </c>
      <c r="AB62" s="19">
        <f t="shared" si="191"/>
        <v>23632.07</v>
      </c>
      <c r="AC62" s="19">
        <f t="shared" si="192"/>
        <v>23632.07</v>
      </c>
      <c r="AD62" s="19">
        <f t="shared" si="193"/>
        <v>23632.07</v>
      </c>
      <c r="AE62" s="19">
        <f t="shared" si="194"/>
        <v>23632.07</v>
      </c>
      <c r="AF62" s="19">
        <f t="shared" si="195"/>
        <v>23632.07</v>
      </c>
      <c r="AG62" s="19"/>
      <c r="AH62" s="18">
        <f>'[20]Additions (Asset and Reserve)'!O113</f>
        <v>0</v>
      </c>
      <c r="AI62" s="18">
        <f>'[20]Additions (Asset and Reserve)'!P113</f>
        <v>0</v>
      </c>
      <c r="AJ62" s="18">
        <f>'[20]Additions (Asset and Reserve)'!Q113</f>
        <v>0</v>
      </c>
      <c r="AK62" s="18">
        <f>'[20]Additions (Asset and Reserve)'!R113</f>
        <v>0</v>
      </c>
      <c r="AL62" s="18">
        <f>'[20]Additions (Asset and Reserve)'!S113</f>
        <v>0</v>
      </c>
      <c r="AM62" s="18">
        <f>'[20]Additions (Asset and Reserve)'!T113</f>
        <v>0</v>
      </c>
      <c r="AN62" s="58">
        <f t="shared" si="143"/>
        <v>0</v>
      </c>
      <c r="AO62" s="58">
        <f t="shared" si="165"/>
        <v>0</v>
      </c>
      <c r="AP62" s="58">
        <f t="shared" si="165"/>
        <v>0</v>
      </c>
      <c r="AQ62" s="58">
        <f>SUM($AH62:$AM62)/SUM($AH$80:$AM$80)*'Capital Spending'!D$8*$AO$1</f>
        <v>0</v>
      </c>
      <c r="AR62" s="58">
        <f>SUM($AH62:$AM62)/SUM($AH$80:$AM$80)*'Capital Spending'!E$8*$AO$1</f>
        <v>0</v>
      </c>
      <c r="AS62" s="58">
        <f>SUM($AH62:$AM62)/SUM($AH$80:$AM$80)*'Capital Spending'!F$8*$AO$1</f>
        <v>0</v>
      </c>
      <c r="AT62" s="58">
        <f>SUM($AH62:$AM62)/SUM($AH$80:$AM$80)*'Capital Spending'!G$8*$AO$1</f>
        <v>0</v>
      </c>
      <c r="AU62" s="58">
        <f>SUM($AH62:$AM62)/SUM($AH$80:$AM$80)*'Capital Spending'!H$8*$AO$1</f>
        <v>0</v>
      </c>
      <c r="AV62" s="58">
        <f>SUM($AH62:$AM62)/SUM($AH$80:$AM$80)*'Capital Spending'!I$8*$AO$1</f>
        <v>0</v>
      </c>
      <c r="AW62" s="58">
        <f>SUM($AH62:$AM62)/SUM($AH$80:$AM$80)*'Capital Spending'!J$8*$AO$1</f>
        <v>0</v>
      </c>
      <c r="AX62" s="58">
        <f>SUM($AH62:$AM62)/SUM($AH$80:$AM$80)*'Capital Spending'!K$8*$AO$1</f>
        <v>0</v>
      </c>
      <c r="AY62" s="58">
        <f>SUM($AH62:$AM62)/SUM($AH$80:$AM$80)*'Capital Spending'!L$8*$AO$1</f>
        <v>0</v>
      </c>
      <c r="AZ62" s="58">
        <f>SUM($AH62:$AM62)/SUM($AH$80:$AM$80)*'Capital Spending'!M$8*$AO$1</f>
        <v>0</v>
      </c>
      <c r="BA62" s="58">
        <f>SUM($AH62:$AM62)/SUM($AH$80:$AM$80)*'Capital Spending'!N$8*$AO$1</f>
        <v>0</v>
      </c>
      <c r="BB62" s="58">
        <f>SUM($AH62:$AM62)/SUM($AH$80:$AM$80)*'Capital Spending'!O$8*$AO$1</f>
        <v>0</v>
      </c>
      <c r="BC62" s="58">
        <f>SUM($AH62:$AM62)/SUM($AH$80:$AM$80)*'Capital Spending'!P$8*$AO$1</f>
        <v>0</v>
      </c>
      <c r="BD62" s="58">
        <f>SUM($AH62:$AM62)/SUM($AH$80:$AM$80)*'Capital Spending'!Q$8*$AO$1</f>
        <v>0</v>
      </c>
      <c r="BE62" s="58">
        <f>SUM($AH62:$AM62)/SUM($AH$80:$AM$80)*'Capital Spending'!R$8*$AO$1</f>
        <v>0</v>
      </c>
      <c r="BF62" s="58">
        <f>SUM($AH62:$AM62)/SUM($AH$80:$AM$80)*'Capital Spending'!S$8*$AO$1</f>
        <v>0</v>
      </c>
      <c r="BG62" s="58">
        <f>SUM($AH62:$AM62)/SUM($AH$80:$AM$80)*'Capital Spending'!T$8*$AO$1</f>
        <v>0</v>
      </c>
      <c r="BH62" s="58">
        <f>SUM($AH62:$AM62)/SUM($AH$80:$AM$80)*'Capital Spending'!U$8*$AO$1</f>
        <v>0</v>
      </c>
      <c r="BI62" s="3"/>
      <c r="BJ62" s="107"/>
      <c r="BK62" s="29">
        <f>'[20]Retires (Asset and Reserve)'!M113</f>
        <v>0</v>
      </c>
      <c r="BL62" s="29">
        <f>'[20]Retires (Asset and Reserve)'!N113</f>
        <v>0</v>
      </c>
      <c r="BM62" s="29">
        <f>'[20]Retires (Asset and Reserve)'!O113</f>
        <v>0</v>
      </c>
      <c r="BN62" s="29">
        <f>'[20]Retires (Asset and Reserve)'!P113</f>
        <v>0</v>
      </c>
      <c r="BO62" s="29">
        <f>'[20]Retires (Asset and Reserve)'!Q113</f>
        <v>0</v>
      </c>
      <c r="BP62" s="29">
        <f>'[20]Retires (Asset and Reserve)'!R113</f>
        <v>0</v>
      </c>
      <c r="BQ62" s="18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3"/>
      <c r="CM62" s="18">
        <f>'[20]Transfers (Asset and Reserve)'!N113</f>
        <v>0</v>
      </c>
      <c r="CN62" s="18">
        <f>'[20]Transfers (Asset and Reserve)'!O113</f>
        <v>0</v>
      </c>
      <c r="CO62" s="18">
        <f>'[20]Transfers (Asset and Reserve)'!P113</f>
        <v>0</v>
      </c>
      <c r="CP62" s="18">
        <f>'[20]Transfers (Asset and Reserve)'!Q113</f>
        <v>0</v>
      </c>
      <c r="CQ62" s="18">
        <f>'[20]Transfers (Asset and Reserve)'!R113</f>
        <v>0</v>
      </c>
      <c r="CR62" s="18">
        <f>'[20]Transfers (Asset and Reserve)'!S113</f>
        <v>0</v>
      </c>
      <c r="CS62" s="18">
        <v>0</v>
      </c>
      <c r="CT62" s="18">
        <v>0</v>
      </c>
      <c r="CU62" s="18">
        <v>0</v>
      </c>
      <c r="CV62" s="18">
        <v>0</v>
      </c>
      <c r="CW62" s="18">
        <v>0</v>
      </c>
      <c r="CX62" s="18">
        <v>0</v>
      </c>
      <c r="CY62" s="19">
        <v>0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0</v>
      </c>
      <c r="DH62" s="19">
        <v>0</v>
      </c>
      <c r="DI62" s="19">
        <v>0</v>
      </c>
      <c r="DJ62" s="19">
        <v>0</v>
      </c>
      <c r="DK62" s="19">
        <v>0</v>
      </c>
      <c r="DL62" s="19">
        <v>0</v>
      </c>
      <c r="DM62" s="19">
        <v>0</v>
      </c>
      <c r="DN62" s="3"/>
    </row>
    <row r="63" spans="1:118">
      <c r="A63" s="134">
        <v>39700</v>
      </c>
      <c r="B63" s="88" t="s">
        <v>18</v>
      </c>
      <c r="C63" s="51">
        <f t="shared" si="167"/>
        <v>1913117.1099999996</v>
      </c>
      <c r="D63" s="51">
        <f t="shared" si="168"/>
        <v>1913117.1099999996</v>
      </c>
      <c r="E63" s="18">
        <f>'[20]Asset End Balances'!N114</f>
        <v>1913117.11</v>
      </c>
      <c r="F63" s="19">
        <f t="shared" si="169"/>
        <v>1913117.11</v>
      </c>
      <c r="G63" s="19">
        <f t="shared" si="170"/>
        <v>1913117.11</v>
      </c>
      <c r="H63" s="19">
        <f t="shared" si="171"/>
        <v>1913117.11</v>
      </c>
      <c r="I63" s="19">
        <f t="shared" si="172"/>
        <v>1913117.11</v>
      </c>
      <c r="J63" s="19">
        <f t="shared" si="173"/>
        <v>1913117.11</v>
      </c>
      <c r="K63" s="20">
        <f t="shared" si="174"/>
        <v>1913117.11</v>
      </c>
      <c r="L63" s="19">
        <f t="shared" si="175"/>
        <v>1913117.11</v>
      </c>
      <c r="M63" s="19">
        <f t="shared" si="176"/>
        <v>1913117.11</v>
      </c>
      <c r="N63" s="19">
        <f t="shared" si="177"/>
        <v>1913117.11</v>
      </c>
      <c r="O63" s="19">
        <f t="shared" si="178"/>
        <v>1913117.11</v>
      </c>
      <c r="P63" s="19">
        <f t="shared" si="179"/>
        <v>1913117.11</v>
      </c>
      <c r="Q63" s="19">
        <f t="shared" si="180"/>
        <v>1913117.11</v>
      </c>
      <c r="R63" s="19">
        <f t="shared" si="181"/>
        <v>1913117.11</v>
      </c>
      <c r="S63" s="19">
        <f t="shared" si="182"/>
        <v>1913117.11</v>
      </c>
      <c r="T63" s="19">
        <f t="shared" si="183"/>
        <v>1913117.11</v>
      </c>
      <c r="U63" s="19">
        <f t="shared" si="184"/>
        <v>1913117.11</v>
      </c>
      <c r="V63" s="19">
        <f t="shared" si="185"/>
        <v>1913117.11</v>
      </c>
      <c r="W63" s="19">
        <f t="shared" si="186"/>
        <v>1913117.11</v>
      </c>
      <c r="X63" s="19">
        <f t="shared" si="187"/>
        <v>1913117.11</v>
      </c>
      <c r="Y63" s="19">
        <f t="shared" si="188"/>
        <v>1913117.11</v>
      </c>
      <c r="Z63" s="19">
        <f t="shared" si="189"/>
        <v>1913117.11</v>
      </c>
      <c r="AA63" s="19">
        <f t="shared" si="190"/>
        <v>1913117.11</v>
      </c>
      <c r="AB63" s="19">
        <f t="shared" si="191"/>
        <v>1913117.11</v>
      </c>
      <c r="AC63" s="19">
        <f t="shared" si="192"/>
        <v>1913117.11</v>
      </c>
      <c r="AD63" s="19">
        <f t="shared" si="193"/>
        <v>1913117.11</v>
      </c>
      <c r="AE63" s="19">
        <f t="shared" si="194"/>
        <v>1913117.11</v>
      </c>
      <c r="AF63" s="19">
        <f t="shared" si="195"/>
        <v>1913117.11</v>
      </c>
      <c r="AH63" s="18">
        <f>'[20]Additions (Asset and Reserve)'!O114</f>
        <v>0</v>
      </c>
      <c r="AI63" s="18">
        <f>'[20]Additions (Asset and Reserve)'!P114</f>
        <v>0</v>
      </c>
      <c r="AJ63" s="18">
        <f>'[20]Additions (Asset and Reserve)'!Q114</f>
        <v>0</v>
      </c>
      <c r="AK63" s="18">
        <f>'[20]Additions (Asset and Reserve)'!R114</f>
        <v>0</v>
      </c>
      <c r="AL63" s="18">
        <f>'[20]Additions (Asset and Reserve)'!S114</f>
        <v>0</v>
      </c>
      <c r="AM63" s="18">
        <f>'[20]Additions (Asset and Reserve)'!T114</f>
        <v>0</v>
      </c>
      <c r="AN63" s="58">
        <f t="shared" si="143"/>
        <v>0</v>
      </c>
      <c r="AO63" s="58">
        <f t="shared" si="165"/>
        <v>0</v>
      </c>
      <c r="AP63" s="58">
        <f t="shared" si="165"/>
        <v>0</v>
      </c>
      <c r="AQ63" s="58">
        <f>SUM($AH63:$AM63)/SUM($AH$80:$AM$80)*'Capital Spending'!D$8*$AO$1</f>
        <v>0</v>
      </c>
      <c r="AR63" s="58">
        <f>SUM($AH63:$AM63)/SUM($AH$80:$AM$80)*'Capital Spending'!E$8*$AO$1</f>
        <v>0</v>
      </c>
      <c r="AS63" s="58">
        <f>SUM($AH63:$AM63)/SUM($AH$80:$AM$80)*'Capital Spending'!F$8*$AO$1</f>
        <v>0</v>
      </c>
      <c r="AT63" s="58">
        <f>SUM($AH63:$AM63)/SUM($AH$80:$AM$80)*'Capital Spending'!G$8*$AO$1</f>
        <v>0</v>
      </c>
      <c r="AU63" s="58">
        <f>SUM($AH63:$AM63)/SUM($AH$80:$AM$80)*'Capital Spending'!H$8*$AO$1</f>
        <v>0</v>
      </c>
      <c r="AV63" s="58">
        <f>SUM($AH63:$AM63)/SUM($AH$80:$AM$80)*'Capital Spending'!I$8*$AO$1</f>
        <v>0</v>
      </c>
      <c r="AW63" s="58">
        <f>SUM($AH63:$AM63)/SUM($AH$80:$AM$80)*'Capital Spending'!J$8*$AO$1</f>
        <v>0</v>
      </c>
      <c r="AX63" s="58">
        <f>SUM($AH63:$AM63)/SUM($AH$80:$AM$80)*'Capital Spending'!K$8*$AO$1</f>
        <v>0</v>
      </c>
      <c r="AY63" s="58">
        <f>SUM($AH63:$AM63)/SUM($AH$80:$AM$80)*'Capital Spending'!L$8*$AO$1</f>
        <v>0</v>
      </c>
      <c r="AZ63" s="58">
        <f>SUM($AH63:$AM63)/SUM($AH$80:$AM$80)*'Capital Spending'!M$8*$AO$1</f>
        <v>0</v>
      </c>
      <c r="BA63" s="58">
        <f>SUM($AH63:$AM63)/SUM($AH$80:$AM$80)*'Capital Spending'!N$8*$AO$1</f>
        <v>0</v>
      </c>
      <c r="BB63" s="58">
        <f>SUM($AH63:$AM63)/SUM($AH$80:$AM$80)*'Capital Spending'!O$8*$AO$1</f>
        <v>0</v>
      </c>
      <c r="BC63" s="58">
        <f>SUM($AH63:$AM63)/SUM($AH$80:$AM$80)*'Capital Spending'!P$8*$AO$1</f>
        <v>0</v>
      </c>
      <c r="BD63" s="58">
        <f>SUM($AH63:$AM63)/SUM($AH$80:$AM$80)*'Capital Spending'!Q$8*$AO$1</f>
        <v>0</v>
      </c>
      <c r="BE63" s="58">
        <f>SUM($AH63:$AM63)/SUM($AH$80:$AM$80)*'Capital Spending'!R$8*$AO$1</f>
        <v>0</v>
      </c>
      <c r="BF63" s="58">
        <f>SUM($AH63:$AM63)/SUM($AH$80:$AM$80)*'Capital Spending'!S$8*$AO$1</f>
        <v>0</v>
      </c>
      <c r="BG63" s="58">
        <f>SUM($AH63:$AM63)/SUM($AH$80:$AM$80)*'Capital Spending'!T$8*$AO$1</f>
        <v>0</v>
      </c>
      <c r="BH63" s="58">
        <f>SUM($AH63:$AM63)/SUM($AH$80:$AM$80)*'Capital Spending'!U$8*$AO$1</f>
        <v>0</v>
      </c>
      <c r="BI63" s="19"/>
      <c r="BJ63" s="107">
        <v>0</v>
      </c>
      <c r="BK63" s="29">
        <f>'[20]Retires (Asset and Reserve)'!M114</f>
        <v>0</v>
      </c>
      <c r="BL63" s="29">
        <f>'[20]Retires (Asset and Reserve)'!N114</f>
        <v>0</v>
      </c>
      <c r="BM63" s="29">
        <f>'[20]Retires (Asset and Reserve)'!O114</f>
        <v>0</v>
      </c>
      <c r="BN63" s="29">
        <f>'[20]Retires (Asset and Reserve)'!P114</f>
        <v>0</v>
      </c>
      <c r="BO63" s="29">
        <f>'[20]Retires (Asset and Reserve)'!Q114</f>
        <v>0</v>
      </c>
      <c r="BP63" s="29">
        <f>'[20]Retires (Asset and Reserve)'!R114</f>
        <v>0</v>
      </c>
      <c r="BQ63" s="18">
        <f t="shared" si="166"/>
        <v>0</v>
      </c>
      <c r="BR63" s="19">
        <f t="shared" si="144"/>
        <v>0</v>
      </c>
      <c r="BS63" s="19">
        <f t="shared" si="145"/>
        <v>0</v>
      </c>
      <c r="BT63" s="19">
        <f t="shared" si="146"/>
        <v>0</v>
      </c>
      <c r="BU63" s="19">
        <f t="shared" si="147"/>
        <v>0</v>
      </c>
      <c r="BV63" s="19">
        <f t="shared" si="148"/>
        <v>0</v>
      </c>
      <c r="BW63" s="19">
        <f t="shared" si="149"/>
        <v>0</v>
      </c>
      <c r="BX63" s="19">
        <f t="shared" si="150"/>
        <v>0</v>
      </c>
      <c r="BY63" s="19">
        <f t="shared" si="151"/>
        <v>0</v>
      </c>
      <c r="BZ63" s="19">
        <f t="shared" si="152"/>
        <v>0</v>
      </c>
      <c r="CA63" s="19">
        <f t="shared" si="153"/>
        <v>0</v>
      </c>
      <c r="CB63" s="19">
        <f t="shared" si="154"/>
        <v>0</v>
      </c>
      <c r="CC63" s="19">
        <f t="shared" si="155"/>
        <v>0</v>
      </c>
      <c r="CD63" s="19">
        <f t="shared" si="156"/>
        <v>0</v>
      </c>
      <c r="CE63" s="19">
        <f t="shared" si="157"/>
        <v>0</v>
      </c>
      <c r="CF63" s="19">
        <f t="shared" si="158"/>
        <v>0</v>
      </c>
      <c r="CG63" s="19">
        <f t="shared" si="159"/>
        <v>0</v>
      </c>
      <c r="CH63" s="19">
        <f t="shared" si="160"/>
        <v>0</v>
      </c>
      <c r="CI63" s="19">
        <f t="shared" si="161"/>
        <v>0</v>
      </c>
      <c r="CJ63" s="19">
        <f t="shared" si="162"/>
        <v>0</v>
      </c>
      <c r="CK63" s="19">
        <f t="shared" si="163"/>
        <v>0</v>
      </c>
      <c r="CL63" s="19"/>
      <c r="CM63" s="18">
        <f>'[20]Transfers (Asset and Reserve)'!N114</f>
        <v>0</v>
      </c>
      <c r="CN63" s="18">
        <f>'[20]Transfers (Asset and Reserve)'!O114</f>
        <v>0</v>
      </c>
      <c r="CO63" s="18">
        <f>'[20]Transfers (Asset and Reserve)'!P114</f>
        <v>0</v>
      </c>
      <c r="CP63" s="18">
        <f>'[20]Transfers (Asset and Reserve)'!Q114</f>
        <v>0</v>
      </c>
      <c r="CQ63" s="18">
        <f>'[20]Transfers (Asset and Reserve)'!R114</f>
        <v>0</v>
      </c>
      <c r="CR63" s="18">
        <f>'[20]Transfers (Asset and Reserve)'!S114</f>
        <v>0</v>
      </c>
      <c r="CS63" s="18">
        <v>0</v>
      </c>
      <c r="CT63" s="18">
        <v>0</v>
      </c>
      <c r="CU63" s="18">
        <v>0</v>
      </c>
      <c r="CV63" s="18">
        <v>0</v>
      </c>
      <c r="CW63" s="18">
        <v>0</v>
      </c>
      <c r="CX63" s="18">
        <v>0</v>
      </c>
      <c r="CY63" s="19">
        <v>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0</v>
      </c>
      <c r="DH63" s="19">
        <v>0</v>
      </c>
      <c r="DI63" s="19">
        <v>0</v>
      </c>
      <c r="DJ63" s="19">
        <v>0</v>
      </c>
      <c r="DK63" s="19">
        <v>0</v>
      </c>
      <c r="DL63" s="19">
        <v>0</v>
      </c>
      <c r="DM63" s="19">
        <v>0</v>
      </c>
      <c r="DN63" s="19"/>
    </row>
    <row r="64" spans="1:118">
      <c r="A64" s="134">
        <v>39710</v>
      </c>
      <c r="B64" s="88" t="s">
        <v>133</v>
      </c>
      <c r="C64" s="51">
        <f t="shared" si="167"/>
        <v>294319.45000000007</v>
      </c>
      <c r="D64" s="51">
        <f t="shared" si="168"/>
        <v>294319.45000000007</v>
      </c>
      <c r="E64" s="18">
        <f>'[20]Asset End Balances'!N115</f>
        <v>294319.45</v>
      </c>
      <c r="F64" s="19">
        <f t="shared" si="169"/>
        <v>294319.45</v>
      </c>
      <c r="G64" s="19">
        <f t="shared" si="170"/>
        <v>294319.45</v>
      </c>
      <c r="H64" s="19">
        <f t="shared" si="171"/>
        <v>294319.45</v>
      </c>
      <c r="I64" s="19">
        <f t="shared" si="172"/>
        <v>294319.45</v>
      </c>
      <c r="J64" s="19">
        <f t="shared" si="173"/>
        <v>294319.45</v>
      </c>
      <c r="K64" s="20">
        <f t="shared" si="174"/>
        <v>294319.45</v>
      </c>
      <c r="L64" s="19">
        <f t="shared" si="175"/>
        <v>294319.45</v>
      </c>
      <c r="M64" s="19">
        <f t="shared" si="176"/>
        <v>294319.45</v>
      </c>
      <c r="N64" s="19">
        <f t="shared" si="177"/>
        <v>294319.45</v>
      </c>
      <c r="O64" s="19">
        <f t="shared" si="178"/>
        <v>294319.45</v>
      </c>
      <c r="P64" s="19">
        <f t="shared" si="179"/>
        <v>294319.45</v>
      </c>
      <c r="Q64" s="19">
        <f t="shared" si="180"/>
        <v>294319.45</v>
      </c>
      <c r="R64" s="19">
        <f t="shared" si="181"/>
        <v>294319.45</v>
      </c>
      <c r="S64" s="19">
        <f t="shared" si="182"/>
        <v>294319.45</v>
      </c>
      <c r="T64" s="19">
        <f t="shared" si="183"/>
        <v>294319.45</v>
      </c>
      <c r="U64" s="19">
        <f t="shared" si="184"/>
        <v>294319.45</v>
      </c>
      <c r="V64" s="19">
        <f t="shared" si="185"/>
        <v>294319.45</v>
      </c>
      <c r="W64" s="19">
        <f t="shared" si="186"/>
        <v>294319.45</v>
      </c>
      <c r="X64" s="19">
        <f t="shared" si="187"/>
        <v>294319.45</v>
      </c>
      <c r="Y64" s="19">
        <f t="shared" si="188"/>
        <v>294319.45</v>
      </c>
      <c r="Z64" s="19">
        <f t="shared" si="189"/>
        <v>294319.45</v>
      </c>
      <c r="AA64" s="19">
        <f t="shared" si="190"/>
        <v>294319.45</v>
      </c>
      <c r="AB64" s="19">
        <f t="shared" si="191"/>
        <v>294319.45</v>
      </c>
      <c r="AC64" s="19">
        <f t="shared" si="192"/>
        <v>294319.45</v>
      </c>
      <c r="AD64" s="19">
        <f t="shared" si="193"/>
        <v>294319.45</v>
      </c>
      <c r="AE64" s="19">
        <f t="shared" si="194"/>
        <v>294319.45</v>
      </c>
      <c r="AF64" s="19">
        <f t="shared" si="195"/>
        <v>294319.45</v>
      </c>
      <c r="AH64" s="18">
        <f>'[20]Additions (Asset and Reserve)'!O115</f>
        <v>0</v>
      </c>
      <c r="AI64" s="18">
        <f>'[20]Additions (Asset and Reserve)'!P115</f>
        <v>0</v>
      </c>
      <c r="AJ64" s="18">
        <f>'[20]Additions (Asset and Reserve)'!Q115</f>
        <v>0</v>
      </c>
      <c r="AK64" s="18">
        <f>'[20]Additions (Asset and Reserve)'!R115</f>
        <v>0</v>
      </c>
      <c r="AL64" s="18">
        <f>'[20]Additions (Asset and Reserve)'!S115</f>
        <v>0</v>
      </c>
      <c r="AM64" s="18">
        <f>'[20]Additions (Asset and Reserve)'!T115</f>
        <v>0</v>
      </c>
      <c r="AN64" s="58">
        <f t="shared" si="143"/>
        <v>0</v>
      </c>
      <c r="AO64" s="58">
        <f t="shared" si="165"/>
        <v>0</v>
      </c>
      <c r="AP64" s="58">
        <f t="shared" si="165"/>
        <v>0</v>
      </c>
      <c r="AQ64" s="58">
        <f>SUM($AH64:$AM64)/SUM($AH$80:$AM$80)*'Capital Spending'!D$8*$AO$1</f>
        <v>0</v>
      </c>
      <c r="AR64" s="58">
        <f>SUM($AH64:$AM64)/SUM($AH$80:$AM$80)*'Capital Spending'!E$8*$AO$1</f>
        <v>0</v>
      </c>
      <c r="AS64" s="58">
        <f>SUM($AH64:$AM64)/SUM($AH$80:$AM$80)*'Capital Spending'!F$8*$AO$1</f>
        <v>0</v>
      </c>
      <c r="AT64" s="58">
        <f>SUM($AH64:$AM64)/SUM($AH$80:$AM$80)*'Capital Spending'!G$8*$AO$1</f>
        <v>0</v>
      </c>
      <c r="AU64" s="58">
        <f>SUM($AH64:$AM64)/SUM($AH$80:$AM$80)*'Capital Spending'!H$8*$AO$1</f>
        <v>0</v>
      </c>
      <c r="AV64" s="58">
        <f>SUM($AH64:$AM64)/SUM($AH$80:$AM$80)*'Capital Spending'!I$8*$AO$1</f>
        <v>0</v>
      </c>
      <c r="AW64" s="58">
        <f>SUM($AH64:$AM64)/SUM($AH$80:$AM$80)*'Capital Spending'!J$8*$AO$1</f>
        <v>0</v>
      </c>
      <c r="AX64" s="58">
        <f>SUM($AH64:$AM64)/SUM($AH$80:$AM$80)*'Capital Spending'!K$8*$AO$1</f>
        <v>0</v>
      </c>
      <c r="AY64" s="58">
        <f>SUM($AH64:$AM64)/SUM($AH$80:$AM$80)*'Capital Spending'!L$8*$AO$1</f>
        <v>0</v>
      </c>
      <c r="AZ64" s="58">
        <f>SUM($AH64:$AM64)/SUM($AH$80:$AM$80)*'Capital Spending'!M$8*$AO$1</f>
        <v>0</v>
      </c>
      <c r="BA64" s="58">
        <f>SUM($AH64:$AM64)/SUM($AH$80:$AM$80)*'Capital Spending'!N$8*$AO$1</f>
        <v>0</v>
      </c>
      <c r="BB64" s="58">
        <f>SUM($AH64:$AM64)/SUM($AH$80:$AM$80)*'Capital Spending'!O$8*$AO$1</f>
        <v>0</v>
      </c>
      <c r="BC64" s="58">
        <f>SUM($AH64:$AM64)/SUM($AH$80:$AM$80)*'Capital Spending'!P$8*$AO$1</f>
        <v>0</v>
      </c>
      <c r="BD64" s="58">
        <f>SUM($AH64:$AM64)/SUM($AH$80:$AM$80)*'Capital Spending'!Q$8*$AO$1</f>
        <v>0</v>
      </c>
      <c r="BE64" s="58">
        <f>SUM($AH64:$AM64)/SUM($AH$80:$AM$80)*'Capital Spending'!R$8*$AO$1</f>
        <v>0</v>
      </c>
      <c r="BF64" s="58">
        <f>SUM($AH64:$AM64)/SUM($AH$80:$AM$80)*'Capital Spending'!S$8*$AO$1</f>
        <v>0</v>
      </c>
      <c r="BG64" s="58">
        <f>SUM($AH64:$AM64)/SUM($AH$80:$AM$80)*'Capital Spending'!T$8*$AO$1</f>
        <v>0</v>
      </c>
      <c r="BH64" s="58">
        <f>SUM($AH64:$AM64)/SUM($AH$80:$AM$80)*'Capital Spending'!U$8*$AO$1</f>
        <v>0</v>
      </c>
      <c r="BI64" s="19"/>
      <c r="BJ64" s="107">
        <v>0</v>
      </c>
      <c r="BK64" s="29">
        <f>'[20]Retires (Asset and Reserve)'!M115</f>
        <v>0</v>
      </c>
      <c r="BL64" s="29">
        <f>'[20]Retires (Asset and Reserve)'!N115</f>
        <v>0</v>
      </c>
      <c r="BM64" s="29">
        <f>'[20]Retires (Asset and Reserve)'!O115</f>
        <v>0</v>
      </c>
      <c r="BN64" s="29">
        <f>'[20]Retires (Asset and Reserve)'!P115</f>
        <v>0</v>
      </c>
      <c r="BO64" s="29">
        <f>'[20]Retires (Asset and Reserve)'!Q115</f>
        <v>0</v>
      </c>
      <c r="BP64" s="29">
        <f>'[20]Retires (Asset and Reserve)'!R115</f>
        <v>0</v>
      </c>
      <c r="BQ64" s="18">
        <f t="shared" si="166"/>
        <v>0</v>
      </c>
      <c r="BR64" s="19">
        <f t="shared" si="144"/>
        <v>0</v>
      </c>
      <c r="BS64" s="19">
        <f t="shared" si="145"/>
        <v>0</v>
      </c>
      <c r="BT64" s="19">
        <f t="shared" si="146"/>
        <v>0</v>
      </c>
      <c r="BU64" s="19">
        <f t="shared" si="147"/>
        <v>0</v>
      </c>
      <c r="BV64" s="19">
        <f t="shared" si="148"/>
        <v>0</v>
      </c>
      <c r="BW64" s="19">
        <f t="shared" si="149"/>
        <v>0</v>
      </c>
      <c r="BX64" s="19">
        <f t="shared" si="150"/>
        <v>0</v>
      </c>
      <c r="BY64" s="19">
        <f t="shared" si="151"/>
        <v>0</v>
      </c>
      <c r="BZ64" s="19">
        <f t="shared" si="152"/>
        <v>0</v>
      </c>
      <c r="CA64" s="19">
        <f t="shared" si="153"/>
        <v>0</v>
      </c>
      <c r="CB64" s="19">
        <f t="shared" si="154"/>
        <v>0</v>
      </c>
      <c r="CC64" s="19">
        <f t="shared" si="155"/>
        <v>0</v>
      </c>
      <c r="CD64" s="19">
        <f t="shared" si="156"/>
        <v>0</v>
      </c>
      <c r="CE64" s="19">
        <f t="shared" si="157"/>
        <v>0</v>
      </c>
      <c r="CF64" s="19">
        <f t="shared" si="158"/>
        <v>0</v>
      </c>
      <c r="CG64" s="19">
        <f t="shared" si="159"/>
        <v>0</v>
      </c>
      <c r="CH64" s="19">
        <f t="shared" si="160"/>
        <v>0</v>
      </c>
      <c r="CI64" s="19">
        <f t="shared" si="161"/>
        <v>0</v>
      </c>
      <c r="CJ64" s="19">
        <f t="shared" si="162"/>
        <v>0</v>
      </c>
      <c r="CK64" s="19">
        <f t="shared" si="163"/>
        <v>0</v>
      </c>
      <c r="CL64" s="19"/>
      <c r="CM64" s="18">
        <f>'[20]Transfers (Asset and Reserve)'!N115</f>
        <v>0</v>
      </c>
      <c r="CN64" s="18">
        <f>'[20]Transfers (Asset and Reserve)'!O115</f>
        <v>0</v>
      </c>
      <c r="CO64" s="18">
        <f>'[20]Transfers (Asset and Reserve)'!P115</f>
        <v>0</v>
      </c>
      <c r="CP64" s="18">
        <f>'[20]Transfers (Asset and Reserve)'!Q115</f>
        <v>0</v>
      </c>
      <c r="CQ64" s="18">
        <f>'[20]Transfers (Asset and Reserve)'!R115</f>
        <v>0</v>
      </c>
      <c r="CR64" s="18">
        <f>'[20]Transfers (Asset and Reserve)'!S115</f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0</v>
      </c>
      <c r="DH64" s="19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0</v>
      </c>
      <c r="DN64" s="19"/>
    </row>
    <row r="65" spans="1:118">
      <c r="A65" s="134">
        <v>39800</v>
      </c>
      <c r="B65" s="88" t="s">
        <v>19</v>
      </c>
      <c r="C65" s="51">
        <f t="shared" si="167"/>
        <v>70015.660000000018</v>
      </c>
      <c r="D65" s="51">
        <f t="shared" si="168"/>
        <v>70015.660000000018</v>
      </c>
      <c r="E65" s="18">
        <f>'[20]Asset End Balances'!N116</f>
        <v>70015.66</v>
      </c>
      <c r="F65" s="19">
        <f t="shared" si="169"/>
        <v>70015.66</v>
      </c>
      <c r="G65" s="19">
        <f t="shared" si="170"/>
        <v>70015.66</v>
      </c>
      <c r="H65" s="19">
        <f t="shared" si="171"/>
        <v>70015.66</v>
      </c>
      <c r="I65" s="19">
        <f t="shared" si="172"/>
        <v>70015.66</v>
      </c>
      <c r="J65" s="19">
        <f t="shared" si="173"/>
        <v>70015.66</v>
      </c>
      <c r="K65" s="20">
        <f t="shared" si="174"/>
        <v>70015.66</v>
      </c>
      <c r="L65" s="19">
        <f t="shared" si="175"/>
        <v>70015.66</v>
      </c>
      <c r="M65" s="19">
        <f t="shared" si="176"/>
        <v>70015.66</v>
      </c>
      <c r="N65" s="19">
        <f t="shared" si="177"/>
        <v>70015.66</v>
      </c>
      <c r="O65" s="19">
        <f t="shared" si="178"/>
        <v>70015.66</v>
      </c>
      <c r="P65" s="19">
        <f t="shared" si="179"/>
        <v>70015.66</v>
      </c>
      <c r="Q65" s="19">
        <f t="shared" si="180"/>
        <v>70015.66</v>
      </c>
      <c r="R65" s="19">
        <f t="shared" si="181"/>
        <v>70015.66</v>
      </c>
      <c r="S65" s="19">
        <f t="shared" si="182"/>
        <v>70015.66</v>
      </c>
      <c r="T65" s="19">
        <f t="shared" si="183"/>
        <v>70015.66</v>
      </c>
      <c r="U65" s="19">
        <f t="shared" si="184"/>
        <v>70015.66</v>
      </c>
      <c r="V65" s="19">
        <f t="shared" si="185"/>
        <v>70015.66</v>
      </c>
      <c r="W65" s="19">
        <f t="shared" si="186"/>
        <v>70015.66</v>
      </c>
      <c r="X65" s="19">
        <f t="shared" si="187"/>
        <v>70015.66</v>
      </c>
      <c r="Y65" s="19">
        <f t="shared" si="188"/>
        <v>70015.66</v>
      </c>
      <c r="Z65" s="19">
        <f t="shared" si="189"/>
        <v>70015.66</v>
      </c>
      <c r="AA65" s="19">
        <f t="shared" si="190"/>
        <v>70015.66</v>
      </c>
      <c r="AB65" s="19">
        <f t="shared" si="191"/>
        <v>70015.66</v>
      </c>
      <c r="AC65" s="19">
        <f t="shared" si="192"/>
        <v>70015.66</v>
      </c>
      <c r="AD65" s="19">
        <f t="shared" si="193"/>
        <v>70015.66</v>
      </c>
      <c r="AE65" s="19">
        <f t="shared" si="194"/>
        <v>70015.66</v>
      </c>
      <c r="AF65" s="19">
        <f t="shared" si="195"/>
        <v>70015.66</v>
      </c>
      <c r="AH65" s="18">
        <f>'[20]Additions (Asset and Reserve)'!O116</f>
        <v>0</v>
      </c>
      <c r="AI65" s="18">
        <f>'[20]Additions (Asset and Reserve)'!P116</f>
        <v>0</v>
      </c>
      <c r="AJ65" s="18">
        <f>'[20]Additions (Asset and Reserve)'!Q116</f>
        <v>0</v>
      </c>
      <c r="AK65" s="18">
        <f>'[20]Additions (Asset and Reserve)'!R116</f>
        <v>0</v>
      </c>
      <c r="AL65" s="18">
        <f>'[20]Additions (Asset and Reserve)'!S116</f>
        <v>0</v>
      </c>
      <c r="AM65" s="18">
        <f>'[20]Additions (Asset and Reserve)'!T116</f>
        <v>0</v>
      </c>
      <c r="AN65" s="58">
        <f t="shared" si="143"/>
        <v>0</v>
      </c>
      <c r="AO65" s="58">
        <f t="shared" si="165"/>
        <v>0</v>
      </c>
      <c r="AP65" s="58">
        <f t="shared" si="165"/>
        <v>0</v>
      </c>
      <c r="AQ65" s="58">
        <f>SUM($AH65:$AM65)/SUM($AH$80:$AM$80)*'Capital Spending'!D$8*$AO$1</f>
        <v>0</v>
      </c>
      <c r="AR65" s="58">
        <f>SUM($AH65:$AM65)/SUM($AH$80:$AM$80)*'Capital Spending'!E$8*$AO$1</f>
        <v>0</v>
      </c>
      <c r="AS65" s="58">
        <f>SUM($AH65:$AM65)/SUM($AH$80:$AM$80)*'Capital Spending'!F$8*$AO$1</f>
        <v>0</v>
      </c>
      <c r="AT65" s="58">
        <f>SUM($AH65:$AM65)/SUM($AH$80:$AM$80)*'Capital Spending'!G$8*$AO$1</f>
        <v>0</v>
      </c>
      <c r="AU65" s="58">
        <f>SUM($AH65:$AM65)/SUM($AH$80:$AM$80)*'Capital Spending'!H$8*$AO$1</f>
        <v>0</v>
      </c>
      <c r="AV65" s="58">
        <f>SUM($AH65:$AM65)/SUM($AH$80:$AM$80)*'Capital Spending'!I$8*$AO$1</f>
        <v>0</v>
      </c>
      <c r="AW65" s="58">
        <f>SUM($AH65:$AM65)/SUM($AH$80:$AM$80)*'Capital Spending'!J$8*$AO$1</f>
        <v>0</v>
      </c>
      <c r="AX65" s="58">
        <f>SUM($AH65:$AM65)/SUM($AH$80:$AM$80)*'Capital Spending'!K$8*$AO$1</f>
        <v>0</v>
      </c>
      <c r="AY65" s="58">
        <f>SUM($AH65:$AM65)/SUM($AH$80:$AM$80)*'Capital Spending'!L$8*$AO$1</f>
        <v>0</v>
      </c>
      <c r="AZ65" s="58">
        <f>SUM($AH65:$AM65)/SUM($AH$80:$AM$80)*'Capital Spending'!M$8*$AO$1</f>
        <v>0</v>
      </c>
      <c r="BA65" s="58">
        <f>SUM($AH65:$AM65)/SUM($AH$80:$AM$80)*'Capital Spending'!N$8*$AO$1</f>
        <v>0</v>
      </c>
      <c r="BB65" s="58">
        <f>SUM($AH65:$AM65)/SUM($AH$80:$AM$80)*'Capital Spending'!O$8*$AO$1</f>
        <v>0</v>
      </c>
      <c r="BC65" s="58">
        <f>SUM($AH65:$AM65)/SUM($AH$80:$AM$80)*'Capital Spending'!P$8*$AO$1</f>
        <v>0</v>
      </c>
      <c r="BD65" s="58">
        <f>SUM($AH65:$AM65)/SUM($AH$80:$AM$80)*'Capital Spending'!Q$8*$AO$1</f>
        <v>0</v>
      </c>
      <c r="BE65" s="58">
        <f>SUM($AH65:$AM65)/SUM($AH$80:$AM$80)*'Capital Spending'!R$8*$AO$1</f>
        <v>0</v>
      </c>
      <c r="BF65" s="58">
        <f>SUM($AH65:$AM65)/SUM($AH$80:$AM$80)*'Capital Spending'!S$8*$AO$1</f>
        <v>0</v>
      </c>
      <c r="BG65" s="58">
        <f>SUM($AH65:$AM65)/SUM($AH$80:$AM$80)*'Capital Spending'!T$8*$AO$1</f>
        <v>0</v>
      </c>
      <c r="BH65" s="58">
        <f>SUM($AH65:$AM65)/SUM($AH$80:$AM$80)*'Capital Spending'!U$8*$AO$1</f>
        <v>0</v>
      </c>
      <c r="BI65" s="19"/>
      <c r="BJ65" s="107">
        <v>0</v>
      </c>
      <c r="BK65" s="29">
        <f>'[20]Retires (Asset and Reserve)'!M116</f>
        <v>0</v>
      </c>
      <c r="BL65" s="29">
        <f>'[20]Retires (Asset and Reserve)'!N116</f>
        <v>0</v>
      </c>
      <c r="BM65" s="29">
        <f>'[20]Retires (Asset and Reserve)'!O116</f>
        <v>0</v>
      </c>
      <c r="BN65" s="29">
        <f>'[20]Retires (Asset and Reserve)'!P116</f>
        <v>0</v>
      </c>
      <c r="BO65" s="29">
        <f>'[20]Retires (Asset and Reserve)'!Q116</f>
        <v>0</v>
      </c>
      <c r="BP65" s="29">
        <f>'[20]Retires (Asset and Reserve)'!R116</f>
        <v>0</v>
      </c>
      <c r="BQ65" s="18">
        <f t="shared" si="166"/>
        <v>0</v>
      </c>
      <c r="BR65" s="19">
        <f t="shared" si="144"/>
        <v>0</v>
      </c>
      <c r="BS65" s="19">
        <f t="shared" si="145"/>
        <v>0</v>
      </c>
      <c r="BT65" s="19">
        <f t="shared" si="146"/>
        <v>0</v>
      </c>
      <c r="BU65" s="19">
        <f t="shared" si="147"/>
        <v>0</v>
      </c>
      <c r="BV65" s="19">
        <f t="shared" si="148"/>
        <v>0</v>
      </c>
      <c r="BW65" s="19">
        <f t="shared" si="149"/>
        <v>0</v>
      </c>
      <c r="BX65" s="19">
        <f t="shared" si="150"/>
        <v>0</v>
      </c>
      <c r="BY65" s="19">
        <f t="shared" si="151"/>
        <v>0</v>
      </c>
      <c r="BZ65" s="19">
        <f t="shared" si="152"/>
        <v>0</v>
      </c>
      <c r="CA65" s="19">
        <f t="shared" si="153"/>
        <v>0</v>
      </c>
      <c r="CB65" s="19">
        <f t="shared" si="154"/>
        <v>0</v>
      </c>
      <c r="CC65" s="19">
        <f t="shared" si="155"/>
        <v>0</v>
      </c>
      <c r="CD65" s="19">
        <f t="shared" si="156"/>
        <v>0</v>
      </c>
      <c r="CE65" s="19">
        <f t="shared" si="157"/>
        <v>0</v>
      </c>
      <c r="CF65" s="19">
        <f t="shared" si="158"/>
        <v>0</v>
      </c>
      <c r="CG65" s="19">
        <f t="shared" si="159"/>
        <v>0</v>
      </c>
      <c r="CH65" s="19">
        <f t="shared" si="160"/>
        <v>0</v>
      </c>
      <c r="CI65" s="19">
        <f t="shared" si="161"/>
        <v>0</v>
      </c>
      <c r="CJ65" s="19">
        <f t="shared" si="162"/>
        <v>0</v>
      </c>
      <c r="CK65" s="19">
        <f t="shared" si="163"/>
        <v>0</v>
      </c>
      <c r="CL65" s="19"/>
      <c r="CM65" s="18">
        <f>'[20]Transfers (Asset and Reserve)'!N116</f>
        <v>0</v>
      </c>
      <c r="CN65" s="18">
        <f>'[20]Transfers (Asset and Reserve)'!O116</f>
        <v>0</v>
      </c>
      <c r="CO65" s="18">
        <f>'[20]Transfers (Asset and Reserve)'!P116</f>
        <v>0</v>
      </c>
      <c r="CP65" s="18">
        <f>'[20]Transfers (Asset and Reserve)'!Q116</f>
        <v>0</v>
      </c>
      <c r="CQ65" s="18">
        <f>'[20]Transfers (Asset and Reserve)'!R116</f>
        <v>0</v>
      </c>
      <c r="CR65" s="18">
        <f>'[20]Transfers (Asset and Reserve)'!S116</f>
        <v>0</v>
      </c>
      <c r="CS65" s="18">
        <v>0</v>
      </c>
      <c r="CT65" s="18">
        <v>0</v>
      </c>
      <c r="CU65" s="18">
        <v>0</v>
      </c>
      <c r="CV65" s="18">
        <v>0</v>
      </c>
      <c r="CW65" s="18">
        <v>0</v>
      </c>
      <c r="CX65" s="18">
        <v>0</v>
      </c>
      <c r="CY65" s="19">
        <v>0</v>
      </c>
      <c r="CZ65" s="19">
        <v>0</v>
      </c>
      <c r="DA65" s="19">
        <v>0</v>
      </c>
      <c r="DB65" s="19">
        <v>0</v>
      </c>
      <c r="DC65" s="19">
        <v>0</v>
      </c>
      <c r="DD65" s="19">
        <v>0</v>
      </c>
      <c r="DE65" s="19">
        <v>0</v>
      </c>
      <c r="DF65" s="19">
        <v>0</v>
      </c>
      <c r="DG65" s="19">
        <v>0</v>
      </c>
      <c r="DH65" s="19">
        <v>0</v>
      </c>
      <c r="DI65" s="19">
        <v>0</v>
      </c>
      <c r="DJ65" s="19">
        <v>0</v>
      </c>
      <c r="DK65" s="19">
        <v>0</v>
      </c>
      <c r="DL65" s="19">
        <v>0</v>
      </c>
      <c r="DM65" s="19">
        <v>0</v>
      </c>
      <c r="DN65" s="19"/>
    </row>
    <row r="66" spans="1:118">
      <c r="A66" s="142">
        <v>39810</v>
      </c>
      <c r="B66" t="s">
        <v>211</v>
      </c>
      <c r="C66" s="51">
        <f t="shared" si="167"/>
        <v>509282.84999999992</v>
      </c>
      <c r="D66" s="51">
        <f t="shared" si="168"/>
        <v>509282.84999999992</v>
      </c>
      <c r="E66" s="18">
        <f>'[20]Asset End Balances'!N117</f>
        <v>509282.85</v>
      </c>
      <c r="F66" s="19">
        <f t="shared" si="169"/>
        <v>509282.85</v>
      </c>
      <c r="G66" s="19">
        <f t="shared" si="170"/>
        <v>509282.85</v>
      </c>
      <c r="H66" s="19">
        <f t="shared" si="171"/>
        <v>509282.85</v>
      </c>
      <c r="I66" s="19">
        <f t="shared" si="172"/>
        <v>509282.85</v>
      </c>
      <c r="J66" s="19">
        <f t="shared" si="173"/>
        <v>509282.85</v>
      </c>
      <c r="K66" s="20">
        <f t="shared" si="174"/>
        <v>509282.85</v>
      </c>
      <c r="L66" s="19">
        <f t="shared" si="175"/>
        <v>509282.85</v>
      </c>
      <c r="M66" s="19">
        <f t="shared" si="176"/>
        <v>509282.85</v>
      </c>
      <c r="N66" s="19">
        <f t="shared" si="177"/>
        <v>509282.85</v>
      </c>
      <c r="O66" s="19">
        <f t="shared" si="178"/>
        <v>509282.85</v>
      </c>
      <c r="P66" s="19">
        <f t="shared" si="179"/>
        <v>509282.85</v>
      </c>
      <c r="Q66" s="19">
        <f t="shared" si="180"/>
        <v>509282.85</v>
      </c>
      <c r="R66" s="19">
        <f t="shared" si="181"/>
        <v>509282.85</v>
      </c>
      <c r="S66" s="19">
        <f t="shared" si="182"/>
        <v>509282.85</v>
      </c>
      <c r="T66" s="19">
        <f t="shared" si="183"/>
        <v>509282.85</v>
      </c>
      <c r="U66" s="19">
        <f t="shared" si="184"/>
        <v>509282.85</v>
      </c>
      <c r="V66" s="19">
        <f t="shared" si="185"/>
        <v>509282.85</v>
      </c>
      <c r="W66" s="19">
        <f t="shared" si="186"/>
        <v>509282.85</v>
      </c>
      <c r="X66" s="19">
        <f t="shared" si="187"/>
        <v>509282.85</v>
      </c>
      <c r="Y66" s="19">
        <f t="shared" si="188"/>
        <v>509282.85</v>
      </c>
      <c r="Z66" s="19">
        <f t="shared" si="189"/>
        <v>509282.85</v>
      </c>
      <c r="AA66" s="19">
        <f t="shared" si="190"/>
        <v>509282.85</v>
      </c>
      <c r="AB66" s="19">
        <f t="shared" si="191"/>
        <v>509282.85</v>
      </c>
      <c r="AC66" s="19">
        <f t="shared" si="192"/>
        <v>509282.85</v>
      </c>
      <c r="AD66" s="19">
        <f t="shared" si="193"/>
        <v>509282.85</v>
      </c>
      <c r="AE66" s="19">
        <f t="shared" si="194"/>
        <v>509282.85</v>
      </c>
      <c r="AF66" s="19">
        <f t="shared" si="195"/>
        <v>509282.85</v>
      </c>
      <c r="AH66" s="18">
        <f>'[20]Additions (Asset and Reserve)'!O117</f>
        <v>0</v>
      </c>
      <c r="AI66" s="18">
        <f>'[20]Additions (Asset and Reserve)'!P117</f>
        <v>0</v>
      </c>
      <c r="AJ66" s="18">
        <f>'[20]Additions (Asset and Reserve)'!Q117</f>
        <v>0</v>
      </c>
      <c r="AK66" s="18">
        <f>'[20]Additions (Asset and Reserve)'!R117</f>
        <v>0</v>
      </c>
      <c r="AL66" s="18">
        <f>'[20]Additions (Asset and Reserve)'!S117</f>
        <v>0</v>
      </c>
      <c r="AM66" s="18">
        <f>'[20]Additions (Asset and Reserve)'!T117</f>
        <v>0</v>
      </c>
      <c r="AN66" s="58">
        <f t="shared" si="143"/>
        <v>0</v>
      </c>
      <c r="AO66" s="58">
        <f t="shared" si="165"/>
        <v>0</v>
      </c>
      <c r="AP66" s="58">
        <f t="shared" si="165"/>
        <v>0</v>
      </c>
      <c r="AQ66" s="58">
        <f>SUM($AH66:$AM66)/SUM($AH$80:$AM$80)*'Capital Spending'!D$8*$AO$1</f>
        <v>0</v>
      </c>
      <c r="AR66" s="58">
        <f>SUM($AH66:$AM66)/SUM($AH$80:$AM$80)*'Capital Spending'!E$8*$AO$1</f>
        <v>0</v>
      </c>
      <c r="AS66" s="58">
        <f>SUM($AH66:$AM66)/SUM($AH$80:$AM$80)*'Capital Spending'!F$8*$AO$1</f>
        <v>0</v>
      </c>
      <c r="AT66" s="58">
        <f>SUM($AH66:$AM66)/SUM($AH$80:$AM$80)*'Capital Spending'!G$8*$AO$1</f>
        <v>0</v>
      </c>
      <c r="AU66" s="58">
        <f>SUM($AH66:$AM66)/SUM($AH$80:$AM$80)*'Capital Spending'!H$8*$AO$1</f>
        <v>0</v>
      </c>
      <c r="AV66" s="58">
        <f>SUM($AH66:$AM66)/SUM($AH$80:$AM$80)*'Capital Spending'!I$8*$AO$1</f>
        <v>0</v>
      </c>
      <c r="AW66" s="58">
        <f>SUM($AH66:$AM66)/SUM($AH$80:$AM$80)*'Capital Spending'!J$8*$AO$1</f>
        <v>0</v>
      </c>
      <c r="AX66" s="58">
        <f>SUM($AH66:$AM66)/SUM($AH$80:$AM$80)*'Capital Spending'!K$8*$AO$1</f>
        <v>0</v>
      </c>
      <c r="AY66" s="58">
        <f>SUM($AH66:$AM66)/SUM($AH$80:$AM$80)*'Capital Spending'!L$8*$AO$1</f>
        <v>0</v>
      </c>
      <c r="AZ66" s="58">
        <f>SUM($AH66:$AM66)/SUM($AH$80:$AM$80)*'Capital Spending'!M$8*$AO$1</f>
        <v>0</v>
      </c>
      <c r="BA66" s="58">
        <f>SUM($AH66:$AM66)/SUM($AH$80:$AM$80)*'Capital Spending'!N$8*$AO$1</f>
        <v>0</v>
      </c>
      <c r="BB66" s="58">
        <f>SUM($AH66:$AM66)/SUM($AH$80:$AM$80)*'Capital Spending'!O$8*$AO$1</f>
        <v>0</v>
      </c>
      <c r="BC66" s="58">
        <f>SUM($AH66:$AM66)/SUM($AH$80:$AM$80)*'Capital Spending'!P$8*$AO$1</f>
        <v>0</v>
      </c>
      <c r="BD66" s="58">
        <f>SUM($AH66:$AM66)/SUM($AH$80:$AM$80)*'Capital Spending'!Q$8*$AO$1</f>
        <v>0</v>
      </c>
      <c r="BE66" s="58">
        <f>SUM($AH66:$AM66)/SUM($AH$80:$AM$80)*'Capital Spending'!R$8*$AO$1</f>
        <v>0</v>
      </c>
      <c r="BF66" s="58">
        <f>SUM($AH66:$AM66)/SUM($AH$80:$AM$80)*'Capital Spending'!S$8*$AO$1</f>
        <v>0</v>
      </c>
      <c r="BG66" s="58">
        <f>SUM($AH66:$AM66)/SUM($AH$80:$AM$80)*'Capital Spending'!T$8*$AO$1</f>
        <v>0</v>
      </c>
      <c r="BH66" s="58">
        <f>SUM($AH66:$AM66)/SUM($AH$80:$AM$80)*'Capital Spending'!U$8*$AO$1</f>
        <v>0</v>
      </c>
      <c r="BI66" s="19"/>
      <c r="BJ66" s="107"/>
      <c r="BK66" s="29">
        <f>'[20]Retires (Asset and Reserve)'!M117</f>
        <v>0</v>
      </c>
      <c r="BL66" s="29">
        <f>'[20]Retires (Asset and Reserve)'!N117</f>
        <v>0</v>
      </c>
      <c r="BM66" s="29">
        <f>'[20]Retires (Asset and Reserve)'!O117</f>
        <v>0</v>
      </c>
      <c r="BN66" s="29">
        <f>'[20]Retires (Asset and Reserve)'!P117</f>
        <v>0</v>
      </c>
      <c r="BO66" s="29">
        <f>'[20]Retires (Asset and Reserve)'!Q117</f>
        <v>0</v>
      </c>
      <c r="BP66" s="29">
        <f>'[20]Retires (Asset and Reserve)'!R117</f>
        <v>0</v>
      </c>
      <c r="BQ66" s="18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8">
        <f>'[20]Transfers (Asset and Reserve)'!N117</f>
        <v>0</v>
      </c>
      <c r="CN66" s="18">
        <f>'[20]Transfers (Asset and Reserve)'!O117</f>
        <v>0</v>
      </c>
      <c r="CO66" s="18">
        <f>'[20]Transfers (Asset and Reserve)'!P117</f>
        <v>0</v>
      </c>
      <c r="CP66" s="18">
        <f>'[20]Transfers (Asset and Reserve)'!Q117</f>
        <v>0</v>
      </c>
      <c r="CQ66" s="18">
        <f>'[20]Transfers (Asset and Reserve)'!R117</f>
        <v>0</v>
      </c>
      <c r="CR66" s="18">
        <f>'[20]Transfers (Asset and Reserve)'!S117</f>
        <v>0</v>
      </c>
      <c r="CS66" s="18">
        <v>0</v>
      </c>
      <c r="CT66" s="18">
        <v>0</v>
      </c>
      <c r="CU66" s="18">
        <v>0</v>
      </c>
      <c r="CV66" s="18">
        <v>0</v>
      </c>
      <c r="CW66" s="18">
        <v>0</v>
      </c>
      <c r="CX66" s="18">
        <v>0</v>
      </c>
      <c r="CY66" s="19">
        <v>0</v>
      </c>
      <c r="CZ66" s="19">
        <v>0</v>
      </c>
      <c r="DA66" s="19">
        <v>0</v>
      </c>
      <c r="DB66" s="19">
        <v>0</v>
      </c>
      <c r="DC66" s="19">
        <v>0</v>
      </c>
      <c r="DD66" s="19">
        <v>0</v>
      </c>
      <c r="DE66" s="19">
        <v>0</v>
      </c>
      <c r="DF66" s="19">
        <v>0</v>
      </c>
      <c r="DG66" s="19">
        <v>0</v>
      </c>
      <c r="DH66" s="19">
        <v>0</v>
      </c>
      <c r="DI66" s="19">
        <v>0</v>
      </c>
      <c r="DJ66" s="19">
        <v>0</v>
      </c>
      <c r="DK66" s="19">
        <v>0</v>
      </c>
      <c r="DL66" s="19">
        <v>0</v>
      </c>
      <c r="DM66" s="19">
        <v>0</v>
      </c>
      <c r="DN66" s="19"/>
    </row>
    <row r="67" spans="1:118">
      <c r="A67" s="134">
        <v>39900</v>
      </c>
      <c r="B67" s="88" t="s">
        <v>32</v>
      </c>
      <c r="C67" s="51">
        <f t="shared" si="167"/>
        <v>629166.46</v>
      </c>
      <c r="D67" s="51">
        <f t="shared" si="168"/>
        <v>629166.46</v>
      </c>
      <c r="E67" s="18">
        <f>'[20]Asset End Balances'!N118</f>
        <v>629166.46</v>
      </c>
      <c r="F67" s="19">
        <f t="shared" si="169"/>
        <v>629166.46</v>
      </c>
      <c r="G67" s="19">
        <f t="shared" si="170"/>
        <v>629166.46</v>
      </c>
      <c r="H67" s="19">
        <f t="shared" si="171"/>
        <v>629166.46</v>
      </c>
      <c r="I67" s="19">
        <f t="shared" si="172"/>
        <v>629166.46</v>
      </c>
      <c r="J67" s="19">
        <f t="shared" si="173"/>
        <v>629166.46</v>
      </c>
      <c r="K67" s="20">
        <f t="shared" si="174"/>
        <v>629166.46</v>
      </c>
      <c r="L67" s="19">
        <f t="shared" si="175"/>
        <v>629166.46</v>
      </c>
      <c r="M67" s="19">
        <f t="shared" si="176"/>
        <v>629166.46</v>
      </c>
      <c r="N67" s="19">
        <f t="shared" si="177"/>
        <v>629166.46</v>
      </c>
      <c r="O67" s="19">
        <f t="shared" si="178"/>
        <v>629166.46</v>
      </c>
      <c r="P67" s="19">
        <f t="shared" si="179"/>
        <v>629166.46</v>
      </c>
      <c r="Q67" s="19">
        <f t="shared" si="180"/>
        <v>629166.46</v>
      </c>
      <c r="R67" s="19">
        <f t="shared" si="181"/>
        <v>629166.46</v>
      </c>
      <c r="S67" s="19">
        <f t="shared" si="182"/>
        <v>629166.46</v>
      </c>
      <c r="T67" s="19">
        <f t="shared" si="183"/>
        <v>629166.46</v>
      </c>
      <c r="U67" s="19">
        <f t="shared" si="184"/>
        <v>629166.46</v>
      </c>
      <c r="V67" s="19">
        <f t="shared" si="185"/>
        <v>629166.46</v>
      </c>
      <c r="W67" s="19">
        <f t="shared" si="186"/>
        <v>629166.46</v>
      </c>
      <c r="X67" s="19">
        <f t="shared" si="187"/>
        <v>629166.46</v>
      </c>
      <c r="Y67" s="19">
        <f t="shared" si="188"/>
        <v>629166.46</v>
      </c>
      <c r="Z67" s="19">
        <f t="shared" si="189"/>
        <v>629166.46</v>
      </c>
      <c r="AA67" s="19">
        <f t="shared" si="190"/>
        <v>629166.46</v>
      </c>
      <c r="AB67" s="19">
        <f t="shared" si="191"/>
        <v>629166.46</v>
      </c>
      <c r="AC67" s="19">
        <f t="shared" si="192"/>
        <v>629166.46</v>
      </c>
      <c r="AD67" s="19">
        <f t="shared" si="193"/>
        <v>629166.46</v>
      </c>
      <c r="AE67" s="19">
        <f t="shared" si="194"/>
        <v>629166.46</v>
      </c>
      <c r="AF67" s="19">
        <f t="shared" si="195"/>
        <v>629166.46</v>
      </c>
      <c r="AH67" s="18">
        <f>'[20]Additions (Asset and Reserve)'!O118</f>
        <v>0</v>
      </c>
      <c r="AI67" s="18">
        <f>'[20]Additions (Asset and Reserve)'!P118</f>
        <v>0</v>
      </c>
      <c r="AJ67" s="18">
        <f>'[20]Additions (Asset and Reserve)'!Q118</f>
        <v>0</v>
      </c>
      <c r="AK67" s="18">
        <f>'[20]Additions (Asset and Reserve)'!R118</f>
        <v>0</v>
      </c>
      <c r="AL67" s="18">
        <f>'[20]Additions (Asset and Reserve)'!S118</f>
        <v>0</v>
      </c>
      <c r="AM67" s="18">
        <f>'[20]Additions (Asset and Reserve)'!T118</f>
        <v>0</v>
      </c>
      <c r="AN67" s="58">
        <f t="shared" ref="AN67:AN78" si="196">SUM($AH67:$AM67)/SUM($AH$80:$AM$80)*$AN$80</f>
        <v>0</v>
      </c>
      <c r="AO67" s="58">
        <f t="shared" si="165"/>
        <v>0</v>
      </c>
      <c r="AP67" s="58">
        <f t="shared" si="165"/>
        <v>0</v>
      </c>
      <c r="AQ67" s="58">
        <f>SUM($AH67:$AM67)/SUM($AH$80:$AM$80)*'Capital Spending'!D$8*$AO$1</f>
        <v>0</v>
      </c>
      <c r="AR67" s="58">
        <f>SUM($AH67:$AM67)/SUM($AH$80:$AM$80)*'Capital Spending'!E$8*$AO$1</f>
        <v>0</v>
      </c>
      <c r="AS67" s="58">
        <f>SUM($AH67:$AM67)/SUM($AH$80:$AM$80)*'Capital Spending'!F$8*$AO$1</f>
        <v>0</v>
      </c>
      <c r="AT67" s="58">
        <f>SUM($AH67:$AM67)/SUM($AH$80:$AM$80)*'Capital Spending'!G$8*$AO$1</f>
        <v>0</v>
      </c>
      <c r="AU67" s="58">
        <f>SUM($AH67:$AM67)/SUM($AH$80:$AM$80)*'Capital Spending'!H$8*$AO$1</f>
        <v>0</v>
      </c>
      <c r="AV67" s="58">
        <f>SUM($AH67:$AM67)/SUM($AH$80:$AM$80)*'Capital Spending'!I$8*$AO$1</f>
        <v>0</v>
      </c>
      <c r="AW67" s="58">
        <f>SUM($AH67:$AM67)/SUM($AH$80:$AM$80)*'Capital Spending'!J$8*$AO$1</f>
        <v>0</v>
      </c>
      <c r="AX67" s="58">
        <f>SUM($AH67:$AM67)/SUM($AH$80:$AM$80)*'Capital Spending'!K$8*$AO$1</f>
        <v>0</v>
      </c>
      <c r="AY67" s="58">
        <f>SUM($AH67:$AM67)/SUM($AH$80:$AM$80)*'Capital Spending'!L$8*$AO$1</f>
        <v>0</v>
      </c>
      <c r="AZ67" s="58">
        <f>SUM($AH67:$AM67)/SUM($AH$80:$AM$80)*'Capital Spending'!M$8*$AO$1</f>
        <v>0</v>
      </c>
      <c r="BA67" s="58">
        <f>SUM($AH67:$AM67)/SUM($AH$80:$AM$80)*'Capital Spending'!N$8*$AO$1</f>
        <v>0</v>
      </c>
      <c r="BB67" s="58">
        <f>SUM($AH67:$AM67)/SUM($AH$80:$AM$80)*'Capital Spending'!O$8*$AO$1</f>
        <v>0</v>
      </c>
      <c r="BC67" s="58">
        <f>SUM($AH67:$AM67)/SUM($AH$80:$AM$80)*'Capital Spending'!P$8*$AO$1</f>
        <v>0</v>
      </c>
      <c r="BD67" s="58">
        <f>SUM($AH67:$AM67)/SUM($AH$80:$AM$80)*'Capital Spending'!Q$8*$AO$1</f>
        <v>0</v>
      </c>
      <c r="BE67" s="58">
        <f>SUM($AH67:$AM67)/SUM($AH$80:$AM$80)*'Capital Spending'!R$8*$AO$1</f>
        <v>0</v>
      </c>
      <c r="BF67" s="58">
        <f>SUM($AH67:$AM67)/SUM($AH$80:$AM$80)*'Capital Spending'!S$8*$AO$1</f>
        <v>0</v>
      </c>
      <c r="BG67" s="58">
        <f>SUM($AH67:$AM67)/SUM($AH$80:$AM$80)*'Capital Spending'!T$8*$AO$1</f>
        <v>0</v>
      </c>
      <c r="BH67" s="58">
        <f>SUM($AH67:$AM67)/SUM($AH$80:$AM$80)*'Capital Spending'!U$8*$AO$1</f>
        <v>0</v>
      </c>
      <c r="BI67" s="19"/>
      <c r="BJ67" s="107">
        <v>0</v>
      </c>
      <c r="BK67" s="29">
        <f>'[20]Retires (Asset and Reserve)'!M118</f>
        <v>0</v>
      </c>
      <c r="BL67" s="29">
        <f>'[20]Retires (Asset and Reserve)'!N118</f>
        <v>0</v>
      </c>
      <c r="BM67" s="29">
        <f>'[20]Retires (Asset and Reserve)'!O118</f>
        <v>0</v>
      </c>
      <c r="BN67" s="29">
        <f>'[20]Retires (Asset and Reserve)'!P118</f>
        <v>0</v>
      </c>
      <c r="BO67" s="29">
        <f>'[20]Retires (Asset and Reserve)'!Q118</f>
        <v>0</v>
      </c>
      <c r="BP67" s="29">
        <f>'[20]Retires (Asset and Reserve)'!R118</f>
        <v>0</v>
      </c>
      <c r="BQ67" s="18">
        <f t="shared" si="166"/>
        <v>0</v>
      </c>
      <c r="BR67" s="19">
        <f t="shared" si="144"/>
        <v>0</v>
      </c>
      <c r="BS67" s="19">
        <f t="shared" si="145"/>
        <v>0</v>
      </c>
      <c r="BT67" s="19">
        <f t="shared" si="146"/>
        <v>0</v>
      </c>
      <c r="BU67" s="19">
        <f t="shared" si="147"/>
        <v>0</v>
      </c>
      <c r="BV67" s="19">
        <f t="shared" si="148"/>
        <v>0</v>
      </c>
      <c r="BW67" s="19">
        <f t="shared" si="149"/>
        <v>0</v>
      </c>
      <c r="BX67" s="19">
        <f t="shared" si="150"/>
        <v>0</v>
      </c>
      <c r="BY67" s="19">
        <f t="shared" si="151"/>
        <v>0</v>
      </c>
      <c r="BZ67" s="19">
        <f t="shared" si="152"/>
        <v>0</v>
      </c>
      <c r="CA67" s="19">
        <f t="shared" si="153"/>
        <v>0</v>
      </c>
      <c r="CB67" s="19">
        <f t="shared" si="154"/>
        <v>0</v>
      </c>
      <c r="CC67" s="19">
        <f t="shared" si="155"/>
        <v>0</v>
      </c>
      <c r="CD67" s="19">
        <f t="shared" si="156"/>
        <v>0</v>
      </c>
      <c r="CE67" s="19">
        <f t="shared" si="157"/>
        <v>0</v>
      </c>
      <c r="CF67" s="19">
        <f t="shared" si="158"/>
        <v>0</v>
      </c>
      <c r="CG67" s="19">
        <f t="shared" si="159"/>
        <v>0</v>
      </c>
      <c r="CH67" s="19">
        <f t="shared" si="160"/>
        <v>0</v>
      </c>
      <c r="CI67" s="19">
        <f t="shared" si="161"/>
        <v>0</v>
      </c>
      <c r="CJ67" s="19">
        <f t="shared" si="162"/>
        <v>0</v>
      </c>
      <c r="CK67" s="19">
        <f t="shared" si="163"/>
        <v>0</v>
      </c>
      <c r="CL67" s="19"/>
      <c r="CM67" s="18">
        <f>'[20]Transfers (Asset and Reserve)'!N118</f>
        <v>0</v>
      </c>
      <c r="CN67" s="18">
        <f>'[20]Transfers (Asset and Reserve)'!O118</f>
        <v>0</v>
      </c>
      <c r="CO67" s="18">
        <f>'[20]Transfers (Asset and Reserve)'!P118</f>
        <v>0</v>
      </c>
      <c r="CP67" s="18">
        <f>'[20]Transfers (Asset and Reserve)'!Q118</f>
        <v>0</v>
      </c>
      <c r="CQ67" s="18">
        <f>'[20]Transfers (Asset and Reserve)'!R118</f>
        <v>0</v>
      </c>
      <c r="CR67" s="18">
        <f>'[20]Transfers (Asset and Reserve)'!S118</f>
        <v>0</v>
      </c>
      <c r="CS67" s="18">
        <v>0</v>
      </c>
      <c r="CT67" s="18">
        <v>0</v>
      </c>
      <c r="CU67" s="18">
        <v>0</v>
      </c>
      <c r="CV67" s="18">
        <v>0</v>
      </c>
      <c r="CW67" s="18">
        <v>0</v>
      </c>
      <c r="CX67" s="18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0</v>
      </c>
      <c r="DH67" s="19">
        <v>0</v>
      </c>
      <c r="DI67" s="19">
        <v>0</v>
      </c>
      <c r="DJ67" s="19">
        <v>0</v>
      </c>
      <c r="DK67" s="19">
        <v>0</v>
      </c>
      <c r="DL67" s="19">
        <v>0</v>
      </c>
      <c r="DM67" s="19">
        <v>0</v>
      </c>
      <c r="DN67" s="19"/>
    </row>
    <row r="68" spans="1:118">
      <c r="A68" s="134">
        <v>39901</v>
      </c>
      <c r="B68" s="88" t="s">
        <v>21</v>
      </c>
      <c r="C68" s="51">
        <f t="shared" si="167"/>
        <v>9310809.4759418741</v>
      </c>
      <c r="D68" s="51">
        <f t="shared" si="168"/>
        <v>9312040.3817340173</v>
      </c>
      <c r="E68" s="18">
        <f>'[20]Asset End Balances'!N119</f>
        <v>9310606.75</v>
      </c>
      <c r="F68" s="19">
        <f t="shared" si="169"/>
        <v>9310764.2799999993</v>
      </c>
      <c r="G68" s="19">
        <f t="shared" si="170"/>
        <v>9310699.4399999995</v>
      </c>
      <c r="H68" s="19">
        <f t="shared" si="171"/>
        <v>9310701.2299999986</v>
      </c>
      <c r="I68" s="19">
        <f t="shared" si="172"/>
        <v>9310701.2299999986</v>
      </c>
      <c r="J68" s="19">
        <f t="shared" si="173"/>
        <v>9310701.2299999986</v>
      </c>
      <c r="K68" s="20">
        <f t="shared" si="174"/>
        <v>9310701.2299999986</v>
      </c>
      <c r="L68" s="19">
        <f t="shared" si="175"/>
        <v>9310779.6164513398</v>
      </c>
      <c r="M68" s="19">
        <f t="shared" si="176"/>
        <v>9310833.0423445627</v>
      </c>
      <c r="N68" s="19">
        <f t="shared" si="177"/>
        <v>9310861.4135947041</v>
      </c>
      <c r="O68" s="19">
        <f t="shared" si="178"/>
        <v>9310959.6609396469</v>
      </c>
      <c r="P68" s="19">
        <f t="shared" si="179"/>
        <v>9311057.9082845896</v>
      </c>
      <c r="Q68" s="19">
        <f t="shared" si="180"/>
        <v>9311156.1556295324</v>
      </c>
      <c r="R68" s="19">
        <f t="shared" si="181"/>
        <v>9311254.4029744752</v>
      </c>
      <c r="S68" s="19">
        <f t="shared" si="182"/>
        <v>9311352.6503194179</v>
      </c>
      <c r="T68" s="19">
        <f t="shared" si="183"/>
        <v>9311450.8976643607</v>
      </c>
      <c r="U68" s="19">
        <f t="shared" si="184"/>
        <v>9311549.1450093035</v>
      </c>
      <c r="V68" s="19">
        <f t="shared" si="185"/>
        <v>9311647.3923542462</v>
      </c>
      <c r="W68" s="19">
        <f t="shared" si="186"/>
        <v>9311745.639699189</v>
      </c>
      <c r="X68" s="19">
        <f t="shared" si="187"/>
        <v>9311843.8870441318</v>
      </c>
      <c r="Y68" s="19">
        <f t="shared" si="188"/>
        <v>9311942.1343890745</v>
      </c>
      <c r="Z68" s="19">
        <f t="shared" si="189"/>
        <v>9312040.3817340173</v>
      </c>
      <c r="AA68" s="19">
        <f t="shared" si="190"/>
        <v>9312138.62907896</v>
      </c>
      <c r="AB68" s="19">
        <f t="shared" si="191"/>
        <v>9312236.8764239028</v>
      </c>
      <c r="AC68" s="19">
        <f t="shared" si="192"/>
        <v>9312335.1237688456</v>
      </c>
      <c r="AD68" s="19">
        <f t="shared" si="193"/>
        <v>9312433.3711137883</v>
      </c>
      <c r="AE68" s="19">
        <f t="shared" si="194"/>
        <v>9312531.6184587311</v>
      </c>
      <c r="AF68" s="19">
        <f t="shared" si="195"/>
        <v>9312629.8658036739</v>
      </c>
      <c r="AH68" s="18">
        <f>'[20]Additions (Asset and Reserve)'!O119</f>
        <v>157.53</v>
      </c>
      <c r="AI68" s="18">
        <f>'[20]Additions (Asset and Reserve)'!P119</f>
        <v>-64.84</v>
      </c>
      <c r="AJ68" s="18">
        <f>'[20]Additions (Asset and Reserve)'!Q119</f>
        <v>1.79</v>
      </c>
      <c r="AK68" s="18">
        <f>'[20]Additions (Asset and Reserve)'!R119</f>
        <v>0</v>
      </c>
      <c r="AL68" s="18">
        <f>'[20]Additions (Asset and Reserve)'!S119</f>
        <v>0</v>
      </c>
      <c r="AM68" s="18">
        <f>'[20]Additions (Asset and Reserve)'!T119</f>
        <v>0</v>
      </c>
      <c r="AN68" s="58">
        <f t="shared" si="196"/>
        <v>78.386451340723809</v>
      </c>
      <c r="AO68" s="58">
        <f t="shared" si="165"/>
        <v>53.425893222224197</v>
      </c>
      <c r="AP68" s="58">
        <f t="shared" si="165"/>
        <v>28.371250140689188</v>
      </c>
      <c r="AQ68" s="58">
        <f>SUM($AH68:$AM68)/SUM($AH$80:$AM$80)*'Capital Spending'!D$8*$AO$1</f>
        <v>98.247344942803494</v>
      </c>
      <c r="AR68" s="58">
        <f>SUM($AH68:$AM68)/SUM($AH$80:$AM$80)*'Capital Spending'!E$8*$AO$1</f>
        <v>98.247344942803494</v>
      </c>
      <c r="AS68" s="58">
        <f>SUM($AH68:$AM68)/SUM($AH$80:$AM$80)*'Capital Spending'!F$8*$AO$1</f>
        <v>98.247344942803494</v>
      </c>
      <c r="AT68" s="58">
        <f>SUM($AH68:$AM68)/SUM($AH$80:$AM$80)*'Capital Spending'!G$8*$AO$1</f>
        <v>98.247344942803494</v>
      </c>
      <c r="AU68" s="58">
        <f>SUM($AH68:$AM68)/SUM($AH$80:$AM$80)*'Capital Spending'!H$8*$AO$1</f>
        <v>98.247344942803494</v>
      </c>
      <c r="AV68" s="58">
        <f>SUM($AH68:$AM68)/SUM($AH$80:$AM$80)*'Capital Spending'!I$8*$AO$1</f>
        <v>98.247344942803494</v>
      </c>
      <c r="AW68" s="58">
        <f>SUM($AH68:$AM68)/SUM($AH$80:$AM$80)*'Capital Spending'!J$8*$AO$1</f>
        <v>98.247344942803494</v>
      </c>
      <c r="AX68" s="58">
        <f>SUM($AH68:$AM68)/SUM($AH$80:$AM$80)*'Capital Spending'!K$8*$AO$1</f>
        <v>98.247344942803494</v>
      </c>
      <c r="AY68" s="58">
        <f>SUM($AH68:$AM68)/SUM($AH$80:$AM$80)*'Capital Spending'!L$8*$AO$1</f>
        <v>98.247344942803494</v>
      </c>
      <c r="AZ68" s="58">
        <f>SUM($AH68:$AM68)/SUM($AH$80:$AM$80)*'Capital Spending'!M$8*$AO$1</f>
        <v>98.247344942803494</v>
      </c>
      <c r="BA68" s="58">
        <f>SUM($AH68:$AM68)/SUM($AH$80:$AM$80)*'Capital Spending'!N$8*$AO$1</f>
        <v>98.247344942803494</v>
      </c>
      <c r="BB68" s="58">
        <f>SUM($AH68:$AM68)/SUM($AH$80:$AM$80)*'Capital Spending'!O$8*$AO$1</f>
        <v>98.247344942803494</v>
      </c>
      <c r="BC68" s="58">
        <f>SUM($AH68:$AM68)/SUM($AH$80:$AM$80)*'Capital Spending'!P$8*$AO$1</f>
        <v>98.247344942803494</v>
      </c>
      <c r="BD68" s="58">
        <f>SUM($AH68:$AM68)/SUM($AH$80:$AM$80)*'Capital Spending'!Q$8*$AO$1</f>
        <v>98.247344942803494</v>
      </c>
      <c r="BE68" s="58">
        <f>SUM($AH68:$AM68)/SUM($AH$80:$AM$80)*'Capital Spending'!R$8*$AO$1</f>
        <v>98.247344942803494</v>
      </c>
      <c r="BF68" s="58">
        <f>SUM($AH68:$AM68)/SUM($AH$80:$AM$80)*'Capital Spending'!S$8*$AO$1</f>
        <v>98.247344942803494</v>
      </c>
      <c r="BG68" s="58">
        <f>SUM($AH68:$AM68)/SUM($AH$80:$AM$80)*'Capital Spending'!T$8*$AO$1</f>
        <v>98.247344942803494</v>
      </c>
      <c r="BH68" s="58">
        <f>SUM($AH68:$AM68)/SUM($AH$80:$AM$80)*'Capital Spending'!U$8*$AO$1</f>
        <v>98.247344942803494</v>
      </c>
      <c r="BI68" s="19"/>
      <c r="BJ68" s="107">
        <v>0</v>
      </c>
      <c r="BK68" s="29">
        <f>'[20]Retires (Asset and Reserve)'!M119</f>
        <v>0</v>
      </c>
      <c r="BL68" s="29">
        <f>'[20]Retires (Asset and Reserve)'!N119</f>
        <v>0</v>
      </c>
      <c r="BM68" s="29">
        <f>'[20]Retires (Asset and Reserve)'!O119</f>
        <v>0</v>
      </c>
      <c r="BN68" s="29">
        <f>'[20]Retires (Asset and Reserve)'!P119</f>
        <v>0</v>
      </c>
      <c r="BO68" s="29">
        <f>'[20]Retires (Asset and Reserve)'!Q119</f>
        <v>0</v>
      </c>
      <c r="BP68" s="29">
        <f>'[20]Retires (Asset and Reserve)'!R119</f>
        <v>0</v>
      </c>
      <c r="BQ68" s="18">
        <f t="shared" si="166"/>
        <v>0</v>
      </c>
      <c r="BR68" s="19">
        <f t="shared" si="144"/>
        <v>0</v>
      </c>
      <c r="BS68" s="19">
        <f t="shared" si="145"/>
        <v>0</v>
      </c>
      <c r="BT68" s="19">
        <f t="shared" si="146"/>
        <v>0</v>
      </c>
      <c r="BU68" s="19">
        <f t="shared" si="147"/>
        <v>0</v>
      </c>
      <c r="BV68" s="19">
        <f t="shared" si="148"/>
        <v>0</v>
      </c>
      <c r="BW68" s="19">
        <f t="shared" si="149"/>
        <v>0</v>
      </c>
      <c r="BX68" s="19">
        <f t="shared" si="150"/>
        <v>0</v>
      </c>
      <c r="BY68" s="19">
        <f t="shared" si="151"/>
        <v>0</v>
      </c>
      <c r="BZ68" s="19">
        <f t="shared" si="152"/>
        <v>0</v>
      </c>
      <c r="CA68" s="19">
        <f t="shared" si="153"/>
        <v>0</v>
      </c>
      <c r="CB68" s="19">
        <f t="shared" si="154"/>
        <v>0</v>
      </c>
      <c r="CC68" s="19">
        <f t="shared" si="155"/>
        <v>0</v>
      </c>
      <c r="CD68" s="19">
        <f t="shared" si="156"/>
        <v>0</v>
      </c>
      <c r="CE68" s="19">
        <f t="shared" si="157"/>
        <v>0</v>
      </c>
      <c r="CF68" s="19">
        <f t="shared" si="158"/>
        <v>0</v>
      </c>
      <c r="CG68" s="19">
        <f t="shared" si="159"/>
        <v>0</v>
      </c>
      <c r="CH68" s="19">
        <f t="shared" si="160"/>
        <v>0</v>
      </c>
      <c r="CI68" s="19">
        <f t="shared" si="161"/>
        <v>0</v>
      </c>
      <c r="CJ68" s="19">
        <f t="shared" si="162"/>
        <v>0</v>
      </c>
      <c r="CK68" s="19">
        <f t="shared" si="163"/>
        <v>0</v>
      </c>
      <c r="CL68" s="19"/>
      <c r="CM68" s="18">
        <f>'[20]Transfers (Asset and Reserve)'!N119</f>
        <v>0</v>
      </c>
      <c r="CN68" s="18">
        <f>'[20]Transfers (Asset and Reserve)'!O119</f>
        <v>0</v>
      </c>
      <c r="CO68" s="18">
        <f>'[20]Transfers (Asset and Reserve)'!P119</f>
        <v>0</v>
      </c>
      <c r="CP68" s="18">
        <f>'[20]Transfers (Asset and Reserve)'!Q119</f>
        <v>0</v>
      </c>
      <c r="CQ68" s="18">
        <f>'[20]Transfers (Asset and Reserve)'!R119</f>
        <v>0</v>
      </c>
      <c r="CR68" s="18">
        <f>'[20]Transfers (Asset and Reserve)'!S119</f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0</v>
      </c>
      <c r="DH68" s="19">
        <v>0</v>
      </c>
      <c r="DI68" s="19">
        <v>0</v>
      </c>
      <c r="DJ68" s="19">
        <v>0</v>
      </c>
      <c r="DK68" s="19">
        <v>0</v>
      </c>
      <c r="DL68" s="19">
        <v>0</v>
      </c>
      <c r="DM68" s="19">
        <v>0</v>
      </c>
      <c r="DN68" s="19"/>
    </row>
    <row r="69" spans="1:118">
      <c r="A69" s="134">
        <v>39902</v>
      </c>
      <c r="B69" s="88" t="s">
        <v>22</v>
      </c>
      <c r="C69" s="51">
        <f t="shared" si="167"/>
        <v>1891144.6999999995</v>
      </c>
      <c r="D69" s="51">
        <f t="shared" si="168"/>
        <v>1891144.6999999995</v>
      </c>
      <c r="E69" s="18">
        <f>'[20]Asset End Balances'!N120</f>
        <v>1891144.7000000002</v>
      </c>
      <c r="F69" s="19">
        <f t="shared" si="169"/>
        <v>1891144.7000000002</v>
      </c>
      <c r="G69" s="19">
        <f t="shared" si="170"/>
        <v>1891144.7000000002</v>
      </c>
      <c r="H69" s="19">
        <f t="shared" si="171"/>
        <v>1891144.7000000002</v>
      </c>
      <c r="I69" s="19">
        <f t="shared" si="172"/>
        <v>1891144.7000000002</v>
      </c>
      <c r="J69" s="19">
        <f t="shared" si="173"/>
        <v>1891144.7000000002</v>
      </c>
      <c r="K69" s="20">
        <f t="shared" si="174"/>
        <v>1891144.7000000002</v>
      </c>
      <c r="L69" s="19">
        <f t="shared" si="175"/>
        <v>1891144.7000000002</v>
      </c>
      <c r="M69" s="19">
        <f t="shared" si="176"/>
        <v>1891144.7000000002</v>
      </c>
      <c r="N69" s="19">
        <f t="shared" si="177"/>
        <v>1891144.7000000002</v>
      </c>
      <c r="O69" s="19">
        <f t="shared" si="178"/>
        <v>1891144.7000000002</v>
      </c>
      <c r="P69" s="19">
        <f t="shared" si="179"/>
        <v>1891144.7000000002</v>
      </c>
      <c r="Q69" s="19">
        <f t="shared" si="180"/>
        <v>1891144.7000000002</v>
      </c>
      <c r="R69" s="19">
        <f t="shared" si="181"/>
        <v>1891144.7000000002</v>
      </c>
      <c r="S69" s="19">
        <f t="shared" si="182"/>
        <v>1891144.7000000002</v>
      </c>
      <c r="T69" s="19">
        <f t="shared" si="183"/>
        <v>1891144.7000000002</v>
      </c>
      <c r="U69" s="19">
        <f t="shared" si="184"/>
        <v>1891144.7000000002</v>
      </c>
      <c r="V69" s="19">
        <f t="shared" si="185"/>
        <v>1891144.7000000002</v>
      </c>
      <c r="W69" s="19">
        <f t="shared" si="186"/>
        <v>1891144.7000000002</v>
      </c>
      <c r="X69" s="19">
        <f t="shared" si="187"/>
        <v>1891144.7000000002</v>
      </c>
      <c r="Y69" s="19">
        <f t="shared" si="188"/>
        <v>1891144.7000000002</v>
      </c>
      <c r="Z69" s="19">
        <f t="shared" si="189"/>
        <v>1891144.7000000002</v>
      </c>
      <c r="AA69" s="19">
        <f t="shared" si="190"/>
        <v>1891144.7000000002</v>
      </c>
      <c r="AB69" s="19">
        <f t="shared" si="191"/>
        <v>1891144.7000000002</v>
      </c>
      <c r="AC69" s="19">
        <f t="shared" si="192"/>
        <v>1891144.7000000002</v>
      </c>
      <c r="AD69" s="19">
        <f t="shared" si="193"/>
        <v>1891144.7000000002</v>
      </c>
      <c r="AE69" s="19">
        <f t="shared" si="194"/>
        <v>1891144.7000000002</v>
      </c>
      <c r="AF69" s="19">
        <f t="shared" si="195"/>
        <v>1891144.7000000002</v>
      </c>
      <c r="AH69" s="18">
        <f>'[20]Additions (Asset and Reserve)'!O120</f>
        <v>0</v>
      </c>
      <c r="AI69" s="18">
        <f>'[20]Additions (Asset and Reserve)'!P120</f>
        <v>0</v>
      </c>
      <c r="AJ69" s="18">
        <f>'[20]Additions (Asset and Reserve)'!Q120</f>
        <v>0</v>
      </c>
      <c r="AK69" s="18">
        <f>'[20]Additions (Asset and Reserve)'!R120</f>
        <v>0</v>
      </c>
      <c r="AL69" s="18">
        <f>'[20]Additions (Asset and Reserve)'!S120</f>
        <v>0</v>
      </c>
      <c r="AM69" s="18">
        <f>'[20]Additions (Asset and Reserve)'!T120</f>
        <v>0</v>
      </c>
      <c r="AN69" s="58">
        <f t="shared" si="196"/>
        <v>0</v>
      </c>
      <c r="AO69" s="58">
        <f t="shared" si="165"/>
        <v>0</v>
      </c>
      <c r="AP69" s="58">
        <f t="shared" si="165"/>
        <v>0</v>
      </c>
      <c r="AQ69" s="58">
        <f>SUM($AH69:$AM69)/SUM($AH$80:$AM$80)*'Capital Spending'!D$8*$AO$1</f>
        <v>0</v>
      </c>
      <c r="AR69" s="58">
        <f>SUM($AH69:$AM69)/SUM($AH$80:$AM$80)*'Capital Spending'!E$8*$AO$1</f>
        <v>0</v>
      </c>
      <c r="AS69" s="58">
        <f>SUM($AH69:$AM69)/SUM($AH$80:$AM$80)*'Capital Spending'!F$8*$AO$1</f>
        <v>0</v>
      </c>
      <c r="AT69" s="58">
        <f>SUM($AH69:$AM69)/SUM($AH$80:$AM$80)*'Capital Spending'!G$8*$AO$1</f>
        <v>0</v>
      </c>
      <c r="AU69" s="58">
        <f>SUM($AH69:$AM69)/SUM($AH$80:$AM$80)*'Capital Spending'!H$8*$AO$1</f>
        <v>0</v>
      </c>
      <c r="AV69" s="58">
        <f>SUM($AH69:$AM69)/SUM($AH$80:$AM$80)*'Capital Spending'!I$8*$AO$1</f>
        <v>0</v>
      </c>
      <c r="AW69" s="58">
        <f>SUM($AH69:$AM69)/SUM($AH$80:$AM$80)*'Capital Spending'!J$8*$AO$1</f>
        <v>0</v>
      </c>
      <c r="AX69" s="58">
        <f>SUM($AH69:$AM69)/SUM($AH$80:$AM$80)*'Capital Spending'!K$8*$AO$1</f>
        <v>0</v>
      </c>
      <c r="AY69" s="58">
        <f>SUM($AH69:$AM69)/SUM($AH$80:$AM$80)*'Capital Spending'!L$8*$AO$1</f>
        <v>0</v>
      </c>
      <c r="AZ69" s="58">
        <f>SUM($AH69:$AM69)/SUM($AH$80:$AM$80)*'Capital Spending'!M$8*$AO$1</f>
        <v>0</v>
      </c>
      <c r="BA69" s="58">
        <f>SUM($AH69:$AM69)/SUM($AH$80:$AM$80)*'Capital Spending'!N$8*$AO$1</f>
        <v>0</v>
      </c>
      <c r="BB69" s="58">
        <f>SUM($AH69:$AM69)/SUM($AH$80:$AM$80)*'Capital Spending'!O$8*$AO$1</f>
        <v>0</v>
      </c>
      <c r="BC69" s="58">
        <f>SUM($AH69:$AM69)/SUM($AH$80:$AM$80)*'Capital Spending'!P$8*$AO$1</f>
        <v>0</v>
      </c>
      <c r="BD69" s="58">
        <f>SUM($AH69:$AM69)/SUM($AH$80:$AM$80)*'Capital Spending'!Q$8*$AO$1</f>
        <v>0</v>
      </c>
      <c r="BE69" s="58">
        <f>SUM($AH69:$AM69)/SUM($AH$80:$AM$80)*'Capital Spending'!R$8*$AO$1</f>
        <v>0</v>
      </c>
      <c r="BF69" s="58">
        <f>SUM($AH69:$AM69)/SUM($AH$80:$AM$80)*'Capital Spending'!S$8*$AO$1</f>
        <v>0</v>
      </c>
      <c r="BG69" s="58">
        <f>SUM($AH69:$AM69)/SUM($AH$80:$AM$80)*'Capital Spending'!T$8*$AO$1</f>
        <v>0</v>
      </c>
      <c r="BH69" s="58">
        <f>SUM($AH69:$AM69)/SUM($AH$80:$AM$80)*'Capital Spending'!U$8*$AO$1</f>
        <v>0</v>
      </c>
      <c r="BI69" s="19"/>
      <c r="BJ69" s="107">
        <v>0</v>
      </c>
      <c r="BK69" s="29">
        <f>'[20]Retires (Asset and Reserve)'!M120</f>
        <v>0</v>
      </c>
      <c r="BL69" s="29">
        <f>'[20]Retires (Asset and Reserve)'!N120</f>
        <v>0</v>
      </c>
      <c r="BM69" s="29">
        <f>'[20]Retires (Asset and Reserve)'!O120</f>
        <v>0</v>
      </c>
      <c r="BN69" s="29">
        <f>'[20]Retires (Asset and Reserve)'!P120</f>
        <v>0</v>
      </c>
      <c r="BO69" s="29">
        <f>'[20]Retires (Asset and Reserve)'!Q120</f>
        <v>0</v>
      </c>
      <c r="BP69" s="29">
        <f>'[20]Retires (Asset and Reserve)'!R120</f>
        <v>0</v>
      </c>
      <c r="BQ69" s="18">
        <f t="shared" si="166"/>
        <v>0</v>
      </c>
      <c r="BR69" s="19">
        <f t="shared" si="144"/>
        <v>0</v>
      </c>
      <c r="BS69" s="19">
        <f t="shared" si="145"/>
        <v>0</v>
      </c>
      <c r="BT69" s="19">
        <f t="shared" si="146"/>
        <v>0</v>
      </c>
      <c r="BU69" s="19">
        <f t="shared" si="147"/>
        <v>0</v>
      </c>
      <c r="BV69" s="19">
        <f t="shared" si="148"/>
        <v>0</v>
      </c>
      <c r="BW69" s="19">
        <f t="shared" si="149"/>
        <v>0</v>
      </c>
      <c r="BX69" s="19">
        <f t="shared" si="150"/>
        <v>0</v>
      </c>
      <c r="BY69" s="19">
        <f t="shared" si="151"/>
        <v>0</v>
      </c>
      <c r="BZ69" s="19">
        <f t="shared" si="152"/>
        <v>0</v>
      </c>
      <c r="CA69" s="19">
        <f t="shared" si="153"/>
        <v>0</v>
      </c>
      <c r="CB69" s="19">
        <f t="shared" si="154"/>
        <v>0</v>
      </c>
      <c r="CC69" s="19">
        <f t="shared" si="155"/>
        <v>0</v>
      </c>
      <c r="CD69" s="19">
        <f t="shared" si="156"/>
        <v>0</v>
      </c>
      <c r="CE69" s="19">
        <f t="shared" si="157"/>
        <v>0</v>
      </c>
      <c r="CF69" s="19">
        <f t="shared" si="158"/>
        <v>0</v>
      </c>
      <c r="CG69" s="19">
        <f t="shared" si="159"/>
        <v>0</v>
      </c>
      <c r="CH69" s="19">
        <f t="shared" si="160"/>
        <v>0</v>
      </c>
      <c r="CI69" s="19">
        <f t="shared" si="161"/>
        <v>0</v>
      </c>
      <c r="CJ69" s="19">
        <f t="shared" si="162"/>
        <v>0</v>
      </c>
      <c r="CK69" s="19">
        <f t="shared" si="163"/>
        <v>0</v>
      </c>
      <c r="CL69" s="19"/>
      <c r="CM69" s="18">
        <f>'[20]Transfers (Asset and Reserve)'!N120</f>
        <v>0</v>
      </c>
      <c r="CN69" s="18">
        <f>'[20]Transfers (Asset and Reserve)'!O120</f>
        <v>0</v>
      </c>
      <c r="CO69" s="18">
        <f>'[20]Transfers (Asset and Reserve)'!P120</f>
        <v>0</v>
      </c>
      <c r="CP69" s="18">
        <f>'[20]Transfers (Asset and Reserve)'!Q120</f>
        <v>0</v>
      </c>
      <c r="CQ69" s="18">
        <f>'[20]Transfers (Asset and Reserve)'!R120</f>
        <v>0</v>
      </c>
      <c r="CR69" s="18">
        <f>'[20]Transfers (Asset and Reserve)'!S120</f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9">
        <v>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0</v>
      </c>
      <c r="DH69" s="19">
        <v>0</v>
      </c>
      <c r="DI69" s="19">
        <v>0</v>
      </c>
      <c r="DJ69" s="19">
        <v>0</v>
      </c>
      <c r="DK69" s="19">
        <v>0</v>
      </c>
      <c r="DL69" s="19">
        <v>0</v>
      </c>
      <c r="DM69" s="19">
        <v>0</v>
      </c>
      <c r="DN69" s="19"/>
    </row>
    <row r="70" spans="1:118">
      <c r="A70" s="134">
        <v>39903</v>
      </c>
      <c r="B70" s="88" t="s">
        <v>23</v>
      </c>
      <c r="C70" s="51">
        <f t="shared" si="167"/>
        <v>629225.62</v>
      </c>
      <c r="D70" s="51">
        <f t="shared" si="168"/>
        <v>629225.62</v>
      </c>
      <c r="E70" s="18">
        <f>'[20]Asset End Balances'!N121</f>
        <v>629225.62</v>
      </c>
      <c r="F70" s="19">
        <f t="shared" si="169"/>
        <v>629225.62</v>
      </c>
      <c r="G70" s="19">
        <f t="shared" si="170"/>
        <v>629225.62</v>
      </c>
      <c r="H70" s="19">
        <f t="shared" si="171"/>
        <v>629225.62</v>
      </c>
      <c r="I70" s="19">
        <f t="shared" si="172"/>
        <v>629225.62</v>
      </c>
      <c r="J70" s="19">
        <f t="shared" si="173"/>
        <v>629225.62</v>
      </c>
      <c r="K70" s="20">
        <f t="shared" si="174"/>
        <v>629225.62</v>
      </c>
      <c r="L70" s="19">
        <f t="shared" si="175"/>
        <v>629225.62</v>
      </c>
      <c r="M70" s="19">
        <f t="shared" si="176"/>
        <v>629225.62</v>
      </c>
      <c r="N70" s="19">
        <f t="shared" si="177"/>
        <v>629225.62</v>
      </c>
      <c r="O70" s="19">
        <f t="shared" si="178"/>
        <v>629225.62</v>
      </c>
      <c r="P70" s="19">
        <f t="shared" si="179"/>
        <v>629225.62</v>
      </c>
      <c r="Q70" s="19">
        <f t="shared" si="180"/>
        <v>629225.62</v>
      </c>
      <c r="R70" s="19">
        <f t="shared" si="181"/>
        <v>629225.62</v>
      </c>
      <c r="S70" s="19">
        <f t="shared" si="182"/>
        <v>629225.62</v>
      </c>
      <c r="T70" s="19">
        <f t="shared" si="183"/>
        <v>629225.62</v>
      </c>
      <c r="U70" s="19">
        <f t="shared" si="184"/>
        <v>629225.62</v>
      </c>
      <c r="V70" s="19">
        <f t="shared" si="185"/>
        <v>629225.62</v>
      </c>
      <c r="W70" s="19">
        <f t="shared" si="186"/>
        <v>629225.62</v>
      </c>
      <c r="X70" s="19">
        <f t="shared" si="187"/>
        <v>629225.62</v>
      </c>
      <c r="Y70" s="19">
        <f t="shared" si="188"/>
        <v>629225.62</v>
      </c>
      <c r="Z70" s="19">
        <f t="shared" si="189"/>
        <v>629225.62</v>
      </c>
      <c r="AA70" s="19">
        <f t="shared" si="190"/>
        <v>629225.62</v>
      </c>
      <c r="AB70" s="19">
        <f t="shared" si="191"/>
        <v>629225.62</v>
      </c>
      <c r="AC70" s="19">
        <f t="shared" si="192"/>
        <v>629225.62</v>
      </c>
      <c r="AD70" s="19">
        <f t="shared" si="193"/>
        <v>629225.62</v>
      </c>
      <c r="AE70" s="19">
        <f t="shared" si="194"/>
        <v>629225.62</v>
      </c>
      <c r="AF70" s="19">
        <f t="shared" si="195"/>
        <v>629225.62</v>
      </c>
      <c r="AG70" s="3"/>
      <c r="AH70" s="18">
        <f>'[20]Additions (Asset and Reserve)'!O121</f>
        <v>0</v>
      </c>
      <c r="AI70" s="18">
        <f>'[20]Additions (Asset and Reserve)'!P121</f>
        <v>0</v>
      </c>
      <c r="AJ70" s="18">
        <f>'[20]Additions (Asset and Reserve)'!Q121</f>
        <v>0</v>
      </c>
      <c r="AK70" s="18">
        <f>'[20]Additions (Asset and Reserve)'!R121</f>
        <v>0</v>
      </c>
      <c r="AL70" s="18">
        <f>'[20]Additions (Asset and Reserve)'!S121</f>
        <v>0</v>
      </c>
      <c r="AM70" s="18">
        <f>'[20]Additions (Asset and Reserve)'!T121</f>
        <v>0</v>
      </c>
      <c r="AN70" s="58">
        <f t="shared" si="196"/>
        <v>0</v>
      </c>
      <c r="AO70" s="58">
        <f t="shared" si="165"/>
        <v>0</v>
      </c>
      <c r="AP70" s="58">
        <f t="shared" si="165"/>
        <v>0</v>
      </c>
      <c r="AQ70" s="58">
        <f>SUM($AH70:$AM70)/SUM($AH$80:$AM$80)*'Capital Spending'!D$8*$AO$1</f>
        <v>0</v>
      </c>
      <c r="AR70" s="58">
        <f>SUM($AH70:$AM70)/SUM($AH$80:$AM$80)*'Capital Spending'!E$8*$AO$1</f>
        <v>0</v>
      </c>
      <c r="AS70" s="58">
        <f>SUM($AH70:$AM70)/SUM($AH$80:$AM$80)*'Capital Spending'!F$8*$AO$1</f>
        <v>0</v>
      </c>
      <c r="AT70" s="58">
        <f>SUM($AH70:$AM70)/SUM($AH$80:$AM$80)*'Capital Spending'!G$8*$AO$1</f>
        <v>0</v>
      </c>
      <c r="AU70" s="58">
        <f>SUM($AH70:$AM70)/SUM($AH$80:$AM$80)*'Capital Spending'!H$8*$AO$1</f>
        <v>0</v>
      </c>
      <c r="AV70" s="58">
        <f>SUM($AH70:$AM70)/SUM($AH$80:$AM$80)*'Capital Spending'!I$8*$AO$1</f>
        <v>0</v>
      </c>
      <c r="AW70" s="58">
        <f>SUM($AH70:$AM70)/SUM($AH$80:$AM$80)*'Capital Spending'!J$8*$AO$1</f>
        <v>0</v>
      </c>
      <c r="AX70" s="58">
        <f>SUM($AH70:$AM70)/SUM($AH$80:$AM$80)*'Capital Spending'!K$8*$AO$1</f>
        <v>0</v>
      </c>
      <c r="AY70" s="58">
        <f>SUM($AH70:$AM70)/SUM($AH$80:$AM$80)*'Capital Spending'!L$8*$AO$1</f>
        <v>0</v>
      </c>
      <c r="AZ70" s="58">
        <f>SUM($AH70:$AM70)/SUM($AH$80:$AM$80)*'Capital Spending'!M$8*$AO$1</f>
        <v>0</v>
      </c>
      <c r="BA70" s="58">
        <f>SUM($AH70:$AM70)/SUM($AH$80:$AM$80)*'Capital Spending'!N$8*$AO$1</f>
        <v>0</v>
      </c>
      <c r="BB70" s="58">
        <f>SUM($AH70:$AM70)/SUM($AH$80:$AM$80)*'Capital Spending'!O$8*$AO$1</f>
        <v>0</v>
      </c>
      <c r="BC70" s="58">
        <f>SUM($AH70:$AM70)/SUM($AH$80:$AM$80)*'Capital Spending'!P$8*$AO$1</f>
        <v>0</v>
      </c>
      <c r="BD70" s="58">
        <f>SUM($AH70:$AM70)/SUM($AH$80:$AM$80)*'Capital Spending'!Q$8*$AO$1</f>
        <v>0</v>
      </c>
      <c r="BE70" s="58">
        <f>SUM($AH70:$AM70)/SUM($AH$80:$AM$80)*'Capital Spending'!R$8*$AO$1</f>
        <v>0</v>
      </c>
      <c r="BF70" s="58">
        <f>SUM($AH70:$AM70)/SUM($AH$80:$AM$80)*'Capital Spending'!S$8*$AO$1</f>
        <v>0</v>
      </c>
      <c r="BG70" s="58">
        <f>SUM($AH70:$AM70)/SUM($AH$80:$AM$80)*'Capital Spending'!T$8*$AO$1</f>
        <v>0</v>
      </c>
      <c r="BH70" s="58">
        <f>SUM($AH70:$AM70)/SUM($AH$80:$AM$80)*'Capital Spending'!U$8*$AO$1</f>
        <v>0</v>
      </c>
      <c r="BI70" s="19"/>
      <c r="BJ70" s="107">
        <v>0</v>
      </c>
      <c r="BK70" s="29">
        <f>'[20]Retires (Asset and Reserve)'!M121</f>
        <v>0</v>
      </c>
      <c r="BL70" s="29">
        <f>'[20]Retires (Asset and Reserve)'!N121</f>
        <v>0</v>
      </c>
      <c r="BM70" s="29">
        <f>'[20]Retires (Asset and Reserve)'!O121</f>
        <v>0</v>
      </c>
      <c r="BN70" s="29">
        <f>'[20]Retires (Asset and Reserve)'!P121</f>
        <v>0</v>
      </c>
      <c r="BO70" s="29">
        <f>'[20]Retires (Asset and Reserve)'!Q121</f>
        <v>0</v>
      </c>
      <c r="BP70" s="29">
        <f>'[20]Retires (Asset and Reserve)'!R121</f>
        <v>0</v>
      </c>
      <c r="BQ70" s="18">
        <f t="shared" si="166"/>
        <v>0</v>
      </c>
      <c r="BR70" s="19">
        <f t="shared" si="144"/>
        <v>0</v>
      </c>
      <c r="BS70" s="19">
        <f t="shared" si="145"/>
        <v>0</v>
      </c>
      <c r="BT70" s="19">
        <f t="shared" si="146"/>
        <v>0</v>
      </c>
      <c r="BU70" s="19">
        <f t="shared" si="147"/>
        <v>0</v>
      </c>
      <c r="BV70" s="19">
        <f t="shared" si="148"/>
        <v>0</v>
      </c>
      <c r="BW70" s="19">
        <f t="shared" si="149"/>
        <v>0</v>
      </c>
      <c r="BX70" s="19">
        <f t="shared" si="150"/>
        <v>0</v>
      </c>
      <c r="BY70" s="19">
        <f t="shared" si="151"/>
        <v>0</v>
      </c>
      <c r="BZ70" s="19">
        <f t="shared" si="152"/>
        <v>0</v>
      </c>
      <c r="CA70" s="19">
        <f t="shared" si="153"/>
        <v>0</v>
      </c>
      <c r="CB70" s="19">
        <f t="shared" si="154"/>
        <v>0</v>
      </c>
      <c r="CC70" s="19">
        <f t="shared" si="155"/>
        <v>0</v>
      </c>
      <c r="CD70" s="19">
        <f t="shared" si="156"/>
        <v>0</v>
      </c>
      <c r="CE70" s="19">
        <f t="shared" si="157"/>
        <v>0</v>
      </c>
      <c r="CF70" s="19">
        <f t="shared" si="158"/>
        <v>0</v>
      </c>
      <c r="CG70" s="19">
        <f t="shared" si="159"/>
        <v>0</v>
      </c>
      <c r="CH70" s="19">
        <f t="shared" si="160"/>
        <v>0</v>
      </c>
      <c r="CI70" s="19">
        <f t="shared" si="161"/>
        <v>0</v>
      </c>
      <c r="CJ70" s="19">
        <f t="shared" si="162"/>
        <v>0</v>
      </c>
      <c r="CK70" s="19">
        <f t="shared" si="163"/>
        <v>0</v>
      </c>
      <c r="CL70" s="19"/>
      <c r="CM70" s="18">
        <f>'[20]Transfers (Asset and Reserve)'!N121</f>
        <v>0</v>
      </c>
      <c r="CN70" s="18">
        <f>'[20]Transfers (Asset and Reserve)'!O121</f>
        <v>0</v>
      </c>
      <c r="CO70" s="18">
        <f>'[20]Transfers (Asset and Reserve)'!P121</f>
        <v>0</v>
      </c>
      <c r="CP70" s="18">
        <f>'[20]Transfers (Asset and Reserve)'!Q121</f>
        <v>0</v>
      </c>
      <c r="CQ70" s="18">
        <f>'[20]Transfers (Asset and Reserve)'!R121</f>
        <v>0</v>
      </c>
      <c r="CR70" s="18">
        <f>'[20]Transfers (Asset and Reserve)'!S121</f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9">
        <v>0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0</v>
      </c>
      <c r="DH70" s="19">
        <v>0</v>
      </c>
      <c r="DI70" s="19">
        <v>0</v>
      </c>
      <c r="DJ70" s="19">
        <v>0</v>
      </c>
      <c r="DK70" s="19">
        <v>0</v>
      </c>
      <c r="DL70" s="19">
        <v>0</v>
      </c>
      <c r="DM70" s="19">
        <v>0</v>
      </c>
      <c r="DN70" s="19"/>
    </row>
    <row r="71" spans="1:118">
      <c r="A71" s="134">
        <v>39906</v>
      </c>
      <c r="B71" s="88" t="s">
        <v>26</v>
      </c>
      <c r="C71" s="51">
        <f t="shared" si="167"/>
        <v>866038.23867797712</v>
      </c>
      <c r="D71" s="51">
        <f t="shared" si="168"/>
        <v>926170.69767124567</v>
      </c>
      <c r="E71" s="18">
        <f>'[20]Asset End Balances'!N122</f>
        <v>857054.10999999987</v>
      </c>
      <c r="F71" s="19">
        <f t="shared" si="169"/>
        <v>859800.7699999999</v>
      </c>
      <c r="G71" s="19">
        <f t="shared" si="170"/>
        <v>859800.7699999999</v>
      </c>
      <c r="H71" s="19">
        <f t="shared" si="171"/>
        <v>859800.7699999999</v>
      </c>
      <c r="I71" s="19">
        <f t="shared" si="172"/>
        <v>859800.7699999999</v>
      </c>
      <c r="J71" s="19">
        <f t="shared" si="173"/>
        <v>861532.7</v>
      </c>
      <c r="K71" s="20">
        <f t="shared" si="174"/>
        <v>861609.07</v>
      </c>
      <c r="L71" s="19">
        <f t="shared" si="175"/>
        <v>865388.14652835461</v>
      </c>
      <c r="M71" s="19">
        <f t="shared" si="176"/>
        <v>867963.85362606309</v>
      </c>
      <c r="N71" s="19">
        <f t="shared" si="177"/>
        <v>869331.65537818882</v>
      </c>
      <c r="O71" s="19">
        <f t="shared" si="178"/>
        <v>874068.24223594356</v>
      </c>
      <c r="P71" s="19">
        <f t="shared" si="179"/>
        <v>878804.8290936983</v>
      </c>
      <c r="Q71" s="19">
        <f t="shared" si="180"/>
        <v>883541.41595145303</v>
      </c>
      <c r="R71" s="19">
        <f t="shared" si="181"/>
        <v>888278.00280920777</v>
      </c>
      <c r="S71" s="19">
        <f t="shared" si="182"/>
        <v>893014.58966696251</v>
      </c>
      <c r="T71" s="19">
        <f t="shared" si="183"/>
        <v>897751.17652471724</v>
      </c>
      <c r="U71" s="19">
        <f t="shared" si="184"/>
        <v>902487.76338247198</v>
      </c>
      <c r="V71" s="19">
        <f t="shared" si="185"/>
        <v>907224.35024022672</v>
      </c>
      <c r="W71" s="19">
        <f t="shared" si="186"/>
        <v>911960.93709798146</v>
      </c>
      <c r="X71" s="19">
        <f t="shared" si="187"/>
        <v>916697.52395573619</v>
      </c>
      <c r="Y71" s="19">
        <f t="shared" si="188"/>
        <v>921434.11081349093</v>
      </c>
      <c r="Z71" s="19">
        <f t="shared" si="189"/>
        <v>926170.69767124567</v>
      </c>
      <c r="AA71" s="19">
        <f t="shared" si="190"/>
        <v>930907.2845290004</v>
      </c>
      <c r="AB71" s="19">
        <f t="shared" si="191"/>
        <v>935643.87138675514</v>
      </c>
      <c r="AC71" s="19">
        <f t="shared" si="192"/>
        <v>940380.45824450988</v>
      </c>
      <c r="AD71" s="19">
        <f t="shared" si="193"/>
        <v>945117.04510226462</v>
      </c>
      <c r="AE71" s="19">
        <f t="shared" si="194"/>
        <v>949853.63196001935</v>
      </c>
      <c r="AF71" s="19">
        <f t="shared" si="195"/>
        <v>954590.21881777409</v>
      </c>
      <c r="AH71" s="18">
        <f>'[20]Additions (Asset and Reserve)'!O122</f>
        <v>2746.66</v>
      </c>
      <c r="AI71" s="18">
        <f>'[20]Additions (Asset and Reserve)'!P122</f>
        <v>0</v>
      </c>
      <c r="AJ71" s="18">
        <f>'[20]Additions (Asset and Reserve)'!Q122</f>
        <v>0</v>
      </c>
      <c r="AK71" s="18">
        <f>'[20]Additions (Asset and Reserve)'!R122</f>
        <v>0</v>
      </c>
      <c r="AL71" s="18">
        <f>'[20]Additions (Asset and Reserve)'!S122</f>
        <v>1731.93</v>
      </c>
      <c r="AM71" s="18">
        <f>'[20]Additions (Asset and Reserve)'!T122</f>
        <v>76.37</v>
      </c>
      <c r="AN71" s="58">
        <f t="shared" si="196"/>
        <v>3779.0765283546079</v>
      </c>
      <c r="AO71" s="58">
        <f t="shared" si="165"/>
        <v>2575.7070977085345</v>
      </c>
      <c r="AP71" s="58">
        <f t="shared" si="165"/>
        <v>1367.8017521256736</v>
      </c>
      <c r="AQ71" s="58">
        <f>SUM($AH71:$AM71)/SUM($AH$80:$AM$80)*'Capital Spending'!D$8*$AO$1</f>
        <v>4736.5868577547863</v>
      </c>
      <c r="AR71" s="58">
        <f>SUM($AH71:$AM71)/SUM($AH$80:$AM$80)*'Capital Spending'!E$8*$AO$1</f>
        <v>4736.5868577547863</v>
      </c>
      <c r="AS71" s="58">
        <f>SUM($AH71:$AM71)/SUM($AH$80:$AM$80)*'Capital Spending'!F$8*$AO$1</f>
        <v>4736.5868577547863</v>
      </c>
      <c r="AT71" s="58">
        <f>SUM($AH71:$AM71)/SUM($AH$80:$AM$80)*'Capital Spending'!G$8*$AO$1</f>
        <v>4736.5868577547863</v>
      </c>
      <c r="AU71" s="58">
        <f>SUM($AH71:$AM71)/SUM($AH$80:$AM$80)*'Capital Spending'!H$8*$AO$1</f>
        <v>4736.5868577547863</v>
      </c>
      <c r="AV71" s="58">
        <f>SUM($AH71:$AM71)/SUM($AH$80:$AM$80)*'Capital Spending'!I$8*$AO$1</f>
        <v>4736.5868577547863</v>
      </c>
      <c r="AW71" s="58">
        <f>SUM($AH71:$AM71)/SUM($AH$80:$AM$80)*'Capital Spending'!J$8*$AO$1</f>
        <v>4736.5868577547863</v>
      </c>
      <c r="AX71" s="58">
        <f>SUM($AH71:$AM71)/SUM($AH$80:$AM$80)*'Capital Spending'!K$8*$AO$1</f>
        <v>4736.5868577547863</v>
      </c>
      <c r="AY71" s="58">
        <f>SUM($AH71:$AM71)/SUM($AH$80:$AM$80)*'Capital Spending'!L$8*$AO$1</f>
        <v>4736.5868577547863</v>
      </c>
      <c r="AZ71" s="58">
        <f>SUM($AH71:$AM71)/SUM($AH$80:$AM$80)*'Capital Spending'!M$8*$AO$1</f>
        <v>4736.5868577547863</v>
      </c>
      <c r="BA71" s="58">
        <f>SUM($AH71:$AM71)/SUM($AH$80:$AM$80)*'Capital Spending'!N$8*$AO$1</f>
        <v>4736.5868577547863</v>
      </c>
      <c r="BB71" s="58">
        <f>SUM($AH71:$AM71)/SUM($AH$80:$AM$80)*'Capital Spending'!O$8*$AO$1</f>
        <v>4736.5868577547863</v>
      </c>
      <c r="BC71" s="58">
        <f>SUM($AH71:$AM71)/SUM($AH$80:$AM$80)*'Capital Spending'!P$8*$AO$1</f>
        <v>4736.5868577547863</v>
      </c>
      <c r="BD71" s="58">
        <f>SUM($AH71:$AM71)/SUM($AH$80:$AM$80)*'Capital Spending'!Q$8*$AO$1</f>
        <v>4736.5868577547863</v>
      </c>
      <c r="BE71" s="58">
        <f>SUM($AH71:$AM71)/SUM($AH$80:$AM$80)*'Capital Spending'!R$8*$AO$1</f>
        <v>4736.5868577547863</v>
      </c>
      <c r="BF71" s="58">
        <f>SUM($AH71:$AM71)/SUM($AH$80:$AM$80)*'Capital Spending'!S$8*$AO$1</f>
        <v>4736.5868577547863</v>
      </c>
      <c r="BG71" s="58">
        <f>SUM($AH71:$AM71)/SUM($AH$80:$AM$80)*'Capital Spending'!T$8*$AO$1</f>
        <v>4736.5868577547863</v>
      </c>
      <c r="BH71" s="58">
        <f>SUM($AH71:$AM71)/SUM($AH$80:$AM$80)*'Capital Spending'!U$8*$AO$1</f>
        <v>4736.5868577547863</v>
      </c>
      <c r="BI71" s="19"/>
      <c r="BJ71" s="107">
        <v>0</v>
      </c>
      <c r="BK71" s="29">
        <f>'[20]Retires (Asset and Reserve)'!M122</f>
        <v>0</v>
      </c>
      <c r="BL71" s="29">
        <f>'[20]Retires (Asset and Reserve)'!N122</f>
        <v>0</v>
      </c>
      <c r="BM71" s="29">
        <f>'[20]Retires (Asset and Reserve)'!O122</f>
        <v>0</v>
      </c>
      <c r="BN71" s="29">
        <f>'[20]Retires (Asset and Reserve)'!P122</f>
        <v>0</v>
      </c>
      <c r="BO71" s="29">
        <f>'[20]Retires (Asset and Reserve)'!Q122</f>
        <v>0</v>
      </c>
      <c r="BP71" s="29">
        <f>'[20]Retires (Asset and Reserve)'!R122</f>
        <v>0</v>
      </c>
      <c r="BQ71" s="18">
        <f t="shared" si="166"/>
        <v>0</v>
      </c>
      <c r="BR71" s="19">
        <f t="shared" si="144"/>
        <v>0</v>
      </c>
      <c r="BS71" s="19">
        <f t="shared" si="145"/>
        <v>0</v>
      </c>
      <c r="BT71" s="19">
        <f t="shared" si="146"/>
        <v>0</v>
      </c>
      <c r="BU71" s="19">
        <f t="shared" si="147"/>
        <v>0</v>
      </c>
      <c r="BV71" s="19">
        <f t="shared" si="148"/>
        <v>0</v>
      </c>
      <c r="BW71" s="19">
        <f t="shared" si="149"/>
        <v>0</v>
      </c>
      <c r="BX71" s="19">
        <f t="shared" si="150"/>
        <v>0</v>
      </c>
      <c r="BY71" s="19">
        <f t="shared" si="151"/>
        <v>0</v>
      </c>
      <c r="BZ71" s="19">
        <f t="shared" si="152"/>
        <v>0</v>
      </c>
      <c r="CA71" s="19">
        <f t="shared" si="153"/>
        <v>0</v>
      </c>
      <c r="CB71" s="19">
        <f t="shared" si="154"/>
        <v>0</v>
      </c>
      <c r="CC71" s="19">
        <f t="shared" si="155"/>
        <v>0</v>
      </c>
      <c r="CD71" s="19">
        <f t="shared" si="156"/>
        <v>0</v>
      </c>
      <c r="CE71" s="19">
        <f t="shared" si="157"/>
        <v>0</v>
      </c>
      <c r="CF71" s="19">
        <f t="shared" si="158"/>
        <v>0</v>
      </c>
      <c r="CG71" s="19">
        <f t="shared" si="159"/>
        <v>0</v>
      </c>
      <c r="CH71" s="19">
        <f t="shared" si="160"/>
        <v>0</v>
      </c>
      <c r="CI71" s="19">
        <f t="shared" si="161"/>
        <v>0</v>
      </c>
      <c r="CJ71" s="19">
        <f t="shared" si="162"/>
        <v>0</v>
      </c>
      <c r="CK71" s="19">
        <f t="shared" si="163"/>
        <v>0</v>
      </c>
      <c r="CL71" s="19"/>
      <c r="CM71" s="18">
        <f>'[20]Transfers (Asset and Reserve)'!N122</f>
        <v>0</v>
      </c>
      <c r="CN71" s="18">
        <f>'[20]Transfers (Asset and Reserve)'!O122</f>
        <v>0</v>
      </c>
      <c r="CO71" s="18">
        <f>'[20]Transfers (Asset and Reserve)'!P122</f>
        <v>0</v>
      </c>
      <c r="CP71" s="18">
        <f>'[20]Transfers (Asset and Reserve)'!Q122</f>
        <v>0</v>
      </c>
      <c r="CQ71" s="18">
        <f>'[20]Transfers (Asset and Reserve)'!R122</f>
        <v>0</v>
      </c>
      <c r="CR71" s="18">
        <f>'[20]Transfers (Asset and Reserve)'!S122</f>
        <v>0</v>
      </c>
      <c r="CS71" s="18">
        <v>0</v>
      </c>
      <c r="CT71" s="18">
        <v>0</v>
      </c>
      <c r="CU71" s="18">
        <v>0</v>
      </c>
      <c r="CV71" s="18">
        <v>0</v>
      </c>
      <c r="CW71" s="18">
        <v>0</v>
      </c>
      <c r="CX71" s="18">
        <v>0</v>
      </c>
      <c r="CY71" s="19">
        <v>0</v>
      </c>
      <c r="CZ71" s="19">
        <v>0</v>
      </c>
      <c r="DA71" s="19">
        <v>0</v>
      </c>
      <c r="DB71" s="19">
        <v>0</v>
      </c>
      <c r="DC71" s="19">
        <v>0</v>
      </c>
      <c r="DD71" s="19">
        <v>0</v>
      </c>
      <c r="DE71" s="19">
        <v>0</v>
      </c>
      <c r="DF71" s="19">
        <v>0</v>
      </c>
      <c r="DG71" s="19">
        <v>0</v>
      </c>
      <c r="DH71" s="19">
        <v>0</v>
      </c>
      <c r="DI71" s="19">
        <v>0</v>
      </c>
      <c r="DJ71" s="19">
        <v>0</v>
      </c>
      <c r="DK71" s="19">
        <v>0</v>
      </c>
      <c r="DL71" s="19">
        <v>0</v>
      </c>
      <c r="DM71" s="19">
        <v>0</v>
      </c>
      <c r="DN71" s="19"/>
    </row>
    <row r="72" spans="1:118">
      <c r="A72" s="134">
        <v>39907</v>
      </c>
      <c r="B72" s="88" t="s">
        <v>27</v>
      </c>
      <c r="C72" s="51">
        <f t="shared" si="167"/>
        <v>190246.97000000003</v>
      </c>
      <c r="D72" s="51">
        <f t="shared" si="168"/>
        <v>190246.97000000003</v>
      </c>
      <c r="E72" s="18">
        <f>'[20]Asset End Balances'!N123</f>
        <v>190246.97</v>
      </c>
      <c r="F72" s="19">
        <f t="shared" si="169"/>
        <v>190246.97</v>
      </c>
      <c r="G72" s="19">
        <f t="shared" si="170"/>
        <v>190246.97</v>
      </c>
      <c r="H72" s="19">
        <f t="shared" si="171"/>
        <v>190246.97</v>
      </c>
      <c r="I72" s="19">
        <f t="shared" si="172"/>
        <v>190246.97</v>
      </c>
      <c r="J72" s="19">
        <f t="shared" si="173"/>
        <v>190246.97</v>
      </c>
      <c r="K72" s="20">
        <f t="shared" si="174"/>
        <v>190246.97</v>
      </c>
      <c r="L72" s="19">
        <f t="shared" si="175"/>
        <v>190246.97</v>
      </c>
      <c r="M72" s="19">
        <f t="shared" si="176"/>
        <v>190246.97</v>
      </c>
      <c r="N72" s="19">
        <f t="shared" si="177"/>
        <v>190246.97</v>
      </c>
      <c r="O72" s="19">
        <f t="shared" si="178"/>
        <v>190246.97</v>
      </c>
      <c r="P72" s="19">
        <f t="shared" si="179"/>
        <v>190246.97</v>
      </c>
      <c r="Q72" s="19">
        <f t="shared" si="180"/>
        <v>190246.97</v>
      </c>
      <c r="R72" s="19">
        <f t="shared" si="181"/>
        <v>190246.97</v>
      </c>
      <c r="S72" s="19">
        <f t="shared" si="182"/>
        <v>190246.97</v>
      </c>
      <c r="T72" s="19">
        <f t="shared" si="183"/>
        <v>190246.97</v>
      </c>
      <c r="U72" s="19">
        <f t="shared" si="184"/>
        <v>190246.97</v>
      </c>
      <c r="V72" s="19">
        <f t="shared" si="185"/>
        <v>190246.97</v>
      </c>
      <c r="W72" s="19">
        <f t="shared" si="186"/>
        <v>190246.97</v>
      </c>
      <c r="X72" s="19">
        <f t="shared" si="187"/>
        <v>190246.97</v>
      </c>
      <c r="Y72" s="19">
        <f t="shared" si="188"/>
        <v>190246.97</v>
      </c>
      <c r="Z72" s="19">
        <f t="shared" si="189"/>
        <v>190246.97</v>
      </c>
      <c r="AA72" s="19">
        <f t="shared" si="190"/>
        <v>190246.97</v>
      </c>
      <c r="AB72" s="19">
        <f t="shared" si="191"/>
        <v>190246.97</v>
      </c>
      <c r="AC72" s="19">
        <f t="shared" si="192"/>
        <v>190246.97</v>
      </c>
      <c r="AD72" s="19">
        <f t="shared" si="193"/>
        <v>190246.97</v>
      </c>
      <c r="AE72" s="19">
        <f t="shared" si="194"/>
        <v>190246.97</v>
      </c>
      <c r="AF72" s="19">
        <f t="shared" si="195"/>
        <v>190246.97</v>
      </c>
      <c r="AH72" s="18">
        <f>'[20]Additions (Asset and Reserve)'!O123</f>
        <v>0</v>
      </c>
      <c r="AI72" s="18">
        <f>'[20]Additions (Asset and Reserve)'!P123</f>
        <v>0</v>
      </c>
      <c r="AJ72" s="18">
        <f>'[20]Additions (Asset and Reserve)'!Q123</f>
        <v>0</v>
      </c>
      <c r="AK72" s="18">
        <f>'[20]Additions (Asset and Reserve)'!R123</f>
        <v>0</v>
      </c>
      <c r="AL72" s="18">
        <f>'[20]Additions (Asset and Reserve)'!S123</f>
        <v>0</v>
      </c>
      <c r="AM72" s="18">
        <f>'[20]Additions (Asset and Reserve)'!T123</f>
        <v>0</v>
      </c>
      <c r="AN72" s="58">
        <f t="shared" si="196"/>
        <v>0</v>
      </c>
      <c r="AO72" s="58">
        <f t="shared" si="165"/>
        <v>0</v>
      </c>
      <c r="AP72" s="58">
        <f t="shared" si="165"/>
        <v>0</v>
      </c>
      <c r="AQ72" s="58">
        <f>SUM($AH72:$AM72)/SUM($AH$80:$AM$80)*'Capital Spending'!D$8*$AO$1</f>
        <v>0</v>
      </c>
      <c r="AR72" s="58">
        <f>SUM($AH72:$AM72)/SUM($AH$80:$AM$80)*'Capital Spending'!E$8*$AO$1</f>
        <v>0</v>
      </c>
      <c r="AS72" s="58">
        <f>SUM($AH72:$AM72)/SUM($AH$80:$AM$80)*'Capital Spending'!F$8*$AO$1</f>
        <v>0</v>
      </c>
      <c r="AT72" s="58">
        <f>SUM($AH72:$AM72)/SUM($AH$80:$AM$80)*'Capital Spending'!G$8*$AO$1</f>
        <v>0</v>
      </c>
      <c r="AU72" s="58">
        <f>SUM($AH72:$AM72)/SUM($AH$80:$AM$80)*'Capital Spending'!H$8*$AO$1</f>
        <v>0</v>
      </c>
      <c r="AV72" s="58">
        <f>SUM($AH72:$AM72)/SUM($AH$80:$AM$80)*'Capital Spending'!I$8*$AO$1</f>
        <v>0</v>
      </c>
      <c r="AW72" s="58">
        <f>SUM($AH72:$AM72)/SUM($AH$80:$AM$80)*'Capital Spending'!J$8*$AO$1</f>
        <v>0</v>
      </c>
      <c r="AX72" s="58">
        <f>SUM($AH72:$AM72)/SUM($AH$80:$AM$80)*'Capital Spending'!K$8*$AO$1</f>
        <v>0</v>
      </c>
      <c r="AY72" s="58">
        <f>SUM($AH72:$AM72)/SUM($AH$80:$AM$80)*'Capital Spending'!L$8*$AO$1</f>
        <v>0</v>
      </c>
      <c r="AZ72" s="58">
        <f>SUM($AH72:$AM72)/SUM($AH$80:$AM$80)*'Capital Spending'!M$8*$AO$1</f>
        <v>0</v>
      </c>
      <c r="BA72" s="58">
        <f>SUM($AH72:$AM72)/SUM($AH$80:$AM$80)*'Capital Spending'!N$8*$AO$1</f>
        <v>0</v>
      </c>
      <c r="BB72" s="58">
        <f>SUM($AH72:$AM72)/SUM($AH$80:$AM$80)*'Capital Spending'!O$8*$AO$1</f>
        <v>0</v>
      </c>
      <c r="BC72" s="58">
        <f>SUM($AH72:$AM72)/SUM($AH$80:$AM$80)*'Capital Spending'!P$8*$AO$1</f>
        <v>0</v>
      </c>
      <c r="BD72" s="58">
        <f>SUM($AH72:$AM72)/SUM($AH$80:$AM$80)*'Capital Spending'!Q$8*$AO$1</f>
        <v>0</v>
      </c>
      <c r="BE72" s="58">
        <f>SUM($AH72:$AM72)/SUM($AH$80:$AM$80)*'Capital Spending'!R$8*$AO$1</f>
        <v>0</v>
      </c>
      <c r="BF72" s="58">
        <f>SUM($AH72:$AM72)/SUM($AH$80:$AM$80)*'Capital Spending'!S$8*$AO$1</f>
        <v>0</v>
      </c>
      <c r="BG72" s="58">
        <f>SUM($AH72:$AM72)/SUM($AH$80:$AM$80)*'Capital Spending'!T$8*$AO$1</f>
        <v>0</v>
      </c>
      <c r="BH72" s="58">
        <f>SUM($AH72:$AM72)/SUM($AH$80:$AM$80)*'Capital Spending'!U$8*$AO$1</f>
        <v>0</v>
      </c>
      <c r="BI72" s="19"/>
      <c r="BJ72" s="107">
        <v>0</v>
      </c>
      <c r="BK72" s="29">
        <f>'[20]Retires (Asset and Reserve)'!M123</f>
        <v>0</v>
      </c>
      <c r="BL72" s="29">
        <f>'[20]Retires (Asset and Reserve)'!N123</f>
        <v>0</v>
      </c>
      <c r="BM72" s="29">
        <f>'[20]Retires (Asset and Reserve)'!O123</f>
        <v>0</v>
      </c>
      <c r="BN72" s="29">
        <f>'[20]Retires (Asset and Reserve)'!P123</f>
        <v>0</v>
      </c>
      <c r="BO72" s="29">
        <f>'[20]Retires (Asset and Reserve)'!Q123</f>
        <v>0</v>
      </c>
      <c r="BP72" s="29">
        <f>'[20]Retires (Asset and Reserve)'!R123</f>
        <v>0</v>
      </c>
      <c r="BQ72" s="18">
        <f t="shared" si="166"/>
        <v>0</v>
      </c>
      <c r="BR72" s="19">
        <f t="shared" si="144"/>
        <v>0</v>
      </c>
      <c r="BS72" s="19">
        <f t="shared" si="145"/>
        <v>0</v>
      </c>
      <c r="BT72" s="19">
        <f t="shared" si="146"/>
        <v>0</v>
      </c>
      <c r="BU72" s="19">
        <f t="shared" si="147"/>
        <v>0</v>
      </c>
      <c r="BV72" s="19">
        <f t="shared" si="148"/>
        <v>0</v>
      </c>
      <c r="BW72" s="19">
        <f t="shared" si="149"/>
        <v>0</v>
      </c>
      <c r="BX72" s="19">
        <f t="shared" si="150"/>
        <v>0</v>
      </c>
      <c r="BY72" s="19">
        <f t="shared" si="151"/>
        <v>0</v>
      </c>
      <c r="BZ72" s="19">
        <f t="shared" si="152"/>
        <v>0</v>
      </c>
      <c r="CA72" s="19">
        <f t="shared" si="153"/>
        <v>0</v>
      </c>
      <c r="CB72" s="19">
        <f t="shared" si="154"/>
        <v>0</v>
      </c>
      <c r="CC72" s="19">
        <f t="shared" si="155"/>
        <v>0</v>
      </c>
      <c r="CD72" s="19">
        <f t="shared" si="156"/>
        <v>0</v>
      </c>
      <c r="CE72" s="19">
        <f t="shared" si="157"/>
        <v>0</v>
      </c>
      <c r="CF72" s="19">
        <f t="shared" si="158"/>
        <v>0</v>
      </c>
      <c r="CG72" s="19">
        <f t="shared" si="159"/>
        <v>0</v>
      </c>
      <c r="CH72" s="19">
        <f t="shared" si="160"/>
        <v>0</v>
      </c>
      <c r="CI72" s="19">
        <f t="shared" si="161"/>
        <v>0</v>
      </c>
      <c r="CJ72" s="19">
        <f t="shared" si="162"/>
        <v>0</v>
      </c>
      <c r="CK72" s="19">
        <f t="shared" si="163"/>
        <v>0</v>
      </c>
      <c r="CL72" s="19"/>
      <c r="CM72" s="18">
        <f>'[20]Transfers (Asset and Reserve)'!N123</f>
        <v>0</v>
      </c>
      <c r="CN72" s="18">
        <f>'[20]Transfers (Asset and Reserve)'!O123</f>
        <v>0</v>
      </c>
      <c r="CO72" s="18">
        <f>'[20]Transfers (Asset and Reserve)'!P123</f>
        <v>0</v>
      </c>
      <c r="CP72" s="18">
        <f>'[20]Transfers (Asset and Reserve)'!Q123</f>
        <v>0</v>
      </c>
      <c r="CQ72" s="18">
        <f>'[20]Transfers (Asset and Reserve)'!R123</f>
        <v>0</v>
      </c>
      <c r="CR72" s="18">
        <f>'[20]Transfers (Asset and Reserve)'!S123</f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0</v>
      </c>
      <c r="CX72" s="18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0</v>
      </c>
      <c r="DI72" s="19">
        <v>0</v>
      </c>
      <c r="DJ72" s="19">
        <v>0</v>
      </c>
      <c r="DK72" s="19">
        <v>0</v>
      </c>
      <c r="DL72" s="19">
        <v>0</v>
      </c>
      <c r="DM72" s="19">
        <v>0</v>
      </c>
      <c r="DN72" s="19"/>
    </row>
    <row r="73" spans="1:118">
      <c r="A73" s="134">
        <v>39908</v>
      </c>
      <c r="B73" s="88" t="s">
        <v>28</v>
      </c>
      <c r="C73" s="51">
        <f t="shared" si="167"/>
        <v>88560536.282342181</v>
      </c>
      <c r="D73" s="51">
        <f t="shared" si="168"/>
        <v>90020744.762595102</v>
      </c>
      <c r="E73" s="18">
        <f>'[20]Asset End Balances'!N124</f>
        <v>88307522.519999996</v>
      </c>
      <c r="F73" s="19">
        <f t="shared" si="169"/>
        <v>88412212.950000003</v>
      </c>
      <c r="G73" s="19">
        <f t="shared" si="170"/>
        <v>88430664.310000002</v>
      </c>
      <c r="H73" s="19">
        <f t="shared" si="171"/>
        <v>88537849</v>
      </c>
      <c r="I73" s="19">
        <f t="shared" si="172"/>
        <v>88582341.849999994</v>
      </c>
      <c r="J73" s="19">
        <f t="shared" si="173"/>
        <v>88352052.209999993</v>
      </c>
      <c r="K73" s="20">
        <f t="shared" si="174"/>
        <v>88420428.25</v>
      </c>
      <c r="L73" s="19">
        <f t="shared" si="175"/>
        <v>88514101.826531902</v>
      </c>
      <c r="M73" s="19">
        <f t="shared" si="176"/>
        <v>88577946.973390043</v>
      </c>
      <c r="N73" s="19">
        <f t="shared" si="177"/>
        <v>88611851.256922513</v>
      </c>
      <c r="O73" s="19">
        <f t="shared" si="178"/>
        <v>88729259.049061894</v>
      </c>
      <c r="P73" s="19">
        <f t="shared" si="179"/>
        <v>88846666.841201276</v>
      </c>
      <c r="Q73" s="19">
        <f t="shared" si="180"/>
        <v>88964074.633340657</v>
      </c>
      <c r="R73" s="19">
        <f t="shared" si="181"/>
        <v>89081482.425480038</v>
      </c>
      <c r="S73" s="19">
        <f t="shared" si="182"/>
        <v>89198890.217619419</v>
      </c>
      <c r="T73" s="19">
        <f t="shared" si="183"/>
        <v>89316298.0097588</v>
      </c>
      <c r="U73" s="19">
        <f t="shared" si="184"/>
        <v>89433705.801898181</v>
      </c>
      <c r="V73" s="19">
        <f t="shared" si="185"/>
        <v>89551113.594037563</v>
      </c>
      <c r="W73" s="19">
        <f t="shared" si="186"/>
        <v>89668521.386176944</v>
      </c>
      <c r="X73" s="19">
        <f t="shared" si="187"/>
        <v>89785929.178316325</v>
      </c>
      <c r="Y73" s="19">
        <f t="shared" si="188"/>
        <v>89903336.970455706</v>
      </c>
      <c r="Z73" s="19">
        <f t="shared" si="189"/>
        <v>90020744.762595087</v>
      </c>
      <c r="AA73" s="19">
        <f t="shared" si="190"/>
        <v>90138152.554734468</v>
      </c>
      <c r="AB73" s="19">
        <f t="shared" si="191"/>
        <v>90255560.34687385</v>
      </c>
      <c r="AC73" s="19">
        <f t="shared" si="192"/>
        <v>90372968.139013231</v>
      </c>
      <c r="AD73" s="19">
        <f t="shared" si="193"/>
        <v>90490375.931152612</v>
      </c>
      <c r="AE73" s="19">
        <f t="shared" si="194"/>
        <v>90607783.723291993</v>
      </c>
      <c r="AF73" s="19">
        <f t="shared" si="195"/>
        <v>90725191.515431374</v>
      </c>
      <c r="AG73" s="3"/>
      <c r="AH73" s="18">
        <f>'[20]Additions (Asset and Reserve)'!O124</f>
        <v>104690.43</v>
      </c>
      <c r="AI73" s="18">
        <f>'[20]Additions (Asset and Reserve)'!P124</f>
        <v>18451.360000000015</v>
      </c>
      <c r="AJ73" s="18">
        <f>'[20]Additions (Asset and Reserve)'!Q124</f>
        <v>107184.69</v>
      </c>
      <c r="AK73" s="18">
        <f>'[20]Additions (Asset and Reserve)'!R124</f>
        <v>44492.850000000006</v>
      </c>
      <c r="AL73" s="18">
        <f>'[20]Additions (Asset and Reserve)'!S124</f>
        <v>-230289.64</v>
      </c>
      <c r="AM73" s="18">
        <f>'[20]Additions (Asset and Reserve)'!T124</f>
        <v>68376.039999999994</v>
      </c>
      <c r="AN73" s="58">
        <f t="shared" si="196"/>
        <v>93673.576531899889</v>
      </c>
      <c r="AO73" s="58">
        <f t="shared" si="165"/>
        <v>63845.146858142209</v>
      </c>
      <c r="AP73" s="58">
        <f t="shared" si="165"/>
        <v>33904.283532463123</v>
      </c>
      <c r="AQ73" s="58">
        <f>SUM($AH73:$AM73)/SUM($AH$80:$AM$80)*'Capital Spending'!D$8*$AO$1</f>
        <v>117407.79213938439</v>
      </c>
      <c r="AR73" s="58">
        <f>SUM($AH73:$AM73)/SUM($AH$80:$AM$80)*'Capital Spending'!E$8*$AO$1</f>
        <v>117407.79213938439</v>
      </c>
      <c r="AS73" s="58">
        <f>SUM($AH73:$AM73)/SUM($AH$80:$AM$80)*'Capital Spending'!F$8*$AO$1</f>
        <v>117407.79213938439</v>
      </c>
      <c r="AT73" s="58">
        <f>SUM($AH73:$AM73)/SUM($AH$80:$AM$80)*'Capital Spending'!G$8*$AO$1</f>
        <v>117407.79213938439</v>
      </c>
      <c r="AU73" s="58">
        <f>SUM($AH73:$AM73)/SUM($AH$80:$AM$80)*'Capital Spending'!H$8*$AO$1</f>
        <v>117407.79213938439</v>
      </c>
      <c r="AV73" s="58">
        <f>SUM($AH73:$AM73)/SUM($AH$80:$AM$80)*'Capital Spending'!I$8*$AO$1</f>
        <v>117407.79213938439</v>
      </c>
      <c r="AW73" s="58">
        <f>SUM($AH73:$AM73)/SUM($AH$80:$AM$80)*'Capital Spending'!J$8*$AO$1</f>
        <v>117407.79213938439</v>
      </c>
      <c r="AX73" s="58">
        <f>SUM($AH73:$AM73)/SUM($AH$80:$AM$80)*'Capital Spending'!K$8*$AO$1</f>
        <v>117407.79213938439</v>
      </c>
      <c r="AY73" s="58">
        <f>SUM($AH73:$AM73)/SUM($AH$80:$AM$80)*'Capital Spending'!L$8*$AO$1</f>
        <v>117407.79213938439</v>
      </c>
      <c r="AZ73" s="58">
        <f>SUM($AH73:$AM73)/SUM($AH$80:$AM$80)*'Capital Spending'!M$8*$AO$1</f>
        <v>117407.79213938439</v>
      </c>
      <c r="BA73" s="58">
        <f>SUM($AH73:$AM73)/SUM($AH$80:$AM$80)*'Capital Spending'!N$8*$AO$1</f>
        <v>117407.79213938439</v>
      </c>
      <c r="BB73" s="58">
        <f>SUM($AH73:$AM73)/SUM($AH$80:$AM$80)*'Capital Spending'!O$8*$AO$1</f>
        <v>117407.79213938439</v>
      </c>
      <c r="BC73" s="58">
        <f>SUM($AH73:$AM73)/SUM($AH$80:$AM$80)*'Capital Spending'!P$8*$AO$1</f>
        <v>117407.79213938439</v>
      </c>
      <c r="BD73" s="58">
        <f>SUM($AH73:$AM73)/SUM($AH$80:$AM$80)*'Capital Spending'!Q$8*$AO$1</f>
        <v>117407.79213938439</v>
      </c>
      <c r="BE73" s="58">
        <f>SUM($AH73:$AM73)/SUM($AH$80:$AM$80)*'Capital Spending'!R$8*$AO$1</f>
        <v>117407.79213938439</v>
      </c>
      <c r="BF73" s="58">
        <f>SUM($AH73:$AM73)/SUM($AH$80:$AM$80)*'Capital Spending'!S$8*$AO$1</f>
        <v>117407.79213938439</v>
      </c>
      <c r="BG73" s="58">
        <f>SUM($AH73:$AM73)/SUM($AH$80:$AM$80)*'Capital Spending'!T$8*$AO$1</f>
        <v>117407.79213938439</v>
      </c>
      <c r="BH73" s="58">
        <f>SUM($AH73:$AM73)/SUM($AH$80:$AM$80)*'Capital Spending'!U$8*$AO$1</f>
        <v>117407.79213938439</v>
      </c>
      <c r="BI73" s="19"/>
      <c r="BJ73" s="107">
        <v>0</v>
      </c>
      <c r="BK73" s="29">
        <f>'[20]Retires (Asset and Reserve)'!M124</f>
        <v>0</v>
      </c>
      <c r="BL73" s="29">
        <f>'[20]Retires (Asset and Reserve)'!N124</f>
        <v>0</v>
      </c>
      <c r="BM73" s="29">
        <f>'[20]Retires (Asset and Reserve)'!O124</f>
        <v>0</v>
      </c>
      <c r="BN73" s="29">
        <f>'[20]Retires (Asset and Reserve)'!P124</f>
        <v>0</v>
      </c>
      <c r="BO73" s="29">
        <f>'[20]Retires (Asset and Reserve)'!Q124</f>
        <v>0</v>
      </c>
      <c r="BP73" s="29">
        <f>'[20]Retires (Asset and Reserve)'!R124</f>
        <v>0</v>
      </c>
      <c r="BQ73" s="18">
        <f t="shared" si="166"/>
        <v>0</v>
      </c>
      <c r="BR73" s="19">
        <f t="shared" si="144"/>
        <v>0</v>
      </c>
      <c r="BS73" s="19">
        <f t="shared" si="145"/>
        <v>0</v>
      </c>
      <c r="BT73" s="19">
        <f t="shared" si="146"/>
        <v>0</v>
      </c>
      <c r="BU73" s="19">
        <f t="shared" si="147"/>
        <v>0</v>
      </c>
      <c r="BV73" s="19">
        <f t="shared" si="148"/>
        <v>0</v>
      </c>
      <c r="BW73" s="19">
        <f t="shared" si="149"/>
        <v>0</v>
      </c>
      <c r="BX73" s="19">
        <f t="shared" si="150"/>
        <v>0</v>
      </c>
      <c r="BY73" s="19">
        <f t="shared" si="151"/>
        <v>0</v>
      </c>
      <c r="BZ73" s="19">
        <f t="shared" si="152"/>
        <v>0</v>
      </c>
      <c r="CA73" s="19">
        <f t="shared" si="153"/>
        <v>0</v>
      </c>
      <c r="CB73" s="19">
        <f t="shared" si="154"/>
        <v>0</v>
      </c>
      <c r="CC73" s="19">
        <f t="shared" si="155"/>
        <v>0</v>
      </c>
      <c r="CD73" s="19">
        <f t="shared" si="156"/>
        <v>0</v>
      </c>
      <c r="CE73" s="19">
        <f t="shared" si="157"/>
        <v>0</v>
      </c>
      <c r="CF73" s="19">
        <f t="shared" si="158"/>
        <v>0</v>
      </c>
      <c r="CG73" s="19">
        <f t="shared" si="159"/>
        <v>0</v>
      </c>
      <c r="CH73" s="19">
        <f t="shared" si="160"/>
        <v>0</v>
      </c>
      <c r="CI73" s="19">
        <f t="shared" si="161"/>
        <v>0</v>
      </c>
      <c r="CJ73" s="19">
        <f t="shared" si="162"/>
        <v>0</v>
      </c>
      <c r="CK73" s="19">
        <f t="shared" si="163"/>
        <v>0</v>
      </c>
      <c r="CL73" s="19"/>
      <c r="CM73" s="18">
        <f>'[20]Transfers (Asset and Reserve)'!N124</f>
        <v>0</v>
      </c>
      <c r="CN73" s="18">
        <f>'[20]Transfers (Asset and Reserve)'!O124</f>
        <v>0</v>
      </c>
      <c r="CO73" s="18">
        <f>'[20]Transfers (Asset and Reserve)'!P124</f>
        <v>0</v>
      </c>
      <c r="CP73" s="18">
        <f>'[20]Transfers (Asset and Reserve)'!Q124</f>
        <v>0</v>
      </c>
      <c r="CQ73" s="18">
        <f>'[20]Transfers (Asset and Reserve)'!R124</f>
        <v>0</v>
      </c>
      <c r="CR73" s="18">
        <f>'[20]Transfers (Asset and Reserve)'!S124</f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9">
        <v>0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0</v>
      </c>
      <c r="DI73" s="19">
        <v>0</v>
      </c>
      <c r="DJ73" s="19">
        <v>0</v>
      </c>
      <c r="DK73" s="19">
        <v>0</v>
      </c>
      <c r="DL73" s="19">
        <v>0</v>
      </c>
      <c r="DM73" s="19">
        <v>0</v>
      </c>
      <c r="DN73" s="19"/>
    </row>
    <row r="74" spans="1:118">
      <c r="A74" s="134">
        <v>39910</v>
      </c>
      <c r="B74" s="88" t="s">
        <v>134</v>
      </c>
      <c r="C74" s="51">
        <f t="shared" si="167"/>
        <v>130348.40180374039</v>
      </c>
      <c r="D74" s="51">
        <f t="shared" si="168"/>
        <v>260294.75824396341</v>
      </c>
      <c r="E74" s="18">
        <f>'[20]Asset End Balances'!N125</f>
        <v>113831.25</v>
      </c>
      <c r="F74" s="19">
        <f t="shared" si="169"/>
        <v>113831.25</v>
      </c>
      <c r="G74" s="19">
        <f t="shared" si="170"/>
        <v>113831.25</v>
      </c>
      <c r="H74" s="19">
        <f t="shared" si="171"/>
        <v>113831.25</v>
      </c>
      <c r="I74" s="19">
        <f t="shared" si="172"/>
        <v>113831.25</v>
      </c>
      <c r="J74" s="19">
        <f t="shared" si="173"/>
        <v>113831.25</v>
      </c>
      <c r="K74" s="20">
        <f t="shared" si="174"/>
        <v>123483.57</v>
      </c>
      <c r="L74" s="19">
        <f t="shared" si="175"/>
        <v>131491.73164272963</v>
      </c>
      <c r="M74" s="19">
        <f t="shared" si="176"/>
        <v>136949.85841735642</v>
      </c>
      <c r="N74" s="19">
        <f t="shared" si="177"/>
        <v>139848.33836187352</v>
      </c>
      <c r="O74" s="19">
        <f t="shared" si="178"/>
        <v>149885.54001871435</v>
      </c>
      <c r="P74" s="19">
        <f t="shared" si="179"/>
        <v>159922.74167555518</v>
      </c>
      <c r="Q74" s="19">
        <f t="shared" si="180"/>
        <v>169959.94333239601</v>
      </c>
      <c r="R74" s="19">
        <f t="shared" si="181"/>
        <v>179997.14498923684</v>
      </c>
      <c r="S74" s="19">
        <f t="shared" si="182"/>
        <v>190034.34664607767</v>
      </c>
      <c r="T74" s="19">
        <f t="shared" si="183"/>
        <v>200071.5483029185</v>
      </c>
      <c r="U74" s="19">
        <f t="shared" si="184"/>
        <v>210108.74995975933</v>
      </c>
      <c r="V74" s="19">
        <f t="shared" si="185"/>
        <v>220145.95161660016</v>
      </c>
      <c r="W74" s="19">
        <f t="shared" si="186"/>
        <v>230183.15327344098</v>
      </c>
      <c r="X74" s="19">
        <f t="shared" si="187"/>
        <v>240220.35493028181</v>
      </c>
      <c r="Y74" s="19">
        <f t="shared" si="188"/>
        <v>250257.55658712264</v>
      </c>
      <c r="Z74" s="19">
        <f t="shared" si="189"/>
        <v>260294.75824396347</v>
      </c>
      <c r="AA74" s="19">
        <f t="shared" si="190"/>
        <v>270331.95990080427</v>
      </c>
      <c r="AB74" s="19">
        <f t="shared" si="191"/>
        <v>280369.16155764507</v>
      </c>
      <c r="AC74" s="19">
        <f t="shared" si="192"/>
        <v>290406.36321448587</v>
      </c>
      <c r="AD74" s="19">
        <f t="shared" si="193"/>
        <v>300443.56487132667</v>
      </c>
      <c r="AE74" s="19">
        <f t="shared" si="194"/>
        <v>310480.76652816747</v>
      </c>
      <c r="AF74" s="19">
        <f t="shared" si="195"/>
        <v>320517.96818500827</v>
      </c>
      <c r="AG74" s="3"/>
      <c r="AH74" s="18">
        <f>'[20]Additions (Asset and Reserve)'!O125</f>
        <v>0</v>
      </c>
      <c r="AI74" s="18">
        <f>'[20]Additions (Asset and Reserve)'!P125</f>
        <v>0</v>
      </c>
      <c r="AJ74" s="18">
        <f>'[20]Additions (Asset and Reserve)'!Q125</f>
        <v>0</v>
      </c>
      <c r="AK74" s="18">
        <f>'[20]Additions (Asset and Reserve)'!R125</f>
        <v>0</v>
      </c>
      <c r="AL74" s="18">
        <f>'[20]Additions (Asset and Reserve)'!S125</f>
        <v>0</v>
      </c>
      <c r="AM74" s="18">
        <f>'[20]Additions (Asset and Reserve)'!T125</f>
        <v>9652.32</v>
      </c>
      <c r="AN74" s="58">
        <f t="shared" si="196"/>
        <v>8008.1616427296285</v>
      </c>
      <c r="AO74" s="58">
        <f t="shared" si="165"/>
        <v>5458.1267746267895</v>
      </c>
      <c r="AP74" s="58">
        <f t="shared" si="165"/>
        <v>2898.4799445171157</v>
      </c>
      <c r="AQ74" s="58">
        <f>SUM($AH74:$AM74)/SUM($AH$80:$AM$80)*'Capital Spending'!D$8*$AO$1</f>
        <v>10037.201656840823</v>
      </c>
      <c r="AR74" s="58">
        <f>SUM($AH74:$AM74)/SUM($AH$80:$AM$80)*'Capital Spending'!E$8*$AO$1</f>
        <v>10037.201656840823</v>
      </c>
      <c r="AS74" s="58">
        <f>SUM($AH74:$AM74)/SUM($AH$80:$AM$80)*'Capital Spending'!F$8*$AO$1</f>
        <v>10037.201656840823</v>
      </c>
      <c r="AT74" s="58">
        <f>SUM($AH74:$AM74)/SUM($AH$80:$AM$80)*'Capital Spending'!G$8*$AO$1</f>
        <v>10037.201656840823</v>
      </c>
      <c r="AU74" s="58">
        <f>SUM($AH74:$AM74)/SUM($AH$80:$AM$80)*'Capital Spending'!H$8*$AO$1</f>
        <v>10037.201656840823</v>
      </c>
      <c r="AV74" s="58">
        <f>SUM($AH74:$AM74)/SUM($AH$80:$AM$80)*'Capital Spending'!I$8*$AO$1</f>
        <v>10037.201656840823</v>
      </c>
      <c r="AW74" s="58">
        <f>SUM($AH74:$AM74)/SUM($AH$80:$AM$80)*'Capital Spending'!J$8*$AO$1</f>
        <v>10037.201656840823</v>
      </c>
      <c r="AX74" s="58">
        <f>SUM($AH74:$AM74)/SUM($AH$80:$AM$80)*'Capital Spending'!K$8*$AO$1</f>
        <v>10037.201656840823</v>
      </c>
      <c r="AY74" s="58">
        <f>SUM($AH74:$AM74)/SUM($AH$80:$AM$80)*'Capital Spending'!L$8*$AO$1</f>
        <v>10037.201656840823</v>
      </c>
      <c r="AZ74" s="58">
        <f>SUM($AH74:$AM74)/SUM($AH$80:$AM$80)*'Capital Spending'!M$8*$AO$1</f>
        <v>10037.201656840823</v>
      </c>
      <c r="BA74" s="58">
        <f>SUM($AH74:$AM74)/SUM($AH$80:$AM$80)*'Capital Spending'!N$8*$AO$1</f>
        <v>10037.201656840823</v>
      </c>
      <c r="BB74" s="58">
        <f>SUM($AH74:$AM74)/SUM($AH$80:$AM$80)*'Capital Spending'!O$8*$AO$1</f>
        <v>10037.201656840823</v>
      </c>
      <c r="BC74" s="58">
        <f>SUM($AH74:$AM74)/SUM($AH$80:$AM$80)*'Capital Spending'!P$8*$AO$1</f>
        <v>10037.201656840823</v>
      </c>
      <c r="BD74" s="58">
        <f>SUM($AH74:$AM74)/SUM($AH$80:$AM$80)*'Capital Spending'!Q$8*$AO$1</f>
        <v>10037.201656840823</v>
      </c>
      <c r="BE74" s="58">
        <f>SUM($AH74:$AM74)/SUM($AH$80:$AM$80)*'Capital Spending'!R$8*$AO$1</f>
        <v>10037.201656840823</v>
      </c>
      <c r="BF74" s="58">
        <f>SUM($AH74:$AM74)/SUM($AH$80:$AM$80)*'Capital Spending'!S$8*$AO$1</f>
        <v>10037.201656840823</v>
      </c>
      <c r="BG74" s="58">
        <f>SUM($AH74:$AM74)/SUM($AH$80:$AM$80)*'Capital Spending'!T$8*$AO$1</f>
        <v>10037.201656840823</v>
      </c>
      <c r="BH74" s="58">
        <f>SUM($AH74:$AM74)/SUM($AH$80:$AM$80)*'Capital Spending'!U$8*$AO$1</f>
        <v>10037.201656840823</v>
      </c>
      <c r="BI74" s="19"/>
      <c r="BJ74" s="107">
        <v>0</v>
      </c>
      <c r="BK74" s="29">
        <f>'[20]Retires (Asset and Reserve)'!M125</f>
        <v>0</v>
      </c>
      <c r="BL74" s="29">
        <f>'[20]Retires (Asset and Reserve)'!N125</f>
        <v>0</v>
      </c>
      <c r="BM74" s="29">
        <f>'[20]Retires (Asset and Reserve)'!O125</f>
        <v>0</v>
      </c>
      <c r="BN74" s="29">
        <f>'[20]Retires (Asset and Reserve)'!P125</f>
        <v>0</v>
      </c>
      <c r="BO74" s="29">
        <f>'[20]Retires (Asset and Reserve)'!Q125</f>
        <v>0</v>
      </c>
      <c r="BP74" s="29">
        <f>'[20]Retires (Asset and Reserve)'!R125</f>
        <v>0</v>
      </c>
      <c r="BQ74" s="18">
        <f t="shared" si="166"/>
        <v>0</v>
      </c>
      <c r="BR74" s="19">
        <f t="shared" si="144"/>
        <v>0</v>
      </c>
      <c r="BS74" s="19">
        <f t="shared" si="145"/>
        <v>0</v>
      </c>
      <c r="BT74" s="19">
        <f t="shared" si="146"/>
        <v>0</v>
      </c>
      <c r="BU74" s="19">
        <f t="shared" si="147"/>
        <v>0</v>
      </c>
      <c r="BV74" s="19">
        <f t="shared" si="148"/>
        <v>0</v>
      </c>
      <c r="BW74" s="19">
        <f t="shared" si="149"/>
        <v>0</v>
      </c>
      <c r="BX74" s="19">
        <f t="shared" si="150"/>
        <v>0</v>
      </c>
      <c r="BY74" s="19">
        <f t="shared" si="151"/>
        <v>0</v>
      </c>
      <c r="BZ74" s="19">
        <f t="shared" si="152"/>
        <v>0</v>
      </c>
      <c r="CA74" s="19">
        <f t="shared" si="153"/>
        <v>0</v>
      </c>
      <c r="CB74" s="19">
        <f t="shared" si="154"/>
        <v>0</v>
      </c>
      <c r="CC74" s="19">
        <f t="shared" si="155"/>
        <v>0</v>
      </c>
      <c r="CD74" s="19">
        <f t="shared" si="156"/>
        <v>0</v>
      </c>
      <c r="CE74" s="19">
        <f t="shared" si="157"/>
        <v>0</v>
      </c>
      <c r="CF74" s="19">
        <f t="shared" si="158"/>
        <v>0</v>
      </c>
      <c r="CG74" s="19">
        <f t="shared" si="159"/>
        <v>0</v>
      </c>
      <c r="CH74" s="19">
        <f t="shared" si="160"/>
        <v>0</v>
      </c>
      <c r="CI74" s="19">
        <f t="shared" si="161"/>
        <v>0</v>
      </c>
      <c r="CJ74" s="19">
        <f t="shared" si="162"/>
        <v>0</v>
      </c>
      <c r="CK74" s="19">
        <f t="shared" si="163"/>
        <v>0</v>
      </c>
      <c r="CL74" s="19"/>
      <c r="CM74" s="18">
        <f>'[20]Transfers (Asset and Reserve)'!N125</f>
        <v>0</v>
      </c>
      <c r="CN74" s="18">
        <f>'[20]Transfers (Asset and Reserve)'!O125</f>
        <v>0</v>
      </c>
      <c r="CO74" s="18">
        <f>'[20]Transfers (Asset and Reserve)'!P125</f>
        <v>0</v>
      </c>
      <c r="CP74" s="18">
        <f>'[20]Transfers (Asset and Reserve)'!Q125</f>
        <v>0</v>
      </c>
      <c r="CQ74" s="18">
        <f>'[20]Transfers (Asset and Reserve)'!R125</f>
        <v>0</v>
      </c>
      <c r="CR74" s="18">
        <f>'[20]Transfers (Asset and Reserve)'!S125</f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9">
        <v>0</v>
      </c>
      <c r="CZ74" s="19">
        <v>0</v>
      </c>
      <c r="DA74" s="19">
        <v>0</v>
      </c>
      <c r="DB74" s="19">
        <v>0</v>
      </c>
      <c r="DC74" s="19">
        <v>0</v>
      </c>
      <c r="DD74" s="19">
        <v>0</v>
      </c>
      <c r="DE74" s="19">
        <v>0</v>
      </c>
      <c r="DF74" s="19">
        <v>0</v>
      </c>
      <c r="DG74" s="19">
        <v>0</v>
      </c>
      <c r="DH74" s="19">
        <v>0</v>
      </c>
      <c r="DI74" s="19">
        <v>0</v>
      </c>
      <c r="DJ74" s="19">
        <v>0</v>
      </c>
      <c r="DK74" s="19">
        <v>0</v>
      </c>
      <c r="DL74" s="19">
        <v>0</v>
      </c>
      <c r="DM74" s="19">
        <v>0</v>
      </c>
      <c r="DN74" s="19"/>
    </row>
    <row r="75" spans="1:118">
      <c r="A75" s="48">
        <v>39916</v>
      </c>
      <c r="B75" s="17" t="s">
        <v>135</v>
      </c>
      <c r="C75" s="51">
        <f t="shared" si="167"/>
        <v>239791.19029017878</v>
      </c>
      <c r="D75" s="51">
        <f t="shared" si="168"/>
        <v>290739.59266415105</v>
      </c>
      <c r="E75" s="18">
        <f>'[20]Asset End Balances'!N126</f>
        <v>228122.57</v>
      </c>
      <c r="F75" s="19">
        <f t="shared" si="169"/>
        <v>228122.57</v>
      </c>
      <c r="G75" s="19">
        <f t="shared" si="170"/>
        <v>228122.57</v>
      </c>
      <c r="H75" s="19">
        <f t="shared" si="171"/>
        <v>228122.57</v>
      </c>
      <c r="I75" s="19">
        <f t="shared" si="172"/>
        <v>228122.57</v>
      </c>
      <c r="J75" s="19">
        <f t="shared" si="173"/>
        <v>231529.48</v>
      </c>
      <c r="K75" s="20">
        <f t="shared" si="174"/>
        <v>241783.59000000003</v>
      </c>
      <c r="L75" s="19">
        <f t="shared" si="175"/>
        <v>244649.20053776773</v>
      </c>
      <c r="M75" s="19">
        <f t="shared" si="176"/>
        <v>246602.31615900926</v>
      </c>
      <c r="N75" s="19">
        <f t="shared" si="177"/>
        <v>247639.49735527762</v>
      </c>
      <c r="O75" s="19">
        <f t="shared" si="178"/>
        <v>251231.17196435039</v>
      </c>
      <c r="P75" s="19">
        <f t="shared" si="179"/>
        <v>254822.84657342316</v>
      </c>
      <c r="Q75" s="19">
        <f t="shared" si="180"/>
        <v>258414.52118249593</v>
      </c>
      <c r="R75" s="19">
        <f t="shared" si="181"/>
        <v>262006.19579156869</v>
      </c>
      <c r="S75" s="19">
        <f t="shared" si="182"/>
        <v>265597.87040064146</v>
      </c>
      <c r="T75" s="19">
        <f t="shared" si="183"/>
        <v>269189.54500971426</v>
      </c>
      <c r="U75" s="19">
        <f t="shared" si="184"/>
        <v>272781.21961878706</v>
      </c>
      <c r="V75" s="19">
        <f t="shared" si="185"/>
        <v>276372.89422785986</v>
      </c>
      <c r="W75" s="19">
        <f t="shared" si="186"/>
        <v>279964.56883693265</v>
      </c>
      <c r="X75" s="19">
        <f t="shared" si="187"/>
        <v>283556.24344600545</v>
      </c>
      <c r="Y75" s="19">
        <f t="shared" si="188"/>
        <v>287147.91805507825</v>
      </c>
      <c r="Z75" s="19">
        <f t="shared" si="189"/>
        <v>290739.59266415105</v>
      </c>
      <c r="AA75" s="19">
        <f t="shared" si="190"/>
        <v>294331.26727322384</v>
      </c>
      <c r="AB75" s="19">
        <f t="shared" si="191"/>
        <v>297922.94188229664</v>
      </c>
      <c r="AC75" s="19">
        <f t="shared" si="192"/>
        <v>301514.61649136944</v>
      </c>
      <c r="AD75" s="19">
        <f t="shared" si="193"/>
        <v>305106.29110044223</v>
      </c>
      <c r="AE75" s="19">
        <f t="shared" si="194"/>
        <v>308697.96570951503</v>
      </c>
      <c r="AF75" s="19">
        <f t="shared" si="195"/>
        <v>312289.64031858783</v>
      </c>
      <c r="AG75" s="3"/>
      <c r="AH75" s="18">
        <f>'[20]Additions (Asset and Reserve)'!O126</f>
        <v>0</v>
      </c>
      <c r="AI75" s="18">
        <f>'[20]Additions (Asset and Reserve)'!P126</f>
        <v>0</v>
      </c>
      <c r="AJ75" s="18">
        <f>'[20]Additions (Asset and Reserve)'!Q126</f>
        <v>0</v>
      </c>
      <c r="AK75" s="18">
        <f>'[20]Additions (Asset and Reserve)'!R126</f>
        <v>0</v>
      </c>
      <c r="AL75" s="18">
        <f>'[20]Additions (Asset and Reserve)'!S126</f>
        <v>3406.91</v>
      </c>
      <c r="AM75" s="18">
        <f>'[20]Additions (Asset and Reserve)'!T126</f>
        <v>47.04</v>
      </c>
      <c r="AN75" s="58">
        <f t="shared" si="196"/>
        <v>2865.6105377677077</v>
      </c>
      <c r="AO75" s="58">
        <f t="shared" si="165"/>
        <v>1953.115621241546</v>
      </c>
      <c r="AP75" s="58">
        <f t="shared" si="165"/>
        <v>1037.1811962683471</v>
      </c>
      <c r="AQ75" s="58">
        <f>SUM($AH75:$AM75)/SUM($AH$80:$AM$80)*'Capital Spending'!D$8*$AO$1</f>
        <v>3591.6746090727788</v>
      </c>
      <c r="AR75" s="58">
        <f>SUM($AH75:$AM75)/SUM($AH$80:$AM$80)*'Capital Spending'!E$8*$AO$1</f>
        <v>3591.6746090727788</v>
      </c>
      <c r="AS75" s="58">
        <f>SUM($AH75:$AM75)/SUM($AH$80:$AM$80)*'Capital Spending'!F$8*$AO$1</f>
        <v>3591.6746090727788</v>
      </c>
      <c r="AT75" s="58">
        <f>SUM($AH75:$AM75)/SUM($AH$80:$AM$80)*'Capital Spending'!G$8*$AO$1</f>
        <v>3591.6746090727788</v>
      </c>
      <c r="AU75" s="58">
        <f>SUM($AH75:$AM75)/SUM($AH$80:$AM$80)*'Capital Spending'!H$8*$AO$1</f>
        <v>3591.6746090727788</v>
      </c>
      <c r="AV75" s="58">
        <f>SUM($AH75:$AM75)/SUM($AH$80:$AM$80)*'Capital Spending'!I$8*$AO$1</f>
        <v>3591.6746090727788</v>
      </c>
      <c r="AW75" s="58">
        <f>SUM($AH75:$AM75)/SUM($AH$80:$AM$80)*'Capital Spending'!J$8*$AO$1</f>
        <v>3591.6746090727788</v>
      </c>
      <c r="AX75" s="58">
        <f>SUM($AH75:$AM75)/SUM($AH$80:$AM$80)*'Capital Spending'!K$8*$AO$1</f>
        <v>3591.6746090727788</v>
      </c>
      <c r="AY75" s="58">
        <f>SUM($AH75:$AM75)/SUM($AH$80:$AM$80)*'Capital Spending'!L$8*$AO$1</f>
        <v>3591.6746090727788</v>
      </c>
      <c r="AZ75" s="58">
        <f>SUM($AH75:$AM75)/SUM($AH$80:$AM$80)*'Capital Spending'!M$8*$AO$1</f>
        <v>3591.6746090727788</v>
      </c>
      <c r="BA75" s="58">
        <f>SUM($AH75:$AM75)/SUM($AH$80:$AM$80)*'Capital Spending'!N$8*$AO$1</f>
        <v>3591.6746090727788</v>
      </c>
      <c r="BB75" s="58">
        <f>SUM($AH75:$AM75)/SUM($AH$80:$AM$80)*'Capital Spending'!O$8*$AO$1</f>
        <v>3591.6746090727788</v>
      </c>
      <c r="BC75" s="58">
        <f>SUM($AH75:$AM75)/SUM($AH$80:$AM$80)*'Capital Spending'!P$8*$AO$1</f>
        <v>3591.6746090727788</v>
      </c>
      <c r="BD75" s="58">
        <f>SUM($AH75:$AM75)/SUM($AH$80:$AM$80)*'Capital Spending'!Q$8*$AO$1</f>
        <v>3591.6746090727788</v>
      </c>
      <c r="BE75" s="58">
        <f>SUM($AH75:$AM75)/SUM($AH$80:$AM$80)*'Capital Spending'!R$8*$AO$1</f>
        <v>3591.6746090727788</v>
      </c>
      <c r="BF75" s="58">
        <f>SUM($AH75:$AM75)/SUM($AH$80:$AM$80)*'Capital Spending'!S$8*$AO$1</f>
        <v>3591.6746090727788</v>
      </c>
      <c r="BG75" s="58">
        <f>SUM($AH75:$AM75)/SUM($AH$80:$AM$80)*'Capital Spending'!T$8*$AO$1</f>
        <v>3591.6746090727788</v>
      </c>
      <c r="BH75" s="58">
        <f>SUM($AH75:$AM75)/SUM($AH$80:$AM$80)*'Capital Spending'!U$8*$AO$1</f>
        <v>3591.6746090727788</v>
      </c>
      <c r="BI75" s="19"/>
      <c r="BJ75" s="107">
        <v>0</v>
      </c>
      <c r="BK75" s="29">
        <f>'[20]Retires (Asset and Reserve)'!M126</f>
        <v>0</v>
      </c>
      <c r="BL75" s="29">
        <f>'[20]Retires (Asset and Reserve)'!N126</f>
        <v>0</v>
      </c>
      <c r="BM75" s="29">
        <f>'[20]Retires (Asset and Reserve)'!O126</f>
        <v>0</v>
      </c>
      <c r="BN75" s="29">
        <f>'[20]Retires (Asset and Reserve)'!P126</f>
        <v>0</v>
      </c>
      <c r="BO75" s="29">
        <f>'[20]Retires (Asset and Reserve)'!Q126</f>
        <v>0</v>
      </c>
      <c r="BP75" s="29">
        <f>'[20]Retires (Asset and Reserve)'!R126</f>
        <v>0</v>
      </c>
      <c r="BQ75" s="18">
        <f t="shared" si="166"/>
        <v>0</v>
      </c>
      <c r="BR75" s="19">
        <f t="shared" si="144"/>
        <v>0</v>
      </c>
      <c r="BS75" s="19">
        <f t="shared" si="145"/>
        <v>0</v>
      </c>
      <c r="BT75" s="19">
        <f t="shared" si="146"/>
        <v>0</v>
      </c>
      <c r="BU75" s="19">
        <f t="shared" si="147"/>
        <v>0</v>
      </c>
      <c r="BV75" s="19">
        <f t="shared" si="148"/>
        <v>0</v>
      </c>
      <c r="BW75" s="19">
        <f t="shared" si="149"/>
        <v>0</v>
      </c>
      <c r="BX75" s="19">
        <f t="shared" si="150"/>
        <v>0</v>
      </c>
      <c r="BY75" s="19">
        <f t="shared" si="151"/>
        <v>0</v>
      </c>
      <c r="BZ75" s="19">
        <f t="shared" si="152"/>
        <v>0</v>
      </c>
      <c r="CA75" s="19">
        <f t="shared" si="153"/>
        <v>0</v>
      </c>
      <c r="CB75" s="19">
        <f t="shared" si="154"/>
        <v>0</v>
      </c>
      <c r="CC75" s="19">
        <f t="shared" si="155"/>
        <v>0</v>
      </c>
      <c r="CD75" s="19">
        <f t="shared" si="156"/>
        <v>0</v>
      </c>
      <c r="CE75" s="19">
        <f t="shared" si="157"/>
        <v>0</v>
      </c>
      <c r="CF75" s="19">
        <f t="shared" si="158"/>
        <v>0</v>
      </c>
      <c r="CG75" s="19">
        <f t="shared" si="159"/>
        <v>0</v>
      </c>
      <c r="CH75" s="19">
        <f t="shared" si="160"/>
        <v>0</v>
      </c>
      <c r="CI75" s="19">
        <f t="shared" si="161"/>
        <v>0</v>
      </c>
      <c r="CJ75" s="19">
        <f t="shared" si="162"/>
        <v>0</v>
      </c>
      <c r="CK75" s="19">
        <f t="shared" si="163"/>
        <v>0</v>
      </c>
      <c r="CL75" s="19"/>
      <c r="CM75" s="18">
        <f>'[20]Transfers (Asset and Reserve)'!N126</f>
        <v>0</v>
      </c>
      <c r="CN75" s="18">
        <f>'[20]Transfers (Asset and Reserve)'!O126</f>
        <v>0</v>
      </c>
      <c r="CO75" s="18">
        <f>'[20]Transfers (Asset and Reserve)'!P126</f>
        <v>0</v>
      </c>
      <c r="CP75" s="18">
        <f>'[20]Transfers (Asset and Reserve)'!Q126</f>
        <v>0</v>
      </c>
      <c r="CQ75" s="18">
        <f>'[20]Transfers (Asset and Reserve)'!R126</f>
        <v>0</v>
      </c>
      <c r="CR75" s="18">
        <f>'[20]Transfers (Asset and Reserve)'!S126</f>
        <v>10207.07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9">
        <v>0</v>
      </c>
      <c r="CZ75" s="19">
        <v>0</v>
      </c>
      <c r="DA75" s="19">
        <v>0</v>
      </c>
      <c r="DB75" s="19">
        <v>0</v>
      </c>
      <c r="DC75" s="19">
        <v>0</v>
      </c>
      <c r="DD75" s="19">
        <v>0</v>
      </c>
      <c r="DE75" s="19">
        <v>0</v>
      </c>
      <c r="DF75" s="19">
        <v>0</v>
      </c>
      <c r="DG75" s="19">
        <v>0</v>
      </c>
      <c r="DH75" s="19">
        <v>0</v>
      </c>
      <c r="DI75" s="19">
        <v>0</v>
      </c>
      <c r="DJ75" s="19">
        <v>0</v>
      </c>
      <c r="DK75" s="19">
        <v>0</v>
      </c>
      <c r="DL75" s="19">
        <v>0</v>
      </c>
      <c r="DM75" s="19">
        <v>0</v>
      </c>
      <c r="DN75" s="19"/>
    </row>
    <row r="76" spans="1:118">
      <c r="A76" s="48">
        <v>39917</v>
      </c>
      <c r="B76" s="17" t="s">
        <v>136</v>
      </c>
      <c r="C76" s="51">
        <f t="shared" si="167"/>
        <v>104927.82915188149</v>
      </c>
      <c r="D76" s="51">
        <f t="shared" si="168"/>
        <v>122539.97815722387</v>
      </c>
      <c r="E76" s="18">
        <f>'[20]Asset End Balances'!N127</f>
        <v>102576.11</v>
      </c>
      <c r="F76" s="19">
        <f t="shared" si="169"/>
        <v>102576.11</v>
      </c>
      <c r="G76" s="19">
        <f t="shared" si="170"/>
        <v>102576.11</v>
      </c>
      <c r="H76" s="19">
        <f t="shared" si="171"/>
        <v>102576.11</v>
      </c>
      <c r="I76" s="19">
        <f t="shared" si="172"/>
        <v>102576.11</v>
      </c>
      <c r="J76" s="19">
        <f t="shared" si="173"/>
        <v>103880.41</v>
      </c>
      <c r="K76" s="20">
        <f t="shared" si="174"/>
        <v>103891.78</v>
      </c>
      <c r="L76" s="19">
        <f t="shared" si="175"/>
        <v>104983.34120274609</v>
      </c>
      <c r="M76" s="19">
        <f t="shared" si="176"/>
        <v>105727.31712289515</v>
      </c>
      <c r="N76" s="19">
        <f t="shared" si="177"/>
        <v>106122.39759148746</v>
      </c>
      <c r="O76" s="19">
        <f t="shared" si="178"/>
        <v>107490.52930529883</v>
      </c>
      <c r="P76" s="19">
        <f t="shared" si="179"/>
        <v>108858.66101911019</v>
      </c>
      <c r="Q76" s="19">
        <f t="shared" si="180"/>
        <v>110226.79273292156</v>
      </c>
      <c r="R76" s="19">
        <f t="shared" si="181"/>
        <v>111594.92444673293</v>
      </c>
      <c r="S76" s="19">
        <f t="shared" si="182"/>
        <v>112963.05616054429</v>
      </c>
      <c r="T76" s="19">
        <f t="shared" si="183"/>
        <v>114331.18787435566</v>
      </c>
      <c r="U76" s="19">
        <f t="shared" si="184"/>
        <v>115699.31958816703</v>
      </c>
      <c r="V76" s="19">
        <f t="shared" si="185"/>
        <v>117067.45130197839</v>
      </c>
      <c r="W76" s="19">
        <f t="shared" si="186"/>
        <v>118435.58301578976</v>
      </c>
      <c r="X76" s="19">
        <f t="shared" si="187"/>
        <v>119803.71472960112</v>
      </c>
      <c r="Y76" s="19">
        <f t="shared" si="188"/>
        <v>121171.84644341249</v>
      </c>
      <c r="Z76" s="19">
        <f t="shared" si="189"/>
        <v>122539.97815722386</v>
      </c>
      <c r="AA76" s="19">
        <f t="shared" si="190"/>
        <v>123908.10987103522</v>
      </c>
      <c r="AB76" s="19">
        <f t="shared" si="191"/>
        <v>125276.24158484659</v>
      </c>
      <c r="AC76" s="19">
        <f t="shared" si="192"/>
        <v>126644.37329865796</v>
      </c>
      <c r="AD76" s="19">
        <f t="shared" si="193"/>
        <v>128012.50501246932</v>
      </c>
      <c r="AE76" s="19">
        <f t="shared" si="194"/>
        <v>129380.63672628069</v>
      </c>
      <c r="AF76" s="19">
        <f t="shared" si="195"/>
        <v>130748.76844009206</v>
      </c>
      <c r="AG76" s="3"/>
      <c r="AH76" s="18">
        <f>'[20]Additions (Asset and Reserve)'!O127</f>
        <v>0</v>
      </c>
      <c r="AI76" s="18">
        <f>'[20]Additions (Asset and Reserve)'!P127</f>
        <v>0</v>
      </c>
      <c r="AJ76" s="18">
        <f>'[20]Additions (Asset and Reserve)'!Q127</f>
        <v>0</v>
      </c>
      <c r="AK76" s="18">
        <f>'[20]Additions (Asset and Reserve)'!R127</f>
        <v>0</v>
      </c>
      <c r="AL76" s="18">
        <f>'[20]Additions (Asset and Reserve)'!S127</f>
        <v>1304.3</v>
      </c>
      <c r="AM76" s="18">
        <f>'[20]Additions (Asset and Reserve)'!T127</f>
        <v>11.37</v>
      </c>
      <c r="AN76" s="58">
        <f t="shared" si="196"/>
        <v>1091.5612027460847</v>
      </c>
      <c r="AO76" s="58">
        <f t="shared" si="165"/>
        <v>743.97592014906536</v>
      </c>
      <c r="AP76" s="58">
        <f t="shared" si="165"/>
        <v>395.08046859230041</v>
      </c>
      <c r="AQ76" s="58">
        <f>SUM($AH76:$AM76)/SUM($AH$80:$AM$80)*'Capital Spending'!D$8*$AO$1</f>
        <v>1368.1317138113702</v>
      </c>
      <c r="AR76" s="58">
        <f>SUM($AH76:$AM76)/SUM($AH$80:$AM$80)*'Capital Spending'!E$8*$AO$1</f>
        <v>1368.1317138113702</v>
      </c>
      <c r="AS76" s="58">
        <f>SUM($AH76:$AM76)/SUM($AH$80:$AM$80)*'Capital Spending'!F$8*$AO$1</f>
        <v>1368.1317138113702</v>
      </c>
      <c r="AT76" s="58">
        <f>SUM($AH76:$AM76)/SUM($AH$80:$AM$80)*'Capital Spending'!G$8*$AO$1</f>
        <v>1368.1317138113702</v>
      </c>
      <c r="AU76" s="58">
        <f>SUM($AH76:$AM76)/SUM($AH$80:$AM$80)*'Capital Spending'!H$8*$AO$1</f>
        <v>1368.1317138113702</v>
      </c>
      <c r="AV76" s="58">
        <f>SUM($AH76:$AM76)/SUM($AH$80:$AM$80)*'Capital Spending'!I$8*$AO$1</f>
        <v>1368.1317138113702</v>
      </c>
      <c r="AW76" s="58">
        <f>SUM($AH76:$AM76)/SUM($AH$80:$AM$80)*'Capital Spending'!J$8*$AO$1</f>
        <v>1368.1317138113702</v>
      </c>
      <c r="AX76" s="58">
        <f>SUM($AH76:$AM76)/SUM($AH$80:$AM$80)*'Capital Spending'!K$8*$AO$1</f>
        <v>1368.1317138113702</v>
      </c>
      <c r="AY76" s="58">
        <f>SUM($AH76:$AM76)/SUM($AH$80:$AM$80)*'Capital Spending'!L$8*$AO$1</f>
        <v>1368.1317138113702</v>
      </c>
      <c r="AZ76" s="58">
        <f>SUM($AH76:$AM76)/SUM($AH$80:$AM$80)*'Capital Spending'!M$8*$AO$1</f>
        <v>1368.1317138113702</v>
      </c>
      <c r="BA76" s="58">
        <f>SUM($AH76:$AM76)/SUM($AH$80:$AM$80)*'Capital Spending'!N$8*$AO$1</f>
        <v>1368.1317138113702</v>
      </c>
      <c r="BB76" s="58">
        <f>SUM($AH76:$AM76)/SUM($AH$80:$AM$80)*'Capital Spending'!O$8*$AO$1</f>
        <v>1368.1317138113702</v>
      </c>
      <c r="BC76" s="58">
        <f>SUM($AH76:$AM76)/SUM($AH$80:$AM$80)*'Capital Spending'!P$8*$AO$1</f>
        <v>1368.1317138113702</v>
      </c>
      <c r="BD76" s="58">
        <f>SUM($AH76:$AM76)/SUM($AH$80:$AM$80)*'Capital Spending'!Q$8*$AO$1</f>
        <v>1368.1317138113702</v>
      </c>
      <c r="BE76" s="58">
        <f>SUM($AH76:$AM76)/SUM($AH$80:$AM$80)*'Capital Spending'!R$8*$AO$1</f>
        <v>1368.1317138113702</v>
      </c>
      <c r="BF76" s="58">
        <f>SUM($AH76:$AM76)/SUM($AH$80:$AM$80)*'Capital Spending'!S$8*$AO$1</f>
        <v>1368.1317138113702</v>
      </c>
      <c r="BG76" s="58">
        <f>SUM($AH76:$AM76)/SUM($AH$80:$AM$80)*'Capital Spending'!T$8*$AO$1</f>
        <v>1368.1317138113702</v>
      </c>
      <c r="BH76" s="58">
        <f>SUM($AH76:$AM76)/SUM($AH$80:$AM$80)*'Capital Spending'!U$8*$AO$1</f>
        <v>1368.1317138113702</v>
      </c>
      <c r="BI76" s="19"/>
      <c r="BJ76" s="107">
        <v>0</v>
      </c>
      <c r="BK76" s="29">
        <f>'[20]Retires (Asset and Reserve)'!M127</f>
        <v>0</v>
      </c>
      <c r="BL76" s="29">
        <f>'[20]Retires (Asset and Reserve)'!N127</f>
        <v>0</v>
      </c>
      <c r="BM76" s="29">
        <f>'[20]Retires (Asset and Reserve)'!O127</f>
        <v>0</v>
      </c>
      <c r="BN76" s="29">
        <f>'[20]Retires (Asset and Reserve)'!P127</f>
        <v>0</v>
      </c>
      <c r="BO76" s="29">
        <f>'[20]Retires (Asset and Reserve)'!Q127</f>
        <v>0</v>
      </c>
      <c r="BP76" s="29">
        <f>'[20]Retires (Asset and Reserve)'!R127</f>
        <v>0</v>
      </c>
      <c r="BQ76" s="18">
        <f t="shared" si="166"/>
        <v>0</v>
      </c>
      <c r="BR76" s="19">
        <f t="shared" si="144"/>
        <v>0</v>
      </c>
      <c r="BS76" s="19">
        <f t="shared" si="145"/>
        <v>0</v>
      </c>
      <c r="BT76" s="19">
        <f t="shared" si="146"/>
        <v>0</v>
      </c>
      <c r="BU76" s="19">
        <f t="shared" si="147"/>
        <v>0</v>
      </c>
      <c r="BV76" s="19">
        <f t="shared" si="148"/>
        <v>0</v>
      </c>
      <c r="BW76" s="19">
        <f t="shared" si="149"/>
        <v>0</v>
      </c>
      <c r="BX76" s="19">
        <f t="shared" si="150"/>
        <v>0</v>
      </c>
      <c r="BY76" s="19">
        <f t="shared" si="151"/>
        <v>0</v>
      </c>
      <c r="BZ76" s="19">
        <f t="shared" si="152"/>
        <v>0</v>
      </c>
      <c r="CA76" s="19">
        <f t="shared" si="153"/>
        <v>0</v>
      </c>
      <c r="CB76" s="19">
        <f t="shared" si="154"/>
        <v>0</v>
      </c>
      <c r="CC76" s="19">
        <f t="shared" si="155"/>
        <v>0</v>
      </c>
      <c r="CD76" s="19">
        <f t="shared" si="156"/>
        <v>0</v>
      </c>
      <c r="CE76" s="19">
        <f t="shared" si="157"/>
        <v>0</v>
      </c>
      <c r="CF76" s="19">
        <f t="shared" si="158"/>
        <v>0</v>
      </c>
      <c r="CG76" s="19">
        <f t="shared" si="159"/>
        <v>0</v>
      </c>
      <c r="CH76" s="19">
        <f t="shared" si="160"/>
        <v>0</v>
      </c>
      <c r="CI76" s="19">
        <f t="shared" si="161"/>
        <v>0</v>
      </c>
      <c r="CJ76" s="19">
        <f t="shared" si="162"/>
        <v>0</v>
      </c>
      <c r="CK76" s="19">
        <f t="shared" si="163"/>
        <v>0</v>
      </c>
      <c r="CL76" s="19"/>
      <c r="CM76" s="18">
        <f>'[20]Transfers (Asset and Reserve)'!N127</f>
        <v>0</v>
      </c>
      <c r="CN76" s="18">
        <f>'[20]Transfers (Asset and Reserve)'!O127</f>
        <v>0</v>
      </c>
      <c r="CO76" s="18">
        <f>'[20]Transfers (Asset and Reserve)'!P127</f>
        <v>0</v>
      </c>
      <c r="CP76" s="18">
        <f>'[20]Transfers (Asset and Reserve)'!Q127</f>
        <v>0</v>
      </c>
      <c r="CQ76" s="18">
        <f>'[20]Transfers (Asset and Reserve)'!R127</f>
        <v>0</v>
      </c>
      <c r="CR76" s="18">
        <f>'[20]Transfers (Asset and Reserve)'!S127</f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9">
        <v>0</v>
      </c>
      <c r="CZ76" s="19">
        <v>0</v>
      </c>
      <c r="DA76" s="19">
        <v>0</v>
      </c>
      <c r="DB76" s="19">
        <v>0</v>
      </c>
      <c r="DC76" s="19">
        <v>0</v>
      </c>
      <c r="DD76" s="19">
        <v>0</v>
      </c>
      <c r="DE76" s="19">
        <v>0</v>
      </c>
      <c r="DF76" s="19">
        <v>0</v>
      </c>
      <c r="DG76" s="19">
        <v>0</v>
      </c>
      <c r="DH76" s="19">
        <v>0</v>
      </c>
      <c r="DI76" s="19">
        <v>0</v>
      </c>
      <c r="DJ76" s="19">
        <v>0</v>
      </c>
      <c r="DK76" s="19">
        <v>0</v>
      </c>
      <c r="DL76" s="19">
        <v>0</v>
      </c>
      <c r="DM76" s="19">
        <v>0</v>
      </c>
      <c r="DN76" s="19"/>
    </row>
    <row r="77" spans="1:118">
      <c r="A77" s="142">
        <v>39918</v>
      </c>
      <c r="B77" t="s">
        <v>212</v>
      </c>
      <c r="C77" s="51">
        <f t="shared" si="167"/>
        <v>20560.16</v>
      </c>
      <c r="D77" s="51">
        <f t="shared" si="168"/>
        <v>20560.16</v>
      </c>
      <c r="E77" s="18">
        <f>'[20]Asset End Balances'!N128</f>
        <v>20560.16</v>
      </c>
      <c r="F77" s="19">
        <f t="shared" si="169"/>
        <v>20560.16</v>
      </c>
      <c r="G77" s="19">
        <f t="shared" si="170"/>
        <v>20560.16</v>
      </c>
      <c r="H77" s="19">
        <f t="shared" si="171"/>
        <v>20560.16</v>
      </c>
      <c r="I77" s="19">
        <f t="shared" si="172"/>
        <v>20560.16</v>
      </c>
      <c r="J77" s="19">
        <f t="shared" si="173"/>
        <v>20560.16</v>
      </c>
      <c r="K77" s="20">
        <f t="shared" si="174"/>
        <v>20560.16</v>
      </c>
      <c r="L77" s="19">
        <f t="shared" si="175"/>
        <v>20560.16</v>
      </c>
      <c r="M77" s="19">
        <f t="shared" si="176"/>
        <v>20560.16</v>
      </c>
      <c r="N77" s="19">
        <f t="shared" si="177"/>
        <v>20560.16</v>
      </c>
      <c r="O77" s="19">
        <f t="shared" si="178"/>
        <v>20560.16</v>
      </c>
      <c r="P77" s="19">
        <f t="shared" si="179"/>
        <v>20560.16</v>
      </c>
      <c r="Q77" s="19">
        <f t="shared" si="180"/>
        <v>20560.16</v>
      </c>
      <c r="R77" s="19">
        <f t="shared" si="181"/>
        <v>20560.16</v>
      </c>
      <c r="S77" s="19">
        <f t="shared" si="182"/>
        <v>20560.16</v>
      </c>
      <c r="T77" s="19">
        <f t="shared" si="183"/>
        <v>20560.16</v>
      </c>
      <c r="U77" s="19">
        <f t="shared" si="184"/>
        <v>20560.16</v>
      </c>
      <c r="V77" s="19">
        <f t="shared" si="185"/>
        <v>20560.16</v>
      </c>
      <c r="W77" s="19">
        <f t="shared" si="186"/>
        <v>20560.16</v>
      </c>
      <c r="X77" s="19">
        <f t="shared" si="187"/>
        <v>20560.16</v>
      </c>
      <c r="Y77" s="19">
        <f t="shared" si="188"/>
        <v>20560.16</v>
      </c>
      <c r="Z77" s="19">
        <f t="shared" si="189"/>
        <v>20560.16</v>
      </c>
      <c r="AA77" s="19">
        <f t="shared" si="190"/>
        <v>20560.16</v>
      </c>
      <c r="AB77" s="19">
        <f t="shared" si="191"/>
        <v>20560.16</v>
      </c>
      <c r="AC77" s="19">
        <f t="shared" si="192"/>
        <v>20560.16</v>
      </c>
      <c r="AD77" s="19">
        <f t="shared" si="193"/>
        <v>20560.16</v>
      </c>
      <c r="AE77" s="19">
        <f t="shared" si="194"/>
        <v>20560.16</v>
      </c>
      <c r="AF77" s="19">
        <f t="shared" si="195"/>
        <v>20560.16</v>
      </c>
      <c r="AG77" s="3"/>
      <c r="AH77" s="18">
        <f>'[20]Additions (Asset and Reserve)'!O128</f>
        <v>0</v>
      </c>
      <c r="AI77" s="18">
        <f>'[20]Additions (Asset and Reserve)'!P128</f>
        <v>0</v>
      </c>
      <c r="AJ77" s="18">
        <f>'[20]Additions (Asset and Reserve)'!Q128</f>
        <v>0</v>
      </c>
      <c r="AK77" s="18">
        <f>'[20]Additions (Asset and Reserve)'!R128</f>
        <v>0</v>
      </c>
      <c r="AL77" s="18">
        <f>'[20]Additions (Asset and Reserve)'!S128</f>
        <v>0</v>
      </c>
      <c r="AM77" s="18">
        <f>'[20]Additions (Asset and Reserve)'!T128</f>
        <v>0</v>
      </c>
      <c r="AN77" s="58">
        <f t="shared" si="196"/>
        <v>0</v>
      </c>
      <c r="AO77" s="58">
        <f t="shared" si="165"/>
        <v>0</v>
      </c>
      <c r="AP77" s="58">
        <f t="shared" si="165"/>
        <v>0</v>
      </c>
      <c r="AQ77" s="58">
        <f>SUM($AH77:$AM77)/SUM($AH$80:$AM$80)*'Capital Spending'!D$8*$AO$1</f>
        <v>0</v>
      </c>
      <c r="AR77" s="58">
        <f>SUM($AH77:$AM77)/SUM($AH$80:$AM$80)*'Capital Spending'!E$8*$AO$1</f>
        <v>0</v>
      </c>
      <c r="AS77" s="58">
        <f>SUM($AH77:$AM77)/SUM($AH$80:$AM$80)*'Capital Spending'!F$8*$AO$1</f>
        <v>0</v>
      </c>
      <c r="AT77" s="58">
        <f>SUM($AH77:$AM77)/SUM($AH$80:$AM$80)*'Capital Spending'!G$8*$AO$1</f>
        <v>0</v>
      </c>
      <c r="AU77" s="58">
        <f>SUM($AH77:$AM77)/SUM($AH$80:$AM$80)*'Capital Spending'!H$8*$AO$1</f>
        <v>0</v>
      </c>
      <c r="AV77" s="58">
        <f>SUM($AH77:$AM77)/SUM($AH$80:$AM$80)*'Capital Spending'!I$8*$AO$1</f>
        <v>0</v>
      </c>
      <c r="AW77" s="58">
        <f>SUM($AH77:$AM77)/SUM($AH$80:$AM$80)*'Capital Spending'!J$8*$AO$1</f>
        <v>0</v>
      </c>
      <c r="AX77" s="58">
        <f>SUM($AH77:$AM77)/SUM($AH$80:$AM$80)*'Capital Spending'!K$8*$AO$1</f>
        <v>0</v>
      </c>
      <c r="AY77" s="58">
        <f>SUM($AH77:$AM77)/SUM($AH$80:$AM$80)*'Capital Spending'!L$8*$AO$1</f>
        <v>0</v>
      </c>
      <c r="AZ77" s="58">
        <f>SUM($AH77:$AM77)/SUM($AH$80:$AM$80)*'Capital Spending'!M$8*$AO$1</f>
        <v>0</v>
      </c>
      <c r="BA77" s="58">
        <f>SUM($AH77:$AM77)/SUM($AH$80:$AM$80)*'Capital Spending'!N$8*$AO$1</f>
        <v>0</v>
      </c>
      <c r="BB77" s="58">
        <f>SUM($AH77:$AM77)/SUM($AH$80:$AM$80)*'Capital Spending'!O$8*$AO$1</f>
        <v>0</v>
      </c>
      <c r="BC77" s="58">
        <f>SUM($AH77:$AM77)/SUM($AH$80:$AM$80)*'Capital Spending'!P$8*$AO$1</f>
        <v>0</v>
      </c>
      <c r="BD77" s="58">
        <f>SUM($AH77:$AM77)/SUM($AH$80:$AM$80)*'Capital Spending'!Q$8*$AO$1</f>
        <v>0</v>
      </c>
      <c r="BE77" s="58">
        <f>SUM($AH77:$AM77)/SUM($AH$80:$AM$80)*'Capital Spending'!R$8*$AO$1</f>
        <v>0</v>
      </c>
      <c r="BF77" s="58">
        <f>SUM($AH77:$AM77)/SUM($AH$80:$AM$80)*'Capital Spending'!S$8*$AO$1</f>
        <v>0</v>
      </c>
      <c r="BG77" s="58">
        <f>SUM($AH77:$AM77)/SUM($AH$80:$AM$80)*'Capital Spending'!T$8*$AO$1</f>
        <v>0</v>
      </c>
      <c r="BH77" s="58">
        <f>SUM($AH77:$AM77)/SUM($AH$80:$AM$80)*'Capital Spending'!U$8*$AO$1</f>
        <v>0</v>
      </c>
      <c r="BI77" s="19"/>
      <c r="BJ77" s="107"/>
      <c r="BK77" s="29">
        <f>'[20]Retires (Asset and Reserve)'!M128</f>
        <v>0</v>
      </c>
      <c r="BL77" s="29">
        <f>'[20]Retires (Asset and Reserve)'!N128</f>
        <v>0</v>
      </c>
      <c r="BM77" s="29">
        <f>'[20]Retires (Asset and Reserve)'!O128</f>
        <v>0</v>
      </c>
      <c r="BN77" s="29">
        <f>'[20]Retires (Asset and Reserve)'!P128</f>
        <v>0</v>
      </c>
      <c r="BO77" s="29">
        <f>'[20]Retires (Asset and Reserve)'!Q128</f>
        <v>0</v>
      </c>
      <c r="BP77" s="29">
        <f>'[20]Retires (Asset and Reserve)'!R128</f>
        <v>0</v>
      </c>
      <c r="BQ77" s="18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8">
        <f>'[20]Transfers (Asset and Reserve)'!N128</f>
        <v>0</v>
      </c>
      <c r="CN77" s="18">
        <f>'[20]Transfers (Asset and Reserve)'!O128</f>
        <v>0</v>
      </c>
      <c r="CO77" s="18">
        <f>'[20]Transfers (Asset and Reserve)'!P128</f>
        <v>0</v>
      </c>
      <c r="CP77" s="18">
        <f>'[20]Transfers (Asset and Reserve)'!Q128</f>
        <v>0</v>
      </c>
      <c r="CQ77" s="18">
        <f>'[20]Transfers (Asset and Reserve)'!R128</f>
        <v>0</v>
      </c>
      <c r="CR77" s="18">
        <f>'[20]Transfers (Asset and Reserve)'!S128</f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9">
        <v>0</v>
      </c>
      <c r="CZ77" s="19">
        <v>0</v>
      </c>
      <c r="DA77" s="19">
        <v>0</v>
      </c>
      <c r="DB77" s="19">
        <v>0</v>
      </c>
      <c r="DC77" s="19">
        <v>0</v>
      </c>
      <c r="DD77" s="19">
        <v>0</v>
      </c>
      <c r="DE77" s="19">
        <v>0</v>
      </c>
      <c r="DF77" s="19">
        <v>0</v>
      </c>
      <c r="DG77" s="19">
        <v>0</v>
      </c>
      <c r="DH77" s="19">
        <v>0</v>
      </c>
      <c r="DI77" s="19">
        <v>0</v>
      </c>
      <c r="DJ77" s="19">
        <v>0</v>
      </c>
      <c r="DK77" s="19">
        <v>0</v>
      </c>
      <c r="DL77" s="19">
        <v>0</v>
      </c>
      <c r="DM77" s="19">
        <v>0</v>
      </c>
      <c r="DN77" s="19"/>
    </row>
    <row r="78" spans="1:118">
      <c r="A78" s="142">
        <v>39924</v>
      </c>
      <c r="B78" t="s">
        <v>217</v>
      </c>
      <c r="C78" s="51">
        <f t="shared" si="167"/>
        <v>0</v>
      </c>
      <c r="D78" s="51">
        <f t="shared" si="168"/>
        <v>0</v>
      </c>
      <c r="E78" s="18">
        <v>0</v>
      </c>
      <c r="F78" s="19">
        <f t="shared" si="169"/>
        <v>0</v>
      </c>
      <c r="G78" s="19">
        <f t="shared" si="170"/>
        <v>0</v>
      </c>
      <c r="H78" s="19">
        <f t="shared" si="171"/>
        <v>0</v>
      </c>
      <c r="I78" s="19">
        <f t="shared" si="172"/>
        <v>0</v>
      </c>
      <c r="J78" s="19">
        <f t="shared" si="173"/>
        <v>0</v>
      </c>
      <c r="K78" s="20">
        <f t="shared" si="174"/>
        <v>0</v>
      </c>
      <c r="L78" s="19">
        <f t="shared" si="175"/>
        <v>0</v>
      </c>
      <c r="M78" s="19">
        <f t="shared" si="176"/>
        <v>0</v>
      </c>
      <c r="N78" s="19">
        <f t="shared" si="177"/>
        <v>0</v>
      </c>
      <c r="O78" s="19">
        <f t="shared" si="178"/>
        <v>0</v>
      </c>
      <c r="P78" s="19">
        <f t="shared" si="179"/>
        <v>0</v>
      </c>
      <c r="Q78" s="19">
        <f t="shared" si="180"/>
        <v>0</v>
      </c>
      <c r="R78" s="19">
        <f t="shared" si="181"/>
        <v>0</v>
      </c>
      <c r="S78" s="19">
        <f t="shared" si="182"/>
        <v>0</v>
      </c>
      <c r="T78" s="19">
        <f t="shared" si="183"/>
        <v>0</v>
      </c>
      <c r="U78" s="19">
        <f t="shared" si="184"/>
        <v>0</v>
      </c>
      <c r="V78" s="19">
        <f t="shared" si="185"/>
        <v>0</v>
      </c>
      <c r="W78" s="19">
        <f t="shared" si="186"/>
        <v>0</v>
      </c>
      <c r="X78" s="19">
        <f t="shared" si="187"/>
        <v>0</v>
      </c>
      <c r="Y78" s="19">
        <f t="shared" si="188"/>
        <v>0</v>
      </c>
      <c r="Z78" s="19">
        <f t="shared" si="189"/>
        <v>0</v>
      </c>
      <c r="AA78" s="19">
        <f t="shared" si="190"/>
        <v>0</v>
      </c>
      <c r="AB78" s="19">
        <f t="shared" si="191"/>
        <v>0</v>
      </c>
      <c r="AC78" s="19">
        <f t="shared" si="192"/>
        <v>0</v>
      </c>
      <c r="AD78" s="19">
        <f t="shared" si="193"/>
        <v>0</v>
      </c>
      <c r="AE78" s="19">
        <f t="shared" si="194"/>
        <v>0</v>
      </c>
      <c r="AF78" s="19">
        <f t="shared" si="195"/>
        <v>0</v>
      </c>
      <c r="AG78" s="3"/>
      <c r="AH78" s="18">
        <f>0</f>
        <v>0</v>
      </c>
      <c r="AI78" s="18">
        <f>0</f>
        <v>0</v>
      </c>
      <c r="AJ78" s="18">
        <f>0</f>
        <v>0</v>
      </c>
      <c r="AK78" s="18">
        <f>0</f>
        <v>0</v>
      </c>
      <c r="AL78" s="18">
        <f>0</f>
        <v>0</v>
      </c>
      <c r="AM78" s="18">
        <f>0</f>
        <v>0</v>
      </c>
      <c r="AN78" s="58">
        <f t="shared" si="196"/>
        <v>0</v>
      </c>
      <c r="AO78" s="58">
        <f t="shared" si="165"/>
        <v>0</v>
      </c>
      <c r="AP78" s="58">
        <f t="shared" si="165"/>
        <v>0</v>
      </c>
      <c r="AQ78" s="58">
        <f>SUM($AH78:$AM78)/SUM($AH$80:$AM$80)*'Capital Spending'!D$8*$AO$1</f>
        <v>0</v>
      </c>
      <c r="AR78" s="58">
        <f>SUM($AH78:$AM78)/SUM($AH$80:$AM$80)*'Capital Spending'!E$8*$AO$1</f>
        <v>0</v>
      </c>
      <c r="AS78" s="58">
        <f>SUM($AH78:$AM78)/SUM($AH$80:$AM$80)*'Capital Spending'!F$8*$AO$1</f>
        <v>0</v>
      </c>
      <c r="AT78" s="58">
        <f>SUM($AH78:$AM78)/SUM($AH$80:$AM$80)*'Capital Spending'!G$8*$AO$1</f>
        <v>0</v>
      </c>
      <c r="AU78" s="58">
        <f>SUM($AH78:$AM78)/SUM($AH$80:$AM$80)*'Capital Spending'!H$8*$AO$1</f>
        <v>0</v>
      </c>
      <c r="AV78" s="58">
        <f>SUM($AH78:$AM78)/SUM($AH$80:$AM$80)*'Capital Spending'!I$8*$AO$1</f>
        <v>0</v>
      </c>
      <c r="AW78" s="58">
        <f>SUM($AH78:$AM78)/SUM($AH$80:$AM$80)*'Capital Spending'!J$8*$AO$1</f>
        <v>0</v>
      </c>
      <c r="AX78" s="58">
        <f>SUM($AH78:$AM78)/SUM($AH$80:$AM$80)*'Capital Spending'!K$8*$AO$1</f>
        <v>0</v>
      </c>
      <c r="AY78" s="58">
        <f>SUM($AH78:$AM78)/SUM($AH$80:$AM$80)*'Capital Spending'!L$8*$AO$1</f>
        <v>0</v>
      </c>
      <c r="AZ78" s="58">
        <f>SUM($AH78:$AM78)/SUM($AH$80:$AM$80)*'Capital Spending'!M$8*$AO$1</f>
        <v>0</v>
      </c>
      <c r="BA78" s="58">
        <f>SUM($AH78:$AM78)/SUM($AH$80:$AM$80)*'Capital Spending'!N$8*$AO$1</f>
        <v>0</v>
      </c>
      <c r="BB78" s="58">
        <f>SUM($AH78:$AM78)/SUM($AH$80:$AM$80)*'Capital Spending'!O$8*$AO$1</f>
        <v>0</v>
      </c>
      <c r="BC78" s="58">
        <f>SUM($AH78:$AM78)/SUM($AH$80:$AM$80)*'Capital Spending'!P$8*$AO$1</f>
        <v>0</v>
      </c>
      <c r="BD78" s="58">
        <f>SUM($AH78:$AM78)/SUM($AH$80:$AM$80)*'Capital Spending'!Q$8*$AO$1</f>
        <v>0</v>
      </c>
      <c r="BE78" s="58">
        <f>SUM($AH78:$AM78)/SUM($AH$80:$AM$80)*'Capital Spending'!R$8*$AO$1</f>
        <v>0</v>
      </c>
      <c r="BF78" s="58">
        <f>SUM($AH78:$AM78)/SUM($AH$80:$AM$80)*'Capital Spending'!S$8*$AO$1</f>
        <v>0</v>
      </c>
      <c r="BG78" s="58">
        <f>SUM($AH78:$AM78)/SUM($AH$80:$AM$80)*'Capital Spending'!T$8*$AO$1</f>
        <v>0</v>
      </c>
      <c r="BH78" s="58">
        <f>SUM($AH78:$AM78)/SUM($AH$80:$AM$80)*'Capital Spending'!U$8*$AO$1</f>
        <v>0</v>
      </c>
      <c r="BI78" s="19"/>
      <c r="BJ78" s="107"/>
      <c r="BK78" s="29">
        <f>0</f>
        <v>0</v>
      </c>
      <c r="BL78" s="29">
        <f>0</f>
        <v>0</v>
      </c>
      <c r="BM78" s="29">
        <f>0</f>
        <v>0</v>
      </c>
      <c r="BN78" s="29">
        <f>0</f>
        <v>0</v>
      </c>
      <c r="BO78" s="29">
        <f>0</f>
        <v>0</v>
      </c>
      <c r="BP78" s="29">
        <f>0</f>
        <v>0</v>
      </c>
      <c r="BQ78" s="18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8">
        <f>0</f>
        <v>0</v>
      </c>
      <c r="CN78" s="18">
        <f>0</f>
        <v>0</v>
      </c>
      <c r="CO78" s="18">
        <f>0</f>
        <v>0</v>
      </c>
      <c r="CP78" s="18">
        <f>0</f>
        <v>0</v>
      </c>
      <c r="CQ78" s="18">
        <f>0</f>
        <v>0</v>
      </c>
      <c r="CR78" s="18">
        <f>0</f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9">
        <v>0</v>
      </c>
      <c r="CZ78" s="19">
        <v>0</v>
      </c>
      <c r="DA78" s="19">
        <v>0</v>
      </c>
      <c r="DB78" s="19">
        <v>0</v>
      </c>
      <c r="DC78" s="19">
        <v>0</v>
      </c>
      <c r="DD78" s="19">
        <v>0</v>
      </c>
      <c r="DE78" s="19">
        <v>0</v>
      </c>
      <c r="DF78" s="19">
        <v>0</v>
      </c>
      <c r="DG78" s="19">
        <v>0</v>
      </c>
      <c r="DH78" s="19">
        <v>0</v>
      </c>
      <c r="DI78" s="19">
        <v>0</v>
      </c>
      <c r="DJ78" s="19">
        <v>0</v>
      </c>
      <c r="DK78" s="19">
        <v>0</v>
      </c>
      <c r="DL78" s="19">
        <v>0</v>
      </c>
      <c r="DM78" s="19">
        <v>0</v>
      </c>
      <c r="DN78" s="19"/>
    </row>
    <row r="79" spans="1:118">
      <c r="A79" s="49"/>
      <c r="B79" s="17"/>
      <c r="C79" s="51"/>
      <c r="D79" s="51"/>
      <c r="E79" s="18"/>
      <c r="K79" s="20"/>
      <c r="AH79" s="18"/>
      <c r="AI79" s="18"/>
      <c r="AJ79" s="18"/>
      <c r="AK79" s="18"/>
      <c r="AL79" s="18"/>
      <c r="AM79" s="18"/>
      <c r="AN79" s="18"/>
      <c r="AO79" s="18"/>
      <c r="AP79" s="1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19"/>
      <c r="BJ79" s="19"/>
      <c r="BK79" s="29"/>
      <c r="BL79" s="29"/>
      <c r="BM79" s="29"/>
      <c r="BN79" s="29"/>
      <c r="BO79" s="29"/>
      <c r="BP79" s="2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</row>
    <row r="80" spans="1:118" s="2" customFormat="1">
      <c r="A80" s="2" t="s">
        <v>33</v>
      </c>
      <c r="B80" s="24"/>
      <c r="C80" s="26">
        <f t="shared" ref="C80:AF80" si="197">SUM(C50:C79)</f>
        <v>141494323.39076921</v>
      </c>
      <c r="D80" s="26">
        <f t="shared" si="197"/>
        <v>153055146.22999999</v>
      </c>
      <c r="E80" s="30">
        <f t="shared" si="197"/>
        <v>139548096.03999999</v>
      </c>
      <c r="F80" s="26">
        <f t="shared" si="197"/>
        <v>139818048.77000001</v>
      </c>
      <c r="G80" s="26">
        <f t="shared" si="197"/>
        <v>139851129.06</v>
      </c>
      <c r="H80" s="26">
        <f t="shared" si="197"/>
        <v>139962499.35999998</v>
      </c>
      <c r="I80" s="26">
        <f t="shared" si="197"/>
        <v>140538646.84</v>
      </c>
      <c r="J80" s="26">
        <f t="shared" si="197"/>
        <v>140325402.84999999</v>
      </c>
      <c r="K80" s="27">
        <f t="shared" si="197"/>
        <v>140901362.69999999</v>
      </c>
      <c r="L80" s="26">
        <f t="shared" si="197"/>
        <v>141612777.19999999</v>
      </c>
      <c r="M80" s="26">
        <f t="shared" si="197"/>
        <v>142097656.34</v>
      </c>
      <c r="N80" s="26">
        <f t="shared" si="197"/>
        <v>142355146.23000002</v>
      </c>
      <c r="O80" s="26">
        <f t="shared" si="197"/>
        <v>143246812.89666668</v>
      </c>
      <c r="P80" s="26">
        <f t="shared" si="197"/>
        <v>144138479.56333333</v>
      </c>
      <c r="Q80" s="26">
        <f t="shared" si="197"/>
        <v>145030146.23000002</v>
      </c>
      <c r="R80" s="26">
        <f t="shared" si="197"/>
        <v>145921812.89666665</v>
      </c>
      <c r="S80" s="26">
        <f t="shared" si="197"/>
        <v>146813479.5633333</v>
      </c>
      <c r="T80" s="27">
        <f t="shared" si="197"/>
        <v>147705146.22999996</v>
      </c>
      <c r="U80" s="26">
        <f t="shared" si="197"/>
        <v>148596812.89666665</v>
      </c>
      <c r="V80" s="26">
        <f t="shared" si="197"/>
        <v>149488479.5633333</v>
      </c>
      <c r="W80" s="26">
        <f t="shared" si="197"/>
        <v>150380146.22999996</v>
      </c>
      <c r="X80" s="26">
        <f t="shared" si="197"/>
        <v>151271812.89666662</v>
      </c>
      <c r="Y80" s="26">
        <f t="shared" si="197"/>
        <v>152163479.5633333</v>
      </c>
      <c r="Z80" s="26">
        <f t="shared" si="197"/>
        <v>153055146.22999996</v>
      </c>
      <c r="AA80" s="26">
        <f t="shared" si="197"/>
        <v>153946812.89666662</v>
      </c>
      <c r="AB80" s="26">
        <f t="shared" si="197"/>
        <v>154838479.56333327</v>
      </c>
      <c r="AC80" s="26">
        <f t="shared" si="197"/>
        <v>155730146.22999996</v>
      </c>
      <c r="AD80" s="26">
        <f t="shared" si="197"/>
        <v>156621812.89666665</v>
      </c>
      <c r="AE80" s="26">
        <f t="shared" si="197"/>
        <v>157513479.5633333</v>
      </c>
      <c r="AF80" s="26">
        <f t="shared" si="197"/>
        <v>158405146.22999999</v>
      </c>
      <c r="AG80" s="3"/>
      <c r="AH80" s="26">
        <f t="shared" ref="AH80:BH80" si="198">SUM(AH50:AH79)</f>
        <v>269952.73</v>
      </c>
      <c r="AI80" s="27">
        <f t="shared" si="198"/>
        <v>33080.290000000015</v>
      </c>
      <c r="AJ80" s="26">
        <f t="shared" si="198"/>
        <v>113375.6</v>
      </c>
      <c r="AK80" s="26">
        <f t="shared" si="198"/>
        <v>576147.48</v>
      </c>
      <c r="AL80" s="26">
        <f t="shared" si="198"/>
        <v>-213243.99000000002</v>
      </c>
      <c r="AM80" s="26">
        <f t="shared" si="198"/>
        <v>78163.13999999997</v>
      </c>
      <c r="AN80" s="27">
        <f>'[21]012 div'!B23</f>
        <v>711414.49999999988</v>
      </c>
      <c r="AO80" s="27">
        <f>'[21]012 div'!C23</f>
        <v>484879.14</v>
      </c>
      <c r="AP80" s="27">
        <f>'[21]012 div'!D23</f>
        <v>257489.88999999998</v>
      </c>
      <c r="AQ80" s="26">
        <f t="shared" si="198"/>
        <v>891666.66666666674</v>
      </c>
      <c r="AR80" s="26">
        <f t="shared" si="198"/>
        <v>891666.66666666674</v>
      </c>
      <c r="AS80" s="26">
        <f t="shared" si="198"/>
        <v>891666.66666666674</v>
      </c>
      <c r="AT80" s="26">
        <f t="shared" si="198"/>
        <v>891666.66666666674</v>
      </c>
      <c r="AU80" s="26">
        <f t="shared" si="198"/>
        <v>891666.66666666674</v>
      </c>
      <c r="AV80" s="26">
        <f t="shared" si="198"/>
        <v>891666.66666666674</v>
      </c>
      <c r="AW80" s="26">
        <f t="shared" si="198"/>
        <v>891666.66666666674</v>
      </c>
      <c r="AX80" s="26">
        <f t="shared" si="198"/>
        <v>891666.66666666674</v>
      </c>
      <c r="AY80" s="26">
        <f t="shared" si="198"/>
        <v>891666.66666666674</v>
      </c>
      <c r="AZ80" s="26">
        <f t="shared" si="198"/>
        <v>891666.66666666674</v>
      </c>
      <c r="BA80" s="26">
        <f t="shared" si="198"/>
        <v>891666.66666666674</v>
      </c>
      <c r="BB80" s="26">
        <f t="shared" si="198"/>
        <v>891666.66666666674</v>
      </c>
      <c r="BC80" s="26">
        <f t="shared" si="198"/>
        <v>891666.66666666674</v>
      </c>
      <c r="BD80" s="26">
        <f t="shared" si="198"/>
        <v>891666.66666666674</v>
      </c>
      <c r="BE80" s="26">
        <f t="shared" si="198"/>
        <v>891666.66666666674</v>
      </c>
      <c r="BF80" s="26">
        <f t="shared" si="198"/>
        <v>891666.66666666674</v>
      </c>
      <c r="BG80" s="26">
        <f t="shared" si="198"/>
        <v>891666.66666666674</v>
      </c>
      <c r="BH80" s="26">
        <f t="shared" si="198"/>
        <v>891666.66666666674</v>
      </c>
      <c r="BI80" s="3"/>
      <c r="BJ80" s="3"/>
      <c r="BK80" s="25">
        <f t="shared" ref="BK80:CK80" si="199">SUM(BK50:BK79)</f>
        <v>0</v>
      </c>
      <c r="BL80" s="27">
        <f t="shared" si="199"/>
        <v>0</v>
      </c>
      <c r="BM80" s="26">
        <f t="shared" si="199"/>
        <v>-2005.3</v>
      </c>
      <c r="BN80" s="26">
        <f t="shared" si="199"/>
        <v>0</v>
      </c>
      <c r="BO80" s="26">
        <f t="shared" si="199"/>
        <v>0</v>
      </c>
      <c r="BP80" s="26">
        <f t="shared" si="199"/>
        <v>0</v>
      </c>
      <c r="BQ80" s="26">
        <f t="shared" si="199"/>
        <v>0</v>
      </c>
      <c r="BR80" s="26">
        <f t="shared" si="199"/>
        <v>0</v>
      </c>
      <c r="BS80" s="26">
        <f t="shared" si="199"/>
        <v>0</v>
      </c>
      <c r="BT80" s="26">
        <f t="shared" si="199"/>
        <v>0</v>
      </c>
      <c r="BU80" s="26">
        <f t="shared" si="199"/>
        <v>0</v>
      </c>
      <c r="BV80" s="26">
        <f t="shared" si="199"/>
        <v>0</v>
      </c>
      <c r="BW80" s="26">
        <f t="shared" si="199"/>
        <v>0</v>
      </c>
      <c r="BX80" s="26">
        <f t="shared" si="199"/>
        <v>0</v>
      </c>
      <c r="BY80" s="26">
        <f t="shared" si="199"/>
        <v>0</v>
      </c>
      <c r="BZ80" s="26">
        <f t="shared" si="199"/>
        <v>0</v>
      </c>
      <c r="CA80" s="26">
        <f t="shared" si="199"/>
        <v>0</v>
      </c>
      <c r="CB80" s="26">
        <f t="shared" si="199"/>
        <v>0</v>
      </c>
      <c r="CC80" s="26">
        <f t="shared" si="199"/>
        <v>0</v>
      </c>
      <c r="CD80" s="26">
        <f t="shared" si="199"/>
        <v>0</v>
      </c>
      <c r="CE80" s="26">
        <f t="shared" si="199"/>
        <v>0</v>
      </c>
      <c r="CF80" s="26">
        <f t="shared" si="199"/>
        <v>0</v>
      </c>
      <c r="CG80" s="26">
        <f t="shared" si="199"/>
        <v>0</v>
      </c>
      <c r="CH80" s="26">
        <f t="shared" si="199"/>
        <v>0</v>
      </c>
      <c r="CI80" s="26">
        <f t="shared" si="199"/>
        <v>0</v>
      </c>
      <c r="CJ80" s="26">
        <f t="shared" si="199"/>
        <v>0</v>
      </c>
      <c r="CK80" s="26">
        <f t="shared" si="199"/>
        <v>0</v>
      </c>
      <c r="CL80" s="3"/>
      <c r="CM80" s="25">
        <f t="shared" ref="CM80:DM80" si="200">SUM(CM50:CM79)</f>
        <v>0</v>
      </c>
      <c r="CN80" s="26">
        <f t="shared" si="200"/>
        <v>0</v>
      </c>
      <c r="CO80" s="26">
        <f t="shared" si="200"/>
        <v>0</v>
      </c>
      <c r="CP80" s="26">
        <f t="shared" si="200"/>
        <v>0</v>
      </c>
      <c r="CQ80" s="26">
        <f t="shared" si="200"/>
        <v>0</v>
      </c>
      <c r="CR80" s="26">
        <f t="shared" si="200"/>
        <v>497796.71</v>
      </c>
      <c r="CS80" s="26">
        <f t="shared" si="200"/>
        <v>0</v>
      </c>
      <c r="CT80" s="26">
        <f t="shared" si="200"/>
        <v>0</v>
      </c>
      <c r="CU80" s="26">
        <f t="shared" si="200"/>
        <v>0</v>
      </c>
      <c r="CV80" s="26">
        <f t="shared" si="200"/>
        <v>0</v>
      </c>
      <c r="CW80" s="26">
        <f t="shared" si="200"/>
        <v>0</v>
      </c>
      <c r="CX80" s="26">
        <f t="shared" si="200"/>
        <v>0</v>
      </c>
      <c r="CY80" s="26">
        <f t="shared" si="200"/>
        <v>0</v>
      </c>
      <c r="CZ80" s="26">
        <f t="shared" si="200"/>
        <v>0</v>
      </c>
      <c r="DA80" s="26">
        <f t="shared" si="200"/>
        <v>0</v>
      </c>
      <c r="DB80" s="26">
        <f t="shared" si="200"/>
        <v>0</v>
      </c>
      <c r="DC80" s="26">
        <f t="shared" si="200"/>
        <v>0</v>
      </c>
      <c r="DD80" s="26">
        <f t="shared" si="200"/>
        <v>0</v>
      </c>
      <c r="DE80" s="26">
        <f t="shared" si="200"/>
        <v>0</v>
      </c>
      <c r="DF80" s="26">
        <f t="shared" si="200"/>
        <v>0</v>
      </c>
      <c r="DG80" s="26">
        <f t="shared" si="200"/>
        <v>0</v>
      </c>
      <c r="DH80" s="26">
        <f t="shared" si="200"/>
        <v>0</v>
      </c>
      <c r="DI80" s="26">
        <f t="shared" si="200"/>
        <v>0</v>
      </c>
      <c r="DJ80" s="26">
        <f t="shared" si="200"/>
        <v>0</v>
      </c>
      <c r="DK80" s="26">
        <f t="shared" si="200"/>
        <v>0</v>
      </c>
      <c r="DL80" s="26">
        <f t="shared" si="200"/>
        <v>0</v>
      </c>
      <c r="DM80" s="26">
        <f t="shared" si="200"/>
        <v>0</v>
      </c>
      <c r="DN80" s="3"/>
    </row>
    <row r="81" spans="1:118" s="2" customFormat="1">
      <c r="B81" s="24"/>
      <c r="C81" s="19"/>
      <c r="D81" s="3"/>
      <c r="E81" s="62">
        <f>'[22]major ratebase items'!E21</f>
        <v>139548096</v>
      </c>
      <c r="F81" s="62">
        <f>'[22]major ratebase items'!F21</f>
        <v>139818048.80000001</v>
      </c>
      <c r="G81" s="62">
        <f>'[22]major ratebase items'!G21</f>
        <v>139851129.09999999</v>
      </c>
      <c r="H81" s="62">
        <f>'[22]major ratebase items'!H21</f>
        <v>139962499.40000001</v>
      </c>
      <c r="I81" s="62">
        <f>'[22]major ratebase items'!I21</f>
        <v>140538646.80000001</v>
      </c>
      <c r="J81" s="62">
        <f>'[22]major ratebase items'!J21</f>
        <v>140325402.90000001</v>
      </c>
      <c r="K81" s="62">
        <f>'[22]major ratebase items'!K21</f>
        <v>140901362.69999999</v>
      </c>
      <c r="L81" s="62" t="str">
        <f>'[22]major ratebase items'!L21</f>
        <v>0</v>
      </c>
      <c r="M81" s="62" t="str">
        <f>'[22]major ratebase items'!M21</f>
        <v>0</v>
      </c>
      <c r="N81" s="62">
        <f>'[22]major ratebase items'!N21</f>
        <v>0</v>
      </c>
      <c r="O81" s="62">
        <f>'[22]major ratebase items'!O21</f>
        <v>0</v>
      </c>
      <c r="P81" s="62">
        <f>'[22]major ratebase items'!P21</f>
        <v>0</v>
      </c>
      <c r="Q81" s="62">
        <f>'[22]major ratebase items'!Q21</f>
        <v>0</v>
      </c>
      <c r="R81" s="19"/>
      <c r="S81" s="19"/>
      <c r="T81" s="20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3"/>
      <c r="AH81" s="3"/>
      <c r="AI81" s="3"/>
      <c r="AJ81" s="3"/>
      <c r="AK81" s="3"/>
      <c r="AL81" s="3"/>
      <c r="AM81" s="73"/>
      <c r="AN81" s="73"/>
      <c r="AO81" s="73"/>
      <c r="AP81" s="73"/>
      <c r="AQ81" s="73" t="str">
        <f>IF(AQ80='Capital Spending'!D8,"ok","error")</f>
        <v>ok</v>
      </c>
      <c r="AR81" s="73" t="str">
        <f>IF(AR80='Capital Spending'!E8,"ok","error")</f>
        <v>ok</v>
      </c>
      <c r="AS81" s="73" t="str">
        <f>IF(AS80='Capital Spending'!F8,"ok","error")</f>
        <v>ok</v>
      </c>
      <c r="AT81" s="73" t="str">
        <f>IF(AT80='Capital Spending'!G8,"ok","error")</f>
        <v>ok</v>
      </c>
      <c r="AU81" s="73" t="str">
        <f>IF(AU80='Capital Spending'!H8,"ok","error")</f>
        <v>ok</v>
      </c>
      <c r="AV81" s="73" t="str">
        <f>IF(AV80='Capital Spending'!I8,"ok","error")</f>
        <v>ok</v>
      </c>
      <c r="AW81" s="73" t="str">
        <f>IF(AW80='Capital Spending'!J8,"ok","error")</f>
        <v>ok</v>
      </c>
      <c r="AX81" s="73" t="str">
        <f>IF(AX80='Capital Spending'!K8,"ok","error")</f>
        <v>ok</v>
      </c>
      <c r="AY81" s="73" t="str">
        <f>IF(AY80='Capital Spending'!L8,"ok","error")</f>
        <v>ok</v>
      </c>
      <c r="AZ81" s="73" t="str">
        <f>IF(AZ80='Capital Spending'!M8,"ok","error")</f>
        <v>ok</v>
      </c>
      <c r="BA81" s="73" t="str">
        <f>IF(BA80='Capital Spending'!N8,"ok","error")</f>
        <v>ok</v>
      </c>
      <c r="BB81" s="73" t="str">
        <f>IF(BB80='Capital Spending'!O8,"ok","error")</f>
        <v>ok</v>
      </c>
      <c r="BC81" s="73" t="str">
        <f>IF(BC80='Capital Spending'!P8,"ok","error")</f>
        <v>ok</v>
      </c>
      <c r="BD81" s="73" t="str">
        <f>IF(BD80='Capital Spending'!Q8,"ok","error")</f>
        <v>ok</v>
      </c>
      <c r="BE81" s="73" t="str">
        <f>IF(BE80='Capital Spending'!R8,"ok","error")</f>
        <v>ok</v>
      </c>
      <c r="BF81" s="73" t="str">
        <f>IF(BF80='Capital Spending'!S8,"ok","error")</f>
        <v>ok</v>
      </c>
      <c r="BG81" s="73" t="str">
        <f>IF(BG80='Capital Spending'!T8,"ok","error")</f>
        <v>ok</v>
      </c>
      <c r="BH81" s="73" t="str">
        <f>IF(BH80='Capital Spending'!U8,"ok","error")</f>
        <v>ok</v>
      </c>
      <c r="BI81" s="3"/>
      <c r="BJ81" s="3"/>
      <c r="BK81" s="3"/>
      <c r="BL81" s="4"/>
      <c r="BM81" s="3"/>
      <c r="BN81" s="19"/>
      <c r="BO81" s="3"/>
      <c r="BP81" s="3"/>
      <c r="BQ81" s="3"/>
      <c r="BR81" s="3"/>
      <c r="BS81" s="3"/>
      <c r="BT81" s="3"/>
      <c r="BU81" s="3"/>
      <c r="BV81" s="3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</row>
    <row r="82" spans="1:118" s="2" customFormat="1">
      <c r="B82" s="24"/>
      <c r="C82" s="19"/>
      <c r="D82" s="3"/>
      <c r="E82" s="62">
        <f t="shared" ref="E82:Q82" si="201">E80-E81</f>
        <v>3.9999991655349731E-2</v>
      </c>
      <c r="F82" s="62">
        <f t="shared" si="201"/>
        <v>-3.0000001192092896E-2</v>
      </c>
      <c r="G82" s="62">
        <f t="shared" si="201"/>
        <v>-3.9999991655349731E-2</v>
      </c>
      <c r="H82" s="62">
        <f t="shared" si="201"/>
        <v>-4.0000021457672119E-2</v>
      </c>
      <c r="I82" s="62">
        <f t="shared" si="201"/>
        <v>3.9999991655349731E-2</v>
      </c>
      <c r="J82" s="62">
        <f t="shared" si="201"/>
        <v>-5.0000011920928955E-2</v>
      </c>
      <c r="K82" s="76">
        <f t="shared" si="201"/>
        <v>0</v>
      </c>
      <c r="L82" s="76">
        <f t="shared" si="201"/>
        <v>141612777.19999999</v>
      </c>
      <c r="M82" s="62">
        <f t="shared" si="201"/>
        <v>142097656.34</v>
      </c>
      <c r="N82" s="62">
        <f t="shared" si="201"/>
        <v>142355146.23000002</v>
      </c>
      <c r="O82" s="62">
        <f t="shared" si="201"/>
        <v>143246812.89666668</v>
      </c>
      <c r="P82" s="62">
        <f t="shared" si="201"/>
        <v>144138479.56333333</v>
      </c>
      <c r="Q82" s="62">
        <f t="shared" si="201"/>
        <v>145030146.23000002</v>
      </c>
      <c r="R82" s="19"/>
      <c r="S82" s="19"/>
      <c r="T82" s="20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3"/>
      <c r="AH82" s="3"/>
      <c r="AI82" s="3"/>
      <c r="AJ82" s="3"/>
      <c r="AK82" s="3"/>
      <c r="AL82" s="3"/>
      <c r="AM82" s="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3"/>
      <c r="BJ82" s="3"/>
      <c r="BK82" s="3"/>
      <c r="BL82" s="4"/>
      <c r="BM82" s="3"/>
      <c r="BN82" s="19"/>
      <c r="BO82" s="3"/>
      <c r="BP82" s="3"/>
      <c r="BQ82" s="3"/>
      <c r="BR82" s="3"/>
      <c r="BS82" s="3"/>
      <c r="BT82" s="3"/>
      <c r="BU82" s="3"/>
      <c r="BV82" s="3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</row>
    <row r="83" spans="1:118" s="2" customFormat="1">
      <c r="A83" s="2" t="s">
        <v>34</v>
      </c>
      <c r="B83" s="24"/>
      <c r="C83" s="19"/>
      <c r="D83" s="3"/>
      <c r="R83" s="19"/>
      <c r="S83" s="19"/>
      <c r="T83" s="20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4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</row>
    <row r="84" spans="1:118" s="2" customFormat="1">
      <c r="A84" s="49">
        <v>30100</v>
      </c>
      <c r="B84" s="17" t="s">
        <v>35</v>
      </c>
      <c r="C84" s="51">
        <f t="shared" ref="C84:C106" si="202">SUM(E84:Q84)/13</f>
        <v>185309.27</v>
      </c>
      <c r="D84" s="51">
        <f t="shared" ref="D84:D106" si="203">SUM(T84:AF84)/13</f>
        <v>185309.27</v>
      </c>
      <c r="E84" s="21">
        <f>'[20]Asset End Balances'!N130</f>
        <v>185309.27</v>
      </c>
      <c r="F84" s="19">
        <f t="shared" ref="F84:F106" si="204">E84+AH84+BK84+CM84</f>
        <v>185309.27</v>
      </c>
      <c r="G84" s="19">
        <f t="shared" ref="G84:G106" si="205">F84+AI84+BL84+CN84</f>
        <v>185309.27</v>
      </c>
      <c r="H84" s="19">
        <f t="shared" ref="H84:H106" si="206">G84+AJ84+BM84+CO84</f>
        <v>185309.27</v>
      </c>
      <c r="I84" s="19">
        <f t="shared" ref="I84:I106" si="207">H84+AK84+BN84+CP84</f>
        <v>185309.27</v>
      </c>
      <c r="J84" s="19">
        <f t="shared" ref="J84:J106" si="208">I84+AL84+BO84+CQ84</f>
        <v>185309.27</v>
      </c>
      <c r="K84" s="19">
        <f t="shared" ref="K84:K106" si="209">J84+AM84+BP84+CR84</f>
        <v>185309.27</v>
      </c>
      <c r="L84" s="19">
        <f t="shared" ref="L84:L106" si="210">K84+AN84+BQ84+CS84</f>
        <v>185309.27</v>
      </c>
      <c r="M84" s="19">
        <f t="shared" ref="M84:M106" si="211">L84+AO84+BR84+CT84</f>
        <v>185309.27</v>
      </c>
      <c r="N84" s="19">
        <f t="shared" ref="N84:N106" si="212">M84+AP84+BS84+CU84</f>
        <v>185309.27</v>
      </c>
      <c r="O84" s="19">
        <f t="shared" ref="O84:O106" si="213">N84+AQ84+BT84+CV84</f>
        <v>185309.27</v>
      </c>
      <c r="P84" s="19">
        <f t="shared" ref="P84:P106" si="214">O84+AR84+BU84+CW84</f>
        <v>185309.27</v>
      </c>
      <c r="Q84" s="19">
        <f t="shared" ref="Q84:Q106" si="215">P84+AS84+BV84+CX84</f>
        <v>185309.27</v>
      </c>
      <c r="R84" s="19">
        <f t="shared" ref="R84:R106" si="216">Q84+AT84+BW84+CY84</f>
        <v>185309.27</v>
      </c>
      <c r="S84" s="19">
        <f t="shared" ref="S84:S106" si="217">R84+AU84+BX84+CZ84</f>
        <v>185309.27</v>
      </c>
      <c r="T84" s="19">
        <f t="shared" ref="T84:T106" si="218">S84+AV84+BY84+DA84</f>
        <v>185309.27</v>
      </c>
      <c r="U84" s="19">
        <f t="shared" ref="U84:U106" si="219">T84+AW84+BZ84+DB84</f>
        <v>185309.27</v>
      </c>
      <c r="V84" s="19">
        <f t="shared" ref="V84:V106" si="220">U84+AX84+CA84+DC84</f>
        <v>185309.27</v>
      </c>
      <c r="W84" s="19">
        <f t="shared" ref="W84:W106" si="221">V84+AY84+CB84+DD84</f>
        <v>185309.27</v>
      </c>
      <c r="X84" s="19">
        <f t="shared" ref="X84:X106" si="222">W84+AZ84+CC84+DE84</f>
        <v>185309.27</v>
      </c>
      <c r="Y84" s="19">
        <f t="shared" ref="Y84:Y106" si="223">X84+BA84+CD84+DF84</f>
        <v>185309.27</v>
      </c>
      <c r="Z84" s="19">
        <f t="shared" ref="Z84:Z106" si="224">Y84+BB84+CE84+DG84</f>
        <v>185309.27</v>
      </c>
      <c r="AA84" s="19">
        <f t="shared" ref="AA84:AA106" si="225">Z84+BC84+CF84+DH84</f>
        <v>185309.27</v>
      </c>
      <c r="AB84" s="19">
        <f t="shared" ref="AB84:AB106" si="226">AA84+BD84+CG84+DI84</f>
        <v>185309.27</v>
      </c>
      <c r="AC84" s="19">
        <f t="shared" ref="AC84:AC106" si="227">AB84+BE84+CH84+DJ84</f>
        <v>185309.27</v>
      </c>
      <c r="AD84" s="19">
        <f t="shared" ref="AD84:AD106" si="228">AC84+BF84+CI84+DK84</f>
        <v>185309.27</v>
      </c>
      <c r="AE84" s="19">
        <f t="shared" ref="AE84:AE106" si="229">AD84+BG84+CJ84+DL84</f>
        <v>185309.27</v>
      </c>
      <c r="AF84" s="19">
        <f t="shared" ref="AF84:AF106" si="230">AE84+BH84+CK84+DM84</f>
        <v>185309.27</v>
      </c>
      <c r="AG84" s="19"/>
      <c r="AH84" s="18">
        <f>'[20]Additions (Asset and Reserve)'!O130</f>
        <v>0</v>
      </c>
      <c r="AI84" s="18">
        <f>'[20]Additions (Asset and Reserve)'!P130</f>
        <v>0</v>
      </c>
      <c r="AJ84" s="18">
        <f>'[20]Additions (Asset and Reserve)'!Q130</f>
        <v>0</v>
      </c>
      <c r="AK84" s="18">
        <f>'[20]Additions (Asset and Reserve)'!R130</f>
        <v>0</v>
      </c>
      <c r="AL84" s="18">
        <f>'[20]Additions (Asset and Reserve)'!S130</f>
        <v>0</v>
      </c>
      <c r="AM84" s="18">
        <f>'[20]Additions (Asset and Reserve)'!T130</f>
        <v>0</v>
      </c>
      <c r="AN84" s="58">
        <f>SUM($AH84:$AM84)/SUM($AH$108:$AM$108)*AN$108</f>
        <v>0</v>
      </c>
      <c r="AO84" s="58">
        <f t="shared" ref="AO84:AP84" si="231">SUM($AH84:$AM84)/SUM($AH$108:$AM$108)*AO$108</f>
        <v>0</v>
      </c>
      <c r="AP84" s="58">
        <f t="shared" si="231"/>
        <v>0</v>
      </c>
      <c r="AQ84" s="58">
        <f>SUM($AH84:$AM84)/SUM($AH$108:$AM$108)*'Capital Spending'!D$10*$AO$1</f>
        <v>0</v>
      </c>
      <c r="AR84" s="58">
        <f>SUM($AH84:$AM84)/SUM($AH$108:$AM$108)*'Capital Spending'!E$10*$AO$1</f>
        <v>0</v>
      </c>
      <c r="AS84" s="58">
        <f>SUM($AH84:$AM84)/SUM($AH$108:$AM$108)*'Capital Spending'!F$10*$AO$1</f>
        <v>0</v>
      </c>
      <c r="AT84" s="58">
        <f>SUM($AH84:$AM84)/SUM($AH$108:$AM$108)*'Capital Spending'!G$10*$AO$1</f>
        <v>0</v>
      </c>
      <c r="AU84" s="58">
        <f>SUM($AH84:$AM84)/SUM($AH$108:$AM$108)*'Capital Spending'!H$10*$AO$1</f>
        <v>0</v>
      </c>
      <c r="AV84" s="58">
        <f>SUM($AH84:$AM84)/SUM($AH$108:$AM$108)*'Capital Spending'!I$10*$AO$1</f>
        <v>0</v>
      </c>
      <c r="AW84" s="58">
        <f>SUM($AH84:$AM84)/SUM($AH$108:$AM$108)*'Capital Spending'!J$10*$AO$1</f>
        <v>0</v>
      </c>
      <c r="AX84" s="58">
        <f>SUM($AH84:$AM84)/SUM($AH$108:$AM$108)*'Capital Spending'!K$10*$AO$1</f>
        <v>0</v>
      </c>
      <c r="AY84" s="58">
        <f>SUM($AH84:$AM84)/SUM($AH$108:$AM$108)*'Capital Spending'!L$10*$AO$1</f>
        <v>0</v>
      </c>
      <c r="AZ84" s="58">
        <f>SUM($AH84:$AM84)/SUM($AH$108:$AM$108)*'Capital Spending'!M$10*$AO$1</f>
        <v>0</v>
      </c>
      <c r="BA84" s="58">
        <f>SUM($AH84:$AM84)/SUM($AH$108:$AM$108)*'Capital Spending'!N$10*$AO$1</f>
        <v>0</v>
      </c>
      <c r="BB84" s="58">
        <f>SUM($AH84:$AM84)/SUM($AH$108:$AM$108)*'Capital Spending'!O$10*$AO$1</f>
        <v>0</v>
      </c>
      <c r="BC84" s="58">
        <f>SUM($AH84:$AM84)/SUM($AH$108:$AM$108)*'Capital Spending'!P$10*$AO$1</f>
        <v>0</v>
      </c>
      <c r="BD84" s="58">
        <f>SUM($AH84:$AM84)/SUM($AH$108:$AM$108)*'Capital Spending'!Q$10*$AO$1</f>
        <v>0</v>
      </c>
      <c r="BE84" s="58">
        <f>SUM($AH84:$AM84)/SUM($AH$108:$AM$108)*'Capital Spending'!R$10*$AO$1</f>
        <v>0</v>
      </c>
      <c r="BF84" s="58">
        <f>SUM($AH84:$AM84)/SUM($AH$108:$AM$108)*'Capital Spending'!S$10*$AO$1</f>
        <v>0</v>
      </c>
      <c r="BG84" s="58">
        <f>SUM($AH84:$AM84)/SUM($AH$108:$AM$108)*'Capital Spending'!T$10*$AO$1</f>
        <v>0</v>
      </c>
      <c r="BH84" s="58">
        <f>SUM($AH84:$AM84)/SUM($AH$108:$AM$108)*'Capital Spending'!U$10*$AO$1</f>
        <v>0</v>
      </c>
      <c r="BI84" s="3"/>
      <c r="BJ84" s="107">
        <f t="shared" ref="BJ84:BJ106" si="232">IF(ISERROR(SUM(BK84:BP84)/SUM(AH84:AM84)),0,SUM(BK84:BP84)/SUM(AH84:AM84))</f>
        <v>0</v>
      </c>
      <c r="BK84" s="31">
        <f>'[20]Retires (Asset and Reserve)'!M130</f>
        <v>0</v>
      </c>
      <c r="BL84" s="31">
        <f>'[20]Retires (Asset and Reserve)'!N130</f>
        <v>0</v>
      </c>
      <c r="BM84" s="31">
        <f>'[20]Retires (Asset and Reserve)'!O130</f>
        <v>0</v>
      </c>
      <c r="BN84" s="31">
        <f>'[20]Retires (Asset and Reserve)'!P130</f>
        <v>0</v>
      </c>
      <c r="BO84" s="31">
        <f>'[20]Retires (Asset and Reserve)'!Q130</f>
        <v>0</v>
      </c>
      <c r="BP84" s="31">
        <f>'[20]Retires (Asset and Reserve)'!R130</f>
        <v>0</v>
      </c>
      <c r="BQ84" s="18">
        <f t="shared" ref="BQ84:BQ106" si="233">AN84*BJ84</f>
        <v>0</v>
      </c>
      <c r="BR84" s="19">
        <f t="shared" ref="BR84:BR106" si="234">$BJ84*AO84</f>
        <v>0</v>
      </c>
      <c r="BS84" s="19">
        <f t="shared" ref="BS84:BS106" si="235">$BJ84*AP84</f>
        <v>0</v>
      </c>
      <c r="BT84" s="19">
        <f t="shared" ref="BT84:BT106" si="236">$BJ84*AQ84</f>
        <v>0</v>
      </c>
      <c r="BU84" s="19">
        <f t="shared" ref="BU84:BU106" si="237">$BJ84*AR84</f>
        <v>0</v>
      </c>
      <c r="BV84" s="19">
        <f t="shared" ref="BV84:BV106" si="238">$BJ84*AS84</f>
        <v>0</v>
      </c>
      <c r="BW84" s="19">
        <f t="shared" ref="BW84:BW106" si="239">$BJ84*AT84</f>
        <v>0</v>
      </c>
      <c r="BX84" s="19">
        <f t="shared" ref="BX84:BX106" si="240">$BJ84*AU84</f>
        <v>0</v>
      </c>
      <c r="BY84" s="19">
        <f t="shared" ref="BY84:BY106" si="241">$BJ84*AV84</f>
        <v>0</v>
      </c>
      <c r="BZ84" s="19">
        <f t="shared" ref="BZ84:BZ106" si="242">$BJ84*AW84</f>
        <v>0</v>
      </c>
      <c r="CA84" s="19">
        <f t="shared" ref="CA84:CA106" si="243">$BJ84*AX84</f>
        <v>0</v>
      </c>
      <c r="CB84" s="19">
        <f t="shared" ref="CB84:CB106" si="244">$BJ84*AY84</f>
        <v>0</v>
      </c>
      <c r="CC84" s="19">
        <f t="shared" ref="CC84:CC106" si="245">$BJ84*AZ84</f>
        <v>0</v>
      </c>
      <c r="CD84" s="19">
        <f t="shared" ref="CD84:CD106" si="246">$BJ84*BA84</f>
        <v>0</v>
      </c>
      <c r="CE84" s="19">
        <f t="shared" ref="CE84:CE106" si="247">$BJ84*BB84</f>
        <v>0</v>
      </c>
      <c r="CF84" s="19">
        <f t="shared" ref="CF84:CF106" si="248">$BJ84*BC84</f>
        <v>0</v>
      </c>
      <c r="CG84" s="19">
        <f t="shared" ref="CG84:CG106" si="249">$BJ84*BD84</f>
        <v>0</v>
      </c>
      <c r="CH84" s="19">
        <f t="shared" ref="CH84:CH106" si="250">$BJ84*BE84</f>
        <v>0</v>
      </c>
      <c r="CI84" s="19">
        <f t="shared" ref="CI84:CI106" si="251">$BJ84*BF84</f>
        <v>0</v>
      </c>
      <c r="CJ84" s="19">
        <f t="shared" ref="CJ84:CJ106" si="252">$BJ84*BG84</f>
        <v>0</v>
      </c>
      <c r="CK84" s="19">
        <f t="shared" ref="CK84:CK106" si="253">$BJ84*BH84</f>
        <v>0</v>
      </c>
      <c r="CL84" s="3"/>
      <c r="CM84" s="18">
        <f>'[20]Transfers (Asset and Reserve)'!N130</f>
        <v>0</v>
      </c>
      <c r="CN84" s="18">
        <f>'[20]Transfers (Asset and Reserve)'!O130</f>
        <v>0</v>
      </c>
      <c r="CO84" s="18">
        <f>'[20]Transfers (Asset and Reserve)'!P130</f>
        <v>0</v>
      </c>
      <c r="CP84" s="18">
        <f>'[20]Transfers (Asset and Reserve)'!Q130</f>
        <v>0</v>
      </c>
      <c r="CQ84" s="18">
        <f>'[20]Transfers (Asset and Reserve)'!R130</f>
        <v>0</v>
      </c>
      <c r="CR84" s="18">
        <f>'[20]Transfers (Asset and Reserve)'!S130</f>
        <v>0</v>
      </c>
      <c r="CS84" s="18">
        <v>0</v>
      </c>
      <c r="CT84" s="18">
        <v>0</v>
      </c>
      <c r="CU84" s="18">
        <v>0</v>
      </c>
      <c r="CV84" s="18">
        <v>0</v>
      </c>
      <c r="CW84" s="18">
        <v>0</v>
      </c>
      <c r="CX84" s="18">
        <v>0</v>
      </c>
      <c r="CY84" s="19">
        <v>0</v>
      </c>
      <c r="CZ84" s="19">
        <v>0</v>
      </c>
      <c r="DA84" s="19">
        <v>0</v>
      </c>
      <c r="DB84" s="19">
        <v>0</v>
      </c>
      <c r="DC84" s="19">
        <v>0</v>
      </c>
      <c r="DD84" s="19">
        <v>0</v>
      </c>
      <c r="DE84" s="19">
        <v>0</v>
      </c>
      <c r="DF84" s="19">
        <v>0</v>
      </c>
      <c r="DG84" s="19">
        <v>0</v>
      </c>
      <c r="DH84" s="19">
        <v>0</v>
      </c>
      <c r="DI84" s="19">
        <v>0</v>
      </c>
      <c r="DJ84" s="19">
        <v>0</v>
      </c>
      <c r="DK84" s="19">
        <v>0</v>
      </c>
      <c r="DL84" s="19">
        <v>0</v>
      </c>
      <c r="DM84" s="19">
        <v>0</v>
      </c>
      <c r="DN84" s="3"/>
    </row>
    <row r="85" spans="1:118" s="2" customFormat="1">
      <c r="A85" s="49">
        <v>30300</v>
      </c>
      <c r="B85" s="17" t="s">
        <v>36</v>
      </c>
      <c r="C85" s="51">
        <f t="shared" si="202"/>
        <v>1109551.68</v>
      </c>
      <c r="D85" s="51">
        <f t="shared" si="203"/>
        <v>1109551.68</v>
      </c>
      <c r="E85" s="21">
        <f>'[20]Asset End Balances'!N131</f>
        <v>1109551.68</v>
      </c>
      <c r="F85" s="19">
        <f t="shared" si="204"/>
        <v>1109551.68</v>
      </c>
      <c r="G85" s="19">
        <f t="shared" si="205"/>
        <v>1109551.68</v>
      </c>
      <c r="H85" s="19">
        <f t="shared" si="206"/>
        <v>1109551.68</v>
      </c>
      <c r="I85" s="19">
        <f t="shared" si="207"/>
        <v>1109551.68</v>
      </c>
      <c r="J85" s="19">
        <f t="shared" si="208"/>
        <v>1109551.68</v>
      </c>
      <c r="K85" s="19">
        <f t="shared" si="209"/>
        <v>1109551.68</v>
      </c>
      <c r="L85" s="19">
        <f t="shared" si="210"/>
        <v>1109551.68</v>
      </c>
      <c r="M85" s="19">
        <f t="shared" si="211"/>
        <v>1109551.68</v>
      </c>
      <c r="N85" s="19">
        <f t="shared" si="212"/>
        <v>1109551.68</v>
      </c>
      <c r="O85" s="19">
        <f t="shared" si="213"/>
        <v>1109551.68</v>
      </c>
      <c r="P85" s="19">
        <f t="shared" si="214"/>
        <v>1109551.68</v>
      </c>
      <c r="Q85" s="19">
        <f t="shared" si="215"/>
        <v>1109551.68</v>
      </c>
      <c r="R85" s="19">
        <f t="shared" si="216"/>
        <v>1109551.68</v>
      </c>
      <c r="S85" s="19">
        <f t="shared" si="217"/>
        <v>1109551.68</v>
      </c>
      <c r="T85" s="19">
        <f t="shared" si="218"/>
        <v>1109551.68</v>
      </c>
      <c r="U85" s="19">
        <f t="shared" si="219"/>
        <v>1109551.68</v>
      </c>
      <c r="V85" s="19">
        <f t="shared" si="220"/>
        <v>1109551.68</v>
      </c>
      <c r="W85" s="19">
        <f t="shared" si="221"/>
        <v>1109551.68</v>
      </c>
      <c r="X85" s="19">
        <f t="shared" si="222"/>
        <v>1109551.68</v>
      </c>
      <c r="Y85" s="19">
        <f t="shared" si="223"/>
        <v>1109551.68</v>
      </c>
      <c r="Z85" s="19">
        <f t="shared" si="224"/>
        <v>1109551.68</v>
      </c>
      <c r="AA85" s="19">
        <f t="shared" si="225"/>
        <v>1109551.68</v>
      </c>
      <c r="AB85" s="19">
        <f t="shared" si="226"/>
        <v>1109551.68</v>
      </c>
      <c r="AC85" s="19">
        <f t="shared" si="227"/>
        <v>1109551.68</v>
      </c>
      <c r="AD85" s="19">
        <f t="shared" si="228"/>
        <v>1109551.68</v>
      </c>
      <c r="AE85" s="19">
        <f t="shared" si="229"/>
        <v>1109551.68</v>
      </c>
      <c r="AF85" s="19">
        <f t="shared" si="230"/>
        <v>1109551.68</v>
      </c>
      <c r="AG85" s="19"/>
      <c r="AH85" s="18">
        <f>'[20]Additions (Asset and Reserve)'!O131</f>
        <v>0</v>
      </c>
      <c r="AI85" s="18">
        <f>'[20]Additions (Asset and Reserve)'!P131</f>
        <v>0</v>
      </c>
      <c r="AJ85" s="18">
        <f>'[20]Additions (Asset and Reserve)'!Q131</f>
        <v>0</v>
      </c>
      <c r="AK85" s="18">
        <f>'[20]Additions (Asset and Reserve)'!R131</f>
        <v>0</v>
      </c>
      <c r="AL85" s="18">
        <f>'[20]Additions (Asset and Reserve)'!S131</f>
        <v>0</v>
      </c>
      <c r="AM85" s="18">
        <f>'[20]Additions (Asset and Reserve)'!T131</f>
        <v>0</v>
      </c>
      <c r="AN85" s="58">
        <f t="shared" ref="AN85:AP106" si="254">SUM($AH85:$AM85)/SUM($AH$108:$AM$108)*AN$108</f>
        <v>0</v>
      </c>
      <c r="AO85" s="58">
        <f t="shared" si="254"/>
        <v>0</v>
      </c>
      <c r="AP85" s="58">
        <f t="shared" si="254"/>
        <v>0</v>
      </c>
      <c r="AQ85" s="58">
        <f>SUM($AH85:$AM85)/SUM($AH$108:$AM$108)*'Capital Spending'!D$10*$AO$1</f>
        <v>0</v>
      </c>
      <c r="AR85" s="58">
        <f>SUM($AH85:$AM85)/SUM($AH$108:$AM$108)*'Capital Spending'!E$10*$AO$1</f>
        <v>0</v>
      </c>
      <c r="AS85" s="58">
        <f>SUM($AH85:$AM85)/SUM($AH$108:$AM$108)*'Capital Spending'!F$10*$AO$1</f>
        <v>0</v>
      </c>
      <c r="AT85" s="58">
        <f>SUM($AH85:$AM85)/SUM($AH$108:$AM$108)*'Capital Spending'!G$10*$AO$1</f>
        <v>0</v>
      </c>
      <c r="AU85" s="58">
        <f>SUM($AH85:$AM85)/SUM($AH$108:$AM$108)*'Capital Spending'!H$10*$AO$1</f>
        <v>0</v>
      </c>
      <c r="AV85" s="58">
        <f>SUM($AH85:$AM85)/SUM($AH$108:$AM$108)*'Capital Spending'!I$10*$AO$1</f>
        <v>0</v>
      </c>
      <c r="AW85" s="58">
        <f>SUM($AH85:$AM85)/SUM($AH$108:$AM$108)*'Capital Spending'!J$10*$AO$1</f>
        <v>0</v>
      </c>
      <c r="AX85" s="58">
        <f>SUM($AH85:$AM85)/SUM($AH$108:$AM$108)*'Capital Spending'!K$10*$AO$1</f>
        <v>0</v>
      </c>
      <c r="AY85" s="58">
        <f>SUM($AH85:$AM85)/SUM($AH$108:$AM$108)*'Capital Spending'!L$10*$AO$1</f>
        <v>0</v>
      </c>
      <c r="AZ85" s="58">
        <f>SUM($AH85:$AM85)/SUM($AH$108:$AM$108)*'Capital Spending'!M$10*$AO$1</f>
        <v>0</v>
      </c>
      <c r="BA85" s="58">
        <f>SUM($AH85:$AM85)/SUM($AH$108:$AM$108)*'Capital Spending'!N$10*$AO$1</f>
        <v>0</v>
      </c>
      <c r="BB85" s="58">
        <f>SUM($AH85:$AM85)/SUM($AH$108:$AM$108)*'Capital Spending'!O$10*$AO$1</f>
        <v>0</v>
      </c>
      <c r="BC85" s="58">
        <f>SUM($AH85:$AM85)/SUM($AH$108:$AM$108)*'Capital Spending'!P$10*$AO$1</f>
        <v>0</v>
      </c>
      <c r="BD85" s="58">
        <f>SUM($AH85:$AM85)/SUM($AH$108:$AM$108)*'Capital Spending'!Q$10*$AO$1</f>
        <v>0</v>
      </c>
      <c r="BE85" s="58">
        <f>SUM($AH85:$AM85)/SUM($AH$108:$AM$108)*'Capital Spending'!R$10*$AO$1</f>
        <v>0</v>
      </c>
      <c r="BF85" s="58">
        <f>SUM($AH85:$AM85)/SUM($AH$108:$AM$108)*'Capital Spending'!S$10*$AO$1</f>
        <v>0</v>
      </c>
      <c r="BG85" s="58">
        <f>SUM($AH85:$AM85)/SUM($AH$108:$AM$108)*'Capital Spending'!T$10*$AO$1</f>
        <v>0</v>
      </c>
      <c r="BH85" s="58">
        <f>SUM($AH85:$AM85)/SUM($AH$108:$AM$108)*'Capital Spending'!U$10*$AO$1</f>
        <v>0</v>
      </c>
      <c r="BI85" s="3"/>
      <c r="BJ85" s="107">
        <f t="shared" si="232"/>
        <v>0</v>
      </c>
      <c r="BK85" s="31">
        <f>'[20]Retires (Asset and Reserve)'!M131</f>
        <v>0</v>
      </c>
      <c r="BL85" s="31">
        <f>'[20]Retires (Asset and Reserve)'!N131</f>
        <v>0</v>
      </c>
      <c r="BM85" s="31">
        <f>'[20]Retires (Asset and Reserve)'!O131</f>
        <v>0</v>
      </c>
      <c r="BN85" s="31">
        <f>'[20]Retires (Asset and Reserve)'!P131</f>
        <v>0</v>
      </c>
      <c r="BO85" s="31">
        <f>'[20]Retires (Asset and Reserve)'!Q131</f>
        <v>0</v>
      </c>
      <c r="BP85" s="31">
        <f>'[20]Retires (Asset and Reserve)'!R131</f>
        <v>0</v>
      </c>
      <c r="BQ85" s="18">
        <f t="shared" si="233"/>
        <v>0</v>
      </c>
      <c r="BR85" s="19">
        <f t="shared" si="234"/>
        <v>0</v>
      </c>
      <c r="BS85" s="19">
        <f t="shared" si="235"/>
        <v>0</v>
      </c>
      <c r="BT85" s="19">
        <f t="shared" si="236"/>
        <v>0</v>
      </c>
      <c r="BU85" s="19">
        <f t="shared" si="237"/>
        <v>0</v>
      </c>
      <c r="BV85" s="19">
        <f t="shared" si="238"/>
        <v>0</v>
      </c>
      <c r="BW85" s="19">
        <f t="shared" si="239"/>
        <v>0</v>
      </c>
      <c r="BX85" s="19">
        <f t="shared" si="240"/>
        <v>0</v>
      </c>
      <c r="BY85" s="19">
        <f t="shared" si="241"/>
        <v>0</v>
      </c>
      <c r="BZ85" s="19">
        <f t="shared" si="242"/>
        <v>0</v>
      </c>
      <c r="CA85" s="19">
        <f t="shared" si="243"/>
        <v>0</v>
      </c>
      <c r="CB85" s="19">
        <f t="shared" si="244"/>
        <v>0</v>
      </c>
      <c r="CC85" s="19">
        <f t="shared" si="245"/>
        <v>0</v>
      </c>
      <c r="CD85" s="19">
        <f t="shared" si="246"/>
        <v>0</v>
      </c>
      <c r="CE85" s="19">
        <f t="shared" si="247"/>
        <v>0</v>
      </c>
      <c r="CF85" s="19">
        <f t="shared" si="248"/>
        <v>0</v>
      </c>
      <c r="CG85" s="19">
        <f t="shared" si="249"/>
        <v>0</v>
      </c>
      <c r="CH85" s="19">
        <f t="shared" si="250"/>
        <v>0</v>
      </c>
      <c r="CI85" s="19">
        <f t="shared" si="251"/>
        <v>0</v>
      </c>
      <c r="CJ85" s="19">
        <f t="shared" si="252"/>
        <v>0</v>
      </c>
      <c r="CK85" s="19">
        <f t="shared" si="253"/>
        <v>0</v>
      </c>
      <c r="CL85" s="3"/>
      <c r="CM85" s="18">
        <f>'[20]Transfers (Asset and Reserve)'!N131</f>
        <v>0</v>
      </c>
      <c r="CN85" s="18">
        <f>'[20]Transfers (Asset and Reserve)'!O131</f>
        <v>0</v>
      </c>
      <c r="CO85" s="18">
        <f>'[20]Transfers (Asset and Reserve)'!P131</f>
        <v>0</v>
      </c>
      <c r="CP85" s="18">
        <f>'[20]Transfers (Asset and Reserve)'!Q131</f>
        <v>0</v>
      </c>
      <c r="CQ85" s="18">
        <f>'[20]Transfers (Asset and Reserve)'!R131</f>
        <v>0</v>
      </c>
      <c r="CR85" s="18">
        <f>'[20]Transfers (Asset and Reserve)'!S131</f>
        <v>0</v>
      </c>
      <c r="CS85" s="18">
        <v>0</v>
      </c>
      <c r="CT85" s="18">
        <v>0</v>
      </c>
      <c r="CU85" s="18">
        <v>0</v>
      </c>
      <c r="CV85" s="18">
        <v>0</v>
      </c>
      <c r="CW85" s="18">
        <v>0</v>
      </c>
      <c r="CX85" s="18">
        <v>0</v>
      </c>
      <c r="CY85" s="19">
        <v>0</v>
      </c>
      <c r="CZ85" s="19">
        <v>0</v>
      </c>
      <c r="DA85" s="19">
        <v>0</v>
      </c>
      <c r="DB85" s="19">
        <v>0</v>
      </c>
      <c r="DC85" s="19">
        <v>0</v>
      </c>
      <c r="DD85" s="19">
        <v>0</v>
      </c>
      <c r="DE85" s="19">
        <v>0</v>
      </c>
      <c r="DF85" s="19">
        <v>0</v>
      </c>
      <c r="DG85" s="19">
        <v>0</v>
      </c>
      <c r="DH85" s="19">
        <v>0</v>
      </c>
      <c r="DI85" s="19">
        <v>0</v>
      </c>
      <c r="DJ85" s="19">
        <v>0</v>
      </c>
      <c r="DK85" s="19">
        <v>0</v>
      </c>
      <c r="DL85" s="19">
        <v>0</v>
      </c>
      <c r="DM85" s="19">
        <v>0</v>
      </c>
      <c r="DN85" s="3"/>
    </row>
    <row r="86" spans="1:118">
      <c r="A86" s="49">
        <v>39001</v>
      </c>
      <c r="B86" s="17" t="s">
        <v>38</v>
      </c>
      <c r="C86" s="51">
        <f t="shared" si="202"/>
        <v>179338.52</v>
      </c>
      <c r="D86" s="51">
        <f t="shared" si="203"/>
        <v>179338.52</v>
      </c>
      <c r="E86" s="21">
        <f>'[20]Asset End Balances'!N132</f>
        <v>179338.52</v>
      </c>
      <c r="F86" s="19">
        <f t="shared" si="204"/>
        <v>179338.52</v>
      </c>
      <c r="G86" s="19">
        <f t="shared" si="205"/>
        <v>179338.52</v>
      </c>
      <c r="H86" s="19">
        <f t="shared" si="206"/>
        <v>179338.52</v>
      </c>
      <c r="I86" s="19">
        <f t="shared" si="207"/>
        <v>179338.52</v>
      </c>
      <c r="J86" s="19">
        <f t="shared" si="208"/>
        <v>179338.52</v>
      </c>
      <c r="K86" s="19">
        <f t="shared" si="209"/>
        <v>179338.52</v>
      </c>
      <c r="L86" s="19">
        <f t="shared" si="210"/>
        <v>179338.52</v>
      </c>
      <c r="M86" s="19">
        <f t="shared" si="211"/>
        <v>179338.52</v>
      </c>
      <c r="N86" s="19">
        <f t="shared" si="212"/>
        <v>179338.52</v>
      </c>
      <c r="O86" s="19">
        <f t="shared" si="213"/>
        <v>179338.52</v>
      </c>
      <c r="P86" s="19">
        <f t="shared" si="214"/>
        <v>179338.52</v>
      </c>
      <c r="Q86" s="19">
        <f t="shared" si="215"/>
        <v>179338.52</v>
      </c>
      <c r="R86" s="19">
        <f t="shared" si="216"/>
        <v>179338.52</v>
      </c>
      <c r="S86" s="19">
        <f t="shared" si="217"/>
        <v>179338.52</v>
      </c>
      <c r="T86" s="19">
        <f t="shared" si="218"/>
        <v>179338.52</v>
      </c>
      <c r="U86" s="19">
        <f t="shared" si="219"/>
        <v>179338.52</v>
      </c>
      <c r="V86" s="19">
        <f t="shared" si="220"/>
        <v>179338.52</v>
      </c>
      <c r="W86" s="19">
        <f t="shared" si="221"/>
        <v>179338.52</v>
      </c>
      <c r="X86" s="19">
        <f t="shared" si="222"/>
        <v>179338.52</v>
      </c>
      <c r="Y86" s="19">
        <f t="shared" si="223"/>
        <v>179338.52</v>
      </c>
      <c r="Z86" s="19">
        <f t="shared" si="224"/>
        <v>179338.52</v>
      </c>
      <c r="AA86" s="19">
        <f t="shared" si="225"/>
        <v>179338.52</v>
      </c>
      <c r="AB86" s="19">
        <f t="shared" si="226"/>
        <v>179338.52</v>
      </c>
      <c r="AC86" s="19">
        <f t="shared" si="227"/>
        <v>179338.52</v>
      </c>
      <c r="AD86" s="19">
        <f t="shared" si="228"/>
        <v>179338.52</v>
      </c>
      <c r="AE86" s="19">
        <f t="shared" si="229"/>
        <v>179338.52</v>
      </c>
      <c r="AF86" s="19">
        <f t="shared" si="230"/>
        <v>179338.52</v>
      </c>
      <c r="AH86" s="18">
        <f>'[20]Additions (Asset and Reserve)'!O132</f>
        <v>0</v>
      </c>
      <c r="AI86" s="18">
        <f>'[20]Additions (Asset and Reserve)'!P132</f>
        <v>0</v>
      </c>
      <c r="AJ86" s="18">
        <f>'[20]Additions (Asset and Reserve)'!Q132</f>
        <v>0</v>
      </c>
      <c r="AK86" s="18">
        <f>'[20]Additions (Asset and Reserve)'!R132</f>
        <v>0</v>
      </c>
      <c r="AL86" s="18">
        <f>'[20]Additions (Asset and Reserve)'!S132</f>
        <v>0</v>
      </c>
      <c r="AM86" s="18">
        <f>'[20]Additions (Asset and Reserve)'!T132</f>
        <v>0</v>
      </c>
      <c r="AN86" s="58">
        <f t="shared" si="254"/>
        <v>0</v>
      </c>
      <c r="AO86" s="58">
        <f t="shared" si="254"/>
        <v>0</v>
      </c>
      <c r="AP86" s="58">
        <f t="shared" si="254"/>
        <v>0</v>
      </c>
      <c r="AQ86" s="58">
        <f>SUM($AH86:$AM86)/SUM($AH$108:$AM$108)*'Capital Spending'!D$10*$AO$1</f>
        <v>0</v>
      </c>
      <c r="AR86" s="58">
        <f>SUM($AH86:$AM86)/SUM($AH$108:$AM$108)*'Capital Spending'!E$10*$AO$1</f>
        <v>0</v>
      </c>
      <c r="AS86" s="58">
        <f>SUM($AH86:$AM86)/SUM($AH$108:$AM$108)*'Capital Spending'!F$10*$AO$1</f>
        <v>0</v>
      </c>
      <c r="AT86" s="58">
        <f>SUM($AH86:$AM86)/SUM($AH$108:$AM$108)*'Capital Spending'!G$10*$AO$1</f>
        <v>0</v>
      </c>
      <c r="AU86" s="58">
        <f>SUM($AH86:$AM86)/SUM($AH$108:$AM$108)*'Capital Spending'!H$10*$AO$1</f>
        <v>0</v>
      </c>
      <c r="AV86" s="58">
        <f>SUM($AH86:$AM86)/SUM($AH$108:$AM$108)*'Capital Spending'!I$10*$AO$1</f>
        <v>0</v>
      </c>
      <c r="AW86" s="58">
        <f>SUM($AH86:$AM86)/SUM($AH$108:$AM$108)*'Capital Spending'!J$10*$AO$1</f>
        <v>0</v>
      </c>
      <c r="AX86" s="58">
        <f>SUM($AH86:$AM86)/SUM($AH$108:$AM$108)*'Capital Spending'!K$10*$AO$1</f>
        <v>0</v>
      </c>
      <c r="AY86" s="58">
        <f>SUM($AH86:$AM86)/SUM($AH$108:$AM$108)*'Capital Spending'!L$10*$AO$1</f>
        <v>0</v>
      </c>
      <c r="AZ86" s="58">
        <f>SUM($AH86:$AM86)/SUM($AH$108:$AM$108)*'Capital Spending'!M$10*$AO$1</f>
        <v>0</v>
      </c>
      <c r="BA86" s="58">
        <f>SUM($AH86:$AM86)/SUM($AH$108:$AM$108)*'Capital Spending'!N$10*$AO$1</f>
        <v>0</v>
      </c>
      <c r="BB86" s="58">
        <f>SUM($AH86:$AM86)/SUM($AH$108:$AM$108)*'Capital Spending'!O$10*$AO$1</f>
        <v>0</v>
      </c>
      <c r="BC86" s="58">
        <f>SUM($AH86:$AM86)/SUM($AH$108:$AM$108)*'Capital Spending'!P$10*$AO$1</f>
        <v>0</v>
      </c>
      <c r="BD86" s="58">
        <f>SUM($AH86:$AM86)/SUM($AH$108:$AM$108)*'Capital Spending'!Q$10*$AO$1</f>
        <v>0</v>
      </c>
      <c r="BE86" s="58">
        <f>SUM($AH86:$AM86)/SUM($AH$108:$AM$108)*'Capital Spending'!R$10*$AO$1</f>
        <v>0</v>
      </c>
      <c r="BF86" s="58">
        <f>SUM($AH86:$AM86)/SUM($AH$108:$AM$108)*'Capital Spending'!S$10*$AO$1</f>
        <v>0</v>
      </c>
      <c r="BG86" s="58">
        <f>SUM($AH86:$AM86)/SUM($AH$108:$AM$108)*'Capital Spending'!T$10*$AO$1</f>
        <v>0</v>
      </c>
      <c r="BH86" s="58">
        <f>SUM($AH86:$AM86)/SUM($AH$108:$AM$108)*'Capital Spending'!U$10*$AO$1</f>
        <v>0</v>
      </c>
      <c r="BI86" s="19"/>
      <c r="BJ86" s="107">
        <f t="shared" si="232"/>
        <v>0</v>
      </c>
      <c r="BK86" s="31">
        <f>'[20]Retires (Asset and Reserve)'!M132</f>
        <v>0</v>
      </c>
      <c r="BL86" s="31">
        <f>'[20]Retires (Asset and Reserve)'!N132</f>
        <v>0</v>
      </c>
      <c r="BM86" s="31">
        <f>'[20]Retires (Asset and Reserve)'!O132</f>
        <v>0</v>
      </c>
      <c r="BN86" s="31">
        <f>'[20]Retires (Asset and Reserve)'!P132</f>
        <v>0</v>
      </c>
      <c r="BO86" s="31">
        <f>'[20]Retires (Asset and Reserve)'!Q132</f>
        <v>0</v>
      </c>
      <c r="BP86" s="31">
        <f>'[20]Retires (Asset and Reserve)'!R132</f>
        <v>0</v>
      </c>
      <c r="BQ86" s="18">
        <f t="shared" si="233"/>
        <v>0</v>
      </c>
      <c r="BR86" s="19">
        <f t="shared" si="234"/>
        <v>0</v>
      </c>
      <c r="BS86" s="19">
        <f t="shared" si="235"/>
        <v>0</v>
      </c>
      <c r="BT86" s="19">
        <f t="shared" si="236"/>
        <v>0</v>
      </c>
      <c r="BU86" s="19">
        <f t="shared" si="237"/>
        <v>0</v>
      </c>
      <c r="BV86" s="19">
        <f t="shared" si="238"/>
        <v>0</v>
      </c>
      <c r="BW86" s="19">
        <f t="shared" si="239"/>
        <v>0</v>
      </c>
      <c r="BX86" s="19">
        <f t="shared" si="240"/>
        <v>0</v>
      </c>
      <c r="BY86" s="19">
        <f t="shared" si="241"/>
        <v>0</v>
      </c>
      <c r="BZ86" s="19">
        <f t="shared" si="242"/>
        <v>0</v>
      </c>
      <c r="CA86" s="19">
        <f t="shared" si="243"/>
        <v>0</v>
      </c>
      <c r="CB86" s="19">
        <f t="shared" si="244"/>
        <v>0</v>
      </c>
      <c r="CC86" s="19">
        <f t="shared" si="245"/>
        <v>0</v>
      </c>
      <c r="CD86" s="19">
        <f t="shared" si="246"/>
        <v>0</v>
      </c>
      <c r="CE86" s="19">
        <f t="shared" si="247"/>
        <v>0</v>
      </c>
      <c r="CF86" s="19">
        <f t="shared" si="248"/>
        <v>0</v>
      </c>
      <c r="CG86" s="19">
        <f t="shared" si="249"/>
        <v>0</v>
      </c>
      <c r="CH86" s="19">
        <f t="shared" si="250"/>
        <v>0</v>
      </c>
      <c r="CI86" s="19">
        <f t="shared" si="251"/>
        <v>0</v>
      </c>
      <c r="CJ86" s="19">
        <f t="shared" si="252"/>
        <v>0</v>
      </c>
      <c r="CK86" s="19">
        <f t="shared" si="253"/>
        <v>0</v>
      </c>
      <c r="CL86" s="19"/>
      <c r="CM86" s="18">
        <f>'[20]Transfers (Asset and Reserve)'!N132</f>
        <v>0</v>
      </c>
      <c r="CN86" s="18">
        <f>'[20]Transfers (Asset and Reserve)'!O132</f>
        <v>0</v>
      </c>
      <c r="CO86" s="18">
        <f>'[20]Transfers (Asset and Reserve)'!P132</f>
        <v>0</v>
      </c>
      <c r="CP86" s="18">
        <f>'[20]Transfers (Asset and Reserve)'!Q132</f>
        <v>0</v>
      </c>
      <c r="CQ86" s="18">
        <f>'[20]Transfers (Asset and Reserve)'!R132</f>
        <v>0</v>
      </c>
      <c r="CR86" s="18">
        <f>'[20]Transfers (Asset and Reserve)'!S132</f>
        <v>0</v>
      </c>
      <c r="CS86" s="18">
        <v>0</v>
      </c>
      <c r="CT86" s="18">
        <v>0</v>
      </c>
      <c r="CU86" s="18">
        <v>0</v>
      </c>
      <c r="CV86" s="18">
        <v>0</v>
      </c>
      <c r="CW86" s="18">
        <v>0</v>
      </c>
      <c r="CX86" s="18">
        <v>0</v>
      </c>
      <c r="CY86" s="19">
        <v>0</v>
      </c>
      <c r="CZ86" s="19">
        <v>0</v>
      </c>
      <c r="DA86" s="19">
        <v>0</v>
      </c>
      <c r="DB86" s="19">
        <v>0</v>
      </c>
      <c r="DC86" s="19">
        <v>0</v>
      </c>
      <c r="DD86" s="19">
        <v>0</v>
      </c>
      <c r="DE86" s="19">
        <v>0</v>
      </c>
      <c r="DF86" s="19">
        <v>0</v>
      </c>
      <c r="DG86" s="19">
        <v>0</v>
      </c>
      <c r="DH86" s="19">
        <v>0</v>
      </c>
      <c r="DI86" s="19">
        <v>0</v>
      </c>
      <c r="DJ86" s="19">
        <v>0</v>
      </c>
      <c r="DK86" s="19">
        <v>0</v>
      </c>
      <c r="DL86" s="19">
        <v>0</v>
      </c>
      <c r="DM86" s="19">
        <v>0</v>
      </c>
      <c r="DN86" s="19"/>
    </row>
    <row r="87" spans="1:118">
      <c r="A87" s="49">
        <v>39004</v>
      </c>
      <c r="B87" s="17" t="s">
        <v>39</v>
      </c>
      <c r="C87" s="51">
        <f t="shared" si="202"/>
        <v>15383.910000000002</v>
      </c>
      <c r="D87" s="51">
        <f t="shared" si="203"/>
        <v>15383.910000000002</v>
      </c>
      <c r="E87" s="21">
        <f>'[20]Asset End Balances'!N133</f>
        <v>15383.91</v>
      </c>
      <c r="F87" s="19">
        <f t="shared" si="204"/>
        <v>15383.91</v>
      </c>
      <c r="G87" s="19">
        <f t="shared" si="205"/>
        <v>15383.91</v>
      </c>
      <c r="H87" s="19">
        <f t="shared" si="206"/>
        <v>15383.91</v>
      </c>
      <c r="I87" s="19">
        <f t="shared" si="207"/>
        <v>15383.91</v>
      </c>
      <c r="J87" s="19">
        <f t="shared" si="208"/>
        <v>15383.91</v>
      </c>
      <c r="K87" s="19">
        <f t="shared" si="209"/>
        <v>15383.91</v>
      </c>
      <c r="L87" s="19">
        <f t="shared" si="210"/>
        <v>15383.91</v>
      </c>
      <c r="M87" s="19">
        <f t="shared" si="211"/>
        <v>15383.91</v>
      </c>
      <c r="N87" s="19">
        <f t="shared" si="212"/>
        <v>15383.91</v>
      </c>
      <c r="O87" s="19">
        <f t="shared" si="213"/>
        <v>15383.91</v>
      </c>
      <c r="P87" s="19">
        <f t="shared" si="214"/>
        <v>15383.91</v>
      </c>
      <c r="Q87" s="19">
        <f t="shared" si="215"/>
        <v>15383.91</v>
      </c>
      <c r="R87" s="19">
        <f t="shared" si="216"/>
        <v>15383.91</v>
      </c>
      <c r="S87" s="19">
        <f t="shared" si="217"/>
        <v>15383.91</v>
      </c>
      <c r="T87" s="19">
        <f t="shared" si="218"/>
        <v>15383.91</v>
      </c>
      <c r="U87" s="19">
        <f t="shared" si="219"/>
        <v>15383.91</v>
      </c>
      <c r="V87" s="19">
        <f t="shared" si="220"/>
        <v>15383.91</v>
      </c>
      <c r="W87" s="19">
        <f t="shared" si="221"/>
        <v>15383.91</v>
      </c>
      <c r="X87" s="19">
        <f t="shared" si="222"/>
        <v>15383.91</v>
      </c>
      <c r="Y87" s="19">
        <f t="shared" si="223"/>
        <v>15383.91</v>
      </c>
      <c r="Z87" s="19">
        <f t="shared" si="224"/>
        <v>15383.91</v>
      </c>
      <c r="AA87" s="19">
        <f t="shared" si="225"/>
        <v>15383.91</v>
      </c>
      <c r="AB87" s="19">
        <f t="shared" si="226"/>
        <v>15383.91</v>
      </c>
      <c r="AC87" s="19">
        <f t="shared" si="227"/>
        <v>15383.91</v>
      </c>
      <c r="AD87" s="19">
        <f t="shared" si="228"/>
        <v>15383.91</v>
      </c>
      <c r="AE87" s="19">
        <f t="shared" si="229"/>
        <v>15383.91</v>
      </c>
      <c r="AF87" s="19">
        <f t="shared" si="230"/>
        <v>15383.91</v>
      </c>
      <c r="AH87" s="18">
        <f>'[20]Additions (Asset and Reserve)'!O133</f>
        <v>0</v>
      </c>
      <c r="AI87" s="18">
        <f>'[20]Additions (Asset and Reserve)'!P133</f>
        <v>0</v>
      </c>
      <c r="AJ87" s="18">
        <f>'[20]Additions (Asset and Reserve)'!Q133</f>
        <v>0</v>
      </c>
      <c r="AK87" s="18">
        <f>'[20]Additions (Asset and Reserve)'!R133</f>
        <v>0</v>
      </c>
      <c r="AL87" s="18">
        <f>'[20]Additions (Asset and Reserve)'!S133</f>
        <v>0</v>
      </c>
      <c r="AM87" s="18">
        <f>'[20]Additions (Asset and Reserve)'!T133</f>
        <v>0</v>
      </c>
      <c r="AN87" s="58">
        <f t="shared" si="254"/>
        <v>0</v>
      </c>
      <c r="AO87" s="58">
        <f t="shared" si="254"/>
        <v>0</v>
      </c>
      <c r="AP87" s="58">
        <f t="shared" si="254"/>
        <v>0</v>
      </c>
      <c r="AQ87" s="58">
        <f>SUM($AH87:$AM87)/SUM($AH$108:$AM$108)*'Capital Spending'!D$10*$AO$1</f>
        <v>0</v>
      </c>
      <c r="AR87" s="58">
        <f>SUM($AH87:$AM87)/SUM($AH$108:$AM$108)*'Capital Spending'!E$10*$AO$1</f>
        <v>0</v>
      </c>
      <c r="AS87" s="58">
        <f>SUM($AH87:$AM87)/SUM($AH$108:$AM$108)*'Capital Spending'!F$10*$AO$1</f>
        <v>0</v>
      </c>
      <c r="AT87" s="58">
        <f>SUM($AH87:$AM87)/SUM($AH$108:$AM$108)*'Capital Spending'!G$10*$AO$1</f>
        <v>0</v>
      </c>
      <c r="AU87" s="58">
        <f>SUM($AH87:$AM87)/SUM($AH$108:$AM$108)*'Capital Spending'!H$10*$AO$1</f>
        <v>0</v>
      </c>
      <c r="AV87" s="58">
        <f>SUM($AH87:$AM87)/SUM($AH$108:$AM$108)*'Capital Spending'!I$10*$AO$1</f>
        <v>0</v>
      </c>
      <c r="AW87" s="58">
        <f>SUM($AH87:$AM87)/SUM($AH$108:$AM$108)*'Capital Spending'!J$10*$AO$1</f>
        <v>0</v>
      </c>
      <c r="AX87" s="58">
        <f>SUM($AH87:$AM87)/SUM($AH$108:$AM$108)*'Capital Spending'!K$10*$AO$1</f>
        <v>0</v>
      </c>
      <c r="AY87" s="58">
        <f>SUM($AH87:$AM87)/SUM($AH$108:$AM$108)*'Capital Spending'!L$10*$AO$1</f>
        <v>0</v>
      </c>
      <c r="AZ87" s="58">
        <f>SUM($AH87:$AM87)/SUM($AH$108:$AM$108)*'Capital Spending'!M$10*$AO$1</f>
        <v>0</v>
      </c>
      <c r="BA87" s="58">
        <f>SUM($AH87:$AM87)/SUM($AH$108:$AM$108)*'Capital Spending'!N$10*$AO$1</f>
        <v>0</v>
      </c>
      <c r="BB87" s="58">
        <f>SUM($AH87:$AM87)/SUM($AH$108:$AM$108)*'Capital Spending'!O$10*$AO$1</f>
        <v>0</v>
      </c>
      <c r="BC87" s="58">
        <f>SUM($AH87:$AM87)/SUM($AH$108:$AM$108)*'Capital Spending'!P$10*$AO$1</f>
        <v>0</v>
      </c>
      <c r="BD87" s="58">
        <f>SUM($AH87:$AM87)/SUM($AH$108:$AM$108)*'Capital Spending'!Q$10*$AO$1</f>
        <v>0</v>
      </c>
      <c r="BE87" s="58">
        <f>SUM($AH87:$AM87)/SUM($AH$108:$AM$108)*'Capital Spending'!R$10*$AO$1</f>
        <v>0</v>
      </c>
      <c r="BF87" s="58">
        <f>SUM($AH87:$AM87)/SUM($AH$108:$AM$108)*'Capital Spending'!S$10*$AO$1</f>
        <v>0</v>
      </c>
      <c r="BG87" s="58">
        <f>SUM($AH87:$AM87)/SUM($AH$108:$AM$108)*'Capital Spending'!T$10*$AO$1</f>
        <v>0</v>
      </c>
      <c r="BH87" s="58">
        <f>SUM($AH87:$AM87)/SUM($AH$108:$AM$108)*'Capital Spending'!U$10*$AO$1</f>
        <v>0</v>
      </c>
      <c r="BI87" s="19"/>
      <c r="BJ87" s="107">
        <f t="shared" si="232"/>
        <v>0</v>
      </c>
      <c r="BK87" s="31">
        <f>'[20]Retires (Asset and Reserve)'!M133</f>
        <v>0</v>
      </c>
      <c r="BL87" s="31">
        <f>'[20]Retires (Asset and Reserve)'!N133</f>
        <v>0</v>
      </c>
      <c r="BM87" s="31">
        <f>'[20]Retires (Asset and Reserve)'!O133</f>
        <v>0</v>
      </c>
      <c r="BN87" s="31">
        <f>'[20]Retires (Asset and Reserve)'!P133</f>
        <v>0</v>
      </c>
      <c r="BO87" s="31">
        <f>'[20]Retires (Asset and Reserve)'!Q133</f>
        <v>0</v>
      </c>
      <c r="BP87" s="31">
        <f>'[20]Retires (Asset and Reserve)'!R133</f>
        <v>0</v>
      </c>
      <c r="BQ87" s="18">
        <f t="shared" si="233"/>
        <v>0</v>
      </c>
      <c r="BR87" s="19">
        <f t="shared" si="234"/>
        <v>0</v>
      </c>
      <c r="BS87" s="19">
        <f t="shared" si="235"/>
        <v>0</v>
      </c>
      <c r="BT87" s="19">
        <f t="shared" si="236"/>
        <v>0</v>
      </c>
      <c r="BU87" s="19">
        <f t="shared" si="237"/>
        <v>0</v>
      </c>
      <c r="BV87" s="19">
        <f t="shared" si="238"/>
        <v>0</v>
      </c>
      <c r="BW87" s="19">
        <f t="shared" si="239"/>
        <v>0</v>
      </c>
      <c r="BX87" s="19">
        <f t="shared" si="240"/>
        <v>0</v>
      </c>
      <c r="BY87" s="19">
        <f t="shared" si="241"/>
        <v>0</v>
      </c>
      <c r="BZ87" s="19">
        <f t="shared" si="242"/>
        <v>0</v>
      </c>
      <c r="CA87" s="19">
        <f t="shared" si="243"/>
        <v>0</v>
      </c>
      <c r="CB87" s="19">
        <f t="shared" si="244"/>
        <v>0</v>
      </c>
      <c r="CC87" s="19">
        <f t="shared" si="245"/>
        <v>0</v>
      </c>
      <c r="CD87" s="19">
        <f t="shared" si="246"/>
        <v>0</v>
      </c>
      <c r="CE87" s="19">
        <f t="shared" si="247"/>
        <v>0</v>
      </c>
      <c r="CF87" s="19">
        <f t="shared" si="248"/>
        <v>0</v>
      </c>
      <c r="CG87" s="19">
        <f t="shared" si="249"/>
        <v>0</v>
      </c>
      <c r="CH87" s="19">
        <f t="shared" si="250"/>
        <v>0</v>
      </c>
      <c r="CI87" s="19">
        <f t="shared" si="251"/>
        <v>0</v>
      </c>
      <c r="CJ87" s="19">
        <f t="shared" si="252"/>
        <v>0</v>
      </c>
      <c r="CK87" s="19">
        <f t="shared" si="253"/>
        <v>0</v>
      </c>
      <c r="CL87" s="19"/>
      <c r="CM87" s="18">
        <f>'[20]Transfers (Asset and Reserve)'!N133</f>
        <v>0</v>
      </c>
      <c r="CN87" s="18">
        <f>'[20]Transfers (Asset and Reserve)'!O133</f>
        <v>0</v>
      </c>
      <c r="CO87" s="18">
        <f>'[20]Transfers (Asset and Reserve)'!P133</f>
        <v>0</v>
      </c>
      <c r="CP87" s="18">
        <f>'[20]Transfers (Asset and Reserve)'!Q133</f>
        <v>0</v>
      </c>
      <c r="CQ87" s="18">
        <f>'[20]Transfers (Asset and Reserve)'!R133</f>
        <v>0</v>
      </c>
      <c r="CR87" s="18">
        <f>'[20]Transfers (Asset and Reserve)'!S133</f>
        <v>0</v>
      </c>
      <c r="CS87" s="18">
        <v>0</v>
      </c>
      <c r="CT87" s="18">
        <v>0</v>
      </c>
      <c r="CU87" s="18">
        <v>0</v>
      </c>
      <c r="CV87" s="18">
        <v>0</v>
      </c>
      <c r="CW87" s="18">
        <v>0</v>
      </c>
      <c r="CX87" s="18">
        <v>0</v>
      </c>
      <c r="CY87" s="19">
        <v>0</v>
      </c>
      <c r="CZ87" s="19">
        <v>0</v>
      </c>
      <c r="DA87" s="19">
        <v>0</v>
      </c>
      <c r="DB87" s="19">
        <v>0</v>
      </c>
      <c r="DC87" s="19">
        <v>0</v>
      </c>
      <c r="DD87" s="19">
        <v>0</v>
      </c>
      <c r="DE87" s="19">
        <v>0</v>
      </c>
      <c r="DF87" s="19">
        <v>0</v>
      </c>
      <c r="DG87" s="19">
        <v>0</v>
      </c>
      <c r="DH87" s="19">
        <v>0</v>
      </c>
      <c r="DI87" s="19">
        <v>0</v>
      </c>
      <c r="DJ87" s="19">
        <v>0</v>
      </c>
      <c r="DK87" s="19">
        <v>0</v>
      </c>
      <c r="DL87" s="19">
        <v>0</v>
      </c>
      <c r="DM87" s="19">
        <v>0</v>
      </c>
      <c r="DN87" s="19"/>
    </row>
    <row r="88" spans="1:118">
      <c r="A88" s="49">
        <v>39009</v>
      </c>
      <c r="B88" s="17" t="s">
        <v>11</v>
      </c>
      <c r="C88" s="51">
        <f t="shared" si="202"/>
        <v>38834</v>
      </c>
      <c r="D88" s="51">
        <f t="shared" si="203"/>
        <v>38834</v>
      </c>
      <c r="E88" s="21">
        <f>'[20]Asset End Balances'!N134</f>
        <v>38834</v>
      </c>
      <c r="F88" s="19">
        <f t="shared" si="204"/>
        <v>38834</v>
      </c>
      <c r="G88" s="19">
        <f t="shared" si="205"/>
        <v>38834</v>
      </c>
      <c r="H88" s="19">
        <f t="shared" si="206"/>
        <v>38834</v>
      </c>
      <c r="I88" s="19">
        <f t="shared" si="207"/>
        <v>38834</v>
      </c>
      <c r="J88" s="19">
        <f t="shared" si="208"/>
        <v>38834</v>
      </c>
      <c r="K88" s="19">
        <f t="shared" si="209"/>
        <v>38834</v>
      </c>
      <c r="L88" s="19">
        <f t="shared" si="210"/>
        <v>38834</v>
      </c>
      <c r="M88" s="19">
        <f t="shared" si="211"/>
        <v>38834</v>
      </c>
      <c r="N88" s="19">
        <f t="shared" si="212"/>
        <v>38834</v>
      </c>
      <c r="O88" s="19">
        <f t="shared" si="213"/>
        <v>38834</v>
      </c>
      <c r="P88" s="19">
        <f t="shared" si="214"/>
        <v>38834</v>
      </c>
      <c r="Q88" s="19">
        <f t="shared" si="215"/>
        <v>38834</v>
      </c>
      <c r="R88" s="19">
        <f t="shared" si="216"/>
        <v>38834</v>
      </c>
      <c r="S88" s="19">
        <f t="shared" si="217"/>
        <v>38834</v>
      </c>
      <c r="T88" s="19">
        <f t="shared" si="218"/>
        <v>38834</v>
      </c>
      <c r="U88" s="19">
        <f t="shared" si="219"/>
        <v>38834</v>
      </c>
      <c r="V88" s="19">
        <f t="shared" si="220"/>
        <v>38834</v>
      </c>
      <c r="W88" s="19">
        <f t="shared" si="221"/>
        <v>38834</v>
      </c>
      <c r="X88" s="19">
        <f t="shared" si="222"/>
        <v>38834</v>
      </c>
      <c r="Y88" s="19">
        <f t="shared" si="223"/>
        <v>38834</v>
      </c>
      <c r="Z88" s="19">
        <f t="shared" si="224"/>
        <v>38834</v>
      </c>
      <c r="AA88" s="19">
        <f t="shared" si="225"/>
        <v>38834</v>
      </c>
      <c r="AB88" s="19">
        <f t="shared" si="226"/>
        <v>38834</v>
      </c>
      <c r="AC88" s="19">
        <f t="shared" si="227"/>
        <v>38834</v>
      </c>
      <c r="AD88" s="19">
        <f t="shared" si="228"/>
        <v>38834</v>
      </c>
      <c r="AE88" s="19">
        <f t="shared" si="229"/>
        <v>38834</v>
      </c>
      <c r="AF88" s="19">
        <f t="shared" si="230"/>
        <v>38834</v>
      </c>
      <c r="AH88" s="18">
        <f>'[20]Additions (Asset and Reserve)'!O134</f>
        <v>0</v>
      </c>
      <c r="AI88" s="18">
        <f>'[20]Additions (Asset and Reserve)'!P134</f>
        <v>0</v>
      </c>
      <c r="AJ88" s="18">
        <f>'[20]Additions (Asset and Reserve)'!Q134</f>
        <v>0</v>
      </c>
      <c r="AK88" s="18">
        <f>'[20]Additions (Asset and Reserve)'!R134</f>
        <v>0</v>
      </c>
      <c r="AL88" s="18">
        <f>'[20]Additions (Asset and Reserve)'!S134</f>
        <v>0</v>
      </c>
      <c r="AM88" s="18">
        <f>'[20]Additions (Asset and Reserve)'!T134</f>
        <v>0</v>
      </c>
      <c r="AN88" s="58">
        <f t="shared" si="254"/>
        <v>0</v>
      </c>
      <c r="AO88" s="58">
        <f t="shared" si="254"/>
        <v>0</v>
      </c>
      <c r="AP88" s="58">
        <f t="shared" si="254"/>
        <v>0</v>
      </c>
      <c r="AQ88" s="58">
        <f>SUM($AH88:$AM88)/SUM($AH$108:$AM$108)*'Capital Spending'!D$10*$AO$1</f>
        <v>0</v>
      </c>
      <c r="AR88" s="58">
        <f>SUM($AH88:$AM88)/SUM($AH$108:$AM$108)*'Capital Spending'!E$10*$AO$1</f>
        <v>0</v>
      </c>
      <c r="AS88" s="58">
        <f>SUM($AH88:$AM88)/SUM($AH$108:$AM$108)*'Capital Spending'!F$10*$AO$1</f>
        <v>0</v>
      </c>
      <c r="AT88" s="58">
        <f>SUM($AH88:$AM88)/SUM($AH$108:$AM$108)*'Capital Spending'!G$10*$AO$1</f>
        <v>0</v>
      </c>
      <c r="AU88" s="58">
        <f>SUM($AH88:$AM88)/SUM($AH$108:$AM$108)*'Capital Spending'!H$10*$AO$1</f>
        <v>0</v>
      </c>
      <c r="AV88" s="58">
        <f>SUM($AH88:$AM88)/SUM($AH$108:$AM$108)*'Capital Spending'!I$10*$AO$1</f>
        <v>0</v>
      </c>
      <c r="AW88" s="58">
        <f>SUM($AH88:$AM88)/SUM($AH$108:$AM$108)*'Capital Spending'!J$10*$AO$1</f>
        <v>0</v>
      </c>
      <c r="AX88" s="58">
        <f>SUM($AH88:$AM88)/SUM($AH$108:$AM$108)*'Capital Spending'!K$10*$AO$1</f>
        <v>0</v>
      </c>
      <c r="AY88" s="58">
        <f>SUM($AH88:$AM88)/SUM($AH$108:$AM$108)*'Capital Spending'!L$10*$AO$1</f>
        <v>0</v>
      </c>
      <c r="AZ88" s="58">
        <f>SUM($AH88:$AM88)/SUM($AH$108:$AM$108)*'Capital Spending'!M$10*$AO$1</f>
        <v>0</v>
      </c>
      <c r="BA88" s="58">
        <f>SUM($AH88:$AM88)/SUM($AH$108:$AM$108)*'Capital Spending'!N$10*$AO$1</f>
        <v>0</v>
      </c>
      <c r="BB88" s="58">
        <f>SUM($AH88:$AM88)/SUM($AH$108:$AM$108)*'Capital Spending'!O$10*$AO$1</f>
        <v>0</v>
      </c>
      <c r="BC88" s="58">
        <f>SUM($AH88:$AM88)/SUM($AH$108:$AM$108)*'Capital Spending'!P$10*$AO$1</f>
        <v>0</v>
      </c>
      <c r="BD88" s="58">
        <f>SUM($AH88:$AM88)/SUM($AH$108:$AM$108)*'Capital Spending'!Q$10*$AO$1</f>
        <v>0</v>
      </c>
      <c r="BE88" s="58">
        <f>SUM($AH88:$AM88)/SUM($AH$108:$AM$108)*'Capital Spending'!R$10*$AO$1</f>
        <v>0</v>
      </c>
      <c r="BF88" s="58">
        <f>SUM($AH88:$AM88)/SUM($AH$108:$AM$108)*'Capital Spending'!S$10*$AO$1</f>
        <v>0</v>
      </c>
      <c r="BG88" s="58">
        <f>SUM($AH88:$AM88)/SUM($AH$108:$AM$108)*'Capital Spending'!T$10*$AO$1</f>
        <v>0</v>
      </c>
      <c r="BH88" s="58">
        <f>SUM($AH88:$AM88)/SUM($AH$108:$AM$108)*'Capital Spending'!U$10*$AO$1</f>
        <v>0</v>
      </c>
      <c r="BI88" s="19"/>
      <c r="BJ88" s="107">
        <f t="shared" si="232"/>
        <v>0</v>
      </c>
      <c r="BK88" s="31">
        <f>'[20]Retires (Asset and Reserve)'!M134</f>
        <v>0</v>
      </c>
      <c r="BL88" s="31">
        <f>'[20]Retires (Asset and Reserve)'!N134</f>
        <v>0</v>
      </c>
      <c r="BM88" s="31">
        <f>'[20]Retires (Asset and Reserve)'!O134</f>
        <v>0</v>
      </c>
      <c r="BN88" s="31">
        <f>'[20]Retires (Asset and Reserve)'!P134</f>
        <v>0</v>
      </c>
      <c r="BO88" s="31">
        <f>'[20]Retires (Asset and Reserve)'!Q134</f>
        <v>0</v>
      </c>
      <c r="BP88" s="31">
        <f>'[20]Retires (Asset and Reserve)'!R134</f>
        <v>0</v>
      </c>
      <c r="BQ88" s="18">
        <f t="shared" si="233"/>
        <v>0</v>
      </c>
      <c r="BR88" s="19">
        <f t="shared" si="234"/>
        <v>0</v>
      </c>
      <c r="BS88" s="19">
        <f t="shared" si="235"/>
        <v>0</v>
      </c>
      <c r="BT88" s="19">
        <f t="shared" si="236"/>
        <v>0</v>
      </c>
      <c r="BU88" s="19">
        <f t="shared" si="237"/>
        <v>0</v>
      </c>
      <c r="BV88" s="19">
        <f t="shared" si="238"/>
        <v>0</v>
      </c>
      <c r="BW88" s="19">
        <f t="shared" si="239"/>
        <v>0</v>
      </c>
      <c r="BX88" s="19">
        <f t="shared" si="240"/>
        <v>0</v>
      </c>
      <c r="BY88" s="19">
        <f t="shared" si="241"/>
        <v>0</v>
      </c>
      <c r="BZ88" s="19">
        <f t="shared" si="242"/>
        <v>0</v>
      </c>
      <c r="CA88" s="19">
        <f t="shared" si="243"/>
        <v>0</v>
      </c>
      <c r="CB88" s="19">
        <f t="shared" si="244"/>
        <v>0</v>
      </c>
      <c r="CC88" s="19">
        <f t="shared" si="245"/>
        <v>0</v>
      </c>
      <c r="CD88" s="19">
        <f t="shared" si="246"/>
        <v>0</v>
      </c>
      <c r="CE88" s="19">
        <f t="shared" si="247"/>
        <v>0</v>
      </c>
      <c r="CF88" s="19">
        <f t="shared" si="248"/>
        <v>0</v>
      </c>
      <c r="CG88" s="19">
        <f t="shared" si="249"/>
        <v>0</v>
      </c>
      <c r="CH88" s="19">
        <f t="shared" si="250"/>
        <v>0</v>
      </c>
      <c r="CI88" s="19">
        <f t="shared" si="251"/>
        <v>0</v>
      </c>
      <c r="CJ88" s="19">
        <f t="shared" si="252"/>
        <v>0</v>
      </c>
      <c r="CK88" s="19">
        <f t="shared" si="253"/>
        <v>0</v>
      </c>
      <c r="CL88" s="19"/>
      <c r="CM88" s="18">
        <f>'[20]Transfers (Asset and Reserve)'!N134</f>
        <v>0</v>
      </c>
      <c r="CN88" s="18">
        <f>'[20]Transfers (Asset and Reserve)'!O134</f>
        <v>0</v>
      </c>
      <c r="CO88" s="18">
        <f>'[20]Transfers (Asset and Reserve)'!P134</f>
        <v>0</v>
      </c>
      <c r="CP88" s="18">
        <f>'[20]Transfers (Asset and Reserve)'!Q134</f>
        <v>0</v>
      </c>
      <c r="CQ88" s="18">
        <f>'[20]Transfers (Asset and Reserve)'!R134</f>
        <v>0</v>
      </c>
      <c r="CR88" s="18">
        <f>'[20]Transfers (Asset and Reserve)'!S134</f>
        <v>0</v>
      </c>
      <c r="CS88" s="18">
        <v>0</v>
      </c>
      <c r="CT88" s="18">
        <v>0</v>
      </c>
      <c r="CU88" s="18">
        <v>0</v>
      </c>
      <c r="CV88" s="18">
        <v>0</v>
      </c>
      <c r="CW88" s="18">
        <v>0</v>
      </c>
      <c r="CX88" s="18">
        <v>0</v>
      </c>
      <c r="CY88" s="19">
        <v>0</v>
      </c>
      <c r="CZ88" s="19">
        <v>0</v>
      </c>
      <c r="DA88" s="19">
        <v>0</v>
      </c>
      <c r="DB88" s="19">
        <v>0</v>
      </c>
      <c r="DC88" s="19">
        <v>0</v>
      </c>
      <c r="DD88" s="19">
        <v>0</v>
      </c>
      <c r="DE88" s="19">
        <v>0</v>
      </c>
      <c r="DF88" s="19">
        <v>0</v>
      </c>
      <c r="DG88" s="19">
        <v>0</v>
      </c>
      <c r="DH88" s="19">
        <v>0</v>
      </c>
      <c r="DI88" s="19">
        <v>0</v>
      </c>
      <c r="DJ88" s="19">
        <v>0</v>
      </c>
      <c r="DK88" s="19">
        <v>0</v>
      </c>
      <c r="DL88" s="19">
        <v>0</v>
      </c>
      <c r="DM88" s="19">
        <v>0</v>
      </c>
      <c r="DN88" s="19"/>
    </row>
    <row r="89" spans="1:118">
      <c r="A89" s="49">
        <v>39100</v>
      </c>
      <c r="B89" s="17" t="s">
        <v>12</v>
      </c>
      <c r="C89" s="51">
        <f t="shared" si="202"/>
        <v>41397.210000000006</v>
      </c>
      <c r="D89" s="51">
        <f t="shared" si="203"/>
        <v>41397.210000000006</v>
      </c>
      <c r="E89" s="21">
        <f>'[20]Asset End Balances'!N135</f>
        <v>41397.21</v>
      </c>
      <c r="F89" s="19">
        <f t="shared" si="204"/>
        <v>41397.21</v>
      </c>
      <c r="G89" s="19">
        <f t="shared" si="205"/>
        <v>41397.21</v>
      </c>
      <c r="H89" s="19">
        <f t="shared" si="206"/>
        <v>41397.21</v>
      </c>
      <c r="I89" s="19">
        <f t="shared" si="207"/>
        <v>41397.21</v>
      </c>
      <c r="J89" s="19">
        <f t="shared" si="208"/>
        <v>41397.21</v>
      </c>
      <c r="K89" s="19">
        <f t="shared" si="209"/>
        <v>41397.21</v>
      </c>
      <c r="L89" s="19">
        <f t="shared" si="210"/>
        <v>41397.21</v>
      </c>
      <c r="M89" s="19">
        <f t="shared" si="211"/>
        <v>41397.21</v>
      </c>
      <c r="N89" s="19">
        <f t="shared" si="212"/>
        <v>41397.21</v>
      </c>
      <c r="O89" s="19">
        <f t="shared" si="213"/>
        <v>41397.21</v>
      </c>
      <c r="P89" s="19">
        <f t="shared" si="214"/>
        <v>41397.21</v>
      </c>
      <c r="Q89" s="19">
        <f t="shared" si="215"/>
        <v>41397.21</v>
      </c>
      <c r="R89" s="19">
        <f t="shared" si="216"/>
        <v>41397.21</v>
      </c>
      <c r="S89" s="19">
        <f t="shared" si="217"/>
        <v>41397.21</v>
      </c>
      <c r="T89" s="19">
        <f t="shared" si="218"/>
        <v>41397.21</v>
      </c>
      <c r="U89" s="19">
        <f t="shared" si="219"/>
        <v>41397.21</v>
      </c>
      <c r="V89" s="19">
        <f t="shared" si="220"/>
        <v>41397.21</v>
      </c>
      <c r="W89" s="19">
        <f t="shared" si="221"/>
        <v>41397.21</v>
      </c>
      <c r="X89" s="19">
        <f t="shared" si="222"/>
        <v>41397.21</v>
      </c>
      <c r="Y89" s="19">
        <f t="shared" si="223"/>
        <v>41397.21</v>
      </c>
      <c r="Z89" s="19">
        <f t="shared" si="224"/>
        <v>41397.21</v>
      </c>
      <c r="AA89" s="19">
        <f t="shared" si="225"/>
        <v>41397.21</v>
      </c>
      <c r="AB89" s="19">
        <f t="shared" si="226"/>
        <v>41397.21</v>
      </c>
      <c r="AC89" s="19">
        <f t="shared" si="227"/>
        <v>41397.21</v>
      </c>
      <c r="AD89" s="19">
        <f t="shared" si="228"/>
        <v>41397.21</v>
      </c>
      <c r="AE89" s="19">
        <f t="shared" si="229"/>
        <v>41397.21</v>
      </c>
      <c r="AF89" s="19">
        <f t="shared" si="230"/>
        <v>41397.21</v>
      </c>
      <c r="AH89" s="18">
        <f>'[20]Additions (Asset and Reserve)'!O135</f>
        <v>0</v>
      </c>
      <c r="AI89" s="18">
        <f>'[20]Additions (Asset and Reserve)'!P135</f>
        <v>0</v>
      </c>
      <c r="AJ89" s="18">
        <f>'[20]Additions (Asset and Reserve)'!Q135</f>
        <v>0</v>
      </c>
      <c r="AK89" s="18">
        <f>'[20]Additions (Asset and Reserve)'!R135</f>
        <v>0</v>
      </c>
      <c r="AL89" s="18">
        <f>'[20]Additions (Asset and Reserve)'!S135</f>
        <v>0</v>
      </c>
      <c r="AM89" s="18">
        <f>'[20]Additions (Asset and Reserve)'!T135</f>
        <v>0</v>
      </c>
      <c r="AN89" s="58">
        <f t="shared" si="254"/>
        <v>0</v>
      </c>
      <c r="AO89" s="58">
        <f t="shared" si="254"/>
        <v>0</v>
      </c>
      <c r="AP89" s="58">
        <f t="shared" si="254"/>
        <v>0</v>
      </c>
      <c r="AQ89" s="58">
        <f>SUM($AH89:$AM89)/SUM($AH$108:$AM$108)*'Capital Spending'!D$10*$AO$1</f>
        <v>0</v>
      </c>
      <c r="AR89" s="58">
        <f>SUM($AH89:$AM89)/SUM($AH$108:$AM$108)*'Capital Spending'!E$10*$AO$1</f>
        <v>0</v>
      </c>
      <c r="AS89" s="58">
        <f>SUM($AH89:$AM89)/SUM($AH$108:$AM$108)*'Capital Spending'!F$10*$AO$1</f>
        <v>0</v>
      </c>
      <c r="AT89" s="58">
        <f>SUM($AH89:$AM89)/SUM($AH$108:$AM$108)*'Capital Spending'!G$10*$AO$1</f>
        <v>0</v>
      </c>
      <c r="AU89" s="58">
        <f>SUM($AH89:$AM89)/SUM($AH$108:$AM$108)*'Capital Spending'!H$10*$AO$1</f>
        <v>0</v>
      </c>
      <c r="AV89" s="58">
        <f>SUM($AH89:$AM89)/SUM($AH$108:$AM$108)*'Capital Spending'!I$10*$AO$1</f>
        <v>0</v>
      </c>
      <c r="AW89" s="58">
        <f>SUM($AH89:$AM89)/SUM($AH$108:$AM$108)*'Capital Spending'!J$10*$AO$1</f>
        <v>0</v>
      </c>
      <c r="AX89" s="58">
        <f>SUM($AH89:$AM89)/SUM($AH$108:$AM$108)*'Capital Spending'!K$10*$AO$1</f>
        <v>0</v>
      </c>
      <c r="AY89" s="58">
        <f>SUM($AH89:$AM89)/SUM($AH$108:$AM$108)*'Capital Spending'!L$10*$AO$1</f>
        <v>0</v>
      </c>
      <c r="AZ89" s="58">
        <f>SUM($AH89:$AM89)/SUM($AH$108:$AM$108)*'Capital Spending'!M$10*$AO$1</f>
        <v>0</v>
      </c>
      <c r="BA89" s="58">
        <f>SUM($AH89:$AM89)/SUM($AH$108:$AM$108)*'Capital Spending'!N$10*$AO$1</f>
        <v>0</v>
      </c>
      <c r="BB89" s="58">
        <f>SUM($AH89:$AM89)/SUM($AH$108:$AM$108)*'Capital Spending'!O$10*$AO$1</f>
        <v>0</v>
      </c>
      <c r="BC89" s="58">
        <f>SUM($AH89:$AM89)/SUM($AH$108:$AM$108)*'Capital Spending'!P$10*$AO$1</f>
        <v>0</v>
      </c>
      <c r="BD89" s="58">
        <f>SUM($AH89:$AM89)/SUM($AH$108:$AM$108)*'Capital Spending'!Q$10*$AO$1</f>
        <v>0</v>
      </c>
      <c r="BE89" s="58">
        <f>SUM($AH89:$AM89)/SUM($AH$108:$AM$108)*'Capital Spending'!R$10*$AO$1</f>
        <v>0</v>
      </c>
      <c r="BF89" s="58">
        <f>SUM($AH89:$AM89)/SUM($AH$108:$AM$108)*'Capital Spending'!S$10*$AO$1</f>
        <v>0</v>
      </c>
      <c r="BG89" s="58">
        <f>SUM($AH89:$AM89)/SUM($AH$108:$AM$108)*'Capital Spending'!T$10*$AO$1</f>
        <v>0</v>
      </c>
      <c r="BH89" s="58">
        <f>SUM($AH89:$AM89)/SUM($AH$108:$AM$108)*'Capital Spending'!U$10*$AO$1</f>
        <v>0</v>
      </c>
      <c r="BI89" s="19"/>
      <c r="BJ89" s="107">
        <f t="shared" si="232"/>
        <v>0</v>
      </c>
      <c r="BK89" s="31">
        <f>'[20]Retires (Asset and Reserve)'!M135</f>
        <v>0</v>
      </c>
      <c r="BL89" s="31">
        <f>'[20]Retires (Asset and Reserve)'!N135</f>
        <v>0</v>
      </c>
      <c r="BM89" s="31">
        <f>'[20]Retires (Asset and Reserve)'!O135</f>
        <v>0</v>
      </c>
      <c r="BN89" s="31">
        <f>'[20]Retires (Asset and Reserve)'!P135</f>
        <v>0</v>
      </c>
      <c r="BO89" s="31">
        <f>'[20]Retires (Asset and Reserve)'!Q135</f>
        <v>0</v>
      </c>
      <c r="BP89" s="31">
        <f>'[20]Retires (Asset and Reserve)'!R135</f>
        <v>0</v>
      </c>
      <c r="BQ89" s="18">
        <f t="shared" si="233"/>
        <v>0</v>
      </c>
      <c r="BR89" s="19">
        <f t="shared" si="234"/>
        <v>0</v>
      </c>
      <c r="BS89" s="19">
        <f t="shared" si="235"/>
        <v>0</v>
      </c>
      <c r="BT89" s="19">
        <f t="shared" si="236"/>
        <v>0</v>
      </c>
      <c r="BU89" s="19">
        <f t="shared" si="237"/>
        <v>0</v>
      </c>
      <c r="BV89" s="19">
        <f t="shared" si="238"/>
        <v>0</v>
      </c>
      <c r="BW89" s="19">
        <f t="shared" si="239"/>
        <v>0</v>
      </c>
      <c r="BX89" s="19">
        <f t="shared" si="240"/>
        <v>0</v>
      </c>
      <c r="BY89" s="19">
        <f t="shared" si="241"/>
        <v>0</v>
      </c>
      <c r="BZ89" s="19">
        <f t="shared" si="242"/>
        <v>0</v>
      </c>
      <c r="CA89" s="19">
        <f t="shared" si="243"/>
        <v>0</v>
      </c>
      <c r="CB89" s="19">
        <f t="shared" si="244"/>
        <v>0</v>
      </c>
      <c r="CC89" s="19">
        <f t="shared" si="245"/>
        <v>0</v>
      </c>
      <c r="CD89" s="19">
        <f t="shared" si="246"/>
        <v>0</v>
      </c>
      <c r="CE89" s="19">
        <f t="shared" si="247"/>
        <v>0</v>
      </c>
      <c r="CF89" s="19">
        <f t="shared" si="248"/>
        <v>0</v>
      </c>
      <c r="CG89" s="19">
        <f t="shared" si="249"/>
        <v>0</v>
      </c>
      <c r="CH89" s="19">
        <f t="shared" si="250"/>
        <v>0</v>
      </c>
      <c r="CI89" s="19">
        <f t="shared" si="251"/>
        <v>0</v>
      </c>
      <c r="CJ89" s="19">
        <f t="shared" si="252"/>
        <v>0</v>
      </c>
      <c r="CK89" s="19">
        <f t="shared" si="253"/>
        <v>0</v>
      </c>
      <c r="CL89" s="19"/>
      <c r="CM89" s="18">
        <f>'[20]Transfers (Asset and Reserve)'!N135</f>
        <v>0</v>
      </c>
      <c r="CN89" s="18">
        <f>'[20]Transfers (Asset and Reserve)'!O135</f>
        <v>0</v>
      </c>
      <c r="CO89" s="18">
        <f>'[20]Transfers (Asset and Reserve)'!P135</f>
        <v>0</v>
      </c>
      <c r="CP89" s="18">
        <f>'[20]Transfers (Asset and Reserve)'!Q135</f>
        <v>0</v>
      </c>
      <c r="CQ89" s="18">
        <f>'[20]Transfers (Asset and Reserve)'!R135</f>
        <v>0</v>
      </c>
      <c r="CR89" s="18">
        <f>'[20]Transfers (Asset and Reserve)'!S135</f>
        <v>0</v>
      </c>
      <c r="CS89" s="18">
        <v>0</v>
      </c>
      <c r="CT89" s="18">
        <v>0</v>
      </c>
      <c r="CU89" s="18">
        <v>0</v>
      </c>
      <c r="CV89" s="18">
        <v>0</v>
      </c>
      <c r="CW89" s="18">
        <v>0</v>
      </c>
      <c r="CX89" s="18">
        <v>0</v>
      </c>
      <c r="CY89" s="19">
        <v>0</v>
      </c>
      <c r="CZ89" s="19">
        <v>0</v>
      </c>
      <c r="DA89" s="19">
        <v>0</v>
      </c>
      <c r="DB89" s="19">
        <v>0</v>
      </c>
      <c r="DC89" s="19">
        <v>0</v>
      </c>
      <c r="DD89" s="19">
        <v>0</v>
      </c>
      <c r="DE89" s="19">
        <v>0</v>
      </c>
      <c r="DF89" s="19">
        <v>0</v>
      </c>
      <c r="DG89" s="19">
        <v>0</v>
      </c>
      <c r="DH89" s="19">
        <v>0</v>
      </c>
      <c r="DI89" s="19">
        <v>0</v>
      </c>
      <c r="DJ89" s="19">
        <v>0</v>
      </c>
      <c r="DK89" s="19">
        <v>0</v>
      </c>
      <c r="DL89" s="19">
        <v>0</v>
      </c>
      <c r="DM89" s="19">
        <v>0</v>
      </c>
      <c r="DN89" s="19"/>
    </row>
    <row r="90" spans="1:118">
      <c r="A90" s="142">
        <v>39101</v>
      </c>
      <c r="B90" t="s">
        <v>194</v>
      </c>
      <c r="C90" s="51">
        <f t="shared" ref="C90:C98" si="255">SUM(E90:Q90)/13</f>
        <v>0</v>
      </c>
      <c r="D90" s="51">
        <f t="shared" ref="D90:D98" si="256">SUM(T90:AF90)/13</f>
        <v>0</v>
      </c>
      <c r="E90" s="21">
        <v>0</v>
      </c>
      <c r="F90" s="19">
        <f t="shared" ref="F90:F98" si="257">E90+AH90+BK90+CM90</f>
        <v>0</v>
      </c>
      <c r="G90" s="19">
        <f t="shared" ref="G90:G98" si="258">F90+AI90+BL90+CN90</f>
        <v>0</v>
      </c>
      <c r="H90" s="19">
        <f t="shared" ref="H90:H98" si="259">G90+AJ90+BM90+CO90</f>
        <v>0</v>
      </c>
      <c r="I90" s="19">
        <f t="shared" ref="I90:I98" si="260">H90+AK90+BN90+CP90</f>
        <v>0</v>
      </c>
      <c r="J90" s="19">
        <f t="shared" ref="J90:J98" si="261">I90+AL90+BO90+CQ90</f>
        <v>0</v>
      </c>
      <c r="K90" s="19">
        <f t="shared" ref="K90:K98" si="262">J90+AM90+BP90+CR90</f>
        <v>0</v>
      </c>
      <c r="L90" s="19">
        <f t="shared" ref="L90:L98" si="263">K90+AN90+BQ90+CS90</f>
        <v>0</v>
      </c>
      <c r="M90" s="19">
        <f t="shared" ref="M90:M98" si="264">L90+AO90+BR90+CT90</f>
        <v>0</v>
      </c>
      <c r="N90" s="19">
        <f t="shared" ref="N90:N98" si="265">M90+AP90+BS90+CU90</f>
        <v>0</v>
      </c>
      <c r="O90" s="19">
        <f t="shared" ref="O90:O98" si="266">N90+AQ90+BT90+CV90</f>
        <v>0</v>
      </c>
      <c r="P90" s="19">
        <f t="shared" ref="P90:P98" si="267">O90+AR90+BU90+CW90</f>
        <v>0</v>
      </c>
      <c r="Q90" s="19">
        <f t="shared" ref="Q90:Q98" si="268">P90+AS90+BV90+CX90</f>
        <v>0</v>
      </c>
      <c r="R90" s="19">
        <f t="shared" ref="R90:R98" si="269">Q90+AT90+BW90+CY90</f>
        <v>0</v>
      </c>
      <c r="S90" s="19">
        <f t="shared" ref="S90:S98" si="270">R90+AU90+BX90+CZ90</f>
        <v>0</v>
      </c>
      <c r="T90" s="19">
        <f t="shared" ref="T90:T98" si="271">S90+AV90+BY90+DA90</f>
        <v>0</v>
      </c>
      <c r="U90" s="19">
        <f t="shared" ref="U90:U98" si="272">T90+AW90+BZ90+DB90</f>
        <v>0</v>
      </c>
      <c r="V90" s="19">
        <f t="shared" ref="V90:V98" si="273">U90+AX90+CA90+DC90</f>
        <v>0</v>
      </c>
      <c r="W90" s="19">
        <f t="shared" ref="W90:W98" si="274">V90+AY90+CB90+DD90</f>
        <v>0</v>
      </c>
      <c r="X90" s="19">
        <f t="shared" ref="X90:X98" si="275">W90+AZ90+CC90+DE90</f>
        <v>0</v>
      </c>
      <c r="Y90" s="19">
        <f t="shared" ref="Y90:Y98" si="276">X90+BA90+CD90+DF90</f>
        <v>0</v>
      </c>
      <c r="Z90" s="19">
        <f t="shared" ref="Z90:Z98" si="277">Y90+BB90+CE90+DG90</f>
        <v>0</v>
      </c>
      <c r="AA90" s="19">
        <f t="shared" ref="AA90:AA98" si="278">Z90+BC90+CF90+DH90</f>
        <v>0</v>
      </c>
      <c r="AB90" s="19">
        <f t="shared" ref="AB90:AB98" si="279">AA90+BD90+CG90+DI90</f>
        <v>0</v>
      </c>
      <c r="AC90" s="19">
        <f t="shared" ref="AC90:AC98" si="280">AB90+BE90+CH90+DJ90</f>
        <v>0</v>
      </c>
      <c r="AD90" s="19">
        <f t="shared" ref="AD90:AD98" si="281">AC90+BF90+CI90+DK90</f>
        <v>0</v>
      </c>
      <c r="AE90" s="19">
        <f t="shared" ref="AE90:AE98" si="282">AD90+BG90+CJ90+DL90</f>
        <v>0</v>
      </c>
      <c r="AF90" s="19">
        <f t="shared" ref="AF90:AF98" si="283">AE90+BH90+CK90+DM90</f>
        <v>0</v>
      </c>
      <c r="AH90" s="18">
        <f>0</f>
        <v>0</v>
      </c>
      <c r="AI90" s="18">
        <f>0</f>
        <v>0</v>
      </c>
      <c r="AJ90" s="18">
        <f>0</f>
        <v>0</v>
      </c>
      <c r="AK90" s="18">
        <f>0</f>
        <v>0</v>
      </c>
      <c r="AL90" s="18">
        <f>0</f>
        <v>0</v>
      </c>
      <c r="AM90" s="18">
        <f>0</f>
        <v>0</v>
      </c>
      <c r="AN90" s="58">
        <f t="shared" si="254"/>
        <v>0</v>
      </c>
      <c r="AO90" s="58">
        <f t="shared" si="254"/>
        <v>0</v>
      </c>
      <c r="AP90" s="58">
        <f t="shared" si="254"/>
        <v>0</v>
      </c>
      <c r="AQ90" s="58">
        <f>SUM($AH90:$AM90)/SUM($AH$108:$AM$108)*'Capital Spending'!D$10*$AO$1</f>
        <v>0</v>
      </c>
      <c r="AR90" s="58">
        <f>SUM($AH90:$AM90)/SUM($AH$108:$AM$108)*'Capital Spending'!E$10*$AO$1</f>
        <v>0</v>
      </c>
      <c r="AS90" s="58">
        <f>SUM($AH90:$AM90)/SUM($AH$108:$AM$108)*'Capital Spending'!F$10*$AO$1</f>
        <v>0</v>
      </c>
      <c r="AT90" s="58">
        <f>SUM($AH90:$AM90)/SUM($AH$108:$AM$108)*'Capital Spending'!G$10*$AO$1</f>
        <v>0</v>
      </c>
      <c r="AU90" s="58">
        <f>SUM($AH90:$AM90)/SUM($AH$108:$AM$108)*'Capital Spending'!H$10*$AO$1</f>
        <v>0</v>
      </c>
      <c r="AV90" s="58">
        <f>SUM($AH90:$AM90)/SUM($AH$108:$AM$108)*'Capital Spending'!I$10*$AO$1</f>
        <v>0</v>
      </c>
      <c r="AW90" s="58">
        <f>SUM($AH90:$AM90)/SUM($AH$108:$AM$108)*'Capital Spending'!J$10*$AO$1</f>
        <v>0</v>
      </c>
      <c r="AX90" s="58">
        <f>SUM($AH90:$AM90)/SUM($AH$108:$AM$108)*'Capital Spending'!K$10*$AO$1</f>
        <v>0</v>
      </c>
      <c r="AY90" s="58">
        <f>SUM($AH90:$AM90)/SUM($AH$108:$AM$108)*'Capital Spending'!L$10*$AO$1</f>
        <v>0</v>
      </c>
      <c r="AZ90" s="58">
        <f>SUM($AH90:$AM90)/SUM($AH$108:$AM$108)*'Capital Spending'!M$10*$AO$1</f>
        <v>0</v>
      </c>
      <c r="BA90" s="58">
        <f>SUM($AH90:$AM90)/SUM($AH$108:$AM$108)*'Capital Spending'!N$10*$AO$1</f>
        <v>0</v>
      </c>
      <c r="BB90" s="58">
        <f>SUM($AH90:$AM90)/SUM($AH$108:$AM$108)*'Capital Spending'!O$10*$AO$1</f>
        <v>0</v>
      </c>
      <c r="BC90" s="58">
        <f>SUM($AH90:$AM90)/SUM($AH$108:$AM$108)*'Capital Spending'!P$10*$AO$1</f>
        <v>0</v>
      </c>
      <c r="BD90" s="58">
        <f>SUM($AH90:$AM90)/SUM($AH$108:$AM$108)*'Capital Spending'!Q$10*$AO$1</f>
        <v>0</v>
      </c>
      <c r="BE90" s="58">
        <f>SUM($AH90:$AM90)/SUM($AH$108:$AM$108)*'Capital Spending'!R$10*$AO$1</f>
        <v>0</v>
      </c>
      <c r="BF90" s="58">
        <f>SUM($AH90:$AM90)/SUM($AH$108:$AM$108)*'Capital Spending'!S$10*$AO$1</f>
        <v>0</v>
      </c>
      <c r="BG90" s="58">
        <f>SUM($AH90:$AM90)/SUM($AH$108:$AM$108)*'Capital Spending'!T$10*$AO$1</f>
        <v>0</v>
      </c>
      <c r="BH90" s="58">
        <f>SUM($AH90:$AM90)/SUM($AH$108:$AM$108)*'Capital Spending'!U$10*$AO$1</f>
        <v>0</v>
      </c>
      <c r="BI90" s="19"/>
      <c r="BJ90" s="107"/>
      <c r="BK90" s="31">
        <f>0</f>
        <v>0</v>
      </c>
      <c r="BL90" s="31">
        <f>0</f>
        <v>0</v>
      </c>
      <c r="BM90" s="31">
        <f>0</f>
        <v>0</v>
      </c>
      <c r="BN90" s="31">
        <f>0</f>
        <v>0</v>
      </c>
      <c r="BO90" s="31">
        <f>0</f>
        <v>0</v>
      </c>
      <c r="BP90" s="31">
        <f>0</f>
        <v>0</v>
      </c>
      <c r="BQ90" s="18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8">
        <f>0</f>
        <v>0</v>
      </c>
      <c r="CN90" s="18">
        <f>0</f>
        <v>0</v>
      </c>
      <c r="CO90" s="18">
        <f>0</f>
        <v>0</v>
      </c>
      <c r="CP90" s="18">
        <f>0</f>
        <v>0</v>
      </c>
      <c r="CQ90" s="18">
        <f>0</f>
        <v>0</v>
      </c>
      <c r="CR90" s="18">
        <f>0</f>
        <v>0</v>
      </c>
      <c r="CS90" s="18">
        <v>0</v>
      </c>
      <c r="CT90" s="18">
        <v>0</v>
      </c>
      <c r="CU90" s="18">
        <v>0</v>
      </c>
      <c r="CV90" s="18">
        <v>0</v>
      </c>
      <c r="CW90" s="18">
        <v>0</v>
      </c>
      <c r="CX90" s="18">
        <v>0</v>
      </c>
      <c r="CY90" s="19">
        <v>0</v>
      </c>
      <c r="CZ90" s="19">
        <v>0</v>
      </c>
      <c r="DA90" s="19">
        <v>0</v>
      </c>
      <c r="DB90" s="19">
        <v>0</v>
      </c>
      <c r="DC90" s="19">
        <v>0</v>
      </c>
      <c r="DD90" s="19">
        <v>0</v>
      </c>
      <c r="DE90" s="19">
        <v>0</v>
      </c>
      <c r="DF90" s="19">
        <v>0</v>
      </c>
      <c r="DG90" s="19">
        <v>0</v>
      </c>
      <c r="DH90" s="19">
        <v>0</v>
      </c>
      <c r="DI90" s="19">
        <v>0</v>
      </c>
      <c r="DJ90" s="19">
        <v>0</v>
      </c>
      <c r="DK90" s="19">
        <v>0</v>
      </c>
      <c r="DL90" s="19">
        <v>0</v>
      </c>
      <c r="DM90" s="19">
        <v>0</v>
      </c>
      <c r="DN90" s="19"/>
    </row>
    <row r="91" spans="1:118">
      <c r="A91" s="142">
        <v>39103</v>
      </c>
      <c r="B91" t="s">
        <v>213</v>
      </c>
      <c r="C91" s="51">
        <f t="shared" si="255"/>
        <v>0</v>
      </c>
      <c r="D91" s="51">
        <f t="shared" si="256"/>
        <v>0</v>
      </c>
      <c r="E91" s="21">
        <v>0</v>
      </c>
      <c r="F91" s="19">
        <f t="shared" si="257"/>
        <v>0</v>
      </c>
      <c r="G91" s="19">
        <f t="shared" si="258"/>
        <v>0</v>
      </c>
      <c r="H91" s="19">
        <f t="shared" si="259"/>
        <v>0</v>
      </c>
      <c r="I91" s="19">
        <f t="shared" si="260"/>
        <v>0</v>
      </c>
      <c r="J91" s="19">
        <f t="shared" si="261"/>
        <v>0</v>
      </c>
      <c r="K91" s="19">
        <f t="shared" si="262"/>
        <v>0</v>
      </c>
      <c r="L91" s="19">
        <f t="shared" si="263"/>
        <v>0</v>
      </c>
      <c r="M91" s="19">
        <f t="shared" si="264"/>
        <v>0</v>
      </c>
      <c r="N91" s="19">
        <f t="shared" si="265"/>
        <v>0</v>
      </c>
      <c r="O91" s="19">
        <f t="shared" si="266"/>
        <v>0</v>
      </c>
      <c r="P91" s="19">
        <f t="shared" si="267"/>
        <v>0</v>
      </c>
      <c r="Q91" s="19">
        <f t="shared" si="268"/>
        <v>0</v>
      </c>
      <c r="R91" s="19">
        <f t="shared" si="269"/>
        <v>0</v>
      </c>
      <c r="S91" s="19">
        <f t="shared" si="270"/>
        <v>0</v>
      </c>
      <c r="T91" s="19">
        <f t="shared" si="271"/>
        <v>0</v>
      </c>
      <c r="U91" s="19">
        <f t="shared" si="272"/>
        <v>0</v>
      </c>
      <c r="V91" s="19">
        <f t="shared" si="273"/>
        <v>0</v>
      </c>
      <c r="W91" s="19">
        <f t="shared" si="274"/>
        <v>0</v>
      </c>
      <c r="X91" s="19">
        <f t="shared" si="275"/>
        <v>0</v>
      </c>
      <c r="Y91" s="19">
        <f t="shared" si="276"/>
        <v>0</v>
      </c>
      <c r="Z91" s="19">
        <f t="shared" si="277"/>
        <v>0</v>
      </c>
      <c r="AA91" s="19">
        <f t="shared" si="278"/>
        <v>0</v>
      </c>
      <c r="AB91" s="19">
        <f t="shared" si="279"/>
        <v>0</v>
      </c>
      <c r="AC91" s="19">
        <f t="shared" si="280"/>
        <v>0</v>
      </c>
      <c r="AD91" s="19">
        <f t="shared" si="281"/>
        <v>0</v>
      </c>
      <c r="AE91" s="19">
        <f t="shared" si="282"/>
        <v>0</v>
      </c>
      <c r="AF91" s="19">
        <f t="shared" si="283"/>
        <v>0</v>
      </c>
      <c r="AH91" s="18">
        <f>0</f>
        <v>0</v>
      </c>
      <c r="AI91" s="18">
        <f>0</f>
        <v>0</v>
      </c>
      <c r="AJ91" s="18">
        <f>0</f>
        <v>0</v>
      </c>
      <c r="AK91" s="18">
        <f>0</f>
        <v>0</v>
      </c>
      <c r="AL91" s="18">
        <f>0</f>
        <v>0</v>
      </c>
      <c r="AM91" s="18">
        <f>0</f>
        <v>0</v>
      </c>
      <c r="AN91" s="58">
        <f t="shared" si="254"/>
        <v>0</v>
      </c>
      <c r="AO91" s="58">
        <f t="shared" si="254"/>
        <v>0</v>
      </c>
      <c r="AP91" s="58">
        <f t="shared" si="254"/>
        <v>0</v>
      </c>
      <c r="AQ91" s="58">
        <f>SUM($AH91:$AM91)/SUM($AH$108:$AM$108)*'Capital Spending'!D$10*$AO$1</f>
        <v>0</v>
      </c>
      <c r="AR91" s="58">
        <f>SUM($AH91:$AM91)/SUM($AH$108:$AM$108)*'Capital Spending'!E$10*$AO$1</f>
        <v>0</v>
      </c>
      <c r="AS91" s="58">
        <f>SUM($AH91:$AM91)/SUM($AH$108:$AM$108)*'Capital Spending'!F$10*$AO$1</f>
        <v>0</v>
      </c>
      <c r="AT91" s="58">
        <f>SUM($AH91:$AM91)/SUM($AH$108:$AM$108)*'Capital Spending'!G$10*$AO$1</f>
        <v>0</v>
      </c>
      <c r="AU91" s="58">
        <f>SUM($AH91:$AM91)/SUM($AH$108:$AM$108)*'Capital Spending'!H$10*$AO$1</f>
        <v>0</v>
      </c>
      <c r="AV91" s="58">
        <f>SUM($AH91:$AM91)/SUM($AH$108:$AM$108)*'Capital Spending'!I$10*$AO$1</f>
        <v>0</v>
      </c>
      <c r="AW91" s="58">
        <f>SUM($AH91:$AM91)/SUM($AH$108:$AM$108)*'Capital Spending'!J$10*$AO$1</f>
        <v>0</v>
      </c>
      <c r="AX91" s="58">
        <f>SUM($AH91:$AM91)/SUM($AH$108:$AM$108)*'Capital Spending'!K$10*$AO$1</f>
        <v>0</v>
      </c>
      <c r="AY91" s="58">
        <f>SUM($AH91:$AM91)/SUM($AH$108:$AM$108)*'Capital Spending'!L$10*$AO$1</f>
        <v>0</v>
      </c>
      <c r="AZ91" s="58">
        <f>SUM($AH91:$AM91)/SUM($AH$108:$AM$108)*'Capital Spending'!M$10*$AO$1</f>
        <v>0</v>
      </c>
      <c r="BA91" s="58">
        <f>SUM($AH91:$AM91)/SUM($AH$108:$AM$108)*'Capital Spending'!N$10*$AO$1</f>
        <v>0</v>
      </c>
      <c r="BB91" s="58">
        <f>SUM($AH91:$AM91)/SUM($AH$108:$AM$108)*'Capital Spending'!O$10*$AO$1</f>
        <v>0</v>
      </c>
      <c r="BC91" s="58">
        <f>SUM($AH91:$AM91)/SUM($AH$108:$AM$108)*'Capital Spending'!P$10*$AO$1</f>
        <v>0</v>
      </c>
      <c r="BD91" s="58">
        <f>SUM($AH91:$AM91)/SUM($AH$108:$AM$108)*'Capital Spending'!Q$10*$AO$1</f>
        <v>0</v>
      </c>
      <c r="BE91" s="58">
        <f>SUM($AH91:$AM91)/SUM($AH$108:$AM$108)*'Capital Spending'!R$10*$AO$1</f>
        <v>0</v>
      </c>
      <c r="BF91" s="58">
        <f>SUM($AH91:$AM91)/SUM($AH$108:$AM$108)*'Capital Spending'!S$10*$AO$1</f>
        <v>0</v>
      </c>
      <c r="BG91" s="58">
        <f>SUM($AH91:$AM91)/SUM($AH$108:$AM$108)*'Capital Spending'!T$10*$AO$1</f>
        <v>0</v>
      </c>
      <c r="BH91" s="58">
        <f>SUM($AH91:$AM91)/SUM($AH$108:$AM$108)*'Capital Spending'!U$10*$AO$1</f>
        <v>0</v>
      </c>
      <c r="BI91" s="19"/>
      <c r="BJ91" s="107"/>
      <c r="BK91" s="31">
        <f>0</f>
        <v>0</v>
      </c>
      <c r="BL91" s="31">
        <f>0</f>
        <v>0</v>
      </c>
      <c r="BM91" s="31">
        <f>0</f>
        <v>0</v>
      </c>
      <c r="BN91" s="31">
        <f>0</f>
        <v>0</v>
      </c>
      <c r="BO91" s="31">
        <f>0</f>
        <v>0</v>
      </c>
      <c r="BP91" s="31">
        <f>0</f>
        <v>0</v>
      </c>
      <c r="BQ91" s="18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8">
        <f>0</f>
        <v>0</v>
      </c>
      <c r="CN91" s="18">
        <f>0</f>
        <v>0</v>
      </c>
      <c r="CO91" s="18">
        <f>0</f>
        <v>0</v>
      </c>
      <c r="CP91" s="18">
        <f>0</f>
        <v>0</v>
      </c>
      <c r="CQ91" s="18">
        <f>0</f>
        <v>0</v>
      </c>
      <c r="CR91" s="18">
        <f>0</f>
        <v>0</v>
      </c>
      <c r="CS91" s="18">
        <v>0</v>
      </c>
      <c r="CT91" s="18">
        <v>0</v>
      </c>
      <c r="CU91" s="18">
        <v>0</v>
      </c>
      <c r="CV91" s="18">
        <v>0</v>
      </c>
      <c r="CW91" s="18">
        <v>0</v>
      </c>
      <c r="CX91" s="18">
        <v>0</v>
      </c>
      <c r="CY91" s="19">
        <v>0</v>
      </c>
      <c r="CZ91" s="19">
        <v>0</v>
      </c>
      <c r="DA91" s="19">
        <v>0</v>
      </c>
      <c r="DB91" s="19">
        <v>0</v>
      </c>
      <c r="DC91" s="19">
        <v>0</v>
      </c>
      <c r="DD91" s="19">
        <v>0</v>
      </c>
      <c r="DE91" s="19">
        <v>0</v>
      </c>
      <c r="DF91" s="19">
        <v>0</v>
      </c>
      <c r="DG91" s="19">
        <v>0</v>
      </c>
      <c r="DH91" s="19">
        <v>0</v>
      </c>
      <c r="DI91" s="19">
        <v>0</v>
      </c>
      <c r="DJ91" s="19">
        <v>0</v>
      </c>
      <c r="DK91" s="19">
        <v>0</v>
      </c>
      <c r="DL91" s="19">
        <v>0</v>
      </c>
      <c r="DM91" s="19">
        <v>0</v>
      </c>
      <c r="DN91" s="19"/>
    </row>
    <row r="92" spans="1:118">
      <c r="A92" s="48">
        <v>39200</v>
      </c>
      <c r="B92" s="16" t="s">
        <v>40</v>
      </c>
      <c r="C92" s="51">
        <f t="shared" si="255"/>
        <v>27284.69</v>
      </c>
      <c r="D92" s="51">
        <f t="shared" si="256"/>
        <v>27284.69</v>
      </c>
      <c r="E92" s="21">
        <f>'[20]Asset End Balances'!$N$136</f>
        <v>27284.69</v>
      </c>
      <c r="F92" s="19">
        <f t="shared" si="257"/>
        <v>27284.69</v>
      </c>
      <c r="G92" s="19">
        <f t="shared" si="258"/>
        <v>27284.69</v>
      </c>
      <c r="H92" s="19">
        <f t="shared" si="259"/>
        <v>27284.69</v>
      </c>
      <c r="I92" s="19">
        <f t="shared" si="260"/>
        <v>27284.69</v>
      </c>
      <c r="J92" s="19">
        <f t="shared" si="261"/>
        <v>27284.69</v>
      </c>
      <c r="K92" s="19">
        <f t="shared" si="262"/>
        <v>27284.69</v>
      </c>
      <c r="L92" s="19">
        <f t="shared" si="263"/>
        <v>27284.69</v>
      </c>
      <c r="M92" s="19">
        <f t="shared" si="264"/>
        <v>27284.69</v>
      </c>
      <c r="N92" s="19">
        <f t="shared" si="265"/>
        <v>27284.69</v>
      </c>
      <c r="O92" s="19">
        <f t="shared" si="266"/>
        <v>27284.69</v>
      </c>
      <c r="P92" s="19">
        <f t="shared" si="267"/>
        <v>27284.69</v>
      </c>
      <c r="Q92" s="19">
        <f t="shared" si="268"/>
        <v>27284.69</v>
      </c>
      <c r="R92" s="19">
        <f t="shared" si="269"/>
        <v>27284.69</v>
      </c>
      <c r="S92" s="19">
        <f t="shared" si="270"/>
        <v>27284.69</v>
      </c>
      <c r="T92" s="19">
        <f t="shared" si="271"/>
        <v>27284.69</v>
      </c>
      <c r="U92" s="19">
        <f t="shared" si="272"/>
        <v>27284.69</v>
      </c>
      <c r="V92" s="19">
        <f t="shared" si="273"/>
        <v>27284.69</v>
      </c>
      <c r="W92" s="19">
        <f t="shared" si="274"/>
        <v>27284.69</v>
      </c>
      <c r="X92" s="19">
        <f t="shared" si="275"/>
        <v>27284.69</v>
      </c>
      <c r="Y92" s="19">
        <f t="shared" si="276"/>
        <v>27284.69</v>
      </c>
      <c r="Z92" s="19">
        <f t="shared" si="277"/>
        <v>27284.69</v>
      </c>
      <c r="AA92" s="19">
        <f t="shared" si="278"/>
        <v>27284.69</v>
      </c>
      <c r="AB92" s="19">
        <f t="shared" si="279"/>
        <v>27284.69</v>
      </c>
      <c r="AC92" s="19">
        <f t="shared" si="280"/>
        <v>27284.69</v>
      </c>
      <c r="AD92" s="19">
        <f t="shared" si="281"/>
        <v>27284.69</v>
      </c>
      <c r="AE92" s="19">
        <f t="shared" si="282"/>
        <v>27284.69</v>
      </c>
      <c r="AF92" s="19">
        <f t="shared" si="283"/>
        <v>27284.69</v>
      </c>
      <c r="AH92" s="18">
        <f>'[20]Additions (Asset and Reserve)'!O136</f>
        <v>0</v>
      </c>
      <c r="AI92" s="18">
        <f>'[20]Additions (Asset and Reserve)'!P136</f>
        <v>0</v>
      </c>
      <c r="AJ92" s="18">
        <f>'[20]Additions (Asset and Reserve)'!Q136</f>
        <v>0</v>
      </c>
      <c r="AK92" s="18">
        <f>'[20]Additions (Asset and Reserve)'!R136</f>
        <v>0</v>
      </c>
      <c r="AL92" s="18">
        <f>'[20]Additions (Asset and Reserve)'!S136</f>
        <v>0</v>
      </c>
      <c r="AM92" s="18">
        <f>'[20]Additions (Asset and Reserve)'!T136</f>
        <v>0</v>
      </c>
      <c r="AN92" s="58">
        <f t="shared" si="254"/>
        <v>0</v>
      </c>
      <c r="AO92" s="58">
        <f t="shared" si="254"/>
        <v>0</v>
      </c>
      <c r="AP92" s="58">
        <f t="shared" si="254"/>
        <v>0</v>
      </c>
      <c r="AQ92" s="58">
        <f>SUM($AH92:$AM92)/SUM($AH$108:$AM$108)*'Capital Spending'!D$10*$AO$1</f>
        <v>0</v>
      </c>
      <c r="AR92" s="58">
        <f>SUM($AH92:$AM92)/SUM($AH$108:$AM$108)*'Capital Spending'!E$10*$AO$1</f>
        <v>0</v>
      </c>
      <c r="AS92" s="58">
        <f>SUM($AH92:$AM92)/SUM($AH$108:$AM$108)*'Capital Spending'!F$10*$AO$1</f>
        <v>0</v>
      </c>
      <c r="AT92" s="58">
        <f>SUM($AH92:$AM92)/SUM($AH$108:$AM$108)*'Capital Spending'!G$10*$AO$1</f>
        <v>0</v>
      </c>
      <c r="AU92" s="58">
        <f>SUM($AH92:$AM92)/SUM($AH$108:$AM$108)*'Capital Spending'!H$10*$AO$1</f>
        <v>0</v>
      </c>
      <c r="AV92" s="58">
        <f>SUM($AH92:$AM92)/SUM($AH$108:$AM$108)*'Capital Spending'!I$10*$AO$1</f>
        <v>0</v>
      </c>
      <c r="AW92" s="58">
        <f>SUM($AH92:$AM92)/SUM($AH$108:$AM$108)*'Capital Spending'!J$10*$AO$1</f>
        <v>0</v>
      </c>
      <c r="AX92" s="58">
        <f>SUM($AH92:$AM92)/SUM($AH$108:$AM$108)*'Capital Spending'!K$10*$AO$1</f>
        <v>0</v>
      </c>
      <c r="AY92" s="58">
        <f>SUM($AH92:$AM92)/SUM($AH$108:$AM$108)*'Capital Spending'!L$10*$AO$1</f>
        <v>0</v>
      </c>
      <c r="AZ92" s="58">
        <f>SUM($AH92:$AM92)/SUM($AH$108:$AM$108)*'Capital Spending'!M$10*$AO$1</f>
        <v>0</v>
      </c>
      <c r="BA92" s="58">
        <f>SUM($AH92:$AM92)/SUM($AH$108:$AM$108)*'Capital Spending'!N$10*$AO$1</f>
        <v>0</v>
      </c>
      <c r="BB92" s="58">
        <f>SUM($AH92:$AM92)/SUM($AH$108:$AM$108)*'Capital Spending'!O$10*$AO$1</f>
        <v>0</v>
      </c>
      <c r="BC92" s="58">
        <f>SUM($AH92:$AM92)/SUM($AH$108:$AM$108)*'Capital Spending'!P$10*$AO$1</f>
        <v>0</v>
      </c>
      <c r="BD92" s="58">
        <f>SUM($AH92:$AM92)/SUM($AH$108:$AM$108)*'Capital Spending'!Q$10*$AO$1</f>
        <v>0</v>
      </c>
      <c r="BE92" s="58">
        <f>SUM($AH92:$AM92)/SUM($AH$108:$AM$108)*'Capital Spending'!R$10*$AO$1</f>
        <v>0</v>
      </c>
      <c r="BF92" s="58">
        <f>SUM($AH92:$AM92)/SUM($AH$108:$AM$108)*'Capital Spending'!S$10*$AO$1</f>
        <v>0</v>
      </c>
      <c r="BG92" s="58">
        <f>SUM($AH92:$AM92)/SUM($AH$108:$AM$108)*'Capital Spending'!T$10*$AO$1</f>
        <v>0</v>
      </c>
      <c r="BH92" s="58">
        <f>SUM($AH92:$AM92)/SUM($AH$108:$AM$108)*'Capital Spending'!U$10*$AO$1</f>
        <v>0</v>
      </c>
      <c r="BI92" s="19"/>
      <c r="BJ92" s="107">
        <f t="shared" si="232"/>
        <v>0</v>
      </c>
      <c r="BK92" s="31">
        <f>'[20]Retires (Asset and Reserve)'!M136</f>
        <v>0</v>
      </c>
      <c r="BL92" s="31">
        <f>'[20]Retires (Asset and Reserve)'!N136</f>
        <v>0</v>
      </c>
      <c r="BM92" s="31">
        <f>'[20]Retires (Asset and Reserve)'!O136</f>
        <v>0</v>
      </c>
      <c r="BN92" s="31">
        <f>'[20]Retires (Asset and Reserve)'!P136</f>
        <v>0</v>
      </c>
      <c r="BO92" s="31">
        <f>'[20]Retires (Asset and Reserve)'!Q136</f>
        <v>0</v>
      </c>
      <c r="BP92" s="31">
        <f>'[20]Retires (Asset and Reserve)'!R136</f>
        <v>0</v>
      </c>
      <c r="BQ92" s="18">
        <f t="shared" si="233"/>
        <v>0</v>
      </c>
      <c r="BR92" s="19">
        <f t="shared" si="234"/>
        <v>0</v>
      </c>
      <c r="BS92" s="19">
        <f t="shared" si="235"/>
        <v>0</v>
      </c>
      <c r="BT92" s="19">
        <f t="shared" si="236"/>
        <v>0</v>
      </c>
      <c r="BU92" s="19">
        <f t="shared" si="237"/>
        <v>0</v>
      </c>
      <c r="BV92" s="19">
        <f t="shared" si="238"/>
        <v>0</v>
      </c>
      <c r="BW92" s="19">
        <f t="shared" si="239"/>
        <v>0</v>
      </c>
      <c r="BX92" s="19">
        <f t="shared" si="240"/>
        <v>0</v>
      </c>
      <c r="BY92" s="19">
        <f t="shared" si="241"/>
        <v>0</v>
      </c>
      <c r="BZ92" s="19">
        <f t="shared" si="242"/>
        <v>0</v>
      </c>
      <c r="CA92" s="19">
        <f t="shared" si="243"/>
        <v>0</v>
      </c>
      <c r="CB92" s="19">
        <f t="shared" si="244"/>
        <v>0</v>
      </c>
      <c r="CC92" s="19">
        <f t="shared" si="245"/>
        <v>0</v>
      </c>
      <c r="CD92" s="19">
        <f t="shared" si="246"/>
        <v>0</v>
      </c>
      <c r="CE92" s="19">
        <f t="shared" si="247"/>
        <v>0</v>
      </c>
      <c r="CF92" s="19">
        <f t="shared" si="248"/>
        <v>0</v>
      </c>
      <c r="CG92" s="19">
        <f t="shared" si="249"/>
        <v>0</v>
      </c>
      <c r="CH92" s="19">
        <f t="shared" si="250"/>
        <v>0</v>
      </c>
      <c r="CI92" s="19">
        <f t="shared" si="251"/>
        <v>0</v>
      </c>
      <c r="CJ92" s="19">
        <f t="shared" si="252"/>
        <v>0</v>
      </c>
      <c r="CK92" s="19">
        <f t="shared" si="253"/>
        <v>0</v>
      </c>
      <c r="CL92" s="19"/>
      <c r="CM92" s="18">
        <f>'[20]Transfers (Asset and Reserve)'!N136</f>
        <v>0</v>
      </c>
      <c r="CN92" s="18">
        <f>'[20]Transfers (Asset and Reserve)'!O136</f>
        <v>0</v>
      </c>
      <c r="CO92" s="18">
        <f>'[20]Transfers (Asset and Reserve)'!P136</f>
        <v>0</v>
      </c>
      <c r="CP92" s="18">
        <f>'[20]Transfers (Asset and Reserve)'!Q136</f>
        <v>0</v>
      </c>
      <c r="CQ92" s="18">
        <f>'[20]Transfers (Asset and Reserve)'!R136</f>
        <v>0</v>
      </c>
      <c r="CR92" s="18">
        <f>'[20]Transfers (Asset and Reserve)'!S136</f>
        <v>0</v>
      </c>
      <c r="CS92" s="18">
        <v>0</v>
      </c>
      <c r="CT92" s="18">
        <v>0</v>
      </c>
      <c r="CU92" s="18">
        <v>0</v>
      </c>
      <c r="CV92" s="18">
        <v>0</v>
      </c>
      <c r="CW92" s="18">
        <v>0</v>
      </c>
      <c r="CX92" s="18">
        <v>0</v>
      </c>
      <c r="CY92" s="19">
        <v>0</v>
      </c>
      <c r="CZ92" s="19">
        <v>0</v>
      </c>
      <c r="DA92" s="19">
        <v>0</v>
      </c>
      <c r="DB92" s="19">
        <v>0</v>
      </c>
      <c r="DC92" s="19">
        <v>0</v>
      </c>
      <c r="DD92" s="19">
        <v>0</v>
      </c>
      <c r="DE92" s="19">
        <v>0</v>
      </c>
      <c r="DF92" s="19">
        <v>0</v>
      </c>
      <c r="DG92" s="19">
        <v>0</v>
      </c>
      <c r="DH92" s="19">
        <v>0</v>
      </c>
      <c r="DI92" s="19">
        <v>0</v>
      </c>
      <c r="DJ92" s="19">
        <v>0</v>
      </c>
      <c r="DK92" s="19">
        <v>0</v>
      </c>
      <c r="DL92" s="19">
        <v>0</v>
      </c>
      <c r="DM92" s="19">
        <v>0</v>
      </c>
      <c r="DN92" s="19"/>
    </row>
    <row r="93" spans="1:118">
      <c r="A93" s="142">
        <v>39300</v>
      </c>
      <c r="B93" t="s">
        <v>219</v>
      </c>
      <c r="C93" s="51">
        <f t="shared" si="255"/>
        <v>0</v>
      </c>
      <c r="D93" s="51">
        <f t="shared" si="256"/>
        <v>0</v>
      </c>
      <c r="E93" s="21">
        <v>0</v>
      </c>
      <c r="F93" s="19">
        <f t="shared" si="257"/>
        <v>0</v>
      </c>
      <c r="G93" s="19">
        <f t="shared" si="258"/>
        <v>0</v>
      </c>
      <c r="H93" s="19">
        <f t="shared" si="259"/>
        <v>0</v>
      </c>
      <c r="I93" s="19">
        <f t="shared" si="260"/>
        <v>0</v>
      </c>
      <c r="J93" s="19">
        <f t="shared" si="261"/>
        <v>0</v>
      </c>
      <c r="K93" s="19">
        <f t="shared" si="262"/>
        <v>0</v>
      </c>
      <c r="L93" s="19">
        <f t="shared" si="263"/>
        <v>0</v>
      </c>
      <c r="M93" s="19">
        <f t="shared" si="264"/>
        <v>0</v>
      </c>
      <c r="N93" s="19">
        <f t="shared" si="265"/>
        <v>0</v>
      </c>
      <c r="O93" s="19">
        <f t="shared" si="266"/>
        <v>0</v>
      </c>
      <c r="P93" s="19">
        <f t="shared" si="267"/>
        <v>0</v>
      </c>
      <c r="Q93" s="19">
        <f t="shared" si="268"/>
        <v>0</v>
      </c>
      <c r="R93" s="19">
        <f t="shared" si="269"/>
        <v>0</v>
      </c>
      <c r="S93" s="19">
        <f t="shared" si="270"/>
        <v>0</v>
      </c>
      <c r="T93" s="19">
        <f t="shared" si="271"/>
        <v>0</v>
      </c>
      <c r="U93" s="19">
        <f t="shared" si="272"/>
        <v>0</v>
      </c>
      <c r="V93" s="19">
        <f t="shared" si="273"/>
        <v>0</v>
      </c>
      <c r="W93" s="19">
        <f t="shared" si="274"/>
        <v>0</v>
      </c>
      <c r="X93" s="19">
        <f t="shared" si="275"/>
        <v>0</v>
      </c>
      <c r="Y93" s="19">
        <f t="shared" si="276"/>
        <v>0</v>
      </c>
      <c r="Z93" s="19">
        <f t="shared" si="277"/>
        <v>0</v>
      </c>
      <c r="AA93" s="19">
        <f t="shared" si="278"/>
        <v>0</v>
      </c>
      <c r="AB93" s="19">
        <f t="shared" si="279"/>
        <v>0</v>
      </c>
      <c r="AC93" s="19">
        <f t="shared" si="280"/>
        <v>0</v>
      </c>
      <c r="AD93" s="19">
        <f t="shared" si="281"/>
        <v>0</v>
      </c>
      <c r="AE93" s="19">
        <f t="shared" si="282"/>
        <v>0</v>
      </c>
      <c r="AF93" s="19">
        <f t="shared" si="283"/>
        <v>0</v>
      </c>
      <c r="AH93" s="18">
        <f>0</f>
        <v>0</v>
      </c>
      <c r="AI93" s="18">
        <f>0</f>
        <v>0</v>
      </c>
      <c r="AJ93" s="18">
        <f>0</f>
        <v>0</v>
      </c>
      <c r="AK93" s="18">
        <f>0</f>
        <v>0</v>
      </c>
      <c r="AL93" s="18">
        <f>0</f>
        <v>0</v>
      </c>
      <c r="AM93" s="18">
        <f>0</f>
        <v>0</v>
      </c>
      <c r="AN93" s="58">
        <f t="shared" si="254"/>
        <v>0</v>
      </c>
      <c r="AO93" s="58">
        <f t="shared" si="254"/>
        <v>0</v>
      </c>
      <c r="AP93" s="58">
        <f t="shared" si="254"/>
        <v>0</v>
      </c>
      <c r="AQ93" s="58">
        <f>SUM($AH93:$AM93)/SUM($AH$108:$AM$108)*'Capital Spending'!D$10*$AO$1</f>
        <v>0</v>
      </c>
      <c r="AR93" s="58">
        <f>SUM($AH93:$AM93)/SUM($AH$108:$AM$108)*'Capital Spending'!E$10*$AO$1</f>
        <v>0</v>
      </c>
      <c r="AS93" s="58">
        <f>SUM($AH93:$AM93)/SUM($AH$108:$AM$108)*'Capital Spending'!F$10*$AO$1</f>
        <v>0</v>
      </c>
      <c r="AT93" s="58">
        <f>SUM($AH93:$AM93)/SUM($AH$108:$AM$108)*'Capital Spending'!G$10*$AO$1</f>
        <v>0</v>
      </c>
      <c r="AU93" s="58">
        <f>SUM($AH93:$AM93)/SUM($AH$108:$AM$108)*'Capital Spending'!H$10*$AO$1</f>
        <v>0</v>
      </c>
      <c r="AV93" s="58">
        <f>SUM($AH93:$AM93)/SUM($AH$108:$AM$108)*'Capital Spending'!I$10*$AO$1</f>
        <v>0</v>
      </c>
      <c r="AW93" s="58">
        <f>SUM($AH93:$AM93)/SUM($AH$108:$AM$108)*'Capital Spending'!J$10*$AO$1</f>
        <v>0</v>
      </c>
      <c r="AX93" s="58">
        <f>SUM($AH93:$AM93)/SUM($AH$108:$AM$108)*'Capital Spending'!K$10*$AO$1</f>
        <v>0</v>
      </c>
      <c r="AY93" s="58">
        <f>SUM($AH93:$AM93)/SUM($AH$108:$AM$108)*'Capital Spending'!L$10*$AO$1</f>
        <v>0</v>
      </c>
      <c r="AZ93" s="58">
        <f>SUM($AH93:$AM93)/SUM($AH$108:$AM$108)*'Capital Spending'!M$10*$AO$1</f>
        <v>0</v>
      </c>
      <c r="BA93" s="58">
        <f>SUM($AH93:$AM93)/SUM($AH$108:$AM$108)*'Capital Spending'!N$10*$AO$1</f>
        <v>0</v>
      </c>
      <c r="BB93" s="58">
        <f>SUM($AH93:$AM93)/SUM($AH$108:$AM$108)*'Capital Spending'!O$10*$AO$1</f>
        <v>0</v>
      </c>
      <c r="BC93" s="58">
        <f>SUM($AH93:$AM93)/SUM($AH$108:$AM$108)*'Capital Spending'!P$10*$AO$1</f>
        <v>0</v>
      </c>
      <c r="BD93" s="58">
        <f>SUM($AH93:$AM93)/SUM($AH$108:$AM$108)*'Capital Spending'!Q$10*$AO$1</f>
        <v>0</v>
      </c>
      <c r="BE93" s="58">
        <f>SUM($AH93:$AM93)/SUM($AH$108:$AM$108)*'Capital Spending'!R$10*$AO$1</f>
        <v>0</v>
      </c>
      <c r="BF93" s="58">
        <f>SUM($AH93:$AM93)/SUM($AH$108:$AM$108)*'Capital Spending'!S$10*$AO$1</f>
        <v>0</v>
      </c>
      <c r="BG93" s="58">
        <f>SUM($AH93:$AM93)/SUM($AH$108:$AM$108)*'Capital Spending'!T$10*$AO$1</f>
        <v>0</v>
      </c>
      <c r="BH93" s="58">
        <f>SUM($AH93:$AM93)/SUM($AH$108:$AM$108)*'Capital Spending'!U$10*$AO$1</f>
        <v>0</v>
      </c>
      <c r="BI93" s="19"/>
      <c r="BJ93" s="107"/>
      <c r="BK93" s="31">
        <f>0</f>
        <v>0</v>
      </c>
      <c r="BL93" s="31">
        <f>0</f>
        <v>0</v>
      </c>
      <c r="BM93" s="31">
        <f>0</f>
        <v>0</v>
      </c>
      <c r="BN93" s="31">
        <f>0</f>
        <v>0</v>
      </c>
      <c r="BO93" s="31">
        <f>0</f>
        <v>0</v>
      </c>
      <c r="BP93" s="31">
        <f>0</f>
        <v>0</v>
      </c>
      <c r="BQ93" s="18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8">
        <f>0</f>
        <v>0</v>
      </c>
      <c r="CN93" s="18">
        <f>0</f>
        <v>0</v>
      </c>
      <c r="CO93" s="18">
        <f>0</f>
        <v>0</v>
      </c>
      <c r="CP93" s="18">
        <f>0</f>
        <v>0</v>
      </c>
      <c r="CQ93" s="18">
        <f>0</f>
        <v>0</v>
      </c>
      <c r="CR93" s="18">
        <f>0</f>
        <v>0</v>
      </c>
      <c r="CS93" s="18">
        <v>0</v>
      </c>
      <c r="CT93" s="18">
        <v>0</v>
      </c>
      <c r="CU93" s="18">
        <v>0</v>
      </c>
      <c r="CV93" s="18">
        <v>0</v>
      </c>
      <c r="CW93" s="18">
        <v>0</v>
      </c>
      <c r="CX93" s="18">
        <v>0</v>
      </c>
      <c r="CY93" s="19">
        <v>0</v>
      </c>
      <c r="CZ93" s="19">
        <v>0</v>
      </c>
      <c r="DA93" s="19">
        <v>0</v>
      </c>
      <c r="DB93" s="19">
        <v>0</v>
      </c>
      <c r="DC93" s="19">
        <v>0</v>
      </c>
      <c r="DD93" s="19">
        <v>0</v>
      </c>
      <c r="DE93" s="19">
        <v>0</v>
      </c>
      <c r="DF93" s="19">
        <v>0</v>
      </c>
      <c r="DG93" s="19">
        <v>0</v>
      </c>
      <c r="DH93" s="19">
        <v>0</v>
      </c>
      <c r="DI93" s="19">
        <v>0</v>
      </c>
      <c r="DJ93" s="19">
        <v>0</v>
      </c>
      <c r="DK93" s="19">
        <v>0</v>
      </c>
      <c r="DL93" s="19">
        <v>0</v>
      </c>
      <c r="DM93" s="19">
        <v>0</v>
      </c>
      <c r="DN93" s="19"/>
    </row>
    <row r="94" spans="1:118">
      <c r="A94" s="48">
        <v>39400</v>
      </c>
      <c r="B94" s="17" t="s">
        <v>17</v>
      </c>
      <c r="C94" s="51">
        <f t="shared" si="255"/>
        <v>172787.49461538458</v>
      </c>
      <c r="D94" s="51">
        <f t="shared" si="256"/>
        <v>181813.78396400355</v>
      </c>
      <c r="E94" s="21">
        <f>'[20]Asset End Balances'!N137</f>
        <v>162521.01</v>
      </c>
      <c r="F94" s="19">
        <f t="shared" si="257"/>
        <v>162521.01</v>
      </c>
      <c r="G94" s="19">
        <f t="shared" si="258"/>
        <v>162521.01</v>
      </c>
      <c r="H94" s="19">
        <f t="shared" si="259"/>
        <v>175867.44</v>
      </c>
      <c r="I94" s="19">
        <f t="shared" si="260"/>
        <v>175867.44</v>
      </c>
      <c r="J94" s="19">
        <f t="shared" si="261"/>
        <v>175867.44</v>
      </c>
      <c r="K94" s="19">
        <f t="shared" si="262"/>
        <v>175867.44</v>
      </c>
      <c r="L94" s="19">
        <f t="shared" si="263"/>
        <v>175867.44</v>
      </c>
      <c r="M94" s="19">
        <f t="shared" si="264"/>
        <v>175867.44</v>
      </c>
      <c r="N94" s="19">
        <f t="shared" si="265"/>
        <v>175867.44</v>
      </c>
      <c r="O94" s="19">
        <f t="shared" si="266"/>
        <v>175867.44</v>
      </c>
      <c r="P94" s="19">
        <f t="shared" si="267"/>
        <v>175867.44</v>
      </c>
      <c r="Q94" s="19">
        <f t="shared" si="268"/>
        <v>175867.44</v>
      </c>
      <c r="R94" s="19">
        <f t="shared" si="269"/>
        <v>175867.44</v>
      </c>
      <c r="S94" s="19">
        <f t="shared" si="270"/>
        <v>181020.93810213642</v>
      </c>
      <c r="T94" s="19">
        <f t="shared" si="271"/>
        <v>181020.93810213642</v>
      </c>
      <c r="U94" s="19">
        <f t="shared" si="272"/>
        <v>181020.93810213642</v>
      </c>
      <c r="V94" s="19">
        <f t="shared" si="273"/>
        <v>181020.93810213642</v>
      </c>
      <c r="W94" s="19">
        <f t="shared" si="274"/>
        <v>181020.93810213642</v>
      </c>
      <c r="X94" s="19">
        <f t="shared" si="275"/>
        <v>181020.93810213642</v>
      </c>
      <c r="Y94" s="19">
        <f t="shared" si="276"/>
        <v>181020.93810213642</v>
      </c>
      <c r="Z94" s="19">
        <f t="shared" si="277"/>
        <v>181020.93810213642</v>
      </c>
      <c r="AA94" s="19">
        <f t="shared" si="278"/>
        <v>181020.93810213642</v>
      </c>
      <c r="AB94" s="19">
        <f t="shared" si="279"/>
        <v>181020.93810213642</v>
      </c>
      <c r="AC94" s="19">
        <f t="shared" si="280"/>
        <v>181020.93810213642</v>
      </c>
      <c r="AD94" s="19">
        <f t="shared" si="281"/>
        <v>181020.93810213642</v>
      </c>
      <c r="AE94" s="19">
        <f t="shared" si="282"/>
        <v>186174.43620427285</v>
      </c>
      <c r="AF94" s="19">
        <f t="shared" si="283"/>
        <v>186174.43620427285</v>
      </c>
      <c r="AH94" s="18">
        <f>'[20]Additions (Asset and Reserve)'!O137</f>
        <v>0</v>
      </c>
      <c r="AI94" s="18">
        <f>'[20]Additions (Asset and Reserve)'!P137</f>
        <v>0</v>
      </c>
      <c r="AJ94" s="18">
        <f>'[20]Additions (Asset and Reserve)'!Q137</f>
        <v>13346.43</v>
      </c>
      <c r="AK94" s="18">
        <f>'[20]Additions (Asset and Reserve)'!R137</f>
        <v>0</v>
      </c>
      <c r="AL94" s="18">
        <f>'[20]Additions (Asset and Reserve)'!S137</f>
        <v>0</v>
      </c>
      <c r="AM94" s="18">
        <f>'[20]Additions (Asset and Reserve)'!T137</f>
        <v>0</v>
      </c>
      <c r="AN94" s="58">
        <f t="shared" si="254"/>
        <v>0</v>
      </c>
      <c r="AO94" s="58">
        <f t="shared" si="254"/>
        <v>0</v>
      </c>
      <c r="AP94" s="58">
        <f t="shared" si="254"/>
        <v>0</v>
      </c>
      <c r="AQ94" s="58">
        <f>SUM($AH94:$AM94)/SUM($AH$108:$AM$108)*'Capital Spending'!D$10*$AO$1</f>
        <v>0</v>
      </c>
      <c r="AR94" s="58">
        <f>SUM($AH94:$AM94)/SUM($AH$108:$AM$108)*'Capital Spending'!E$10*$AO$1</f>
        <v>0</v>
      </c>
      <c r="AS94" s="58">
        <f>SUM($AH94:$AM94)/SUM($AH$108:$AM$108)*'Capital Spending'!F$10*$AO$1</f>
        <v>0</v>
      </c>
      <c r="AT94" s="58">
        <f>SUM($AH94:$AM94)/SUM($AH$108:$AM$108)*'Capital Spending'!G$10*$AO$1</f>
        <v>0</v>
      </c>
      <c r="AU94" s="58">
        <f>SUM($AH94:$AM94)/SUM($AH$108:$AM$108)*'Capital Spending'!H$10*$AO$1</f>
        <v>5153.4981021364219</v>
      </c>
      <c r="AV94" s="58">
        <f>SUM($AH94:$AM94)/SUM($AH$108:$AM$108)*'Capital Spending'!I$10*$AO$1</f>
        <v>0</v>
      </c>
      <c r="AW94" s="58">
        <f>SUM($AH94:$AM94)/SUM($AH$108:$AM$108)*'Capital Spending'!J$10*$AO$1</f>
        <v>0</v>
      </c>
      <c r="AX94" s="58">
        <f>SUM($AH94:$AM94)/SUM($AH$108:$AM$108)*'Capital Spending'!K$10*$AO$1</f>
        <v>0</v>
      </c>
      <c r="AY94" s="58">
        <f>SUM($AH94:$AM94)/SUM($AH$108:$AM$108)*'Capital Spending'!L$10*$AO$1</f>
        <v>0</v>
      </c>
      <c r="AZ94" s="58">
        <f>SUM($AH94:$AM94)/SUM($AH$108:$AM$108)*'Capital Spending'!M$10*$AO$1</f>
        <v>0</v>
      </c>
      <c r="BA94" s="58">
        <f>SUM($AH94:$AM94)/SUM($AH$108:$AM$108)*'Capital Spending'!N$10*$AO$1</f>
        <v>0</v>
      </c>
      <c r="BB94" s="58">
        <f>SUM($AH94:$AM94)/SUM($AH$108:$AM$108)*'Capital Spending'!O$10*$AO$1</f>
        <v>0</v>
      </c>
      <c r="BC94" s="58">
        <f>SUM($AH94:$AM94)/SUM($AH$108:$AM$108)*'Capital Spending'!P$10*$AO$1</f>
        <v>0</v>
      </c>
      <c r="BD94" s="58">
        <f>SUM($AH94:$AM94)/SUM($AH$108:$AM$108)*'Capital Spending'!Q$10*$AO$1</f>
        <v>0</v>
      </c>
      <c r="BE94" s="58">
        <f>SUM($AH94:$AM94)/SUM($AH$108:$AM$108)*'Capital Spending'!R$10*$AO$1</f>
        <v>0</v>
      </c>
      <c r="BF94" s="58">
        <f>SUM($AH94:$AM94)/SUM($AH$108:$AM$108)*'Capital Spending'!S$10*$AO$1</f>
        <v>0</v>
      </c>
      <c r="BG94" s="58">
        <f>SUM($AH94:$AM94)/SUM($AH$108:$AM$108)*'Capital Spending'!T$10*$AO$1</f>
        <v>5153.4981021364219</v>
      </c>
      <c r="BH94" s="58">
        <f>SUM($AH94:$AM94)/SUM($AH$108:$AM$108)*'Capital Spending'!U$10*$AO$1</f>
        <v>0</v>
      </c>
      <c r="BI94" s="19"/>
      <c r="BJ94" s="107">
        <f t="shared" si="232"/>
        <v>0</v>
      </c>
      <c r="BK94" s="31">
        <f>'[20]Retires (Asset and Reserve)'!M137</f>
        <v>0</v>
      </c>
      <c r="BL94" s="31">
        <f>'[20]Retires (Asset and Reserve)'!N137</f>
        <v>0</v>
      </c>
      <c r="BM94" s="31">
        <f>'[20]Retires (Asset and Reserve)'!O137</f>
        <v>0</v>
      </c>
      <c r="BN94" s="31">
        <f>'[20]Retires (Asset and Reserve)'!P137</f>
        <v>0</v>
      </c>
      <c r="BO94" s="31">
        <f>'[20]Retires (Asset and Reserve)'!Q137</f>
        <v>0</v>
      </c>
      <c r="BP94" s="31">
        <f>'[20]Retires (Asset and Reserve)'!R137</f>
        <v>0</v>
      </c>
      <c r="BQ94" s="18">
        <f t="shared" si="233"/>
        <v>0</v>
      </c>
      <c r="BR94" s="19">
        <f t="shared" si="234"/>
        <v>0</v>
      </c>
      <c r="BS94" s="19">
        <f t="shared" si="235"/>
        <v>0</v>
      </c>
      <c r="BT94" s="19">
        <f t="shared" si="236"/>
        <v>0</v>
      </c>
      <c r="BU94" s="19">
        <f t="shared" si="237"/>
        <v>0</v>
      </c>
      <c r="BV94" s="19">
        <f t="shared" si="238"/>
        <v>0</v>
      </c>
      <c r="BW94" s="19">
        <f t="shared" si="239"/>
        <v>0</v>
      </c>
      <c r="BX94" s="19">
        <f t="shared" si="240"/>
        <v>0</v>
      </c>
      <c r="BY94" s="19">
        <f t="shared" si="241"/>
        <v>0</v>
      </c>
      <c r="BZ94" s="19">
        <f t="shared" si="242"/>
        <v>0</v>
      </c>
      <c r="CA94" s="19">
        <f t="shared" si="243"/>
        <v>0</v>
      </c>
      <c r="CB94" s="19">
        <f t="shared" si="244"/>
        <v>0</v>
      </c>
      <c r="CC94" s="19">
        <f t="shared" si="245"/>
        <v>0</v>
      </c>
      <c r="CD94" s="19">
        <f t="shared" si="246"/>
        <v>0</v>
      </c>
      <c r="CE94" s="19">
        <f t="shared" si="247"/>
        <v>0</v>
      </c>
      <c r="CF94" s="19">
        <f t="shared" si="248"/>
        <v>0</v>
      </c>
      <c r="CG94" s="19">
        <f t="shared" si="249"/>
        <v>0</v>
      </c>
      <c r="CH94" s="19">
        <f t="shared" si="250"/>
        <v>0</v>
      </c>
      <c r="CI94" s="19">
        <f t="shared" si="251"/>
        <v>0</v>
      </c>
      <c r="CJ94" s="19">
        <f t="shared" si="252"/>
        <v>0</v>
      </c>
      <c r="CK94" s="19">
        <f t="shared" si="253"/>
        <v>0</v>
      </c>
      <c r="CL94" s="19"/>
      <c r="CM94" s="18">
        <f>'[20]Transfers (Asset and Reserve)'!N137</f>
        <v>0</v>
      </c>
      <c r="CN94" s="18">
        <f>'[20]Transfers (Asset and Reserve)'!O137</f>
        <v>0</v>
      </c>
      <c r="CO94" s="18">
        <f>'[20]Transfers (Asset and Reserve)'!P137</f>
        <v>0</v>
      </c>
      <c r="CP94" s="18">
        <f>'[20]Transfers (Asset and Reserve)'!Q137</f>
        <v>0</v>
      </c>
      <c r="CQ94" s="18">
        <f>'[20]Transfers (Asset and Reserve)'!R137</f>
        <v>0</v>
      </c>
      <c r="CR94" s="18">
        <f>'[20]Transfers (Asset and Reserve)'!S137</f>
        <v>0</v>
      </c>
      <c r="CS94" s="18">
        <v>0</v>
      </c>
      <c r="CT94" s="18">
        <v>0</v>
      </c>
      <c r="CU94" s="18">
        <v>0</v>
      </c>
      <c r="CV94" s="18">
        <v>0</v>
      </c>
      <c r="CW94" s="18">
        <v>0</v>
      </c>
      <c r="CX94" s="18">
        <v>0</v>
      </c>
      <c r="CY94" s="19">
        <v>0</v>
      </c>
      <c r="CZ94" s="19">
        <v>0</v>
      </c>
      <c r="DA94" s="19">
        <v>0</v>
      </c>
      <c r="DB94" s="19">
        <v>0</v>
      </c>
      <c r="DC94" s="19">
        <v>0</v>
      </c>
      <c r="DD94" s="19">
        <v>0</v>
      </c>
      <c r="DE94" s="19">
        <v>0</v>
      </c>
      <c r="DF94" s="19">
        <v>0</v>
      </c>
      <c r="DG94" s="19">
        <v>0</v>
      </c>
      <c r="DH94" s="19">
        <v>0</v>
      </c>
      <c r="DI94" s="19">
        <v>0</v>
      </c>
      <c r="DJ94" s="19">
        <v>0</v>
      </c>
      <c r="DK94" s="19">
        <v>0</v>
      </c>
      <c r="DL94" s="19">
        <v>0</v>
      </c>
      <c r="DM94" s="19">
        <v>0</v>
      </c>
      <c r="DN94" s="19"/>
    </row>
    <row r="95" spans="1:118">
      <c r="A95" s="48">
        <v>39600</v>
      </c>
      <c r="B95" s="17" t="s">
        <v>41</v>
      </c>
      <c r="C95" s="51">
        <f t="shared" si="255"/>
        <v>20515.689999999999</v>
      </c>
      <c r="D95" s="51">
        <f t="shared" si="256"/>
        <v>20515.689999999999</v>
      </c>
      <c r="E95" s="21">
        <f>'[20]Asset End Balances'!N138</f>
        <v>20515.689999999999</v>
      </c>
      <c r="F95" s="19">
        <f t="shared" si="257"/>
        <v>20515.689999999999</v>
      </c>
      <c r="G95" s="19">
        <f t="shared" si="258"/>
        <v>20515.689999999999</v>
      </c>
      <c r="H95" s="19">
        <f t="shared" si="259"/>
        <v>20515.689999999999</v>
      </c>
      <c r="I95" s="19">
        <f t="shared" si="260"/>
        <v>20515.689999999999</v>
      </c>
      <c r="J95" s="19">
        <f t="shared" si="261"/>
        <v>20515.689999999999</v>
      </c>
      <c r="K95" s="19">
        <f t="shared" si="262"/>
        <v>20515.689999999999</v>
      </c>
      <c r="L95" s="19">
        <f t="shared" si="263"/>
        <v>20515.689999999999</v>
      </c>
      <c r="M95" s="19">
        <f t="shared" si="264"/>
        <v>20515.689999999999</v>
      </c>
      <c r="N95" s="19">
        <f t="shared" si="265"/>
        <v>20515.689999999999</v>
      </c>
      <c r="O95" s="19">
        <f t="shared" si="266"/>
        <v>20515.689999999999</v>
      </c>
      <c r="P95" s="19">
        <f t="shared" si="267"/>
        <v>20515.689999999999</v>
      </c>
      <c r="Q95" s="19">
        <f t="shared" si="268"/>
        <v>20515.689999999999</v>
      </c>
      <c r="R95" s="19">
        <f t="shared" si="269"/>
        <v>20515.689999999999</v>
      </c>
      <c r="S95" s="19">
        <f t="shared" si="270"/>
        <v>20515.689999999999</v>
      </c>
      <c r="T95" s="19">
        <f t="shared" si="271"/>
        <v>20515.689999999999</v>
      </c>
      <c r="U95" s="19">
        <f t="shared" si="272"/>
        <v>20515.689999999999</v>
      </c>
      <c r="V95" s="19">
        <f t="shared" si="273"/>
        <v>20515.689999999999</v>
      </c>
      <c r="W95" s="19">
        <f t="shared" si="274"/>
        <v>20515.689999999999</v>
      </c>
      <c r="X95" s="19">
        <f t="shared" si="275"/>
        <v>20515.689999999999</v>
      </c>
      <c r="Y95" s="19">
        <f t="shared" si="276"/>
        <v>20515.689999999999</v>
      </c>
      <c r="Z95" s="19">
        <f t="shared" si="277"/>
        <v>20515.689999999999</v>
      </c>
      <c r="AA95" s="19">
        <f t="shared" si="278"/>
        <v>20515.689999999999</v>
      </c>
      <c r="AB95" s="19">
        <f t="shared" si="279"/>
        <v>20515.689999999999</v>
      </c>
      <c r="AC95" s="19">
        <f t="shared" si="280"/>
        <v>20515.689999999999</v>
      </c>
      <c r="AD95" s="19">
        <f t="shared" si="281"/>
        <v>20515.689999999999</v>
      </c>
      <c r="AE95" s="19">
        <f t="shared" si="282"/>
        <v>20515.689999999999</v>
      </c>
      <c r="AF95" s="19">
        <f t="shared" si="283"/>
        <v>20515.689999999999</v>
      </c>
      <c r="AH95" s="18">
        <f>'[20]Additions (Asset and Reserve)'!O138</f>
        <v>0</v>
      </c>
      <c r="AI95" s="18">
        <f>'[20]Additions (Asset and Reserve)'!P138</f>
        <v>0</v>
      </c>
      <c r="AJ95" s="18">
        <f>'[20]Additions (Asset and Reserve)'!Q138</f>
        <v>0</v>
      </c>
      <c r="AK95" s="18">
        <f>'[20]Additions (Asset and Reserve)'!R138</f>
        <v>0</v>
      </c>
      <c r="AL95" s="18">
        <f>'[20]Additions (Asset and Reserve)'!S138</f>
        <v>0</v>
      </c>
      <c r="AM95" s="18">
        <f>'[20]Additions (Asset and Reserve)'!T138</f>
        <v>0</v>
      </c>
      <c r="AN95" s="58">
        <f t="shared" si="254"/>
        <v>0</v>
      </c>
      <c r="AO95" s="58">
        <f t="shared" si="254"/>
        <v>0</v>
      </c>
      <c r="AP95" s="58">
        <f t="shared" si="254"/>
        <v>0</v>
      </c>
      <c r="AQ95" s="58">
        <f>SUM($AH95:$AM95)/SUM($AH$108:$AM$108)*'Capital Spending'!D$10*$AO$1</f>
        <v>0</v>
      </c>
      <c r="AR95" s="58">
        <f>SUM($AH95:$AM95)/SUM($AH$108:$AM$108)*'Capital Spending'!E$10*$AO$1</f>
        <v>0</v>
      </c>
      <c r="AS95" s="58">
        <f>SUM($AH95:$AM95)/SUM($AH$108:$AM$108)*'Capital Spending'!F$10*$AO$1</f>
        <v>0</v>
      </c>
      <c r="AT95" s="58">
        <f>SUM($AH95:$AM95)/SUM($AH$108:$AM$108)*'Capital Spending'!G$10*$AO$1</f>
        <v>0</v>
      </c>
      <c r="AU95" s="58">
        <f>SUM($AH95:$AM95)/SUM($AH$108:$AM$108)*'Capital Spending'!H$10*$AO$1</f>
        <v>0</v>
      </c>
      <c r="AV95" s="58">
        <f>SUM($AH95:$AM95)/SUM($AH$108:$AM$108)*'Capital Spending'!I$10*$AO$1</f>
        <v>0</v>
      </c>
      <c r="AW95" s="58">
        <f>SUM($AH95:$AM95)/SUM($AH$108:$AM$108)*'Capital Spending'!J$10*$AO$1</f>
        <v>0</v>
      </c>
      <c r="AX95" s="58">
        <f>SUM($AH95:$AM95)/SUM($AH$108:$AM$108)*'Capital Spending'!K$10*$AO$1</f>
        <v>0</v>
      </c>
      <c r="AY95" s="58">
        <f>SUM($AH95:$AM95)/SUM($AH$108:$AM$108)*'Capital Spending'!L$10*$AO$1</f>
        <v>0</v>
      </c>
      <c r="AZ95" s="58">
        <f>SUM($AH95:$AM95)/SUM($AH$108:$AM$108)*'Capital Spending'!M$10*$AO$1</f>
        <v>0</v>
      </c>
      <c r="BA95" s="58">
        <f>SUM($AH95:$AM95)/SUM($AH$108:$AM$108)*'Capital Spending'!N$10*$AO$1</f>
        <v>0</v>
      </c>
      <c r="BB95" s="58">
        <f>SUM($AH95:$AM95)/SUM($AH$108:$AM$108)*'Capital Spending'!O$10*$AO$1</f>
        <v>0</v>
      </c>
      <c r="BC95" s="58">
        <f>SUM($AH95:$AM95)/SUM($AH$108:$AM$108)*'Capital Spending'!P$10*$AO$1</f>
        <v>0</v>
      </c>
      <c r="BD95" s="58">
        <f>SUM($AH95:$AM95)/SUM($AH$108:$AM$108)*'Capital Spending'!Q$10*$AO$1</f>
        <v>0</v>
      </c>
      <c r="BE95" s="58">
        <f>SUM($AH95:$AM95)/SUM($AH$108:$AM$108)*'Capital Spending'!R$10*$AO$1</f>
        <v>0</v>
      </c>
      <c r="BF95" s="58">
        <f>SUM($AH95:$AM95)/SUM($AH$108:$AM$108)*'Capital Spending'!S$10*$AO$1</f>
        <v>0</v>
      </c>
      <c r="BG95" s="58">
        <f>SUM($AH95:$AM95)/SUM($AH$108:$AM$108)*'Capital Spending'!T$10*$AO$1</f>
        <v>0</v>
      </c>
      <c r="BH95" s="58">
        <f>SUM($AH95:$AM95)/SUM($AH$108:$AM$108)*'Capital Spending'!U$10*$AO$1</f>
        <v>0</v>
      </c>
      <c r="BI95" s="19"/>
      <c r="BJ95" s="107">
        <f t="shared" si="232"/>
        <v>0</v>
      </c>
      <c r="BK95" s="31">
        <f>'[20]Retires (Asset and Reserve)'!M138</f>
        <v>0</v>
      </c>
      <c r="BL95" s="31">
        <f>'[20]Retires (Asset and Reserve)'!N138</f>
        <v>0</v>
      </c>
      <c r="BM95" s="31">
        <f>'[20]Retires (Asset and Reserve)'!O138</f>
        <v>0</v>
      </c>
      <c r="BN95" s="31">
        <f>'[20]Retires (Asset and Reserve)'!P138</f>
        <v>0</v>
      </c>
      <c r="BO95" s="31">
        <f>'[20]Retires (Asset and Reserve)'!Q138</f>
        <v>0</v>
      </c>
      <c r="BP95" s="31">
        <f>'[20]Retires (Asset and Reserve)'!R138</f>
        <v>0</v>
      </c>
      <c r="BQ95" s="18">
        <f t="shared" si="233"/>
        <v>0</v>
      </c>
      <c r="BR95" s="19">
        <f t="shared" si="234"/>
        <v>0</v>
      </c>
      <c r="BS95" s="19">
        <f t="shared" si="235"/>
        <v>0</v>
      </c>
      <c r="BT95" s="19">
        <f t="shared" si="236"/>
        <v>0</v>
      </c>
      <c r="BU95" s="19">
        <f t="shared" si="237"/>
        <v>0</v>
      </c>
      <c r="BV95" s="19">
        <f t="shared" si="238"/>
        <v>0</v>
      </c>
      <c r="BW95" s="19">
        <f t="shared" si="239"/>
        <v>0</v>
      </c>
      <c r="BX95" s="19">
        <f t="shared" si="240"/>
        <v>0</v>
      </c>
      <c r="BY95" s="19">
        <f t="shared" si="241"/>
        <v>0</v>
      </c>
      <c r="BZ95" s="19">
        <f t="shared" si="242"/>
        <v>0</v>
      </c>
      <c r="CA95" s="19">
        <f t="shared" si="243"/>
        <v>0</v>
      </c>
      <c r="CB95" s="19">
        <f t="shared" si="244"/>
        <v>0</v>
      </c>
      <c r="CC95" s="19">
        <f t="shared" si="245"/>
        <v>0</v>
      </c>
      <c r="CD95" s="19">
        <f t="shared" si="246"/>
        <v>0</v>
      </c>
      <c r="CE95" s="19">
        <f t="shared" si="247"/>
        <v>0</v>
      </c>
      <c r="CF95" s="19">
        <f t="shared" si="248"/>
        <v>0</v>
      </c>
      <c r="CG95" s="19">
        <f t="shared" si="249"/>
        <v>0</v>
      </c>
      <c r="CH95" s="19">
        <f t="shared" si="250"/>
        <v>0</v>
      </c>
      <c r="CI95" s="19">
        <f t="shared" si="251"/>
        <v>0</v>
      </c>
      <c r="CJ95" s="19">
        <f t="shared" si="252"/>
        <v>0</v>
      </c>
      <c r="CK95" s="19">
        <f t="shared" si="253"/>
        <v>0</v>
      </c>
      <c r="CL95" s="19"/>
      <c r="CM95" s="18">
        <f>'[20]Transfers (Asset and Reserve)'!N138</f>
        <v>0</v>
      </c>
      <c r="CN95" s="18">
        <f>'[20]Transfers (Asset and Reserve)'!O138</f>
        <v>0</v>
      </c>
      <c r="CO95" s="18">
        <f>'[20]Transfers (Asset and Reserve)'!P138</f>
        <v>0</v>
      </c>
      <c r="CP95" s="18">
        <f>'[20]Transfers (Asset and Reserve)'!Q138</f>
        <v>0</v>
      </c>
      <c r="CQ95" s="18">
        <f>'[20]Transfers (Asset and Reserve)'!R138</f>
        <v>0</v>
      </c>
      <c r="CR95" s="18">
        <f>'[20]Transfers (Asset and Reserve)'!S138</f>
        <v>0</v>
      </c>
      <c r="CS95" s="18">
        <v>0</v>
      </c>
      <c r="CT95" s="18">
        <v>0</v>
      </c>
      <c r="CU95" s="18">
        <v>0</v>
      </c>
      <c r="CV95" s="18">
        <v>0</v>
      </c>
      <c r="CW95" s="18">
        <v>0</v>
      </c>
      <c r="CX95" s="18">
        <v>0</v>
      </c>
      <c r="CY95" s="19">
        <v>0</v>
      </c>
      <c r="CZ95" s="19">
        <v>0</v>
      </c>
      <c r="DA95" s="19">
        <v>0</v>
      </c>
      <c r="DB95" s="19">
        <v>0</v>
      </c>
      <c r="DC95" s="19">
        <v>0</v>
      </c>
      <c r="DD95" s="19">
        <v>0</v>
      </c>
      <c r="DE95" s="19">
        <v>0</v>
      </c>
      <c r="DF95" s="19">
        <v>0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/>
    </row>
    <row r="96" spans="1:118">
      <c r="A96" s="48">
        <v>39700</v>
      </c>
      <c r="B96" s="17" t="s">
        <v>18</v>
      </c>
      <c r="C96" s="51">
        <f t="shared" si="255"/>
        <v>34653.230769230766</v>
      </c>
      <c r="D96" s="51">
        <f t="shared" si="256"/>
        <v>54266.948343688746</v>
      </c>
      <c r="E96" s="21">
        <f>'[20]Asset End Balances'!N139</f>
        <v>0</v>
      </c>
      <c r="F96" s="19">
        <f t="shared" si="257"/>
        <v>37541</v>
      </c>
      <c r="G96" s="19">
        <f t="shared" si="258"/>
        <v>37541</v>
      </c>
      <c r="H96" s="19">
        <f t="shared" si="259"/>
        <v>37541</v>
      </c>
      <c r="I96" s="19">
        <f t="shared" si="260"/>
        <v>37541</v>
      </c>
      <c r="J96" s="19">
        <f t="shared" si="261"/>
        <v>37541</v>
      </c>
      <c r="K96" s="19">
        <f t="shared" si="262"/>
        <v>37541</v>
      </c>
      <c r="L96" s="19">
        <f t="shared" si="263"/>
        <v>37541</v>
      </c>
      <c r="M96" s="19">
        <f t="shared" si="264"/>
        <v>37541</v>
      </c>
      <c r="N96" s="19">
        <f t="shared" si="265"/>
        <v>37541</v>
      </c>
      <c r="O96" s="19">
        <f t="shared" si="266"/>
        <v>37541</v>
      </c>
      <c r="P96" s="19">
        <f t="shared" si="267"/>
        <v>37541</v>
      </c>
      <c r="Q96" s="19">
        <f t="shared" si="268"/>
        <v>37541</v>
      </c>
      <c r="R96" s="19">
        <f t="shared" si="269"/>
        <v>37541</v>
      </c>
      <c r="S96" s="19">
        <f t="shared" si="270"/>
        <v>52036.821897863578</v>
      </c>
      <c r="T96" s="19">
        <f t="shared" si="271"/>
        <v>52036.821897863578</v>
      </c>
      <c r="U96" s="19">
        <f t="shared" si="272"/>
        <v>52036.821897863578</v>
      </c>
      <c r="V96" s="19">
        <f t="shared" si="273"/>
        <v>52036.821897863578</v>
      </c>
      <c r="W96" s="19">
        <f t="shared" si="274"/>
        <v>52036.821897863578</v>
      </c>
      <c r="X96" s="19">
        <f t="shared" si="275"/>
        <v>52036.821897863578</v>
      </c>
      <c r="Y96" s="19">
        <f t="shared" si="276"/>
        <v>52036.821897863578</v>
      </c>
      <c r="Z96" s="19">
        <f t="shared" si="277"/>
        <v>52036.821897863578</v>
      </c>
      <c r="AA96" s="19">
        <f t="shared" si="278"/>
        <v>52036.821897863578</v>
      </c>
      <c r="AB96" s="19">
        <f t="shared" si="279"/>
        <v>52036.821897863578</v>
      </c>
      <c r="AC96" s="19">
        <f t="shared" si="280"/>
        <v>52036.821897863578</v>
      </c>
      <c r="AD96" s="19">
        <f t="shared" si="281"/>
        <v>52036.821897863578</v>
      </c>
      <c r="AE96" s="19">
        <f t="shared" si="282"/>
        <v>66532.643795727156</v>
      </c>
      <c r="AF96" s="19">
        <f t="shared" si="283"/>
        <v>66532.643795727156</v>
      </c>
      <c r="AH96" s="18">
        <f>'[20]Additions (Asset and Reserve)'!O139</f>
        <v>37541</v>
      </c>
      <c r="AI96" s="18">
        <f>'[20]Additions (Asset and Reserve)'!P139</f>
        <v>0</v>
      </c>
      <c r="AJ96" s="18">
        <f>'[20]Additions (Asset and Reserve)'!Q139</f>
        <v>0</v>
      </c>
      <c r="AK96" s="18">
        <f>'[20]Additions (Asset and Reserve)'!R139</f>
        <v>0</v>
      </c>
      <c r="AL96" s="18">
        <f>'[20]Additions (Asset and Reserve)'!S139</f>
        <v>0</v>
      </c>
      <c r="AM96" s="18">
        <f>'[20]Additions (Asset and Reserve)'!T139</f>
        <v>0</v>
      </c>
      <c r="AN96" s="58">
        <f t="shared" si="254"/>
        <v>0</v>
      </c>
      <c r="AO96" s="58">
        <f t="shared" si="254"/>
        <v>0</v>
      </c>
      <c r="AP96" s="58">
        <f t="shared" si="254"/>
        <v>0</v>
      </c>
      <c r="AQ96" s="58">
        <f>SUM($AH96:$AM96)/SUM($AH$108:$AM$108)*'Capital Spending'!D$10*$AO$1</f>
        <v>0</v>
      </c>
      <c r="AR96" s="58">
        <f>SUM($AH96:$AM96)/SUM($AH$108:$AM$108)*'Capital Spending'!E$10*$AO$1</f>
        <v>0</v>
      </c>
      <c r="AS96" s="58">
        <f>SUM($AH96:$AM96)/SUM($AH$108:$AM$108)*'Capital Spending'!F$10*$AO$1</f>
        <v>0</v>
      </c>
      <c r="AT96" s="58">
        <f>SUM($AH96:$AM96)/SUM($AH$108:$AM$108)*'Capital Spending'!G$10*$AO$1</f>
        <v>0</v>
      </c>
      <c r="AU96" s="58">
        <f>SUM($AH96:$AM96)/SUM($AH$108:$AM$108)*'Capital Spending'!H$10*$AO$1</f>
        <v>14495.82189786358</v>
      </c>
      <c r="AV96" s="58">
        <f>SUM($AH96:$AM96)/SUM($AH$108:$AM$108)*'Capital Spending'!I$10*$AO$1</f>
        <v>0</v>
      </c>
      <c r="AW96" s="58">
        <f>SUM($AH96:$AM96)/SUM($AH$108:$AM$108)*'Capital Spending'!J$10*$AO$1</f>
        <v>0</v>
      </c>
      <c r="AX96" s="58">
        <f>SUM($AH96:$AM96)/SUM($AH$108:$AM$108)*'Capital Spending'!K$10*$AO$1</f>
        <v>0</v>
      </c>
      <c r="AY96" s="58">
        <f>SUM($AH96:$AM96)/SUM($AH$108:$AM$108)*'Capital Spending'!L$10*$AO$1</f>
        <v>0</v>
      </c>
      <c r="AZ96" s="58">
        <f>SUM($AH96:$AM96)/SUM($AH$108:$AM$108)*'Capital Spending'!M$10*$AO$1</f>
        <v>0</v>
      </c>
      <c r="BA96" s="58">
        <f>SUM($AH96:$AM96)/SUM($AH$108:$AM$108)*'Capital Spending'!N$10*$AO$1</f>
        <v>0</v>
      </c>
      <c r="BB96" s="58">
        <f>SUM($AH96:$AM96)/SUM($AH$108:$AM$108)*'Capital Spending'!O$10*$AO$1</f>
        <v>0</v>
      </c>
      <c r="BC96" s="58">
        <f>SUM($AH96:$AM96)/SUM($AH$108:$AM$108)*'Capital Spending'!P$10*$AO$1</f>
        <v>0</v>
      </c>
      <c r="BD96" s="58">
        <f>SUM($AH96:$AM96)/SUM($AH$108:$AM$108)*'Capital Spending'!Q$10*$AO$1</f>
        <v>0</v>
      </c>
      <c r="BE96" s="58">
        <f>SUM($AH96:$AM96)/SUM($AH$108:$AM$108)*'Capital Spending'!R$10*$AO$1</f>
        <v>0</v>
      </c>
      <c r="BF96" s="58">
        <f>SUM($AH96:$AM96)/SUM($AH$108:$AM$108)*'Capital Spending'!S$10*$AO$1</f>
        <v>0</v>
      </c>
      <c r="BG96" s="58">
        <f>SUM($AH96:$AM96)/SUM($AH$108:$AM$108)*'Capital Spending'!T$10*$AO$1</f>
        <v>14495.82189786358</v>
      </c>
      <c r="BH96" s="58">
        <f>SUM($AH96:$AM96)/SUM($AH$108:$AM$108)*'Capital Spending'!U$10*$AO$1</f>
        <v>0</v>
      </c>
      <c r="BI96" s="19"/>
      <c r="BJ96" s="107">
        <f t="shared" si="232"/>
        <v>0</v>
      </c>
      <c r="BK96" s="31">
        <f>'[20]Retires (Asset and Reserve)'!M139</f>
        <v>0</v>
      </c>
      <c r="BL96" s="31">
        <f>'[20]Retires (Asset and Reserve)'!N139</f>
        <v>0</v>
      </c>
      <c r="BM96" s="31">
        <f>'[20]Retires (Asset and Reserve)'!O139</f>
        <v>0</v>
      </c>
      <c r="BN96" s="31">
        <f>'[20]Retires (Asset and Reserve)'!P139</f>
        <v>0</v>
      </c>
      <c r="BO96" s="31">
        <f>'[20]Retires (Asset and Reserve)'!Q139</f>
        <v>0</v>
      </c>
      <c r="BP96" s="31">
        <f>'[20]Retires (Asset and Reserve)'!R139</f>
        <v>0</v>
      </c>
      <c r="BQ96" s="18">
        <f t="shared" si="233"/>
        <v>0</v>
      </c>
      <c r="BR96" s="19">
        <f t="shared" si="234"/>
        <v>0</v>
      </c>
      <c r="BS96" s="19">
        <f t="shared" si="235"/>
        <v>0</v>
      </c>
      <c r="BT96" s="19">
        <f t="shared" si="236"/>
        <v>0</v>
      </c>
      <c r="BU96" s="19">
        <f t="shared" si="237"/>
        <v>0</v>
      </c>
      <c r="BV96" s="19">
        <f t="shared" si="238"/>
        <v>0</v>
      </c>
      <c r="BW96" s="19">
        <f t="shared" si="239"/>
        <v>0</v>
      </c>
      <c r="BX96" s="19">
        <f t="shared" si="240"/>
        <v>0</v>
      </c>
      <c r="BY96" s="19">
        <f t="shared" si="241"/>
        <v>0</v>
      </c>
      <c r="BZ96" s="19">
        <f t="shared" si="242"/>
        <v>0</v>
      </c>
      <c r="CA96" s="19">
        <f t="shared" si="243"/>
        <v>0</v>
      </c>
      <c r="CB96" s="19">
        <f t="shared" si="244"/>
        <v>0</v>
      </c>
      <c r="CC96" s="19">
        <f t="shared" si="245"/>
        <v>0</v>
      </c>
      <c r="CD96" s="19">
        <f t="shared" si="246"/>
        <v>0</v>
      </c>
      <c r="CE96" s="19">
        <f t="shared" si="247"/>
        <v>0</v>
      </c>
      <c r="CF96" s="19">
        <f t="shared" si="248"/>
        <v>0</v>
      </c>
      <c r="CG96" s="19">
        <f t="shared" si="249"/>
        <v>0</v>
      </c>
      <c r="CH96" s="19">
        <f t="shared" si="250"/>
        <v>0</v>
      </c>
      <c r="CI96" s="19">
        <f t="shared" si="251"/>
        <v>0</v>
      </c>
      <c r="CJ96" s="19">
        <f t="shared" si="252"/>
        <v>0</v>
      </c>
      <c r="CK96" s="19">
        <f t="shared" si="253"/>
        <v>0</v>
      </c>
      <c r="CL96" s="19"/>
      <c r="CM96" s="18">
        <f>'[20]Transfers (Asset and Reserve)'!N139</f>
        <v>0</v>
      </c>
      <c r="CN96" s="18">
        <f>'[20]Transfers (Asset and Reserve)'!O139</f>
        <v>0</v>
      </c>
      <c r="CO96" s="18">
        <f>'[20]Transfers (Asset and Reserve)'!P139</f>
        <v>0</v>
      </c>
      <c r="CP96" s="18">
        <f>'[20]Transfers (Asset and Reserve)'!Q139</f>
        <v>0</v>
      </c>
      <c r="CQ96" s="18">
        <f>'[20]Transfers (Asset and Reserve)'!R139</f>
        <v>0</v>
      </c>
      <c r="CR96" s="18">
        <f>'[20]Transfers (Asset and Reserve)'!S139</f>
        <v>0</v>
      </c>
      <c r="CS96" s="18">
        <v>0</v>
      </c>
      <c r="CT96" s="18">
        <v>0</v>
      </c>
      <c r="CU96" s="18">
        <v>0</v>
      </c>
      <c r="CV96" s="18">
        <v>0</v>
      </c>
      <c r="CW96" s="18">
        <v>0</v>
      </c>
      <c r="CX96" s="18">
        <v>0</v>
      </c>
      <c r="CY96" s="19">
        <v>0</v>
      </c>
      <c r="CZ96" s="19">
        <v>0</v>
      </c>
      <c r="DA96" s="19">
        <v>0</v>
      </c>
      <c r="DB96" s="19">
        <v>0</v>
      </c>
      <c r="DC96" s="19">
        <v>0</v>
      </c>
      <c r="DD96" s="19">
        <v>0</v>
      </c>
      <c r="DE96" s="19">
        <v>0</v>
      </c>
      <c r="DF96" s="19">
        <v>0</v>
      </c>
      <c r="DG96" s="19">
        <v>0</v>
      </c>
      <c r="DH96" s="19">
        <v>0</v>
      </c>
      <c r="DI96" s="19">
        <v>0</v>
      </c>
      <c r="DJ96" s="19">
        <v>0</v>
      </c>
      <c r="DK96" s="19">
        <v>0</v>
      </c>
      <c r="DL96" s="19">
        <v>0</v>
      </c>
      <c r="DM96" s="19">
        <v>0</v>
      </c>
      <c r="DN96" s="19"/>
    </row>
    <row r="97" spans="1:118">
      <c r="A97" s="142">
        <v>39701</v>
      </c>
      <c r="B97" t="s">
        <v>214</v>
      </c>
      <c r="C97" s="51">
        <f t="shared" si="255"/>
        <v>0</v>
      </c>
      <c r="D97" s="51">
        <f t="shared" si="256"/>
        <v>0</v>
      </c>
      <c r="E97" s="21"/>
      <c r="F97" s="19">
        <f t="shared" si="257"/>
        <v>0</v>
      </c>
      <c r="G97" s="19">
        <f t="shared" si="258"/>
        <v>0</v>
      </c>
      <c r="H97" s="19">
        <f t="shared" si="259"/>
        <v>0</v>
      </c>
      <c r="I97" s="19">
        <f t="shared" si="260"/>
        <v>0</v>
      </c>
      <c r="J97" s="19">
        <f t="shared" si="261"/>
        <v>0</v>
      </c>
      <c r="K97" s="19">
        <f t="shared" si="262"/>
        <v>0</v>
      </c>
      <c r="L97" s="19">
        <f t="shared" si="263"/>
        <v>0</v>
      </c>
      <c r="M97" s="19">
        <f t="shared" si="264"/>
        <v>0</v>
      </c>
      <c r="N97" s="19">
        <f t="shared" si="265"/>
        <v>0</v>
      </c>
      <c r="O97" s="19">
        <f t="shared" si="266"/>
        <v>0</v>
      </c>
      <c r="P97" s="19">
        <f t="shared" si="267"/>
        <v>0</v>
      </c>
      <c r="Q97" s="19">
        <f t="shared" si="268"/>
        <v>0</v>
      </c>
      <c r="R97" s="19">
        <f t="shared" si="269"/>
        <v>0</v>
      </c>
      <c r="S97" s="19">
        <f t="shared" si="270"/>
        <v>0</v>
      </c>
      <c r="T97" s="19">
        <f t="shared" si="271"/>
        <v>0</v>
      </c>
      <c r="U97" s="19">
        <f t="shared" si="272"/>
        <v>0</v>
      </c>
      <c r="V97" s="19">
        <f t="shared" si="273"/>
        <v>0</v>
      </c>
      <c r="W97" s="19">
        <f t="shared" si="274"/>
        <v>0</v>
      </c>
      <c r="X97" s="19">
        <f t="shared" si="275"/>
        <v>0</v>
      </c>
      <c r="Y97" s="19">
        <f t="shared" si="276"/>
        <v>0</v>
      </c>
      <c r="Z97" s="19">
        <f t="shared" si="277"/>
        <v>0</v>
      </c>
      <c r="AA97" s="19">
        <f t="shared" si="278"/>
        <v>0</v>
      </c>
      <c r="AB97" s="19">
        <f t="shared" si="279"/>
        <v>0</v>
      </c>
      <c r="AC97" s="19">
        <f t="shared" si="280"/>
        <v>0</v>
      </c>
      <c r="AD97" s="19">
        <f t="shared" si="281"/>
        <v>0</v>
      </c>
      <c r="AE97" s="19">
        <f t="shared" si="282"/>
        <v>0</v>
      </c>
      <c r="AF97" s="19">
        <f t="shared" si="283"/>
        <v>0</v>
      </c>
      <c r="AH97" s="18">
        <f>0</f>
        <v>0</v>
      </c>
      <c r="AI97" s="18">
        <f>0</f>
        <v>0</v>
      </c>
      <c r="AJ97" s="18">
        <f>0</f>
        <v>0</v>
      </c>
      <c r="AK97" s="18">
        <f>0</f>
        <v>0</v>
      </c>
      <c r="AL97" s="18">
        <f>0</f>
        <v>0</v>
      </c>
      <c r="AM97" s="18">
        <f>0</f>
        <v>0</v>
      </c>
      <c r="AN97" s="58">
        <f t="shared" si="254"/>
        <v>0</v>
      </c>
      <c r="AO97" s="58">
        <f t="shared" si="254"/>
        <v>0</v>
      </c>
      <c r="AP97" s="58">
        <f t="shared" si="254"/>
        <v>0</v>
      </c>
      <c r="AQ97" s="58">
        <f>SUM($AH97:$AM97)/SUM($AH$108:$AM$108)*'Capital Spending'!D$10*$AO$1</f>
        <v>0</v>
      </c>
      <c r="AR97" s="58">
        <f>SUM($AH97:$AM97)/SUM($AH$108:$AM$108)*'Capital Spending'!E$10*$AO$1</f>
        <v>0</v>
      </c>
      <c r="AS97" s="58">
        <f>SUM($AH97:$AM97)/SUM($AH$108:$AM$108)*'Capital Spending'!F$10*$AO$1</f>
        <v>0</v>
      </c>
      <c r="AT97" s="58">
        <f>SUM($AH97:$AM97)/SUM($AH$108:$AM$108)*'Capital Spending'!G$10*$AO$1</f>
        <v>0</v>
      </c>
      <c r="AU97" s="58">
        <f>SUM($AH97:$AM97)/SUM($AH$108:$AM$108)*'Capital Spending'!H$10*$AO$1</f>
        <v>0</v>
      </c>
      <c r="AV97" s="58">
        <f>SUM($AH97:$AM97)/SUM($AH$108:$AM$108)*'Capital Spending'!I$10*$AO$1</f>
        <v>0</v>
      </c>
      <c r="AW97" s="58">
        <f>SUM($AH97:$AM97)/SUM($AH$108:$AM$108)*'Capital Spending'!J$10*$AO$1</f>
        <v>0</v>
      </c>
      <c r="AX97" s="58">
        <f>SUM($AH97:$AM97)/SUM($AH$108:$AM$108)*'Capital Spending'!K$10*$AO$1</f>
        <v>0</v>
      </c>
      <c r="AY97" s="58">
        <f>SUM($AH97:$AM97)/SUM($AH$108:$AM$108)*'Capital Spending'!L$10*$AO$1</f>
        <v>0</v>
      </c>
      <c r="AZ97" s="58">
        <f>SUM($AH97:$AM97)/SUM($AH$108:$AM$108)*'Capital Spending'!M$10*$AO$1</f>
        <v>0</v>
      </c>
      <c r="BA97" s="58">
        <f>SUM($AH97:$AM97)/SUM($AH$108:$AM$108)*'Capital Spending'!N$10*$AO$1</f>
        <v>0</v>
      </c>
      <c r="BB97" s="58">
        <f>SUM($AH97:$AM97)/SUM($AH$108:$AM$108)*'Capital Spending'!O$10*$AO$1</f>
        <v>0</v>
      </c>
      <c r="BC97" s="58">
        <f>SUM($AH97:$AM97)/SUM($AH$108:$AM$108)*'Capital Spending'!P$10*$AO$1</f>
        <v>0</v>
      </c>
      <c r="BD97" s="58">
        <f>SUM($AH97:$AM97)/SUM($AH$108:$AM$108)*'Capital Spending'!Q$10*$AO$1</f>
        <v>0</v>
      </c>
      <c r="BE97" s="58">
        <f>SUM($AH97:$AM97)/SUM($AH$108:$AM$108)*'Capital Spending'!R$10*$AO$1</f>
        <v>0</v>
      </c>
      <c r="BF97" s="58">
        <f>SUM($AH97:$AM97)/SUM($AH$108:$AM$108)*'Capital Spending'!S$10*$AO$1</f>
        <v>0</v>
      </c>
      <c r="BG97" s="58">
        <f>SUM($AH97:$AM97)/SUM($AH$108:$AM$108)*'Capital Spending'!T$10*$AO$1</f>
        <v>0</v>
      </c>
      <c r="BH97" s="58">
        <f>SUM($AH97:$AM97)/SUM($AH$108:$AM$108)*'Capital Spending'!U$10*$AO$1</f>
        <v>0</v>
      </c>
      <c r="BI97" s="19"/>
      <c r="BJ97" s="107"/>
      <c r="BK97" s="31">
        <f>0</f>
        <v>0</v>
      </c>
      <c r="BL97" s="31">
        <f>0</f>
        <v>0</v>
      </c>
      <c r="BM97" s="31">
        <f>0</f>
        <v>0</v>
      </c>
      <c r="BN97" s="31">
        <f>0</f>
        <v>0</v>
      </c>
      <c r="BO97" s="31">
        <f>0</f>
        <v>0</v>
      </c>
      <c r="BP97" s="31">
        <f>0</f>
        <v>0</v>
      </c>
      <c r="BQ97" s="18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8">
        <f>0</f>
        <v>0</v>
      </c>
      <c r="CN97" s="18">
        <f>0</f>
        <v>0</v>
      </c>
      <c r="CO97" s="18">
        <f>0</f>
        <v>0</v>
      </c>
      <c r="CP97" s="18">
        <f>0</f>
        <v>0</v>
      </c>
      <c r="CQ97" s="18">
        <f>0</f>
        <v>0</v>
      </c>
      <c r="CR97" s="18">
        <f>0</f>
        <v>0</v>
      </c>
      <c r="CS97" s="18">
        <v>0</v>
      </c>
      <c r="CT97" s="18">
        <v>0</v>
      </c>
      <c r="CU97" s="18">
        <v>0</v>
      </c>
      <c r="CV97" s="18">
        <v>0</v>
      </c>
      <c r="CW97" s="18">
        <v>0</v>
      </c>
      <c r="CX97" s="18">
        <v>0</v>
      </c>
      <c r="CY97" s="19">
        <v>0</v>
      </c>
      <c r="CZ97" s="19">
        <v>0</v>
      </c>
      <c r="DA97" s="19">
        <v>0</v>
      </c>
      <c r="DB97" s="19">
        <v>0</v>
      </c>
      <c r="DC97" s="19">
        <v>0</v>
      </c>
      <c r="DD97" s="19">
        <v>0</v>
      </c>
      <c r="DE97" s="19">
        <v>0</v>
      </c>
      <c r="DF97" s="19">
        <v>0</v>
      </c>
      <c r="DG97" s="19">
        <v>0</v>
      </c>
      <c r="DH97" s="19">
        <v>0</v>
      </c>
      <c r="DI97" s="19">
        <v>0</v>
      </c>
      <c r="DJ97" s="19">
        <v>0</v>
      </c>
      <c r="DK97" s="19">
        <v>0</v>
      </c>
      <c r="DL97" s="19">
        <v>0</v>
      </c>
      <c r="DM97" s="19">
        <v>0</v>
      </c>
      <c r="DN97" s="19"/>
    </row>
    <row r="98" spans="1:118">
      <c r="A98" s="142">
        <v>39702</v>
      </c>
      <c r="B98" t="s">
        <v>214</v>
      </c>
      <c r="C98" s="51">
        <f t="shared" si="255"/>
        <v>0</v>
      </c>
      <c r="D98" s="51">
        <f t="shared" si="256"/>
        <v>0</v>
      </c>
      <c r="E98" s="21">
        <v>0</v>
      </c>
      <c r="F98" s="19">
        <f t="shared" si="257"/>
        <v>0</v>
      </c>
      <c r="G98" s="19">
        <f t="shared" si="258"/>
        <v>0</v>
      </c>
      <c r="H98" s="19">
        <f t="shared" si="259"/>
        <v>0</v>
      </c>
      <c r="I98" s="19">
        <f t="shared" si="260"/>
        <v>0</v>
      </c>
      <c r="J98" s="19">
        <f t="shared" si="261"/>
        <v>0</v>
      </c>
      <c r="K98" s="19">
        <f t="shared" si="262"/>
        <v>0</v>
      </c>
      <c r="L98" s="19">
        <f t="shared" si="263"/>
        <v>0</v>
      </c>
      <c r="M98" s="19">
        <f t="shared" si="264"/>
        <v>0</v>
      </c>
      <c r="N98" s="19">
        <f t="shared" si="265"/>
        <v>0</v>
      </c>
      <c r="O98" s="19">
        <f t="shared" si="266"/>
        <v>0</v>
      </c>
      <c r="P98" s="19">
        <f t="shared" si="267"/>
        <v>0</v>
      </c>
      <c r="Q98" s="19">
        <f t="shared" si="268"/>
        <v>0</v>
      </c>
      <c r="R98" s="19">
        <f t="shared" si="269"/>
        <v>0</v>
      </c>
      <c r="S98" s="19">
        <f t="shared" si="270"/>
        <v>0</v>
      </c>
      <c r="T98" s="19">
        <f t="shared" si="271"/>
        <v>0</v>
      </c>
      <c r="U98" s="19">
        <f t="shared" si="272"/>
        <v>0</v>
      </c>
      <c r="V98" s="19">
        <f t="shared" si="273"/>
        <v>0</v>
      </c>
      <c r="W98" s="19">
        <f t="shared" si="274"/>
        <v>0</v>
      </c>
      <c r="X98" s="19">
        <f t="shared" si="275"/>
        <v>0</v>
      </c>
      <c r="Y98" s="19">
        <f t="shared" si="276"/>
        <v>0</v>
      </c>
      <c r="Z98" s="19">
        <f t="shared" si="277"/>
        <v>0</v>
      </c>
      <c r="AA98" s="19">
        <f t="shared" si="278"/>
        <v>0</v>
      </c>
      <c r="AB98" s="19">
        <f t="shared" si="279"/>
        <v>0</v>
      </c>
      <c r="AC98" s="19">
        <f t="shared" si="280"/>
        <v>0</v>
      </c>
      <c r="AD98" s="19">
        <f t="shared" si="281"/>
        <v>0</v>
      </c>
      <c r="AE98" s="19">
        <f t="shared" si="282"/>
        <v>0</v>
      </c>
      <c r="AF98" s="19">
        <f t="shared" si="283"/>
        <v>0</v>
      </c>
      <c r="AH98" s="18">
        <f>0</f>
        <v>0</v>
      </c>
      <c r="AI98" s="18">
        <f>0</f>
        <v>0</v>
      </c>
      <c r="AJ98" s="18">
        <f>0</f>
        <v>0</v>
      </c>
      <c r="AK98" s="18">
        <f>0</f>
        <v>0</v>
      </c>
      <c r="AL98" s="18">
        <f>0</f>
        <v>0</v>
      </c>
      <c r="AM98" s="18">
        <f>0</f>
        <v>0</v>
      </c>
      <c r="AN98" s="58">
        <f t="shared" si="254"/>
        <v>0</v>
      </c>
      <c r="AO98" s="58">
        <f t="shared" si="254"/>
        <v>0</v>
      </c>
      <c r="AP98" s="58">
        <f t="shared" si="254"/>
        <v>0</v>
      </c>
      <c r="AQ98" s="58">
        <f>SUM($AH98:$AM98)/SUM($AH$108:$AM$108)*'Capital Spending'!D$10*$AO$1</f>
        <v>0</v>
      </c>
      <c r="AR98" s="58">
        <f>SUM($AH98:$AM98)/SUM($AH$108:$AM$108)*'Capital Spending'!E$10*$AO$1</f>
        <v>0</v>
      </c>
      <c r="AS98" s="58">
        <f>SUM($AH98:$AM98)/SUM($AH$108:$AM$108)*'Capital Spending'!F$10*$AO$1</f>
        <v>0</v>
      </c>
      <c r="AT98" s="58">
        <f>SUM($AH98:$AM98)/SUM($AH$108:$AM$108)*'Capital Spending'!G$10*$AO$1</f>
        <v>0</v>
      </c>
      <c r="AU98" s="58">
        <f>SUM($AH98:$AM98)/SUM($AH$108:$AM$108)*'Capital Spending'!H$10*$AO$1</f>
        <v>0</v>
      </c>
      <c r="AV98" s="58">
        <f>SUM($AH98:$AM98)/SUM($AH$108:$AM$108)*'Capital Spending'!I$10*$AO$1</f>
        <v>0</v>
      </c>
      <c r="AW98" s="58">
        <f>SUM($AH98:$AM98)/SUM($AH$108:$AM$108)*'Capital Spending'!J$10*$AO$1</f>
        <v>0</v>
      </c>
      <c r="AX98" s="58">
        <f>SUM($AH98:$AM98)/SUM($AH$108:$AM$108)*'Capital Spending'!K$10*$AO$1</f>
        <v>0</v>
      </c>
      <c r="AY98" s="58">
        <f>SUM($AH98:$AM98)/SUM($AH$108:$AM$108)*'Capital Spending'!L$10*$AO$1</f>
        <v>0</v>
      </c>
      <c r="AZ98" s="58">
        <f>SUM($AH98:$AM98)/SUM($AH$108:$AM$108)*'Capital Spending'!M$10*$AO$1</f>
        <v>0</v>
      </c>
      <c r="BA98" s="58">
        <f>SUM($AH98:$AM98)/SUM($AH$108:$AM$108)*'Capital Spending'!N$10*$AO$1</f>
        <v>0</v>
      </c>
      <c r="BB98" s="58">
        <f>SUM($AH98:$AM98)/SUM($AH$108:$AM$108)*'Capital Spending'!O$10*$AO$1</f>
        <v>0</v>
      </c>
      <c r="BC98" s="58">
        <f>SUM($AH98:$AM98)/SUM($AH$108:$AM$108)*'Capital Spending'!P$10*$AO$1</f>
        <v>0</v>
      </c>
      <c r="BD98" s="58">
        <f>SUM($AH98:$AM98)/SUM($AH$108:$AM$108)*'Capital Spending'!Q$10*$AO$1</f>
        <v>0</v>
      </c>
      <c r="BE98" s="58">
        <f>SUM($AH98:$AM98)/SUM($AH$108:$AM$108)*'Capital Spending'!R$10*$AO$1</f>
        <v>0</v>
      </c>
      <c r="BF98" s="58">
        <f>SUM($AH98:$AM98)/SUM($AH$108:$AM$108)*'Capital Spending'!S$10*$AO$1</f>
        <v>0</v>
      </c>
      <c r="BG98" s="58">
        <f>SUM($AH98:$AM98)/SUM($AH$108:$AM$108)*'Capital Spending'!T$10*$AO$1</f>
        <v>0</v>
      </c>
      <c r="BH98" s="58">
        <f>SUM($AH98:$AM98)/SUM($AH$108:$AM$108)*'Capital Spending'!U$10*$AO$1</f>
        <v>0</v>
      </c>
      <c r="BI98" s="19"/>
      <c r="BJ98" s="107"/>
      <c r="BK98" s="31">
        <f>0</f>
        <v>0</v>
      </c>
      <c r="BL98" s="31">
        <f>0</f>
        <v>0</v>
      </c>
      <c r="BM98" s="31">
        <f>0</f>
        <v>0</v>
      </c>
      <c r="BN98" s="31">
        <f>0</f>
        <v>0</v>
      </c>
      <c r="BO98" s="31">
        <f>0</f>
        <v>0</v>
      </c>
      <c r="BP98" s="31">
        <f>0</f>
        <v>0</v>
      </c>
      <c r="BQ98" s="18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8">
        <f>0</f>
        <v>0</v>
      </c>
      <c r="CN98" s="18">
        <f>0</f>
        <v>0</v>
      </c>
      <c r="CO98" s="18">
        <f>0</f>
        <v>0</v>
      </c>
      <c r="CP98" s="18">
        <f>0</f>
        <v>0</v>
      </c>
      <c r="CQ98" s="18">
        <f>0</f>
        <v>0</v>
      </c>
      <c r="CR98" s="18">
        <f>0</f>
        <v>0</v>
      </c>
      <c r="CS98" s="18">
        <v>0</v>
      </c>
      <c r="CT98" s="18">
        <v>0</v>
      </c>
      <c r="CU98" s="18">
        <v>0</v>
      </c>
      <c r="CV98" s="18">
        <v>0</v>
      </c>
      <c r="CW98" s="18">
        <v>0</v>
      </c>
      <c r="CX98" s="18">
        <v>0</v>
      </c>
      <c r="CY98" s="19">
        <v>0</v>
      </c>
      <c r="CZ98" s="19">
        <v>0</v>
      </c>
      <c r="DA98" s="19">
        <v>0</v>
      </c>
      <c r="DB98" s="19">
        <v>0</v>
      </c>
      <c r="DC98" s="19">
        <v>0</v>
      </c>
      <c r="DD98" s="19">
        <v>0</v>
      </c>
      <c r="DE98" s="19">
        <v>0</v>
      </c>
      <c r="DF98" s="19">
        <v>0</v>
      </c>
      <c r="DG98" s="19">
        <v>0</v>
      </c>
      <c r="DH98" s="19">
        <v>0</v>
      </c>
      <c r="DI98" s="19">
        <v>0</v>
      </c>
      <c r="DJ98" s="19">
        <v>0</v>
      </c>
      <c r="DK98" s="19">
        <v>0</v>
      </c>
      <c r="DL98" s="19">
        <v>0</v>
      </c>
      <c r="DM98" s="19">
        <v>0</v>
      </c>
      <c r="DN98" s="19"/>
    </row>
    <row r="99" spans="1:118">
      <c r="A99" s="49">
        <v>39800</v>
      </c>
      <c r="B99" s="17" t="s">
        <v>19</v>
      </c>
      <c r="C99" s="51">
        <f t="shared" si="202"/>
        <v>814166.88000000012</v>
      </c>
      <c r="D99" s="51">
        <f t="shared" si="203"/>
        <v>814166.88000000012</v>
      </c>
      <c r="E99" s="21">
        <f>'[20]Asset End Balances'!N140</f>
        <v>814166.88</v>
      </c>
      <c r="F99" s="19">
        <f t="shared" si="204"/>
        <v>814166.88</v>
      </c>
      <c r="G99" s="19">
        <f t="shared" si="205"/>
        <v>814166.88</v>
      </c>
      <c r="H99" s="19">
        <f t="shared" si="206"/>
        <v>814166.88</v>
      </c>
      <c r="I99" s="19">
        <f t="shared" si="207"/>
        <v>814166.88</v>
      </c>
      <c r="J99" s="19">
        <f t="shared" si="208"/>
        <v>814166.88</v>
      </c>
      <c r="K99" s="19">
        <f t="shared" si="209"/>
        <v>814166.88</v>
      </c>
      <c r="L99" s="19">
        <f t="shared" si="210"/>
        <v>814166.88</v>
      </c>
      <c r="M99" s="19">
        <f t="shared" si="211"/>
        <v>814166.88</v>
      </c>
      <c r="N99" s="19">
        <f t="shared" si="212"/>
        <v>814166.88</v>
      </c>
      <c r="O99" s="19">
        <f t="shared" si="213"/>
        <v>814166.88</v>
      </c>
      <c r="P99" s="19">
        <f t="shared" si="214"/>
        <v>814166.88</v>
      </c>
      <c r="Q99" s="19">
        <f t="shared" si="215"/>
        <v>814166.88</v>
      </c>
      <c r="R99" s="19">
        <f t="shared" si="216"/>
        <v>814166.88</v>
      </c>
      <c r="S99" s="19">
        <f t="shared" si="217"/>
        <v>814166.88</v>
      </c>
      <c r="T99" s="19">
        <f t="shared" si="218"/>
        <v>814166.88</v>
      </c>
      <c r="U99" s="19">
        <f t="shared" si="219"/>
        <v>814166.88</v>
      </c>
      <c r="V99" s="19">
        <f t="shared" si="220"/>
        <v>814166.88</v>
      </c>
      <c r="W99" s="19">
        <f t="shared" si="221"/>
        <v>814166.88</v>
      </c>
      <c r="X99" s="19">
        <f t="shared" si="222"/>
        <v>814166.88</v>
      </c>
      <c r="Y99" s="19">
        <f t="shared" si="223"/>
        <v>814166.88</v>
      </c>
      <c r="Z99" s="19">
        <f t="shared" si="224"/>
        <v>814166.88</v>
      </c>
      <c r="AA99" s="19">
        <f t="shared" si="225"/>
        <v>814166.88</v>
      </c>
      <c r="AB99" s="19">
        <f t="shared" si="226"/>
        <v>814166.88</v>
      </c>
      <c r="AC99" s="19">
        <f t="shared" si="227"/>
        <v>814166.88</v>
      </c>
      <c r="AD99" s="19">
        <f t="shared" si="228"/>
        <v>814166.88</v>
      </c>
      <c r="AE99" s="19">
        <f t="shared" si="229"/>
        <v>814166.88</v>
      </c>
      <c r="AF99" s="19">
        <f t="shared" si="230"/>
        <v>814166.88</v>
      </c>
      <c r="AH99" s="18">
        <f>'[20]Additions (Asset and Reserve)'!O140</f>
        <v>0</v>
      </c>
      <c r="AI99" s="18">
        <f>'[20]Additions (Asset and Reserve)'!P140</f>
        <v>0</v>
      </c>
      <c r="AJ99" s="18">
        <f>'[20]Additions (Asset and Reserve)'!Q140</f>
        <v>0</v>
      </c>
      <c r="AK99" s="18">
        <f>'[20]Additions (Asset and Reserve)'!R140</f>
        <v>0</v>
      </c>
      <c r="AL99" s="18">
        <f>'[20]Additions (Asset and Reserve)'!S140</f>
        <v>0</v>
      </c>
      <c r="AM99" s="18">
        <f>'[20]Additions (Asset and Reserve)'!T140</f>
        <v>0</v>
      </c>
      <c r="AN99" s="58">
        <f t="shared" si="254"/>
        <v>0</v>
      </c>
      <c r="AO99" s="58">
        <f t="shared" si="254"/>
        <v>0</v>
      </c>
      <c r="AP99" s="58">
        <f t="shared" si="254"/>
        <v>0</v>
      </c>
      <c r="AQ99" s="58">
        <f>SUM($AH99:$AM99)/SUM($AH$108:$AM$108)*'Capital Spending'!D$10*$AO$1</f>
        <v>0</v>
      </c>
      <c r="AR99" s="58">
        <f>SUM($AH99:$AM99)/SUM($AH$108:$AM$108)*'Capital Spending'!E$10*$AO$1</f>
        <v>0</v>
      </c>
      <c r="AS99" s="58">
        <f>SUM($AH99:$AM99)/SUM($AH$108:$AM$108)*'Capital Spending'!F$10*$AO$1</f>
        <v>0</v>
      </c>
      <c r="AT99" s="58">
        <f>SUM($AH99:$AM99)/SUM($AH$108:$AM$108)*'Capital Spending'!G$10*$AO$1</f>
        <v>0</v>
      </c>
      <c r="AU99" s="58">
        <f>SUM($AH99:$AM99)/SUM($AH$108:$AM$108)*'Capital Spending'!H$10*$AO$1</f>
        <v>0</v>
      </c>
      <c r="AV99" s="58">
        <f>SUM($AH99:$AM99)/SUM($AH$108:$AM$108)*'Capital Spending'!I$10*$AO$1</f>
        <v>0</v>
      </c>
      <c r="AW99" s="58">
        <f>SUM($AH99:$AM99)/SUM($AH$108:$AM$108)*'Capital Spending'!J$10*$AO$1</f>
        <v>0</v>
      </c>
      <c r="AX99" s="58">
        <f>SUM($AH99:$AM99)/SUM($AH$108:$AM$108)*'Capital Spending'!K$10*$AO$1</f>
        <v>0</v>
      </c>
      <c r="AY99" s="58">
        <f>SUM($AH99:$AM99)/SUM($AH$108:$AM$108)*'Capital Spending'!L$10*$AO$1</f>
        <v>0</v>
      </c>
      <c r="AZ99" s="58">
        <f>SUM($AH99:$AM99)/SUM($AH$108:$AM$108)*'Capital Spending'!M$10*$AO$1</f>
        <v>0</v>
      </c>
      <c r="BA99" s="58">
        <f>SUM($AH99:$AM99)/SUM($AH$108:$AM$108)*'Capital Spending'!N$10*$AO$1</f>
        <v>0</v>
      </c>
      <c r="BB99" s="58">
        <f>SUM($AH99:$AM99)/SUM($AH$108:$AM$108)*'Capital Spending'!O$10*$AO$1</f>
        <v>0</v>
      </c>
      <c r="BC99" s="58">
        <f>SUM($AH99:$AM99)/SUM($AH$108:$AM$108)*'Capital Spending'!P$10*$AO$1</f>
        <v>0</v>
      </c>
      <c r="BD99" s="58">
        <f>SUM($AH99:$AM99)/SUM($AH$108:$AM$108)*'Capital Spending'!Q$10*$AO$1</f>
        <v>0</v>
      </c>
      <c r="BE99" s="58">
        <f>SUM($AH99:$AM99)/SUM($AH$108:$AM$108)*'Capital Spending'!R$10*$AO$1</f>
        <v>0</v>
      </c>
      <c r="BF99" s="58">
        <f>SUM($AH99:$AM99)/SUM($AH$108:$AM$108)*'Capital Spending'!S$10*$AO$1</f>
        <v>0</v>
      </c>
      <c r="BG99" s="58">
        <f>SUM($AH99:$AM99)/SUM($AH$108:$AM$108)*'Capital Spending'!T$10*$AO$1</f>
        <v>0</v>
      </c>
      <c r="BH99" s="58">
        <f>SUM($AH99:$AM99)/SUM($AH$108:$AM$108)*'Capital Spending'!U$10*$AO$1</f>
        <v>0</v>
      </c>
      <c r="BI99" s="19"/>
      <c r="BJ99" s="107">
        <f t="shared" si="232"/>
        <v>0</v>
      </c>
      <c r="BK99" s="31">
        <f>'[20]Retires (Asset and Reserve)'!M140</f>
        <v>0</v>
      </c>
      <c r="BL99" s="31">
        <f>'[20]Retires (Asset and Reserve)'!N140</f>
        <v>0</v>
      </c>
      <c r="BM99" s="31">
        <f>'[20]Retires (Asset and Reserve)'!O140</f>
        <v>0</v>
      </c>
      <c r="BN99" s="31">
        <f>'[20]Retires (Asset and Reserve)'!P140</f>
        <v>0</v>
      </c>
      <c r="BO99" s="31">
        <f>'[20]Retires (Asset and Reserve)'!Q140</f>
        <v>0</v>
      </c>
      <c r="BP99" s="31">
        <f>'[20]Retires (Asset and Reserve)'!R140</f>
        <v>0</v>
      </c>
      <c r="BQ99" s="18">
        <f t="shared" si="233"/>
        <v>0</v>
      </c>
      <c r="BR99" s="19">
        <f t="shared" si="234"/>
        <v>0</v>
      </c>
      <c r="BS99" s="19">
        <f t="shared" si="235"/>
        <v>0</v>
      </c>
      <c r="BT99" s="19">
        <f t="shared" si="236"/>
        <v>0</v>
      </c>
      <c r="BU99" s="19">
        <f t="shared" si="237"/>
        <v>0</v>
      </c>
      <c r="BV99" s="19">
        <f t="shared" si="238"/>
        <v>0</v>
      </c>
      <c r="BW99" s="19">
        <f t="shared" si="239"/>
        <v>0</v>
      </c>
      <c r="BX99" s="19">
        <f t="shared" si="240"/>
        <v>0</v>
      </c>
      <c r="BY99" s="19">
        <f t="shared" si="241"/>
        <v>0</v>
      </c>
      <c r="BZ99" s="19">
        <f t="shared" si="242"/>
        <v>0</v>
      </c>
      <c r="CA99" s="19">
        <f t="shared" si="243"/>
        <v>0</v>
      </c>
      <c r="CB99" s="19">
        <f t="shared" si="244"/>
        <v>0</v>
      </c>
      <c r="CC99" s="19">
        <f t="shared" si="245"/>
        <v>0</v>
      </c>
      <c r="CD99" s="19">
        <f t="shared" si="246"/>
        <v>0</v>
      </c>
      <c r="CE99" s="19">
        <f t="shared" si="247"/>
        <v>0</v>
      </c>
      <c r="CF99" s="19">
        <f t="shared" si="248"/>
        <v>0</v>
      </c>
      <c r="CG99" s="19">
        <f t="shared" si="249"/>
        <v>0</v>
      </c>
      <c r="CH99" s="19">
        <f t="shared" si="250"/>
        <v>0</v>
      </c>
      <c r="CI99" s="19">
        <f t="shared" si="251"/>
        <v>0</v>
      </c>
      <c r="CJ99" s="19">
        <f t="shared" si="252"/>
        <v>0</v>
      </c>
      <c r="CK99" s="19">
        <f t="shared" si="253"/>
        <v>0</v>
      </c>
      <c r="CL99" s="19"/>
      <c r="CM99" s="18">
        <f>'[20]Transfers (Asset and Reserve)'!N140</f>
        <v>0</v>
      </c>
      <c r="CN99" s="18">
        <f>'[20]Transfers (Asset and Reserve)'!O140</f>
        <v>0</v>
      </c>
      <c r="CO99" s="18">
        <f>'[20]Transfers (Asset and Reserve)'!P140</f>
        <v>0</v>
      </c>
      <c r="CP99" s="18">
        <f>'[20]Transfers (Asset and Reserve)'!Q140</f>
        <v>0</v>
      </c>
      <c r="CQ99" s="18">
        <f>'[20]Transfers (Asset and Reserve)'!R140</f>
        <v>0</v>
      </c>
      <c r="CR99" s="18">
        <f>'[20]Transfers (Asset and Reserve)'!S140</f>
        <v>0</v>
      </c>
      <c r="CS99" s="18">
        <v>0</v>
      </c>
      <c r="CT99" s="18">
        <v>0</v>
      </c>
      <c r="CU99" s="18">
        <v>0</v>
      </c>
      <c r="CV99" s="18">
        <v>0</v>
      </c>
      <c r="CW99" s="18">
        <v>0</v>
      </c>
      <c r="CX99" s="18">
        <v>0</v>
      </c>
      <c r="CY99" s="19">
        <v>0</v>
      </c>
      <c r="CZ99" s="19">
        <v>0</v>
      </c>
      <c r="DA99" s="19">
        <v>0</v>
      </c>
      <c r="DB99" s="19">
        <v>0</v>
      </c>
      <c r="DC99" s="19">
        <v>0</v>
      </c>
      <c r="DD99" s="19">
        <v>0</v>
      </c>
      <c r="DE99" s="19">
        <v>0</v>
      </c>
      <c r="DF99" s="19">
        <v>0</v>
      </c>
      <c r="DG99" s="19">
        <v>0</v>
      </c>
      <c r="DH99" s="19">
        <v>0</v>
      </c>
      <c r="DI99" s="19">
        <v>0</v>
      </c>
      <c r="DJ99" s="19">
        <v>0</v>
      </c>
      <c r="DK99" s="19">
        <v>0</v>
      </c>
      <c r="DL99" s="19">
        <v>0</v>
      </c>
      <c r="DM99" s="19">
        <v>0</v>
      </c>
      <c r="DN99" s="19"/>
    </row>
    <row r="100" spans="1:118">
      <c r="A100" s="49">
        <v>39900</v>
      </c>
      <c r="B100" s="17" t="s">
        <v>32</v>
      </c>
      <c r="C100" s="51">
        <f t="shared" si="202"/>
        <v>0</v>
      </c>
      <c r="D100" s="51">
        <f t="shared" si="203"/>
        <v>0</v>
      </c>
      <c r="E100" s="21">
        <v>0</v>
      </c>
      <c r="F100" s="19">
        <f t="shared" si="204"/>
        <v>0</v>
      </c>
      <c r="G100" s="19">
        <f t="shared" si="205"/>
        <v>0</v>
      </c>
      <c r="H100" s="19">
        <f t="shared" si="206"/>
        <v>0</v>
      </c>
      <c r="I100" s="19">
        <f t="shared" si="207"/>
        <v>0</v>
      </c>
      <c r="J100" s="19">
        <f t="shared" si="208"/>
        <v>0</v>
      </c>
      <c r="K100" s="19">
        <f t="shared" si="209"/>
        <v>0</v>
      </c>
      <c r="L100" s="19">
        <f t="shared" si="210"/>
        <v>0</v>
      </c>
      <c r="M100" s="19">
        <f t="shared" si="211"/>
        <v>0</v>
      </c>
      <c r="N100" s="19">
        <f t="shared" si="212"/>
        <v>0</v>
      </c>
      <c r="O100" s="19">
        <f t="shared" si="213"/>
        <v>0</v>
      </c>
      <c r="P100" s="19">
        <f t="shared" si="214"/>
        <v>0</v>
      </c>
      <c r="Q100" s="19">
        <f t="shared" si="215"/>
        <v>0</v>
      </c>
      <c r="R100" s="19">
        <f t="shared" si="216"/>
        <v>0</v>
      </c>
      <c r="S100" s="19">
        <f t="shared" si="217"/>
        <v>0</v>
      </c>
      <c r="T100" s="19">
        <f t="shared" si="218"/>
        <v>0</v>
      </c>
      <c r="U100" s="19">
        <f t="shared" si="219"/>
        <v>0</v>
      </c>
      <c r="V100" s="19">
        <f t="shared" si="220"/>
        <v>0</v>
      </c>
      <c r="W100" s="19">
        <f t="shared" si="221"/>
        <v>0</v>
      </c>
      <c r="X100" s="19">
        <f t="shared" si="222"/>
        <v>0</v>
      </c>
      <c r="Y100" s="19">
        <f t="shared" si="223"/>
        <v>0</v>
      </c>
      <c r="Z100" s="19">
        <f t="shared" si="224"/>
        <v>0</v>
      </c>
      <c r="AA100" s="19">
        <f t="shared" si="225"/>
        <v>0</v>
      </c>
      <c r="AB100" s="19">
        <f t="shared" si="226"/>
        <v>0</v>
      </c>
      <c r="AC100" s="19">
        <f t="shared" si="227"/>
        <v>0</v>
      </c>
      <c r="AD100" s="19">
        <f t="shared" si="228"/>
        <v>0</v>
      </c>
      <c r="AE100" s="19">
        <f t="shared" si="229"/>
        <v>0</v>
      </c>
      <c r="AF100" s="19">
        <f t="shared" si="230"/>
        <v>0</v>
      </c>
      <c r="AH100" s="18">
        <f>0</f>
        <v>0</v>
      </c>
      <c r="AI100" s="18">
        <f>0</f>
        <v>0</v>
      </c>
      <c r="AJ100" s="18">
        <f>0</f>
        <v>0</v>
      </c>
      <c r="AK100" s="18">
        <f>0</f>
        <v>0</v>
      </c>
      <c r="AL100" s="18">
        <f>0</f>
        <v>0</v>
      </c>
      <c r="AM100" s="18">
        <f>0</f>
        <v>0</v>
      </c>
      <c r="AN100" s="58">
        <f t="shared" si="254"/>
        <v>0</v>
      </c>
      <c r="AO100" s="58">
        <f t="shared" si="254"/>
        <v>0</v>
      </c>
      <c r="AP100" s="58">
        <f t="shared" si="254"/>
        <v>0</v>
      </c>
      <c r="AQ100" s="58">
        <f>SUM($AH100:$AM100)/SUM($AH$108:$AM$108)*'Capital Spending'!D$10*$AO$1</f>
        <v>0</v>
      </c>
      <c r="AR100" s="58">
        <f>SUM($AH100:$AM100)/SUM($AH$108:$AM$108)*'Capital Spending'!E$10*$AO$1</f>
        <v>0</v>
      </c>
      <c r="AS100" s="58">
        <f>SUM($AH100:$AM100)/SUM($AH$108:$AM$108)*'Capital Spending'!F$10*$AO$1</f>
        <v>0</v>
      </c>
      <c r="AT100" s="58">
        <f>SUM($AH100:$AM100)/SUM($AH$108:$AM$108)*'Capital Spending'!G$10*$AO$1</f>
        <v>0</v>
      </c>
      <c r="AU100" s="58">
        <f>SUM($AH100:$AM100)/SUM($AH$108:$AM$108)*'Capital Spending'!H$10*$AO$1</f>
        <v>0</v>
      </c>
      <c r="AV100" s="58">
        <f>SUM($AH100:$AM100)/SUM($AH$108:$AM$108)*'Capital Spending'!I$10*$AO$1</f>
        <v>0</v>
      </c>
      <c r="AW100" s="58">
        <f>SUM($AH100:$AM100)/SUM($AH$108:$AM$108)*'Capital Spending'!J$10*$AO$1</f>
        <v>0</v>
      </c>
      <c r="AX100" s="58">
        <f>SUM($AH100:$AM100)/SUM($AH$108:$AM$108)*'Capital Spending'!K$10*$AO$1</f>
        <v>0</v>
      </c>
      <c r="AY100" s="58">
        <f>SUM($AH100:$AM100)/SUM($AH$108:$AM$108)*'Capital Spending'!L$10*$AO$1</f>
        <v>0</v>
      </c>
      <c r="AZ100" s="58">
        <f>SUM($AH100:$AM100)/SUM($AH$108:$AM$108)*'Capital Spending'!M$10*$AO$1</f>
        <v>0</v>
      </c>
      <c r="BA100" s="58">
        <f>SUM($AH100:$AM100)/SUM($AH$108:$AM$108)*'Capital Spending'!N$10*$AO$1</f>
        <v>0</v>
      </c>
      <c r="BB100" s="58">
        <f>SUM($AH100:$AM100)/SUM($AH$108:$AM$108)*'Capital Spending'!O$10*$AO$1</f>
        <v>0</v>
      </c>
      <c r="BC100" s="58">
        <f>SUM($AH100:$AM100)/SUM($AH$108:$AM$108)*'Capital Spending'!P$10*$AO$1</f>
        <v>0</v>
      </c>
      <c r="BD100" s="58">
        <f>SUM($AH100:$AM100)/SUM($AH$108:$AM$108)*'Capital Spending'!Q$10*$AO$1</f>
        <v>0</v>
      </c>
      <c r="BE100" s="58">
        <f>SUM($AH100:$AM100)/SUM($AH$108:$AM$108)*'Capital Spending'!R$10*$AO$1</f>
        <v>0</v>
      </c>
      <c r="BF100" s="58">
        <f>SUM($AH100:$AM100)/SUM($AH$108:$AM$108)*'Capital Spending'!S$10*$AO$1</f>
        <v>0</v>
      </c>
      <c r="BG100" s="58">
        <f>SUM($AH100:$AM100)/SUM($AH$108:$AM$108)*'Capital Spending'!T$10*$AO$1</f>
        <v>0</v>
      </c>
      <c r="BH100" s="58">
        <f>SUM($AH100:$AM100)/SUM($AH$108:$AM$108)*'Capital Spending'!U$10*$AO$1</f>
        <v>0</v>
      </c>
      <c r="BI100" s="19"/>
      <c r="BJ100" s="107">
        <f t="shared" si="232"/>
        <v>0</v>
      </c>
      <c r="BK100" s="31">
        <f>0</f>
        <v>0</v>
      </c>
      <c r="BL100" s="31">
        <f>0</f>
        <v>0</v>
      </c>
      <c r="BM100" s="31">
        <f>0</f>
        <v>0</v>
      </c>
      <c r="BN100" s="31">
        <f>0</f>
        <v>0</v>
      </c>
      <c r="BO100" s="31">
        <f>0</f>
        <v>0</v>
      </c>
      <c r="BP100" s="31">
        <f>0</f>
        <v>0</v>
      </c>
      <c r="BQ100" s="18">
        <f t="shared" si="233"/>
        <v>0</v>
      </c>
      <c r="BR100" s="19">
        <f t="shared" si="234"/>
        <v>0</v>
      </c>
      <c r="BS100" s="19">
        <f t="shared" si="235"/>
        <v>0</v>
      </c>
      <c r="BT100" s="19">
        <f t="shared" si="236"/>
        <v>0</v>
      </c>
      <c r="BU100" s="19">
        <f t="shared" si="237"/>
        <v>0</v>
      </c>
      <c r="BV100" s="19">
        <f t="shared" si="238"/>
        <v>0</v>
      </c>
      <c r="BW100" s="19">
        <f t="shared" si="239"/>
        <v>0</v>
      </c>
      <c r="BX100" s="19">
        <f t="shared" si="240"/>
        <v>0</v>
      </c>
      <c r="BY100" s="19">
        <f t="shared" si="241"/>
        <v>0</v>
      </c>
      <c r="BZ100" s="19">
        <f t="shared" si="242"/>
        <v>0</v>
      </c>
      <c r="CA100" s="19">
        <f t="shared" si="243"/>
        <v>0</v>
      </c>
      <c r="CB100" s="19">
        <f t="shared" si="244"/>
        <v>0</v>
      </c>
      <c r="CC100" s="19">
        <f t="shared" si="245"/>
        <v>0</v>
      </c>
      <c r="CD100" s="19">
        <f t="shared" si="246"/>
        <v>0</v>
      </c>
      <c r="CE100" s="19">
        <f t="shared" si="247"/>
        <v>0</v>
      </c>
      <c r="CF100" s="19">
        <f t="shared" si="248"/>
        <v>0</v>
      </c>
      <c r="CG100" s="19">
        <f t="shared" si="249"/>
        <v>0</v>
      </c>
      <c r="CH100" s="19">
        <f t="shared" si="250"/>
        <v>0</v>
      </c>
      <c r="CI100" s="19">
        <f t="shared" si="251"/>
        <v>0</v>
      </c>
      <c r="CJ100" s="19">
        <f t="shared" si="252"/>
        <v>0</v>
      </c>
      <c r="CK100" s="19">
        <f t="shared" si="253"/>
        <v>0</v>
      </c>
      <c r="CL100" s="19"/>
      <c r="CM100" s="18">
        <f>0</f>
        <v>0</v>
      </c>
      <c r="CN100" s="18">
        <f>0</f>
        <v>0</v>
      </c>
      <c r="CO100" s="18">
        <f>0</f>
        <v>0</v>
      </c>
      <c r="CP100" s="18">
        <f>0</f>
        <v>0</v>
      </c>
      <c r="CQ100" s="18">
        <f>0</f>
        <v>0</v>
      </c>
      <c r="CR100" s="18">
        <f>0</f>
        <v>0</v>
      </c>
      <c r="CS100" s="18">
        <v>0</v>
      </c>
      <c r="CT100" s="18">
        <v>0</v>
      </c>
      <c r="CU100" s="18">
        <v>0</v>
      </c>
      <c r="CV100" s="18">
        <v>0</v>
      </c>
      <c r="CW100" s="18">
        <v>0</v>
      </c>
      <c r="CX100" s="18">
        <v>0</v>
      </c>
      <c r="CY100" s="19">
        <v>0</v>
      </c>
      <c r="CZ100" s="19">
        <v>0</v>
      </c>
      <c r="DA100" s="19">
        <v>0</v>
      </c>
      <c r="DB100" s="19">
        <v>0</v>
      </c>
      <c r="DC100" s="19">
        <v>0</v>
      </c>
      <c r="DD100" s="19">
        <v>0</v>
      </c>
      <c r="DE100" s="19">
        <v>0</v>
      </c>
      <c r="DF100" s="19">
        <v>0</v>
      </c>
      <c r="DG100" s="19">
        <v>0</v>
      </c>
      <c r="DH100" s="19">
        <v>0</v>
      </c>
      <c r="DI100" s="19">
        <v>0</v>
      </c>
      <c r="DJ100" s="19">
        <v>0</v>
      </c>
      <c r="DK100" s="19">
        <v>0</v>
      </c>
      <c r="DL100" s="19">
        <v>0</v>
      </c>
      <c r="DM100" s="19">
        <v>0</v>
      </c>
      <c r="DN100" s="19"/>
    </row>
    <row r="101" spans="1:118">
      <c r="A101" s="49">
        <v>39901</v>
      </c>
      <c r="B101" s="17" t="s">
        <v>21</v>
      </c>
      <c r="C101" s="51">
        <f t="shared" si="202"/>
        <v>0</v>
      </c>
      <c r="D101" s="51">
        <f t="shared" si="203"/>
        <v>0</v>
      </c>
      <c r="E101" s="21">
        <f>'[20]Asset End Balances'!$N$141</f>
        <v>0</v>
      </c>
      <c r="F101" s="19">
        <f t="shared" si="204"/>
        <v>0</v>
      </c>
      <c r="G101" s="19">
        <f t="shared" si="205"/>
        <v>0</v>
      </c>
      <c r="H101" s="19">
        <f t="shared" si="206"/>
        <v>0</v>
      </c>
      <c r="I101" s="19">
        <f t="shared" si="207"/>
        <v>0</v>
      </c>
      <c r="J101" s="19">
        <f t="shared" si="208"/>
        <v>0</v>
      </c>
      <c r="K101" s="19">
        <f t="shared" si="209"/>
        <v>0</v>
      </c>
      <c r="L101" s="19">
        <f t="shared" si="210"/>
        <v>0</v>
      </c>
      <c r="M101" s="19">
        <f t="shared" si="211"/>
        <v>0</v>
      </c>
      <c r="N101" s="19">
        <f t="shared" si="212"/>
        <v>0</v>
      </c>
      <c r="O101" s="19">
        <f t="shared" si="213"/>
        <v>0</v>
      </c>
      <c r="P101" s="19">
        <f t="shared" si="214"/>
        <v>0</v>
      </c>
      <c r="Q101" s="19">
        <f t="shared" si="215"/>
        <v>0</v>
      </c>
      <c r="R101" s="19">
        <f t="shared" si="216"/>
        <v>0</v>
      </c>
      <c r="S101" s="19">
        <f t="shared" si="217"/>
        <v>0</v>
      </c>
      <c r="T101" s="19">
        <f t="shared" si="218"/>
        <v>0</v>
      </c>
      <c r="U101" s="19">
        <f t="shared" si="219"/>
        <v>0</v>
      </c>
      <c r="V101" s="19">
        <f t="shared" si="220"/>
        <v>0</v>
      </c>
      <c r="W101" s="19">
        <f t="shared" si="221"/>
        <v>0</v>
      </c>
      <c r="X101" s="19">
        <f t="shared" si="222"/>
        <v>0</v>
      </c>
      <c r="Y101" s="19">
        <f t="shared" si="223"/>
        <v>0</v>
      </c>
      <c r="Z101" s="19">
        <f t="shared" si="224"/>
        <v>0</v>
      </c>
      <c r="AA101" s="19">
        <f t="shared" si="225"/>
        <v>0</v>
      </c>
      <c r="AB101" s="19">
        <f t="shared" si="226"/>
        <v>0</v>
      </c>
      <c r="AC101" s="19">
        <f t="shared" si="227"/>
        <v>0</v>
      </c>
      <c r="AD101" s="19">
        <f t="shared" si="228"/>
        <v>0</v>
      </c>
      <c r="AE101" s="19">
        <f t="shared" si="229"/>
        <v>0</v>
      </c>
      <c r="AF101" s="19">
        <f t="shared" si="230"/>
        <v>0</v>
      </c>
      <c r="AH101" s="18">
        <f>'[20]Additions (Asset and Reserve)'!O141</f>
        <v>0</v>
      </c>
      <c r="AI101" s="18">
        <f>'[20]Additions (Asset and Reserve)'!P141</f>
        <v>0</v>
      </c>
      <c r="AJ101" s="18">
        <f>'[20]Additions (Asset and Reserve)'!Q141</f>
        <v>0</v>
      </c>
      <c r="AK101" s="18">
        <f>'[20]Additions (Asset and Reserve)'!R141</f>
        <v>0</v>
      </c>
      <c r="AL101" s="18">
        <f>'[20]Additions (Asset and Reserve)'!S141</f>
        <v>0</v>
      </c>
      <c r="AM101" s="18">
        <f>'[20]Additions (Asset and Reserve)'!T141</f>
        <v>0</v>
      </c>
      <c r="AN101" s="58">
        <f t="shared" si="254"/>
        <v>0</v>
      </c>
      <c r="AO101" s="58">
        <f t="shared" si="254"/>
        <v>0</v>
      </c>
      <c r="AP101" s="58">
        <f t="shared" si="254"/>
        <v>0</v>
      </c>
      <c r="AQ101" s="58">
        <f>SUM($AH101:$AM101)/SUM($AH$108:$AM$108)*'Capital Spending'!D$10*$AO$1</f>
        <v>0</v>
      </c>
      <c r="AR101" s="58">
        <f>SUM($AH101:$AM101)/SUM($AH$108:$AM$108)*'Capital Spending'!E$10*$AO$1</f>
        <v>0</v>
      </c>
      <c r="AS101" s="58">
        <f>SUM($AH101:$AM101)/SUM($AH$108:$AM$108)*'Capital Spending'!F$10*$AO$1</f>
        <v>0</v>
      </c>
      <c r="AT101" s="58">
        <f>SUM($AH101:$AM101)/SUM($AH$108:$AM$108)*'Capital Spending'!G$10*$AO$1</f>
        <v>0</v>
      </c>
      <c r="AU101" s="58">
        <f>SUM($AH101:$AM101)/SUM($AH$108:$AM$108)*'Capital Spending'!H$10*$AO$1</f>
        <v>0</v>
      </c>
      <c r="AV101" s="58">
        <f>SUM($AH101:$AM101)/SUM($AH$108:$AM$108)*'Capital Spending'!I$10*$AO$1</f>
        <v>0</v>
      </c>
      <c r="AW101" s="58">
        <f>SUM($AH101:$AM101)/SUM($AH$108:$AM$108)*'Capital Spending'!J$10*$AO$1</f>
        <v>0</v>
      </c>
      <c r="AX101" s="58">
        <f>SUM($AH101:$AM101)/SUM($AH$108:$AM$108)*'Capital Spending'!K$10*$AO$1</f>
        <v>0</v>
      </c>
      <c r="AY101" s="58">
        <f>SUM($AH101:$AM101)/SUM($AH$108:$AM$108)*'Capital Spending'!L$10*$AO$1</f>
        <v>0</v>
      </c>
      <c r="AZ101" s="58">
        <f>SUM($AH101:$AM101)/SUM($AH$108:$AM$108)*'Capital Spending'!M$10*$AO$1</f>
        <v>0</v>
      </c>
      <c r="BA101" s="58">
        <f>SUM($AH101:$AM101)/SUM($AH$108:$AM$108)*'Capital Spending'!N$10*$AO$1</f>
        <v>0</v>
      </c>
      <c r="BB101" s="58">
        <f>SUM($AH101:$AM101)/SUM($AH$108:$AM$108)*'Capital Spending'!O$10*$AO$1</f>
        <v>0</v>
      </c>
      <c r="BC101" s="58">
        <f>SUM($AH101:$AM101)/SUM($AH$108:$AM$108)*'Capital Spending'!P$10*$AO$1</f>
        <v>0</v>
      </c>
      <c r="BD101" s="58">
        <f>SUM($AH101:$AM101)/SUM($AH$108:$AM$108)*'Capital Spending'!Q$10*$AO$1</f>
        <v>0</v>
      </c>
      <c r="BE101" s="58">
        <f>SUM($AH101:$AM101)/SUM($AH$108:$AM$108)*'Capital Spending'!R$10*$AO$1</f>
        <v>0</v>
      </c>
      <c r="BF101" s="58">
        <f>SUM($AH101:$AM101)/SUM($AH$108:$AM$108)*'Capital Spending'!S$10*$AO$1</f>
        <v>0</v>
      </c>
      <c r="BG101" s="58">
        <f>SUM($AH101:$AM101)/SUM($AH$108:$AM$108)*'Capital Spending'!T$10*$AO$1</f>
        <v>0</v>
      </c>
      <c r="BH101" s="58">
        <f>SUM($AH101:$AM101)/SUM($AH$108:$AM$108)*'Capital Spending'!U$10*$AO$1</f>
        <v>0</v>
      </c>
      <c r="BI101" s="19"/>
      <c r="BJ101" s="107">
        <f t="shared" si="232"/>
        <v>0</v>
      </c>
      <c r="BK101" s="31">
        <f>'[20]Retires (Asset and Reserve)'!M141</f>
        <v>0</v>
      </c>
      <c r="BL101" s="31">
        <f>'[20]Retires (Asset and Reserve)'!N141</f>
        <v>0</v>
      </c>
      <c r="BM101" s="31">
        <f>'[20]Retires (Asset and Reserve)'!O141</f>
        <v>0</v>
      </c>
      <c r="BN101" s="31">
        <f>'[20]Retires (Asset and Reserve)'!P141</f>
        <v>0</v>
      </c>
      <c r="BO101" s="31">
        <f>'[20]Retires (Asset and Reserve)'!Q141</f>
        <v>0</v>
      </c>
      <c r="BP101" s="31">
        <f>'[20]Retires (Asset and Reserve)'!R141</f>
        <v>0</v>
      </c>
      <c r="BQ101" s="18">
        <f t="shared" si="233"/>
        <v>0</v>
      </c>
      <c r="BR101" s="19">
        <f t="shared" si="234"/>
        <v>0</v>
      </c>
      <c r="BS101" s="19">
        <f t="shared" si="235"/>
        <v>0</v>
      </c>
      <c r="BT101" s="19">
        <f t="shared" si="236"/>
        <v>0</v>
      </c>
      <c r="BU101" s="19">
        <f t="shared" si="237"/>
        <v>0</v>
      </c>
      <c r="BV101" s="19">
        <f t="shared" si="238"/>
        <v>0</v>
      </c>
      <c r="BW101" s="19">
        <f t="shared" si="239"/>
        <v>0</v>
      </c>
      <c r="BX101" s="19">
        <f t="shared" si="240"/>
        <v>0</v>
      </c>
      <c r="BY101" s="19">
        <f t="shared" si="241"/>
        <v>0</v>
      </c>
      <c r="BZ101" s="19">
        <f t="shared" si="242"/>
        <v>0</v>
      </c>
      <c r="CA101" s="19">
        <f t="shared" si="243"/>
        <v>0</v>
      </c>
      <c r="CB101" s="19">
        <f t="shared" si="244"/>
        <v>0</v>
      </c>
      <c r="CC101" s="19">
        <f t="shared" si="245"/>
        <v>0</v>
      </c>
      <c r="CD101" s="19">
        <f t="shared" si="246"/>
        <v>0</v>
      </c>
      <c r="CE101" s="19">
        <f t="shared" si="247"/>
        <v>0</v>
      </c>
      <c r="CF101" s="19">
        <f t="shared" si="248"/>
        <v>0</v>
      </c>
      <c r="CG101" s="19">
        <f t="shared" si="249"/>
        <v>0</v>
      </c>
      <c r="CH101" s="19">
        <f t="shared" si="250"/>
        <v>0</v>
      </c>
      <c r="CI101" s="19">
        <f t="shared" si="251"/>
        <v>0</v>
      </c>
      <c r="CJ101" s="19">
        <f t="shared" si="252"/>
        <v>0</v>
      </c>
      <c r="CK101" s="19">
        <f t="shared" si="253"/>
        <v>0</v>
      </c>
      <c r="CL101" s="19"/>
      <c r="CM101" s="18">
        <f>'[20]Transfers (Asset and Reserve)'!N141</f>
        <v>0</v>
      </c>
      <c r="CN101" s="18">
        <f>'[20]Transfers (Asset and Reserve)'!O141</f>
        <v>0</v>
      </c>
      <c r="CO101" s="18">
        <f>'[20]Transfers (Asset and Reserve)'!P141</f>
        <v>0</v>
      </c>
      <c r="CP101" s="18">
        <f>'[20]Transfers (Asset and Reserve)'!Q141</f>
        <v>0</v>
      </c>
      <c r="CQ101" s="18">
        <f>'[20]Transfers (Asset and Reserve)'!R141</f>
        <v>0</v>
      </c>
      <c r="CR101" s="18">
        <f>'[20]Transfers (Asset and Reserve)'!S141</f>
        <v>0</v>
      </c>
      <c r="CS101" s="18">
        <v>0</v>
      </c>
      <c r="CT101" s="18">
        <v>0</v>
      </c>
      <c r="CU101" s="18">
        <v>0</v>
      </c>
      <c r="CV101" s="18">
        <v>0</v>
      </c>
      <c r="CW101" s="18">
        <v>0</v>
      </c>
      <c r="CX101" s="18">
        <v>0</v>
      </c>
      <c r="CY101" s="19">
        <v>0</v>
      </c>
      <c r="CZ101" s="19">
        <v>0</v>
      </c>
      <c r="DA101" s="19">
        <v>0</v>
      </c>
      <c r="DB101" s="19">
        <v>0</v>
      </c>
      <c r="DC101" s="19">
        <v>0</v>
      </c>
      <c r="DD101" s="19">
        <v>0</v>
      </c>
      <c r="DE101" s="19">
        <v>0</v>
      </c>
      <c r="DF101" s="19">
        <v>0</v>
      </c>
      <c r="DG101" s="19">
        <v>0</v>
      </c>
      <c r="DH101" s="19">
        <v>0</v>
      </c>
      <c r="DI101" s="19">
        <v>0</v>
      </c>
      <c r="DJ101" s="19">
        <v>0</v>
      </c>
      <c r="DK101" s="19">
        <v>0</v>
      </c>
      <c r="DL101" s="19">
        <v>0</v>
      </c>
      <c r="DM101" s="19">
        <v>0</v>
      </c>
      <c r="DN101" s="19"/>
    </row>
    <row r="102" spans="1:118">
      <c r="A102" s="49">
        <v>39902</v>
      </c>
      <c r="B102" s="17" t="s">
        <v>22</v>
      </c>
      <c r="C102" s="51">
        <f t="shared" si="202"/>
        <v>0</v>
      </c>
      <c r="D102" s="51">
        <f t="shared" si="203"/>
        <v>0</v>
      </c>
      <c r="E102" s="21">
        <v>0</v>
      </c>
      <c r="F102" s="19">
        <f t="shared" si="204"/>
        <v>0</v>
      </c>
      <c r="G102" s="19">
        <f t="shared" si="205"/>
        <v>0</v>
      </c>
      <c r="H102" s="19">
        <f t="shared" si="206"/>
        <v>0</v>
      </c>
      <c r="I102" s="19">
        <f t="shared" si="207"/>
        <v>0</v>
      </c>
      <c r="J102" s="19">
        <f t="shared" si="208"/>
        <v>0</v>
      </c>
      <c r="K102" s="19">
        <f t="shared" si="209"/>
        <v>0</v>
      </c>
      <c r="L102" s="19">
        <f t="shared" si="210"/>
        <v>0</v>
      </c>
      <c r="M102" s="19">
        <f t="shared" si="211"/>
        <v>0</v>
      </c>
      <c r="N102" s="19">
        <f t="shared" si="212"/>
        <v>0</v>
      </c>
      <c r="O102" s="19">
        <f t="shared" si="213"/>
        <v>0</v>
      </c>
      <c r="P102" s="19">
        <f t="shared" si="214"/>
        <v>0</v>
      </c>
      <c r="Q102" s="19">
        <f t="shared" si="215"/>
        <v>0</v>
      </c>
      <c r="R102" s="19">
        <f t="shared" si="216"/>
        <v>0</v>
      </c>
      <c r="S102" s="19">
        <f t="shared" si="217"/>
        <v>0</v>
      </c>
      <c r="T102" s="19">
        <f t="shared" si="218"/>
        <v>0</v>
      </c>
      <c r="U102" s="19">
        <f t="shared" si="219"/>
        <v>0</v>
      </c>
      <c r="V102" s="19">
        <f t="shared" si="220"/>
        <v>0</v>
      </c>
      <c r="W102" s="19">
        <f t="shared" si="221"/>
        <v>0</v>
      </c>
      <c r="X102" s="19">
        <f t="shared" si="222"/>
        <v>0</v>
      </c>
      <c r="Y102" s="19">
        <f t="shared" si="223"/>
        <v>0</v>
      </c>
      <c r="Z102" s="19">
        <f t="shared" si="224"/>
        <v>0</v>
      </c>
      <c r="AA102" s="19">
        <f t="shared" si="225"/>
        <v>0</v>
      </c>
      <c r="AB102" s="19">
        <f t="shared" si="226"/>
        <v>0</v>
      </c>
      <c r="AC102" s="19">
        <f t="shared" si="227"/>
        <v>0</v>
      </c>
      <c r="AD102" s="19">
        <f t="shared" si="228"/>
        <v>0</v>
      </c>
      <c r="AE102" s="19">
        <f t="shared" si="229"/>
        <v>0</v>
      </c>
      <c r="AF102" s="19">
        <f t="shared" si="230"/>
        <v>0</v>
      </c>
      <c r="AH102" s="18">
        <f>0</f>
        <v>0</v>
      </c>
      <c r="AI102" s="18">
        <f>0</f>
        <v>0</v>
      </c>
      <c r="AJ102" s="18">
        <f>0</f>
        <v>0</v>
      </c>
      <c r="AK102" s="18">
        <f>0</f>
        <v>0</v>
      </c>
      <c r="AL102" s="18">
        <f>0</f>
        <v>0</v>
      </c>
      <c r="AM102" s="18">
        <f>0</f>
        <v>0</v>
      </c>
      <c r="AN102" s="58">
        <f t="shared" si="254"/>
        <v>0</v>
      </c>
      <c r="AO102" s="58">
        <f t="shared" si="254"/>
        <v>0</v>
      </c>
      <c r="AP102" s="58">
        <f t="shared" si="254"/>
        <v>0</v>
      </c>
      <c r="AQ102" s="58">
        <f>SUM($AH102:$AM102)/SUM($AH$108:$AM$108)*'Capital Spending'!D$10*$AO$1</f>
        <v>0</v>
      </c>
      <c r="AR102" s="58">
        <f>SUM($AH102:$AM102)/SUM($AH$108:$AM$108)*'Capital Spending'!E$10*$AO$1</f>
        <v>0</v>
      </c>
      <c r="AS102" s="58">
        <f>SUM($AH102:$AM102)/SUM($AH$108:$AM$108)*'Capital Spending'!F$10*$AO$1</f>
        <v>0</v>
      </c>
      <c r="AT102" s="58">
        <f>SUM($AH102:$AM102)/SUM($AH$108:$AM$108)*'Capital Spending'!G$10*$AO$1</f>
        <v>0</v>
      </c>
      <c r="AU102" s="58">
        <f>SUM($AH102:$AM102)/SUM($AH$108:$AM$108)*'Capital Spending'!H$10*$AO$1</f>
        <v>0</v>
      </c>
      <c r="AV102" s="58">
        <f>SUM($AH102:$AM102)/SUM($AH$108:$AM$108)*'Capital Spending'!I$10*$AO$1</f>
        <v>0</v>
      </c>
      <c r="AW102" s="58">
        <f>SUM($AH102:$AM102)/SUM($AH$108:$AM$108)*'Capital Spending'!J$10*$AO$1</f>
        <v>0</v>
      </c>
      <c r="AX102" s="58">
        <f>SUM($AH102:$AM102)/SUM($AH$108:$AM$108)*'Capital Spending'!K$10*$AO$1</f>
        <v>0</v>
      </c>
      <c r="AY102" s="58">
        <f>SUM($AH102:$AM102)/SUM($AH$108:$AM$108)*'Capital Spending'!L$10*$AO$1</f>
        <v>0</v>
      </c>
      <c r="AZ102" s="58">
        <f>SUM($AH102:$AM102)/SUM($AH$108:$AM$108)*'Capital Spending'!M$10*$AO$1</f>
        <v>0</v>
      </c>
      <c r="BA102" s="58">
        <f>SUM($AH102:$AM102)/SUM($AH$108:$AM$108)*'Capital Spending'!N$10*$AO$1</f>
        <v>0</v>
      </c>
      <c r="BB102" s="58">
        <f>SUM($AH102:$AM102)/SUM($AH$108:$AM$108)*'Capital Spending'!O$10*$AO$1</f>
        <v>0</v>
      </c>
      <c r="BC102" s="58">
        <f>SUM($AH102:$AM102)/SUM($AH$108:$AM$108)*'Capital Spending'!P$10*$AO$1</f>
        <v>0</v>
      </c>
      <c r="BD102" s="58">
        <f>SUM($AH102:$AM102)/SUM($AH$108:$AM$108)*'Capital Spending'!Q$10*$AO$1</f>
        <v>0</v>
      </c>
      <c r="BE102" s="58">
        <f>SUM($AH102:$AM102)/SUM($AH$108:$AM$108)*'Capital Spending'!R$10*$AO$1</f>
        <v>0</v>
      </c>
      <c r="BF102" s="58">
        <f>SUM($AH102:$AM102)/SUM($AH$108:$AM$108)*'Capital Spending'!S$10*$AO$1</f>
        <v>0</v>
      </c>
      <c r="BG102" s="58">
        <f>SUM($AH102:$AM102)/SUM($AH$108:$AM$108)*'Capital Spending'!T$10*$AO$1</f>
        <v>0</v>
      </c>
      <c r="BH102" s="58">
        <f>SUM($AH102:$AM102)/SUM($AH$108:$AM$108)*'Capital Spending'!U$10*$AO$1</f>
        <v>0</v>
      </c>
      <c r="BI102" s="19"/>
      <c r="BJ102" s="107">
        <f t="shared" si="232"/>
        <v>0</v>
      </c>
      <c r="BK102" s="31">
        <f>0</f>
        <v>0</v>
      </c>
      <c r="BL102" s="31">
        <f>0</f>
        <v>0</v>
      </c>
      <c r="BM102" s="31">
        <f>0</f>
        <v>0</v>
      </c>
      <c r="BN102" s="31">
        <f>0</f>
        <v>0</v>
      </c>
      <c r="BO102" s="31">
        <f>0</f>
        <v>0</v>
      </c>
      <c r="BP102" s="31">
        <f>0</f>
        <v>0</v>
      </c>
      <c r="BQ102" s="18">
        <f t="shared" si="233"/>
        <v>0</v>
      </c>
      <c r="BR102" s="19">
        <f t="shared" si="234"/>
        <v>0</v>
      </c>
      <c r="BS102" s="19">
        <f t="shared" si="235"/>
        <v>0</v>
      </c>
      <c r="BT102" s="19">
        <f t="shared" si="236"/>
        <v>0</v>
      </c>
      <c r="BU102" s="19">
        <f t="shared" si="237"/>
        <v>0</v>
      </c>
      <c r="BV102" s="19">
        <f t="shared" si="238"/>
        <v>0</v>
      </c>
      <c r="BW102" s="19">
        <f t="shared" si="239"/>
        <v>0</v>
      </c>
      <c r="BX102" s="19">
        <f t="shared" si="240"/>
        <v>0</v>
      </c>
      <c r="BY102" s="19">
        <f t="shared" si="241"/>
        <v>0</v>
      </c>
      <c r="BZ102" s="19">
        <f t="shared" si="242"/>
        <v>0</v>
      </c>
      <c r="CA102" s="19">
        <f t="shared" si="243"/>
        <v>0</v>
      </c>
      <c r="CB102" s="19">
        <f t="shared" si="244"/>
        <v>0</v>
      </c>
      <c r="CC102" s="19">
        <f t="shared" si="245"/>
        <v>0</v>
      </c>
      <c r="CD102" s="19">
        <f t="shared" si="246"/>
        <v>0</v>
      </c>
      <c r="CE102" s="19">
        <f t="shared" si="247"/>
        <v>0</v>
      </c>
      <c r="CF102" s="19">
        <f t="shared" si="248"/>
        <v>0</v>
      </c>
      <c r="CG102" s="19">
        <f t="shared" si="249"/>
        <v>0</v>
      </c>
      <c r="CH102" s="19">
        <f t="shared" si="250"/>
        <v>0</v>
      </c>
      <c r="CI102" s="19">
        <f t="shared" si="251"/>
        <v>0</v>
      </c>
      <c r="CJ102" s="19">
        <f t="shared" si="252"/>
        <v>0</v>
      </c>
      <c r="CK102" s="19">
        <f t="shared" si="253"/>
        <v>0</v>
      </c>
      <c r="CL102" s="19"/>
      <c r="CM102" s="18">
        <f>0</f>
        <v>0</v>
      </c>
      <c r="CN102" s="18">
        <f>0</f>
        <v>0</v>
      </c>
      <c r="CO102" s="18">
        <f>0</f>
        <v>0</v>
      </c>
      <c r="CP102" s="18">
        <f>0</f>
        <v>0</v>
      </c>
      <c r="CQ102" s="18">
        <f>0</f>
        <v>0</v>
      </c>
      <c r="CR102" s="18">
        <f>0</f>
        <v>0</v>
      </c>
      <c r="CS102" s="18">
        <v>0</v>
      </c>
      <c r="CT102" s="18">
        <v>0</v>
      </c>
      <c r="CU102" s="18">
        <v>0</v>
      </c>
      <c r="CV102" s="18">
        <v>0</v>
      </c>
      <c r="CW102" s="18">
        <v>0</v>
      </c>
      <c r="CX102" s="18">
        <v>0</v>
      </c>
      <c r="CY102" s="19">
        <v>0</v>
      </c>
      <c r="CZ102" s="19">
        <v>0</v>
      </c>
      <c r="DA102" s="19">
        <v>0</v>
      </c>
      <c r="DB102" s="19">
        <v>0</v>
      </c>
      <c r="DC102" s="19">
        <v>0</v>
      </c>
      <c r="DD102" s="19">
        <v>0</v>
      </c>
      <c r="DE102" s="19">
        <v>0</v>
      </c>
      <c r="DF102" s="19">
        <v>0</v>
      </c>
      <c r="DG102" s="19">
        <v>0</v>
      </c>
      <c r="DH102" s="19">
        <v>0</v>
      </c>
      <c r="DI102" s="19">
        <v>0</v>
      </c>
      <c r="DJ102" s="19">
        <v>0</v>
      </c>
      <c r="DK102" s="19">
        <v>0</v>
      </c>
      <c r="DL102" s="19">
        <v>0</v>
      </c>
      <c r="DM102" s="19">
        <v>0</v>
      </c>
      <c r="DN102" s="19"/>
    </row>
    <row r="103" spans="1:118">
      <c r="A103" s="49">
        <v>39903</v>
      </c>
      <c r="B103" s="17" t="s">
        <v>23</v>
      </c>
      <c r="C103" s="51">
        <f t="shared" si="202"/>
        <v>0</v>
      </c>
      <c r="D103" s="51">
        <f t="shared" si="203"/>
        <v>0</v>
      </c>
      <c r="E103" s="21">
        <v>0</v>
      </c>
      <c r="F103" s="19">
        <f t="shared" si="204"/>
        <v>0</v>
      </c>
      <c r="G103" s="19">
        <f t="shared" si="205"/>
        <v>0</v>
      </c>
      <c r="H103" s="19">
        <f t="shared" si="206"/>
        <v>0</v>
      </c>
      <c r="I103" s="19">
        <f t="shared" si="207"/>
        <v>0</v>
      </c>
      <c r="J103" s="19">
        <f t="shared" si="208"/>
        <v>0</v>
      </c>
      <c r="K103" s="19">
        <f t="shared" si="209"/>
        <v>0</v>
      </c>
      <c r="L103" s="19">
        <f t="shared" si="210"/>
        <v>0</v>
      </c>
      <c r="M103" s="19">
        <f t="shared" si="211"/>
        <v>0</v>
      </c>
      <c r="N103" s="19">
        <f t="shared" si="212"/>
        <v>0</v>
      </c>
      <c r="O103" s="19">
        <f t="shared" si="213"/>
        <v>0</v>
      </c>
      <c r="P103" s="19">
        <f t="shared" si="214"/>
        <v>0</v>
      </c>
      <c r="Q103" s="19">
        <f t="shared" si="215"/>
        <v>0</v>
      </c>
      <c r="R103" s="19">
        <f t="shared" si="216"/>
        <v>0</v>
      </c>
      <c r="S103" s="19">
        <f t="shared" si="217"/>
        <v>0</v>
      </c>
      <c r="T103" s="19">
        <f t="shared" si="218"/>
        <v>0</v>
      </c>
      <c r="U103" s="19">
        <f t="shared" si="219"/>
        <v>0</v>
      </c>
      <c r="V103" s="19">
        <f t="shared" si="220"/>
        <v>0</v>
      </c>
      <c r="W103" s="19">
        <f t="shared" si="221"/>
        <v>0</v>
      </c>
      <c r="X103" s="19">
        <f t="shared" si="222"/>
        <v>0</v>
      </c>
      <c r="Y103" s="19">
        <f t="shared" si="223"/>
        <v>0</v>
      </c>
      <c r="Z103" s="19">
        <f t="shared" si="224"/>
        <v>0</v>
      </c>
      <c r="AA103" s="19">
        <f t="shared" si="225"/>
        <v>0</v>
      </c>
      <c r="AB103" s="19">
        <f t="shared" si="226"/>
        <v>0</v>
      </c>
      <c r="AC103" s="19">
        <f t="shared" si="227"/>
        <v>0</v>
      </c>
      <c r="AD103" s="19">
        <f t="shared" si="228"/>
        <v>0</v>
      </c>
      <c r="AE103" s="19">
        <f t="shared" si="229"/>
        <v>0</v>
      </c>
      <c r="AF103" s="19">
        <f t="shared" si="230"/>
        <v>0</v>
      </c>
      <c r="AH103" s="18">
        <f>0</f>
        <v>0</v>
      </c>
      <c r="AI103" s="18">
        <f>0</f>
        <v>0</v>
      </c>
      <c r="AJ103" s="18">
        <f>0</f>
        <v>0</v>
      </c>
      <c r="AK103" s="18">
        <f>0</f>
        <v>0</v>
      </c>
      <c r="AL103" s="18">
        <f>0</f>
        <v>0</v>
      </c>
      <c r="AM103" s="18">
        <f>0</f>
        <v>0</v>
      </c>
      <c r="AN103" s="58">
        <f t="shared" si="254"/>
        <v>0</v>
      </c>
      <c r="AO103" s="58">
        <f t="shared" si="254"/>
        <v>0</v>
      </c>
      <c r="AP103" s="58">
        <f t="shared" si="254"/>
        <v>0</v>
      </c>
      <c r="AQ103" s="58">
        <f>SUM($AH103:$AM103)/SUM($AH$108:$AM$108)*'Capital Spending'!D$10*$AO$1</f>
        <v>0</v>
      </c>
      <c r="AR103" s="58">
        <f>SUM($AH103:$AM103)/SUM($AH$108:$AM$108)*'Capital Spending'!E$10*$AO$1</f>
        <v>0</v>
      </c>
      <c r="AS103" s="58">
        <f>SUM($AH103:$AM103)/SUM($AH$108:$AM$108)*'Capital Spending'!F$10*$AO$1</f>
        <v>0</v>
      </c>
      <c r="AT103" s="58">
        <f>SUM($AH103:$AM103)/SUM($AH$108:$AM$108)*'Capital Spending'!G$10*$AO$1</f>
        <v>0</v>
      </c>
      <c r="AU103" s="58">
        <f>SUM($AH103:$AM103)/SUM($AH$108:$AM$108)*'Capital Spending'!H$10*$AO$1</f>
        <v>0</v>
      </c>
      <c r="AV103" s="58">
        <f>SUM($AH103:$AM103)/SUM($AH$108:$AM$108)*'Capital Spending'!I$10*$AO$1</f>
        <v>0</v>
      </c>
      <c r="AW103" s="58">
        <f>SUM($AH103:$AM103)/SUM($AH$108:$AM$108)*'Capital Spending'!J$10*$AO$1</f>
        <v>0</v>
      </c>
      <c r="AX103" s="58">
        <f>SUM($AH103:$AM103)/SUM($AH$108:$AM$108)*'Capital Spending'!K$10*$AO$1</f>
        <v>0</v>
      </c>
      <c r="AY103" s="58">
        <f>SUM($AH103:$AM103)/SUM($AH$108:$AM$108)*'Capital Spending'!L$10*$AO$1</f>
        <v>0</v>
      </c>
      <c r="AZ103" s="58">
        <f>SUM($AH103:$AM103)/SUM($AH$108:$AM$108)*'Capital Spending'!M$10*$AO$1</f>
        <v>0</v>
      </c>
      <c r="BA103" s="58">
        <f>SUM($AH103:$AM103)/SUM($AH$108:$AM$108)*'Capital Spending'!N$10*$AO$1</f>
        <v>0</v>
      </c>
      <c r="BB103" s="58">
        <f>SUM($AH103:$AM103)/SUM($AH$108:$AM$108)*'Capital Spending'!O$10*$AO$1</f>
        <v>0</v>
      </c>
      <c r="BC103" s="58">
        <f>SUM($AH103:$AM103)/SUM($AH$108:$AM$108)*'Capital Spending'!P$10*$AO$1</f>
        <v>0</v>
      </c>
      <c r="BD103" s="58">
        <f>SUM($AH103:$AM103)/SUM($AH$108:$AM$108)*'Capital Spending'!Q$10*$AO$1</f>
        <v>0</v>
      </c>
      <c r="BE103" s="58">
        <f>SUM($AH103:$AM103)/SUM($AH$108:$AM$108)*'Capital Spending'!R$10*$AO$1</f>
        <v>0</v>
      </c>
      <c r="BF103" s="58">
        <f>SUM($AH103:$AM103)/SUM($AH$108:$AM$108)*'Capital Spending'!S$10*$AO$1</f>
        <v>0</v>
      </c>
      <c r="BG103" s="58">
        <f>SUM($AH103:$AM103)/SUM($AH$108:$AM$108)*'Capital Spending'!T$10*$AO$1</f>
        <v>0</v>
      </c>
      <c r="BH103" s="58">
        <f>SUM($AH103:$AM103)/SUM($AH$108:$AM$108)*'Capital Spending'!U$10*$AO$1</f>
        <v>0</v>
      </c>
      <c r="BI103" s="19"/>
      <c r="BJ103" s="107">
        <f t="shared" si="232"/>
        <v>0</v>
      </c>
      <c r="BK103" s="31">
        <f>0</f>
        <v>0</v>
      </c>
      <c r="BL103" s="31">
        <f>0</f>
        <v>0</v>
      </c>
      <c r="BM103" s="31">
        <f>0</f>
        <v>0</v>
      </c>
      <c r="BN103" s="31">
        <f>0</f>
        <v>0</v>
      </c>
      <c r="BO103" s="31">
        <f>0</f>
        <v>0</v>
      </c>
      <c r="BP103" s="31">
        <f>0</f>
        <v>0</v>
      </c>
      <c r="BQ103" s="18">
        <f t="shared" si="233"/>
        <v>0</v>
      </c>
      <c r="BR103" s="19">
        <f t="shared" si="234"/>
        <v>0</v>
      </c>
      <c r="BS103" s="19">
        <f t="shared" si="235"/>
        <v>0</v>
      </c>
      <c r="BT103" s="19">
        <f t="shared" si="236"/>
        <v>0</v>
      </c>
      <c r="BU103" s="19">
        <f t="shared" si="237"/>
        <v>0</v>
      </c>
      <c r="BV103" s="19">
        <f t="shared" si="238"/>
        <v>0</v>
      </c>
      <c r="BW103" s="19">
        <f t="shared" si="239"/>
        <v>0</v>
      </c>
      <c r="BX103" s="19">
        <f t="shared" si="240"/>
        <v>0</v>
      </c>
      <c r="BY103" s="19">
        <f t="shared" si="241"/>
        <v>0</v>
      </c>
      <c r="BZ103" s="19">
        <f t="shared" si="242"/>
        <v>0</v>
      </c>
      <c r="CA103" s="19">
        <f t="shared" si="243"/>
        <v>0</v>
      </c>
      <c r="CB103" s="19">
        <f t="shared" si="244"/>
        <v>0</v>
      </c>
      <c r="CC103" s="19">
        <f t="shared" si="245"/>
        <v>0</v>
      </c>
      <c r="CD103" s="19">
        <f t="shared" si="246"/>
        <v>0</v>
      </c>
      <c r="CE103" s="19">
        <f t="shared" si="247"/>
        <v>0</v>
      </c>
      <c r="CF103" s="19">
        <f t="shared" si="248"/>
        <v>0</v>
      </c>
      <c r="CG103" s="19">
        <f t="shared" si="249"/>
        <v>0</v>
      </c>
      <c r="CH103" s="19">
        <f t="shared" si="250"/>
        <v>0</v>
      </c>
      <c r="CI103" s="19">
        <f t="shared" si="251"/>
        <v>0</v>
      </c>
      <c r="CJ103" s="19">
        <f t="shared" si="252"/>
        <v>0</v>
      </c>
      <c r="CK103" s="19">
        <f t="shared" si="253"/>
        <v>0</v>
      </c>
      <c r="CL103" s="19"/>
      <c r="CM103" s="18">
        <f>0</f>
        <v>0</v>
      </c>
      <c r="CN103" s="18">
        <f>0</f>
        <v>0</v>
      </c>
      <c r="CO103" s="18">
        <f>0</f>
        <v>0</v>
      </c>
      <c r="CP103" s="18">
        <f>0</f>
        <v>0</v>
      </c>
      <c r="CQ103" s="18">
        <f>0</f>
        <v>0</v>
      </c>
      <c r="CR103" s="18">
        <f>0</f>
        <v>0</v>
      </c>
      <c r="CS103" s="18">
        <v>0</v>
      </c>
      <c r="CT103" s="18">
        <v>0</v>
      </c>
      <c r="CU103" s="18">
        <v>0</v>
      </c>
      <c r="CV103" s="18">
        <v>0</v>
      </c>
      <c r="CW103" s="18">
        <v>0</v>
      </c>
      <c r="CX103" s="18">
        <v>0</v>
      </c>
      <c r="CY103" s="19">
        <v>0</v>
      </c>
      <c r="CZ103" s="19">
        <v>0</v>
      </c>
      <c r="DA103" s="19">
        <v>0</v>
      </c>
      <c r="DB103" s="19">
        <v>0</v>
      </c>
      <c r="DC103" s="19">
        <v>0</v>
      </c>
      <c r="DD103" s="19">
        <v>0</v>
      </c>
      <c r="DE103" s="19">
        <v>0</v>
      </c>
      <c r="DF103" s="19">
        <v>0</v>
      </c>
      <c r="DG103" s="19">
        <v>0</v>
      </c>
      <c r="DH103" s="19">
        <v>0</v>
      </c>
      <c r="DI103" s="19">
        <v>0</v>
      </c>
      <c r="DJ103" s="19">
        <v>0</v>
      </c>
      <c r="DK103" s="19">
        <v>0</v>
      </c>
      <c r="DL103" s="19">
        <v>0</v>
      </c>
      <c r="DM103" s="19">
        <v>0</v>
      </c>
      <c r="DN103" s="19"/>
    </row>
    <row r="104" spans="1:118">
      <c r="A104" s="49">
        <v>39906</v>
      </c>
      <c r="B104" s="17" t="s">
        <v>26</v>
      </c>
      <c r="C104" s="51">
        <f t="shared" si="202"/>
        <v>74189.619999999981</v>
      </c>
      <c r="D104" s="51">
        <f t="shared" si="203"/>
        <v>74189.619999999981</v>
      </c>
      <c r="E104" s="21">
        <f>'[20]Asset End Balances'!N142</f>
        <v>74189.619999999966</v>
      </c>
      <c r="F104" s="19">
        <f t="shared" si="204"/>
        <v>74189.619999999966</v>
      </c>
      <c r="G104" s="19">
        <f t="shared" si="205"/>
        <v>74189.619999999966</v>
      </c>
      <c r="H104" s="19">
        <f t="shared" si="206"/>
        <v>74189.619999999966</v>
      </c>
      <c r="I104" s="19">
        <f t="shared" si="207"/>
        <v>74189.619999999966</v>
      </c>
      <c r="J104" s="19">
        <f t="shared" si="208"/>
        <v>74189.619999999966</v>
      </c>
      <c r="K104" s="19">
        <f t="shared" si="209"/>
        <v>74189.619999999966</v>
      </c>
      <c r="L104" s="19">
        <f t="shared" si="210"/>
        <v>74189.619999999966</v>
      </c>
      <c r="M104" s="19">
        <f t="shared" si="211"/>
        <v>74189.619999999966</v>
      </c>
      <c r="N104" s="19">
        <f t="shared" si="212"/>
        <v>74189.619999999966</v>
      </c>
      <c r="O104" s="19">
        <f t="shared" si="213"/>
        <v>74189.619999999966</v>
      </c>
      <c r="P104" s="20">
        <f t="shared" si="214"/>
        <v>74189.619999999966</v>
      </c>
      <c r="Q104" s="20">
        <f t="shared" si="215"/>
        <v>74189.619999999966</v>
      </c>
      <c r="R104" s="20">
        <f t="shared" si="216"/>
        <v>74189.619999999966</v>
      </c>
      <c r="S104" s="20">
        <f t="shared" si="217"/>
        <v>74189.619999999966</v>
      </c>
      <c r="T104" s="20">
        <f t="shared" si="218"/>
        <v>74189.619999999966</v>
      </c>
      <c r="U104" s="20">
        <f t="shared" si="219"/>
        <v>74189.619999999966</v>
      </c>
      <c r="V104" s="20">
        <f t="shared" si="220"/>
        <v>74189.619999999966</v>
      </c>
      <c r="W104" s="20">
        <f t="shared" si="221"/>
        <v>74189.619999999966</v>
      </c>
      <c r="X104" s="20">
        <f t="shared" si="222"/>
        <v>74189.619999999966</v>
      </c>
      <c r="Y104" s="20">
        <f t="shared" si="223"/>
        <v>74189.619999999966</v>
      </c>
      <c r="Z104" s="20">
        <f t="shared" si="224"/>
        <v>74189.619999999966</v>
      </c>
      <c r="AA104" s="20">
        <f t="shared" si="225"/>
        <v>74189.619999999966</v>
      </c>
      <c r="AB104" s="20">
        <f t="shared" si="226"/>
        <v>74189.619999999966</v>
      </c>
      <c r="AC104" s="20">
        <f t="shared" si="227"/>
        <v>74189.619999999966</v>
      </c>
      <c r="AD104" s="20">
        <f t="shared" si="228"/>
        <v>74189.619999999966</v>
      </c>
      <c r="AE104" s="20">
        <f t="shared" si="229"/>
        <v>74189.619999999966</v>
      </c>
      <c r="AF104" s="20">
        <f t="shared" si="230"/>
        <v>74189.619999999966</v>
      </c>
      <c r="AH104" s="18">
        <f>'[20]Additions (Asset and Reserve)'!O142</f>
        <v>0</v>
      </c>
      <c r="AI104" s="18">
        <f>'[20]Additions (Asset and Reserve)'!P142</f>
        <v>0</v>
      </c>
      <c r="AJ104" s="18">
        <f>'[20]Additions (Asset and Reserve)'!Q142</f>
        <v>0</v>
      </c>
      <c r="AK104" s="18">
        <f>'[20]Additions (Asset and Reserve)'!R142</f>
        <v>0</v>
      </c>
      <c r="AL104" s="18">
        <f>'[20]Additions (Asset and Reserve)'!S142</f>
        <v>0</v>
      </c>
      <c r="AM104" s="18">
        <f>'[20]Additions (Asset and Reserve)'!T142</f>
        <v>0</v>
      </c>
      <c r="AN104" s="58">
        <f t="shared" si="254"/>
        <v>0</v>
      </c>
      <c r="AO104" s="58">
        <f t="shared" si="254"/>
        <v>0</v>
      </c>
      <c r="AP104" s="58">
        <f t="shared" si="254"/>
        <v>0</v>
      </c>
      <c r="AQ104" s="58">
        <f>SUM($AH104:$AM104)/SUM($AH$108:$AM$108)*'Capital Spending'!D$10*$AO$1</f>
        <v>0</v>
      </c>
      <c r="AR104" s="58">
        <f>SUM($AH104:$AM104)/SUM($AH$108:$AM$108)*'Capital Spending'!E$10*$AO$1</f>
        <v>0</v>
      </c>
      <c r="AS104" s="58">
        <f>SUM($AH104:$AM104)/SUM($AH$108:$AM$108)*'Capital Spending'!F$10*$AO$1</f>
        <v>0</v>
      </c>
      <c r="AT104" s="58">
        <f>SUM($AH104:$AM104)/SUM($AH$108:$AM$108)*'Capital Spending'!G$10*$AO$1</f>
        <v>0</v>
      </c>
      <c r="AU104" s="58">
        <f>SUM($AH104:$AM104)/SUM($AH$108:$AM$108)*'Capital Spending'!H$10*$AO$1</f>
        <v>0</v>
      </c>
      <c r="AV104" s="58">
        <f>SUM($AH104:$AM104)/SUM($AH$108:$AM$108)*'Capital Spending'!I$10*$AO$1</f>
        <v>0</v>
      </c>
      <c r="AW104" s="58">
        <f>SUM($AH104:$AM104)/SUM($AH$108:$AM$108)*'Capital Spending'!J$10*$AO$1</f>
        <v>0</v>
      </c>
      <c r="AX104" s="58">
        <f>SUM($AH104:$AM104)/SUM($AH$108:$AM$108)*'Capital Spending'!K$10*$AO$1</f>
        <v>0</v>
      </c>
      <c r="AY104" s="58">
        <f>SUM($AH104:$AM104)/SUM($AH$108:$AM$108)*'Capital Spending'!L$10*$AO$1</f>
        <v>0</v>
      </c>
      <c r="AZ104" s="58">
        <f>SUM($AH104:$AM104)/SUM($AH$108:$AM$108)*'Capital Spending'!M$10*$AO$1</f>
        <v>0</v>
      </c>
      <c r="BA104" s="58">
        <f>SUM($AH104:$AM104)/SUM($AH$108:$AM$108)*'Capital Spending'!N$10*$AO$1</f>
        <v>0</v>
      </c>
      <c r="BB104" s="58">
        <f>SUM($AH104:$AM104)/SUM($AH$108:$AM$108)*'Capital Spending'!O$10*$AO$1</f>
        <v>0</v>
      </c>
      <c r="BC104" s="58">
        <f>SUM($AH104:$AM104)/SUM($AH$108:$AM$108)*'Capital Spending'!P$10*$AO$1</f>
        <v>0</v>
      </c>
      <c r="BD104" s="58">
        <f>SUM($AH104:$AM104)/SUM($AH$108:$AM$108)*'Capital Spending'!Q$10*$AO$1</f>
        <v>0</v>
      </c>
      <c r="BE104" s="58">
        <f>SUM($AH104:$AM104)/SUM($AH$108:$AM$108)*'Capital Spending'!R$10*$AO$1</f>
        <v>0</v>
      </c>
      <c r="BF104" s="58">
        <f>SUM($AH104:$AM104)/SUM($AH$108:$AM$108)*'Capital Spending'!S$10*$AO$1</f>
        <v>0</v>
      </c>
      <c r="BG104" s="58">
        <f>SUM($AH104:$AM104)/SUM($AH$108:$AM$108)*'Capital Spending'!T$10*$AO$1</f>
        <v>0</v>
      </c>
      <c r="BH104" s="58">
        <f>SUM($AH104:$AM104)/SUM($AH$108:$AM$108)*'Capital Spending'!U$10*$AO$1</f>
        <v>0</v>
      </c>
      <c r="BI104" s="19"/>
      <c r="BJ104" s="107">
        <f t="shared" si="232"/>
        <v>0</v>
      </c>
      <c r="BK104" s="31">
        <f>'[20]Retires (Asset and Reserve)'!M142</f>
        <v>0</v>
      </c>
      <c r="BL104" s="31">
        <f>'[20]Retires (Asset and Reserve)'!N142</f>
        <v>0</v>
      </c>
      <c r="BM104" s="31">
        <f>'[20]Retires (Asset and Reserve)'!O142</f>
        <v>0</v>
      </c>
      <c r="BN104" s="31">
        <f>'[20]Retires (Asset and Reserve)'!P142</f>
        <v>0</v>
      </c>
      <c r="BO104" s="31">
        <f>'[20]Retires (Asset and Reserve)'!Q142</f>
        <v>0</v>
      </c>
      <c r="BP104" s="31">
        <f>'[20]Retires (Asset and Reserve)'!R142</f>
        <v>0</v>
      </c>
      <c r="BQ104" s="18">
        <f t="shared" si="233"/>
        <v>0</v>
      </c>
      <c r="BR104" s="19">
        <f t="shared" si="234"/>
        <v>0</v>
      </c>
      <c r="BS104" s="19">
        <f t="shared" si="235"/>
        <v>0</v>
      </c>
      <c r="BT104" s="19">
        <f t="shared" si="236"/>
        <v>0</v>
      </c>
      <c r="BU104" s="19">
        <f t="shared" si="237"/>
        <v>0</v>
      </c>
      <c r="BV104" s="19">
        <f t="shared" si="238"/>
        <v>0</v>
      </c>
      <c r="BW104" s="19">
        <f t="shared" si="239"/>
        <v>0</v>
      </c>
      <c r="BX104" s="19">
        <f t="shared" si="240"/>
        <v>0</v>
      </c>
      <c r="BY104" s="19">
        <f t="shared" si="241"/>
        <v>0</v>
      </c>
      <c r="BZ104" s="19">
        <f t="shared" si="242"/>
        <v>0</v>
      </c>
      <c r="CA104" s="19">
        <f t="shared" si="243"/>
        <v>0</v>
      </c>
      <c r="CB104" s="19">
        <f t="shared" si="244"/>
        <v>0</v>
      </c>
      <c r="CC104" s="19">
        <f t="shared" si="245"/>
        <v>0</v>
      </c>
      <c r="CD104" s="19">
        <f t="shared" si="246"/>
        <v>0</v>
      </c>
      <c r="CE104" s="19">
        <f t="shared" si="247"/>
        <v>0</v>
      </c>
      <c r="CF104" s="19">
        <f t="shared" si="248"/>
        <v>0</v>
      </c>
      <c r="CG104" s="19">
        <f t="shared" si="249"/>
        <v>0</v>
      </c>
      <c r="CH104" s="19">
        <f t="shared" si="250"/>
        <v>0</v>
      </c>
      <c r="CI104" s="19">
        <f t="shared" si="251"/>
        <v>0</v>
      </c>
      <c r="CJ104" s="19">
        <f t="shared" si="252"/>
        <v>0</v>
      </c>
      <c r="CK104" s="19">
        <f t="shared" si="253"/>
        <v>0</v>
      </c>
      <c r="CL104" s="19"/>
      <c r="CM104" s="18">
        <f>'[20]Transfers (Asset and Reserve)'!N142</f>
        <v>0</v>
      </c>
      <c r="CN104" s="18">
        <f>'[20]Transfers (Asset and Reserve)'!O142</f>
        <v>0</v>
      </c>
      <c r="CO104" s="18">
        <f>'[20]Transfers (Asset and Reserve)'!P142</f>
        <v>0</v>
      </c>
      <c r="CP104" s="18">
        <f>'[20]Transfers (Asset and Reserve)'!Q142</f>
        <v>0</v>
      </c>
      <c r="CQ104" s="18">
        <f>'[20]Transfers (Asset and Reserve)'!R142</f>
        <v>0</v>
      </c>
      <c r="CR104" s="18">
        <f>'[20]Transfers (Asset and Reserve)'!S142</f>
        <v>0</v>
      </c>
      <c r="CS104" s="18">
        <v>0</v>
      </c>
      <c r="CT104" s="18">
        <v>0</v>
      </c>
      <c r="CU104" s="18">
        <v>0</v>
      </c>
      <c r="CV104" s="18">
        <v>0</v>
      </c>
      <c r="CW104" s="18">
        <v>0</v>
      </c>
      <c r="CX104" s="18">
        <v>0</v>
      </c>
      <c r="CY104" s="19">
        <v>0</v>
      </c>
      <c r="CZ104" s="19">
        <v>0</v>
      </c>
      <c r="DA104" s="19">
        <v>0</v>
      </c>
      <c r="DB104" s="19">
        <v>0</v>
      </c>
      <c r="DC104" s="19">
        <v>0</v>
      </c>
      <c r="DD104" s="19">
        <v>0</v>
      </c>
      <c r="DE104" s="19">
        <v>0</v>
      </c>
      <c r="DF104" s="19">
        <v>0</v>
      </c>
      <c r="DG104" s="19">
        <v>0</v>
      </c>
      <c r="DH104" s="19">
        <v>0</v>
      </c>
      <c r="DI104" s="19">
        <v>0</v>
      </c>
      <c r="DJ104" s="19">
        <v>0</v>
      </c>
      <c r="DK104" s="19">
        <v>0</v>
      </c>
      <c r="DL104" s="19">
        <v>0</v>
      </c>
      <c r="DM104" s="19">
        <v>0</v>
      </c>
      <c r="DN104" s="19"/>
    </row>
    <row r="105" spans="1:118">
      <c r="A105" s="49">
        <v>39907</v>
      </c>
      <c r="B105" s="17" t="s">
        <v>27</v>
      </c>
      <c r="C105" s="51">
        <f t="shared" si="202"/>
        <v>35063.770000000004</v>
      </c>
      <c r="D105" s="51">
        <f t="shared" si="203"/>
        <v>35063.770000000004</v>
      </c>
      <c r="E105" s="21">
        <f>'[20]Asset End Balances'!N143</f>
        <v>35063.769999999997</v>
      </c>
      <c r="F105" s="19">
        <f t="shared" si="204"/>
        <v>35063.769999999997</v>
      </c>
      <c r="G105" s="19">
        <f t="shared" si="205"/>
        <v>35063.769999999997</v>
      </c>
      <c r="H105" s="19">
        <f t="shared" si="206"/>
        <v>35063.769999999997</v>
      </c>
      <c r="I105" s="19">
        <f t="shared" si="207"/>
        <v>35063.769999999997</v>
      </c>
      <c r="J105" s="19">
        <f t="shared" si="208"/>
        <v>35063.769999999997</v>
      </c>
      <c r="K105" s="19">
        <f t="shared" si="209"/>
        <v>35063.769999999997</v>
      </c>
      <c r="L105" s="19">
        <f t="shared" si="210"/>
        <v>35063.769999999997</v>
      </c>
      <c r="M105" s="19">
        <f t="shared" si="211"/>
        <v>35063.769999999997</v>
      </c>
      <c r="N105" s="19">
        <f t="shared" si="212"/>
        <v>35063.769999999997</v>
      </c>
      <c r="O105" s="19">
        <f t="shared" si="213"/>
        <v>35063.769999999997</v>
      </c>
      <c r="P105" s="19">
        <f t="shared" si="214"/>
        <v>35063.769999999997</v>
      </c>
      <c r="Q105" s="19">
        <f t="shared" si="215"/>
        <v>35063.769999999997</v>
      </c>
      <c r="R105" s="19">
        <f t="shared" si="216"/>
        <v>35063.769999999997</v>
      </c>
      <c r="S105" s="19">
        <f t="shared" si="217"/>
        <v>35063.769999999997</v>
      </c>
      <c r="T105" s="19">
        <f t="shared" si="218"/>
        <v>35063.769999999997</v>
      </c>
      <c r="U105" s="19">
        <f t="shared" si="219"/>
        <v>35063.769999999997</v>
      </c>
      <c r="V105" s="19">
        <f t="shared" si="220"/>
        <v>35063.769999999997</v>
      </c>
      <c r="W105" s="19">
        <f t="shared" si="221"/>
        <v>35063.769999999997</v>
      </c>
      <c r="X105" s="19">
        <f t="shared" si="222"/>
        <v>35063.769999999997</v>
      </c>
      <c r="Y105" s="19">
        <f t="shared" si="223"/>
        <v>35063.769999999997</v>
      </c>
      <c r="Z105" s="19">
        <f t="shared" si="224"/>
        <v>35063.769999999997</v>
      </c>
      <c r="AA105" s="19">
        <f t="shared" si="225"/>
        <v>35063.769999999997</v>
      </c>
      <c r="AB105" s="19">
        <f t="shared" si="226"/>
        <v>35063.769999999997</v>
      </c>
      <c r="AC105" s="19">
        <f t="shared" si="227"/>
        <v>35063.769999999997</v>
      </c>
      <c r="AD105" s="19">
        <f t="shared" si="228"/>
        <v>35063.769999999997</v>
      </c>
      <c r="AE105" s="19">
        <f t="shared" si="229"/>
        <v>35063.769999999997</v>
      </c>
      <c r="AF105" s="19">
        <f t="shared" si="230"/>
        <v>35063.769999999997</v>
      </c>
      <c r="AH105" s="18">
        <f>'[20]Additions (Asset and Reserve)'!O143</f>
        <v>0</v>
      </c>
      <c r="AI105" s="18">
        <f>'[20]Additions (Asset and Reserve)'!P143</f>
        <v>0</v>
      </c>
      <c r="AJ105" s="18">
        <f>'[20]Additions (Asset and Reserve)'!Q143</f>
        <v>0</v>
      </c>
      <c r="AK105" s="18">
        <f>'[20]Additions (Asset and Reserve)'!R143</f>
        <v>0</v>
      </c>
      <c r="AL105" s="18">
        <f>'[20]Additions (Asset and Reserve)'!S143</f>
        <v>0</v>
      </c>
      <c r="AM105" s="18">
        <f>'[20]Additions (Asset and Reserve)'!T143</f>
        <v>0</v>
      </c>
      <c r="AN105" s="58">
        <f t="shared" si="254"/>
        <v>0</v>
      </c>
      <c r="AO105" s="58">
        <f t="shared" si="254"/>
        <v>0</v>
      </c>
      <c r="AP105" s="58">
        <f t="shared" si="254"/>
        <v>0</v>
      </c>
      <c r="AQ105" s="58">
        <f>SUM($AH105:$AM105)/SUM($AH$108:$AM$108)*'Capital Spending'!D$10*$AO$1</f>
        <v>0</v>
      </c>
      <c r="AR105" s="58">
        <f>SUM($AH105:$AM105)/SUM($AH$108:$AM$108)*'Capital Spending'!E$10*$AO$1</f>
        <v>0</v>
      </c>
      <c r="AS105" s="58">
        <f>SUM($AH105:$AM105)/SUM($AH$108:$AM$108)*'Capital Spending'!F$10*$AO$1</f>
        <v>0</v>
      </c>
      <c r="AT105" s="58">
        <f>SUM($AH105:$AM105)/SUM($AH$108:$AM$108)*'Capital Spending'!G$10*$AO$1</f>
        <v>0</v>
      </c>
      <c r="AU105" s="58">
        <f>SUM($AH105:$AM105)/SUM($AH$108:$AM$108)*'Capital Spending'!H$10*$AO$1</f>
        <v>0</v>
      </c>
      <c r="AV105" s="58">
        <f>SUM($AH105:$AM105)/SUM($AH$108:$AM$108)*'Capital Spending'!I$10*$AO$1</f>
        <v>0</v>
      </c>
      <c r="AW105" s="58">
        <f>SUM($AH105:$AM105)/SUM($AH$108:$AM$108)*'Capital Spending'!J$10*$AO$1</f>
        <v>0</v>
      </c>
      <c r="AX105" s="58">
        <f>SUM($AH105:$AM105)/SUM($AH$108:$AM$108)*'Capital Spending'!K$10*$AO$1</f>
        <v>0</v>
      </c>
      <c r="AY105" s="58">
        <f>SUM($AH105:$AM105)/SUM($AH$108:$AM$108)*'Capital Spending'!L$10*$AO$1</f>
        <v>0</v>
      </c>
      <c r="AZ105" s="58">
        <f>SUM($AH105:$AM105)/SUM($AH$108:$AM$108)*'Capital Spending'!M$10*$AO$1</f>
        <v>0</v>
      </c>
      <c r="BA105" s="58">
        <f>SUM($AH105:$AM105)/SUM($AH$108:$AM$108)*'Capital Spending'!N$10*$AO$1</f>
        <v>0</v>
      </c>
      <c r="BB105" s="58">
        <f>SUM($AH105:$AM105)/SUM($AH$108:$AM$108)*'Capital Spending'!O$10*$AO$1</f>
        <v>0</v>
      </c>
      <c r="BC105" s="58">
        <f>SUM($AH105:$AM105)/SUM($AH$108:$AM$108)*'Capital Spending'!P$10*$AO$1</f>
        <v>0</v>
      </c>
      <c r="BD105" s="58">
        <f>SUM($AH105:$AM105)/SUM($AH$108:$AM$108)*'Capital Spending'!Q$10*$AO$1</f>
        <v>0</v>
      </c>
      <c r="BE105" s="58">
        <f>SUM($AH105:$AM105)/SUM($AH$108:$AM$108)*'Capital Spending'!R$10*$AO$1</f>
        <v>0</v>
      </c>
      <c r="BF105" s="58">
        <f>SUM($AH105:$AM105)/SUM($AH$108:$AM$108)*'Capital Spending'!S$10*$AO$1</f>
        <v>0</v>
      </c>
      <c r="BG105" s="58">
        <f>SUM($AH105:$AM105)/SUM($AH$108:$AM$108)*'Capital Spending'!T$10*$AO$1</f>
        <v>0</v>
      </c>
      <c r="BH105" s="58">
        <f>SUM($AH105:$AM105)/SUM($AH$108:$AM$108)*'Capital Spending'!U$10*$AO$1</f>
        <v>0</v>
      </c>
      <c r="BI105" s="19"/>
      <c r="BJ105" s="107">
        <f t="shared" si="232"/>
        <v>0</v>
      </c>
      <c r="BK105" s="31">
        <f>'[20]Retires (Asset and Reserve)'!M143</f>
        <v>0</v>
      </c>
      <c r="BL105" s="31">
        <f>'[20]Retires (Asset and Reserve)'!N143</f>
        <v>0</v>
      </c>
      <c r="BM105" s="31">
        <f>'[20]Retires (Asset and Reserve)'!O143</f>
        <v>0</v>
      </c>
      <c r="BN105" s="31">
        <f>'[20]Retires (Asset and Reserve)'!P143</f>
        <v>0</v>
      </c>
      <c r="BO105" s="31">
        <f>'[20]Retires (Asset and Reserve)'!Q143</f>
        <v>0</v>
      </c>
      <c r="BP105" s="31">
        <f>'[20]Retires (Asset and Reserve)'!R143</f>
        <v>0</v>
      </c>
      <c r="BQ105" s="18">
        <f t="shared" si="233"/>
        <v>0</v>
      </c>
      <c r="BR105" s="19">
        <f t="shared" si="234"/>
        <v>0</v>
      </c>
      <c r="BS105" s="19">
        <f t="shared" si="235"/>
        <v>0</v>
      </c>
      <c r="BT105" s="19">
        <f t="shared" si="236"/>
        <v>0</v>
      </c>
      <c r="BU105" s="19">
        <f t="shared" si="237"/>
        <v>0</v>
      </c>
      <c r="BV105" s="19">
        <f t="shared" si="238"/>
        <v>0</v>
      </c>
      <c r="BW105" s="19">
        <f t="shared" si="239"/>
        <v>0</v>
      </c>
      <c r="BX105" s="19">
        <f t="shared" si="240"/>
        <v>0</v>
      </c>
      <c r="BY105" s="19">
        <f t="shared" si="241"/>
        <v>0</v>
      </c>
      <c r="BZ105" s="19">
        <f t="shared" si="242"/>
        <v>0</v>
      </c>
      <c r="CA105" s="19">
        <f t="shared" si="243"/>
        <v>0</v>
      </c>
      <c r="CB105" s="19">
        <f t="shared" si="244"/>
        <v>0</v>
      </c>
      <c r="CC105" s="19">
        <f t="shared" si="245"/>
        <v>0</v>
      </c>
      <c r="CD105" s="19">
        <f t="shared" si="246"/>
        <v>0</v>
      </c>
      <c r="CE105" s="19">
        <f t="shared" si="247"/>
        <v>0</v>
      </c>
      <c r="CF105" s="19">
        <f t="shared" si="248"/>
        <v>0</v>
      </c>
      <c r="CG105" s="19">
        <f t="shared" si="249"/>
        <v>0</v>
      </c>
      <c r="CH105" s="19">
        <f t="shared" si="250"/>
        <v>0</v>
      </c>
      <c r="CI105" s="19">
        <f t="shared" si="251"/>
        <v>0</v>
      </c>
      <c r="CJ105" s="19">
        <f t="shared" si="252"/>
        <v>0</v>
      </c>
      <c r="CK105" s="19">
        <f t="shared" si="253"/>
        <v>0</v>
      </c>
      <c r="CL105" s="19"/>
      <c r="CM105" s="18">
        <f>'[20]Transfers (Asset and Reserve)'!N143</f>
        <v>0</v>
      </c>
      <c r="CN105" s="18">
        <f>'[20]Transfers (Asset and Reserve)'!O143</f>
        <v>0</v>
      </c>
      <c r="CO105" s="18">
        <f>'[20]Transfers (Asset and Reserve)'!P143</f>
        <v>0</v>
      </c>
      <c r="CP105" s="18">
        <f>'[20]Transfers (Asset and Reserve)'!Q143</f>
        <v>0</v>
      </c>
      <c r="CQ105" s="18">
        <f>'[20]Transfers (Asset and Reserve)'!R143</f>
        <v>0</v>
      </c>
      <c r="CR105" s="18">
        <f>'[20]Transfers (Asset and Reserve)'!S143</f>
        <v>0</v>
      </c>
      <c r="CS105" s="18">
        <v>0</v>
      </c>
      <c r="CT105" s="18">
        <v>0</v>
      </c>
      <c r="CU105" s="18">
        <v>0</v>
      </c>
      <c r="CV105" s="18">
        <v>0</v>
      </c>
      <c r="CW105" s="18">
        <v>0</v>
      </c>
      <c r="CX105" s="18">
        <v>0</v>
      </c>
      <c r="CY105" s="19">
        <v>0</v>
      </c>
      <c r="CZ105" s="19">
        <v>0</v>
      </c>
      <c r="DA105" s="19">
        <v>0</v>
      </c>
      <c r="DB105" s="19">
        <v>0</v>
      </c>
      <c r="DC105" s="19">
        <v>0</v>
      </c>
      <c r="DD105" s="19">
        <v>0</v>
      </c>
      <c r="DE105" s="19">
        <v>0</v>
      </c>
      <c r="DF105" s="19">
        <v>0</v>
      </c>
      <c r="DG105" s="19">
        <v>0</v>
      </c>
      <c r="DH105" s="19">
        <v>0</v>
      </c>
      <c r="DI105" s="19">
        <v>0</v>
      </c>
      <c r="DJ105" s="19">
        <v>0</v>
      </c>
      <c r="DK105" s="19">
        <v>0</v>
      </c>
      <c r="DL105" s="19">
        <v>0</v>
      </c>
      <c r="DM105" s="19">
        <v>0</v>
      </c>
      <c r="DN105" s="19"/>
    </row>
    <row r="106" spans="1:118">
      <c r="A106" s="49">
        <v>39908</v>
      </c>
      <c r="B106" s="17" t="s">
        <v>28</v>
      </c>
      <c r="C106" s="51">
        <f t="shared" si="202"/>
        <v>828509.36</v>
      </c>
      <c r="D106" s="51">
        <f t="shared" si="203"/>
        <v>828509.36</v>
      </c>
      <c r="E106" s="21">
        <f>'[20]Asset End Balances'!N144</f>
        <v>828509.36</v>
      </c>
      <c r="F106" s="19">
        <f t="shared" si="204"/>
        <v>828509.36</v>
      </c>
      <c r="G106" s="19">
        <f t="shared" si="205"/>
        <v>828509.36</v>
      </c>
      <c r="H106" s="19">
        <f t="shared" si="206"/>
        <v>828509.36</v>
      </c>
      <c r="I106" s="19">
        <f t="shared" si="207"/>
        <v>828509.36</v>
      </c>
      <c r="J106" s="19">
        <f t="shared" si="208"/>
        <v>828509.36</v>
      </c>
      <c r="K106" s="19">
        <f t="shared" si="209"/>
        <v>828509.36</v>
      </c>
      <c r="L106" s="19">
        <f t="shared" si="210"/>
        <v>828509.36</v>
      </c>
      <c r="M106" s="19">
        <f t="shared" si="211"/>
        <v>828509.36</v>
      </c>
      <c r="N106" s="19">
        <f t="shared" si="212"/>
        <v>828509.36</v>
      </c>
      <c r="O106" s="19">
        <f t="shared" si="213"/>
        <v>828509.36</v>
      </c>
      <c r="P106" s="19">
        <f t="shared" si="214"/>
        <v>828509.36</v>
      </c>
      <c r="Q106" s="19">
        <f t="shared" si="215"/>
        <v>828509.36</v>
      </c>
      <c r="R106" s="19">
        <f t="shared" si="216"/>
        <v>828509.36</v>
      </c>
      <c r="S106" s="19">
        <f t="shared" si="217"/>
        <v>828509.36</v>
      </c>
      <c r="T106" s="19">
        <f t="shared" si="218"/>
        <v>828509.36</v>
      </c>
      <c r="U106" s="19">
        <f t="shared" si="219"/>
        <v>828509.36</v>
      </c>
      <c r="V106" s="19">
        <f t="shared" si="220"/>
        <v>828509.36</v>
      </c>
      <c r="W106" s="19">
        <f t="shared" si="221"/>
        <v>828509.36</v>
      </c>
      <c r="X106" s="19">
        <f t="shared" si="222"/>
        <v>828509.36</v>
      </c>
      <c r="Y106" s="19">
        <f t="shared" si="223"/>
        <v>828509.36</v>
      </c>
      <c r="Z106" s="19">
        <f t="shared" si="224"/>
        <v>828509.36</v>
      </c>
      <c r="AA106" s="19">
        <f t="shared" si="225"/>
        <v>828509.36</v>
      </c>
      <c r="AB106" s="19">
        <f t="shared" si="226"/>
        <v>828509.36</v>
      </c>
      <c r="AC106" s="19">
        <f t="shared" si="227"/>
        <v>828509.36</v>
      </c>
      <c r="AD106" s="19">
        <f t="shared" si="228"/>
        <v>828509.36</v>
      </c>
      <c r="AE106" s="19">
        <f t="shared" si="229"/>
        <v>828509.36</v>
      </c>
      <c r="AF106" s="19">
        <f t="shared" si="230"/>
        <v>828509.36</v>
      </c>
      <c r="AH106" s="18">
        <f>'[20]Additions (Asset and Reserve)'!O144</f>
        <v>0</v>
      </c>
      <c r="AI106" s="18">
        <f>'[20]Additions (Asset and Reserve)'!P144</f>
        <v>0</v>
      </c>
      <c r="AJ106" s="18">
        <f>'[20]Additions (Asset and Reserve)'!Q144</f>
        <v>0</v>
      </c>
      <c r="AK106" s="18">
        <f>'[20]Additions (Asset and Reserve)'!R144</f>
        <v>0</v>
      </c>
      <c r="AL106" s="18">
        <f>'[20]Additions (Asset and Reserve)'!S144</f>
        <v>0</v>
      </c>
      <c r="AM106" s="18">
        <f>'[20]Additions (Asset and Reserve)'!T144</f>
        <v>0</v>
      </c>
      <c r="AN106" s="58">
        <f t="shared" si="254"/>
        <v>0</v>
      </c>
      <c r="AO106" s="58">
        <f t="shared" si="254"/>
        <v>0</v>
      </c>
      <c r="AP106" s="58">
        <f t="shared" si="254"/>
        <v>0</v>
      </c>
      <c r="AQ106" s="58">
        <f>SUM($AH106:$AM106)/SUM($AH$108:$AM$108)*'Capital Spending'!D$10*$AO$1</f>
        <v>0</v>
      </c>
      <c r="AR106" s="58">
        <f>SUM($AH106:$AM106)/SUM($AH$108:$AM$108)*'Capital Spending'!E$10*$AO$1</f>
        <v>0</v>
      </c>
      <c r="AS106" s="58">
        <f>SUM($AH106:$AM106)/SUM($AH$108:$AM$108)*'Capital Spending'!F$10*$AO$1</f>
        <v>0</v>
      </c>
      <c r="AT106" s="58">
        <f>SUM($AH106:$AM106)/SUM($AH$108:$AM$108)*'Capital Spending'!G$10*$AO$1</f>
        <v>0</v>
      </c>
      <c r="AU106" s="58">
        <f>SUM($AH106:$AM106)/SUM($AH$108:$AM$108)*'Capital Spending'!H$10*$AO$1</f>
        <v>0</v>
      </c>
      <c r="AV106" s="58">
        <f>SUM($AH106:$AM106)/SUM($AH$108:$AM$108)*'Capital Spending'!I$10*$AO$1</f>
        <v>0</v>
      </c>
      <c r="AW106" s="58">
        <f>SUM($AH106:$AM106)/SUM($AH$108:$AM$108)*'Capital Spending'!J$10*$AO$1</f>
        <v>0</v>
      </c>
      <c r="AX106" s="58">
        <f>SUM($AH106:$AM106)/SUM($AH$108:$AM$108)*'Capital Spending'!K$10*$AO$1</f>
        <v>0</v>
      </c>
      <c r="AY106" s="58">
        <f>SUM($AH106:$AM106)/SUM($AH$108:$AM$108)*'Capital Spending'!L$10*$AO$1</f>
        <v>0</v>
      </c>
      <c r="AZ106" s="58">
        <f>SUM($AH106:$AM106)/SUM($AH$108:$AM$108)*'Capital Spending'!M$10*$AO$1</f>
        <v>0</v>
      </c>
      <c r="BA106" s="58">
        <f>SUM($AH106:$AM106)/SUM($AH$108:$AM$108)*'Capital Spending'!N$10*$AO$1</f>
        <v>0</v>
      </c>
      <c r="BB106" s="58">
        <f>SUM($AH106:$AM106)/SUM($AH$108:$AM$108)*'Capital Spending'!O$10*$AO$1</f>
        <v>0</v>
      </c>
      <c r="BC106" s="58">
        <f>SUM($AH106:$AM106)/SUM($AH$108:$AM$108)*'Capital Spending'!P$10*$AO$1</f>
        <v>0</v>
      </c>
      <c r="BD106" s="58">
        <f>SUM($AH106:$AM106)/SUM($AH$108:$AM$108)*'Capital Spending'!Q$10*$AO$1</f>
        <v>0</v>
      </c>
      <c r="BE106" s="58">
        <f>SUM($AH106:$AM106)/SUM($AH$108:$AM$108)*'Capital Spending'!R$10*$AO$1</f>
        <v>0</v>
      </c>
      <c r="BF106" s="58">
        <f>SUM($AH106:$AM106)/SUM($AH$108:$AM$108)*'Capital Spending'!S$10*$AO$1</f>
        <v>0</v>
      </c>
      <c r="BG106" s="58">
        <f>SUM($AH106:$AM106)/SUM($AH$108:$AM$108)*'Capital Spending'!T$10*$AO$1</f>
        <v>0</v>
      </c>
      <c r="BH106" s="58">
        <f>SUM($AH106:$AM106)/SUM($AH$108:$AM$108)*'Capital Spending'!U$10*$AO$1</f>
        <v>0</v>
      </c>
      <c r="BI106" s="19"/>
      <c r="BJ106" s="107">
        <f t="shared" si="232"/>
        <v>0</v>
      </c>
      <c r="BK106" s="31">
        <f>'[20]Retires (Asset and Reserve)'!M144</f>
        <v>0</v>
      </c>
      <c r="BL106" s="31">
        <f>'[20]Retires (Asset and Reserve)'!N144</f>
        <v>0</v>
      </c>
      <c r="BM106" s="31">
        <f>'[20]Retires (Asset and Reserve)'!O144</f>
        <v>0</v>
      </c>
      <c r="BN106" s="31">
        <f>'[20]Retires (Asset and Reserve)'!P144</f>
        <v>0</v>
      </c>
      <c r="BO106" s="31">
        <f>'[20]Retires (Asset and Reserve)'!Q144</f>
        <v>0</v>
      </c>
      <c r="BP106" s="31">
        <f>'[20]Retires (Asset and Reserve)'!R144</f>
        <v>0</v>
      </c>
      <c r="BQ106" s="18">
        <f t="shared" si="233"/>
        <v>0</v>
      </c>
      <c r="BR106" s="19">
        <f t="shared" si="234"/>
        <v>0</v>
      </c>
      <c r="BS106" s="19">
        <f t="shared" si="235"/>
        <v>0</v>
      </c>
      <c r="BT106" s="19">
        <f t="shared" si="236"/>
        <v>0</v>
      </c>
      <c r="BU106" s="19">
        <f t="shared" si="237"/>
        <v>0</v>
      </c>
      <c r="BV106" s="19">
        <f t="shared" si="238"/>
        <v>0</v>
      </c>
      <c r="BW106" s="19">
        <f t="shared" si="239"/>
        <v>0</v>
      </c>
      <c r="BX106" s="19">
        <f t="shared" si="240"/>
        <v>0</v>
      </c>
      <c r="BY106" s="19">
        <f t="shared" si="241"/>
        <v>0</v>
      </c>
      <c r="BZ106" s="19">
        <f t="shared" si="242"/>
        <v>0</v>
      </c>
      <c r="CA106" s="19">
        <f t="shared" si="243"/>
        <v>0</v>
      </c>
      <c r="CB106" s="19">
        <f t="shared" si="244"/>
        <v>0</v>
      </c>
      <c r="CC106" s="19">
        <f t="shared" si="245"/>
        <v>0</v>
      </c>
      <c r="CD106" s="19">
        <f t="shared" si="246"/>
        <v>0</v>
      </c>
      <c r="CE106" s="19">
        <f t="shared" si="247"/>
        <v>0</v>
      </c>
      <c r="CF106" s="19">
        <f t="shared" si="248"/>
        <v>0</v>
      </c>
      <c r="CG106" s="19">
        <f t="shared" si="249"/>
        <v>0</v>
      </c>
      <c r="CH106" s="19">
        <f t="shared" si="250"/>
        <v>0</v>
      </c>
      <c r="CI106" s="19">
        <f t="shared" si="251"/>
        <v>0</v>
      </c>
      <c r="CJ106" s="19">
        <f t="shared" si="252"/>
        <v>0</v>
      </c>
      <c r="CK106" s="19">
        <f t="shared" si="253"/>
        <v>0</v>
      </c>
      <c r="CL106" s="19"/>
      <c r="CM106" s="18">
        <f>'[20]Transfers (Asset and Reserve)'!N144</f>
        <v>0</v>
      </c>
      <c r="CN106" s="18">
        <f>'[20]Transfers (Asset and Reserve)'!O144</f>
        <v>0</v>
      </c>
      <c r="CO106" s="18">
        <f>'[20]Transfers (Asset and Reserve)'!P144</f>
        <v>0</v>
      </c>
      <c r="CP106" s="18">
        <f>'[20]Transfers (Asset and Reserve)'!Q144</f>
        <v>0</v>
      </c>
      <c r="CQ106" s="18">
        <f>'[20]Transfers (Asset and Reserve)'!R144</f>
        <v>0</v>
      </c>
      <c r="CR106" s="18">
        <f>'[20]Transfers (Asset and Reserve)'!S144</f>
        <v>0</v>
      </c>
      <c r="CS106" s="18">
        <v>0</v>
      </c>
      <c r="CT106" s="18">
        <v>0</v>
      </c>
      <c r="CU106" s="18">
        <v>0</v>
      </c>
      <c r="CV106" s="18">
        <v>0</v>
      </c>
      <c r="CW106" s="18">
        <v>0</v>
      </c>
      <c r="CX106" s="18">
        <v>0</v>
      </c>
      <c r="CY106" s="19">
        <v>0</v>
      </c>
      <c r="CZ106" s="19">
        <v>0</v>
      </c>
      <c r="DA106" s="19">
        <v>0</v>
      </c>
      <c r="DB106" s="19">
        <v>0</v>
      </c>
      <c r="DC106" s="19">
        <v>0</v>
      </c>
      <c r="DD106" s="19">
        <v>0</v>
      </c>
      <c r="DE106" s="19">
        <v>0</v>
      </c>
      <c r="DF106" s="19">
        <v>0</v>
      </c>
      <c r="DG106" s="19">
        <v>0</v>
      </c>
      <c r="DH106" s="19">
        <v>0</v>
      </c>
      <c r="DI106" s="19">
        <v>0</v>
      </c>
      <c r="DJ106" s="19">
        <v>0</v>
      </c>
      <c r="DK106" s="19">
        <v>0</v>
      </c>
      <c r="DL106" s="19">
        <v>0</v>
      </c>
      <c r="DM106" s="19">
        <v>0</v>
      </c>
      <c r="DN106" s="19"/>
    </row>
    <row r="107" spans="1:118">
      <c r="A107" s="49"/>
      <c r="B107" s="17"/>
      <c r="C107" s="51"/>
      <c r="D107" s="51"/>
      <c r="E107" s="21"/>
      <c r="AH107" s="18"/>
      <c r="AI107" s="18"/>
      <c r="AJ107" s="18"/>
      <c r="AK107" s="18"/>
      <c r="AL107" s="18"/>
      <c r="AM107" s="18"/>
      <c r="AN107" s="1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19"/>
      <c r="BJ107" s="19"/>
      <c r="BK107" s="31"/>
      <c r="BL107" s="31"/>
      <c r="BM107" s="31"/>
      <c r="BN107" s="31"/>
      <c r="BO107" s="31"/>
      <c r="BP107" s="31"/>
      <c r="BQ107" s="31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</row>
    <row r="108" spans="1:118" s="2" customFormat="1">
      <c r="A108" s="2" t="s">
        <v>42</v>
      </c>
      <c r="C108" s="26">
        <f t="shared" ref="C108:AF108" si="284">SUM(C84:C107)</f>
        <v>3576985.325384615</v>
      </c>
      <c r="D108" s="26">
        <f t="shared" si="284"/>
        <v>3605625.3323076922</v>
      </c>
      <c r="E108" s="30">
        <f t="shared" si="284"/>
        <v>3532065.61</v>
      </c>
      <c r="F108" s="26">
        <f t="shared" si="284"/>
        <v>3569606.61</v>
      </c>
      <c r="G108" s="26">
        <f t="shared" si="284"/>
        <v>3569606.61</v>
      </c>
      <c r="H108" s="26">
        <f t="shared" si="284"/>
        <v>3582953.0399999996</v>
      </c>
      <c r="I108" s="26">
        <f t="shared" si="284"/>
        <v>3582953.0399999996</v>
      </c>
      <c r="J108" s="26">
        <f t="shared" si="284"/>
        <v>3582953.0399999996</v>
      </c>
      <c r="K108" s="27">
        <f t="shared" si="284"/>
        <v>3582953.0399999996</v>
      </c>
      <c r="L108" s="26">
        <f t="shared" si="284"/>
        <v>3582953.0399999996</v>
      </c>
      <c r="M108" s="26">
        <f t="shared" si="284"/>
        <v>3582953.0399999996</v>
      </c>
      <c r="N108" s="26">
        <f t="shared" si="284"/>
        <v>3582953.0399999996</v>
      </c>
      <c r="O108" s="26">
        <f t="shared" si="284"/>
        <v>3582953.0399999996</v>
      </c>
      <c r="P108" s="26">
        <f t="shared" si="284"/>
        <v>3582953.0399999996</v>
      </c>
      <c r="Q108" s="26">
        <f t="shared" si="284"/>
        <v>3582953.0399999996</v>
      </c>
      <c r="R108" s="26">
        <f t="shared" si="284"/>
        <v>3582953.0399999996</v>
      </c>
      <c r="S108" s="26">
        <f t="shared" si="284"/>
        <v>3602602.36</v>
      </c>
      <c r="T108" s="27">
        <f t="shared" si="284"/>
        <v>3602602.36</v>
      </c>
      <c r="U108" s="26">
        <f t="shared" si="284"/>
        <v>3602602.36</v>
      </c>
      <c r="V108" s="26">
        <f t="shared" si="284"/>
        <v>3602602.36</v>
      </c>
      <c r="W108" s="26">
        <f t="shared" si="284"/>
        <v>3602602.36</v>
      </c>
      <c r="X108" s="26">
        <f t="shared" si="284"/>
        <v>3602602.36</v>
      </c>
      <c r="Y108" s="26">
        <f t="shared" si="284"/>
        <v>3602602.36</v>
      </c>
      <c r="Z108" s="26">
        <f t="shared" si="284"/>
        <v>3602602.36</v>
      </c>
      <c r="AA108" s="26">
        <f t="shared" si="284"/>
        <v>3602602.36</v>
      </c>
      <c r="AB108" s="26">
        <f t="shared" si="284"/>
        <v>3602602.36</v>
      </c>
      <c r="AC108" s="26">
        <f t="shared" si="284"/>
        <v>3602602.36</v>
      </c>
      <c r="AD108" s="26">
        <f t="shared" si="284"/>
        <v>3602602.36</v>
      </c>
      <c r="AE108" s="26">
        <f t="shared" si="284"/>
        <v>3622251.6799999997</v>
      </c>
      <c r="AF108" s="26">
        <f t="shared" si="284"/>
        <v>3622251.6799999997</v>
      </c>
      <c r="AG108" s="3"/>
      <c r="AH108" s="26">
        <f t="shared" ref="AH108:AM108" si="285">SUM(AH84:AH107)</f>
        <v>37541</v>
      </c>
      <c r="AI108" s="26">
        <f t="shared" si="285"/>
        <v>0</v>
      </c>
      <c r="AJ108" s="26">
        <f t="shared" si="285"/>
        <v>13346.43</v>
      </c>
      <c r="AK108" s="26">
        <f t="shared" si="285"/>
        <v>0</v>
      </c>
      <c r="AL108" s="26">
        <f t="shared" si="285"/>
        <v>0</v>
      </c>
      <c r="AM108" s="26">
        <f t="shared" si="285"/>
        <v>0</v>
      </c>
      <c r="AN108" s="27">
        <f>'[21]091 div'!B26</f>
        <v>0</v>
      </c>
      <c r="AO108" s="27">
        <f>'[21]091 div'!C26</f>
        <v>0</v>
      </c>
      <c r="AP108" s="27">
        <f>'[21]091 div'!D26</f>
        <v>0</v>
      </c>
      <c r="AQ108" s="26">
        <f t="shared" ref="AQ108:BH108" si="286">SUM(AQ84:AQ107)</f>
        <v>0</v>
      </c>
      <c r="AR108" s="26">
        <f t="shared" si="286"/>
        <v>0</v>
      </c>
      <c r="AS108" s="26">
        <f t="shared" si="286"/>
        <v>0</v>
      </c>
      <c r="AT108" s="26">
        <f t="shared" si="286"/>
        <v>0</v>
      </c>
      <c r="AU108" s="26">
        <f t="shared" si="286"/>
        <v>19649.32</v>
      </c>
      <c r="AV108" s="26">
        <f t="shared" si="286"/>
        <v>0</v>
      </c>
      <c r="AW108" s="26">
        <f t="shared" si="286"/>
        <v>0</v>
      </c>
      <c r="AX108" s="26">
        <f t="shared" si="286"/>
        <v>0</v>
      </c>
      <c r="AY108" s="26">
        <f t="shared" si="286"/>
        <v>0</v>
      </c>
      <c r="AZ108" s="26">
        <f t="shared" si="286"/>
        <v>0</v>
      </c>
      <c r="BA108" s="26">
        <f t="shared" si="286"/>
        <v>0</v>
      </c>
      <c r="BB108" s="26">
        <f t="shared" si="286"/>
        <v>0</v>
      </c>
      <c r="BC108" s="26">
        <f t="shared" si="286"/>
        <v>0</v>
      </c>
      <c r="BD108" s="26">
        <f t="shared" si="286"/>
        <v>0</v>
      </c>
      <c r="BE108" s="26">
        <f t="shared" si="286"/>
        <v>0</v>
      </c>
      <c r="BF108" s="26">
        <f t="shared" si="286"/>
        <v>0</v>
      </c>
      <c r="BG108" s="26">
        <f t="shared" si="286"/>
        <v>19649.32</v>
      </c>
      <c r="BH108" s="26">
        <f t="shared" si="286"/>
        <v>0</v>
      </c>
      <c r="BI108" s="3"/>
      <c r="BJ108" s="3"/>
      <c r="BK108" s="25">
        <f t="shared" ref="BK108:CK108" si="287">SUM(BK84:BK107)</f>
        <v>0</v>
      </c>
      <c r="BL108" s="27">
        <f t="shared" si="287"/>
        <v>0</v>
      </c>
      <c r="BM108" s="26">
        <f t="shared" si="287"/>
        <v>0</v>
      </c>
      <c r="BN108" s="26">
        <f t="shared" si="287"/>
        <v>0</v>
      </c>
      <c r="BO108" s="26">
        <f t="shared" si="287"/>
        <v>0</v>
      </c>
      <c r="BP108" s="26">
        <f t="shared" si="287"/>
        <v>0</v>
      </c>
      <c r="BQ108" s="26">
        <f t="shared" si="287"/>
        <v>0</v>
      </c>
      <c r="BR108" s="26">
        <f t="shared" si="287"/>
        <v>0</v>
      </c>
      <c r="BS108" s="26">
        <f t="shared" si="287"/>
        <v>0</v>
      </c>
      <c r="BT108" s="26">
        <f t="shared" si="287"/>
        <v>0</v>
      </c>
      <c r="BU108" s="26">
        <f t="shared" si="287"/>
        <v>0</v>
      </c>
      <c r="BV108" s="26">
        <f t="shared" si="287"/>
        <v>0</v>
      </c>
      <c r="BW108" s="26">
        <f t="shared" si="287"/>
        <v>0</v>
      </c>
      <c r="BX108" s="26">
        <f t="shared" si="287"/>
        <v>0</v>
      </c>
      <c r="BY108" s="26">
        <f t="shared" si="287"/>
        <v>0</v>
      </c>
      <c r="BZ108" s="26">
        <f t="shared" si="287"/>
        <v>0</v>
      </c>
      <c r="CA108" s="26">
        <f t="shared" si="287"/>
        <v>0</v>
      </c>
      <c r="CB108" s="26">
        <f t="shared" si="287"/>
        <v>0</v>
      </c>
      <c r="CC108" s="26">
        <f t="shared" si="287"/>
        <v>0</v>
      </c>
      <c r="CD108" s="26">
        <f t="shared" si="287"/>
        <v>0</v>
      </c>
      <c r="CE108" s="26">
        <f t="shared" si="287"/>
        <v>0</v>
      </c>
      <c r="CF108" s="26">
        <f t="shared" si="287"/>
        <v>0</v>
      </c>
      <c r="CG108" s="26">
        <f t="shared" si="287"/>
        <v>0</v>
      </c>
      <c r="CH108" s="26">
        <f t="shared" si="287"/>
        <v>0</v>
      </c>
      <c r="CI108" s="26">
        <f t="shared" si="287"/>
        <v>0</v>
      </c>
      <c r="CJ108" s="26">
        <f t="shared" si="287"/>
        <v>0</v>
      </c>
      <c r="CK108" s="26">
        <f t="shared" si="287"/>
        <v>0</v>
      </c>
      <c r="CL108" s="3"/>
      <c r="CM108" s="25">
        <f t="shared" ref="CM108:DM108" si="288">SUM(CM84:CM107)</f>
        <v>0</v>
      </c>
      <c r="CN108" s="26">
        <f t="shared" si="288"/>
        <v>0</v>
      </c>
      <c r="CO108" s="26">
        <f t="shared" si="288"/>
        <v>0</v>
      </c>
      <c r="CP108" s="26">
        <f t="shared" si="288"/>
        <v>0</v>
      </c>
      <c r="CQ108" s="26">
        <f t="shared" si="288"/>
        <v>0</v>
      </c>
      <c r="CR108" s="26">
        <f t="shared" si="288"/>
        <v>0</v>
      </c>
      <c r="CS108" s="26">
        <f t="shared" si="288"/>
        <v>0</v>
      </c>
      <c r="CT108" s="26">
        <f t="shared" si="288"/>
        <v>0</v>
      </c>
      <c r="CU108" s="26">
        <f t="shared" si="288"/>
        <v>0</v>
      </c>
      <c r="CV108" s="26">
        <f t="shared" si="288"/>
        <v>0</v>
      </c>
      <c r="CW108" s="26">
        <f t="shared" si="288"/>
        <v>0</v>
      </c>
      <c r="CX108" s="26">
        <f t="shared" si="288"/>
        <v>0</v>
      </c>
      <c r="CY108" s="26">
        <f t="shared" si="288"/>
        <v>0</v>
      </c>
      <c r="CZ108" s="26">
        <f t="shared" si="288"/>
        <v>0</v>
      </c>
      <c r="DA108" s="26">
        <f t="shared" si="288"/>
        <v>0</v>
      </c>
      <c r="DB108" s="26">
        <f t="shared" si="288"/>
        <v>0</v>
      </c>
      <c r="DC108" s="26">
        <f t="shared" si="288"/>
        <v>0</v>
      </c>
      <c r="DD108" s="26">
        <f t="shared" si="288"/>
        <v>0</v>
      </c>
      <c r="DE108" s="26">
        <f t="shared" si="288"/>
        <v>0</v>
      </c>
      <c r="DF108" s="26">
        <f t="shared" si="288"/>
        <v>0</v>
      </c>
      <c r="DG108" s="26">
        <f t="shared" si="288"/>
        <v>0</v>
      </c>
      <c r="DH108" s="26">
        <f t="shared" si="288"/>
        <v>0</v>
      </c>
      <c r="DI108" s="26">
        <f t="shared" si="288"/>
        <v>0</v>
      </c>
      <c r="DJ108" s="26">
        <f t="shared" si="288"/>
        <v>0</v>
      </c>
      <c r="DK108" s="26">
        <f t="shared" si="288"/>
        <v>0</v>
      </c>
      <c r="DL108" s="26">
        <f t="shared" si="288"/>
        <v>0</v>
      </c>
      <c r="DM108" s="26">
        <f t="shared" si="288"/>
        <v>0</v>
      </c>
      <c r="DN108" s="3"/>
    </row>
    <row r="109" spans="1:118" s="2" customFormat="1">
      <c r="C109" s="19"/>
      <c r="D109" s="3"/>
      <c r="E109" s="62">
        <f>'[22]major ratebase items'!E33</f>
        <v>3532065.61</v>
      </c>
      <c r="F109" s="62">
        <f>'[22]major ratebase items'!F33</f>
        <v>3569606.61</v>
      </c>
      <c r="G109" s="62">
        <f>'[22]major ratebase items'!G33</f>
        <v>3569606.61</v>
      </c>
      <c r="H109" s="62">
        <f>'[22]major ratebase items'!H33</f>
        <v>3582953.04</v>
      </c>
      <c r="I109" s="62">
        <f>'[22]major ratebase items'!I33</f>
        <v>3582953.04</v>
      </c>
      <c r="J109" s="62">
        <f>'[22]major ratebase items'!J33</f>
        <v>3582953.04</v>
      </c>
      <c r="K109" s="62">
        <f>'[22]major ratebase items'!K33</f>
        <v>3582953.04</v>
      </c>
      <c r="L109" s="62" t="str">
        <f>'[22]major ratebase items'!L33</f>
        <v>0</v>
      </c>
      <c r="M109" s="62" t="str">
        <f>'[22]major ratebase items'!M33</f>
        <v>0</v>
      </c>
      <c r="N109" s="62">
        <f>'[22]major ratebase items'!N33</f>
        <v>0</v>
      </c>
      <c r="O109" s="62">
        <f>'[22]major ratebase items'!O33</f>
        <v>0</v>
      </c>
      <c r="P109" s="62">
        <f>'[22]major ratebase items'!P33</f>
        <v>0</v>
      </c>
      <c r="Q109" s="62">
        <f>'[22]major ratebase items'!Q33</f>
        <v>0</v>
      </c>
      <c r="R109" s="19"/>
      <c r="S109" s="19"/>
      <c r="T109" s="20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3"/>
      <c r="AH109" s="3"/>
      <c r="AI109" s="3"/>
      <c r="AJ109" s="3"/>
      <c r="AK109" s="3"/>
      <c r="AL109" s="3"/>
      <c r="AM109" s="73"/>
      <c r="AN109" s="73"/>
      <c r="AO109" s="73"/>
      <c r="AP109" s="73"/>
      <c r="AQ109" s="73" t="str">
        <f>IF(AQ108='Capital Spending'!D10,"ok","error")</f>
        <v>ok</v>
      </c>
      <c r="AR109" s="73" t="str">
        <f>IF(AR108='Capital Spending'!E10,"ok","error")</f>
        <v>ok</v>
      </c>
      <c r="AS109" s="73" t="str">
        <f>IF(AS108='Capital Spending'!F10,"ok","error")</f>
        <v>ok</v>
      </c>
      <c r="AT109" s="73" t="str">
        <f>IF(AT108='Capital Spending'!G10,"ok","error")</f>
        <v>ok</v>
      </c>
      <c r="AU109" s="73" t="str">
        <f>IF(AU108='Capital Spending'!H10,"ok","error")</f>
        <v>ok</v>
      </c>
      <c r="AV109" s="73" t="str">
        <f>IF(AV108='Capital Spending'!I10,"ok","error")</f>
        <v>ok</v>
      </c>
      <c r="AW109" s="73" t="str">
        <f>IF(AW108='Capital Spending'!J10,"ok","error")</f>
        <v>ok</v>
      </c>
      <c r="AX109" s="73" t="str">
        <f>IF(AX108='Capital Spending'!K10,"ok","error")</f>
        <v>ok</v>
      </c>
      <c r="AY109" s="73" t="str">
        <f>IF(AY108='Capital Spending'!L10,"ok","error")</f>
        <v>ok</v>
      </c>
      <c r="AZ109" s="73" t="str">
        <f>IF(AZ108='Capital Spending'!M10,"ok","error")</f>
        <v>ok</v>
      </c>
      <c r="BA109" s="73" t="str">
        <f>IF(BA108='Capital Spending'!N10,"ok","error")</f>
        <v>ok</v>
      </c>
      <c r="BB109" s="73" t="str">
        <f>IF(BB108='Capital Spending'!O10,"ok","error")</f>
        <v>ok</v>
      </c>
      <c r="BC109" s="73" t="str">
        <f>IF(BC108='Capital Spending'!P10,"ok","error")</f>
        <v>ok</v>
      </c>
      <c r="BD109" s="73" t="str">
        <f>IF(BD108='Capital Spending'!Q10,"ok","error")</f>
        <v>ok</v>
      </c>
      <c r="BE109" s="73" t="str">
        <f>IF(BE108='Capital Spending'!R10,"ok","error")</f>
        <v>ok</v>
      </c>
      <c r="BF109" s="73" t="str">
        <f>IF(BF108='Capital Spending'!S10,"ok","error")</f>
        <v>ok</v>
      </c>
      <c r="BG109" s="73" t="str">
        <f>IF(BG108='Capital Spending'!T10,"ok","error")</f>
        <v>ok</v>
      </c>
      <c r="BH109" s="73" t="str">
        <f>IF(BH108='Capital Spending'!U10,"ok","error")</f>
        <v>ok</v>
      </c>
      <c r="BI109" s="3"/>
      <c r="BJ109" s="3"/>
      <c r="BK109" s="3"/>
      <c r="BL109" s="4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</row>
    <row r="110" spans="1:118" s="2" customFormat="1">
      <c r="C110" s="19"/>
      <c r="D110" s="3"/>
      <c r="E110" s="62">
        <f t="shared" ref="E110:Q110" si="289">E108-E109</f>
        <v>0</v>
      </c>
      <c r="F110" s="62">
        <f t="shared" si="289"/>
        <v>0</v>
      </c>
      <c r="G110" s="62">
        <f t="shared" si="289"/>
        <v>0</v>
      </c>
      <c r="H110" s="62">
        <f t="shared" si="289"/>
        <v>0</v>
      </c>
      <c r="I110" s="62">
        <f t="shared" si="289"/>
        <v>0</v>
      </c>
      <c r="J110" s="62">
        <f t="shared" si="289"/>
        <v>0</v>
      </c>
      <c r="K110" s="76">
        <f t="shared" si="289"/>
        <v>0</v>
      </c>
      <c r="L110" s="76">
        <f t="shared" si="289"/>
        <v>3582953.0399999996</v>
      </c>
      <c r="M110" s="62">
        <f t="shared" si="289"/>
        <v>3582953.0399999996</v>
      </c>
      <c r="N110" s="62">
        <f t="shared" si="289"/>
        <v>3582953.0399999996</v>
      </c>
      <c r="O110" s="62">
        <f t="shared" si="289"/>
        <v>3582953.0399999996</v>
      </c>
      <c r="P110" s="62">
        <f t="shared" si="289"/>
        <v>3582953.0399999996</v>
      </c>
      <c r="Q110" s="62">
        <f t="shared" si="289"/>
        <v>3582953.0399999996</v>
      </c>
      <c r="R110" s="19"/>
      <c r="S110" s="19"/>
      <c r="T110" s="20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3"/>
      <c r="AH110" s="3"/>
      <c r="AI110" s="3"/>
      <c r="AJ110" s="3"/>
      <c r="AK110" s="3"/>
      <c r="AL110" s="3"/>
      <c r="AM110" s="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3"/>
      <c r="BJ110" s="3"/>
      <c r="BK110" s="3"/>
      <c r="BL110" s="4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</row>
    <row r="111" spans="1:118" s="2" customFormat="1">
      <c r="A111" s="2" t="s">
        <v>75</v>
      </c>
      <c r="C111" s="19"/>
      <c r="D111" s="3"/>
      <c r="R111" s="19"/>
      <c r="S111" s="19"/>
      <c r="T111" s="20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4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</row>
    <row r="112" spans="1:118" s="2" customFormat="1">
      <c r="A112" s="48">
        <v>30100</v>
      </c>
      <c r="B112" t="s">
        <v>35</v>
      </c>
      <c r="C112" s="51">
        <f t="shared" ref="C112:C168" si="290">SUM(E112:Q112)/13</f>
        <v>8329.7199999999993</v>
      </c>
      <c r="D112" s="51">
        <f t="shared" ref="D112:D168" si="291">SUM(T112:AF112)/13</f>
        <v>8329.7199999999993</v>
      </c>
      <c r="E112" s="21">
        <f>'[20]Asset End Balances'!$N$36</f>
        <v>8329.7199999999993</v>
      </c>
      <c r="F112" s="19">
        <f t="shared" ref="F112:F141" si="292">E112+AH112+BK112+CM112</f>
        <v>8329.7199999999993</v>
      </c>
      <c r="G112" s="19">
        <f t="shared" ref="G112:G141" si="293">F112+AI112+BL112+CN112</f>
        <v>8329.7199999999993</v>
      </c>
      <c r="H112" s="19">
        <f t="shared" ref="H112:H141" si="294">G112+AJ112+BM112+CO112</f>
        <v>8329.7199999999993</v>
      </c>
      <c r="I112" s="19">
        <f t="shared" ref="I112:I141" si="295">H112+AK112+BN112+CP112</f>
        <v>8329.7199999999993</v>
      </c>
      <c r="J112" s="19">
        <f t="shared" ref="J112:J141" si="296">I112+AL112+BO112+CQ112</f>
        <v>8329.7199999999993</v>
      </c>
      <c r="K112" s="20">
        <f t="shared" ref="K112:K141" si="297">J112+AM112+BP112+CR112</f>
        <v>8329.7199999999993</v>
      </c>
      <c r="L112" s="19">
        <f t="shared" ref="L112:L141" si="298">K112+AN112+BQ112+CS112</f>
        <v>8329.7199999999993</v>
      </c>
      <c r="M112" s="19">
        <f t="shared" ref="M112:M141" si="299">L112+AO112+BR112+CT112</f>
        <v>8329.7199999999993</v>
      </c>
      <c r="N112" s="19">
        <f t="shared" ref="N112:N141" si="300">M112+AP112+BS112+CU112</f>
        <v>8329.7199999999993</v>
      </c>
      <c r="O112" s="19">
        <f t="shared" ref="O112:O141" si="301">N112+AQ112+BT112+CV112</f>
        <v>8329.7199999999993</v>
      </c>
      <c r="P112" s="19">
        <f t="shared" ref="P112:P141" si="302">O112+AR112+BU112+CW112</f>
        <v>8329.7199999999993</v>
      </c>
      <c r="Q112" s="19">
        <f t="shared" ref="Q112:Q141" si="303">P112+AS112+BV112+CX112</f>
        <v>8329.7199999999993</v>
      </c>
      <c r="R112" s="19">
        <f t="shared" ref="R112:R141" si="304">Q112+AT112+BW112+CY112</f>
        <v>8329.7199999999993</v>
      </c>
      <c r="S112" s="19">
        <f t="shared" ref="S112:S141" si="305">R112+AU112+BX112+CZ112</f>
        <v>8329.7199999999993</v>
      </c>
      <c r="T112" s="19">
        <f t="shared" ref="T112:T141" si="306">S112+AV112+BY112+DA112</f>
        <v>8329.7199999999993</v>
      </c>
      <c r="U112" s="19">
        <f t="shared" ref="U112:U141" si="307">T112+AW112+BZ112+DB112</f>
        <v>8329.7199999999993</v>
      </c>
      <c r="V112" s="19">
        <f t="shared" ref="V112:V141" si="308">U112+AX112+CA112+DC112</f>
        <v>8329.7199999999993</v>
      </c>
      <c r="W112" s="19">
        <f t="shared" ref="W112:W141" si="309">V112+AY112+CB112+DD112</f>
        <v>8329.7199999999993</v>
      </c>
      <c r="X112" s="19">
        <f t="shared" ref="X112:X141" si="310">W112+AZ112+CC112+DE112</f>
        <v>8329.7199999999993</v>
      </c>
      <c r="Y112" s="19">
        <f t="shared" ref="Y112:Y141" si="311">X112+BA112+CD112+DF112</f>
        <v>8329.7199999999993</v>
      </c>
      <c r="Z112" s="19">
        <f t="shared" ref="Z112:Z141" si="312">Y112+BB112+CE112+DG112</f>
        <v>8329.7199999999993</v>
      </c>
      <c r="AA112" s="19">
        <f t="shared" ref="AA112:AA141" si="313">Z112+BC112+CF112+DH112</f>
        <v>8329.7199999999993</v>
      </c>
      <c r="AB112" s="19">
        <f t="shared" ref="AB112:AB141" si="314">AA112+BD112+CG112+DI112</f>
        <v>8329.7199999999993</v>
      </c>
      <c r="AC112" s="19">
        <f t="shared" ref="AC112:AC141" si="315">AB112+BE112+CH112+DJ112</f>
        <v>8329.7199999999993</v>
      </c>
      <c r="AD112" s="19">
        <f t="shared" ref="AD112:AD141" si="316">AC112+BF112+CI112+DK112</f>
        <v>8329.7199999999993</v>
      </c>
      <c r="AE112" s="19">
        <f t="shared" ref="AE112:AE141" si="317">AD112+BG112+CJ112+DL112</f>
        <v>8329.7199999999993</v>
      </c>
      <c r="AF112" s="19">
        <f t="shared" ref="AF112:AF141" si="318">AE112+BH112+CK112+DM112</f>
        <v>8329.7199999999993</v>
      </c>
      <c r="AG112" s="19"/>
      <c r="AH112" s="18">
        <f>'[20]Additions (Asset and Reserve)'!O36</f>
        <v>0</v>
      </c>
      <c r="AI112" s="18">
        <f>'[20]Additions (Asset and Reserve)'!P36</f>
        <v>0</v>
      </c>
      <c r="AJ112" s="18">
        <f>'[20]Additions (Asset and Reserve)'!Q36</f>
        <v>0</v>
      </c>
      <c r="AK112" s="18">
        <f>'[20]Additions (Asset and Reserve)'!R36</f>
        <v>0</v>
      </c>
      <c r="AL112" s="18">
        <f>'[20]Additions (Asset and Reserve)'!S36</f>
        <v>0</v>
      </c>
      <c r="AM112" s="18">
        <f>'[20]Additions (Asset and Reserve)'!T36</f>
        <v>0</v>
      </c>
      <c r="AN112" s="58">
        <f t="shared" ref="AN112:AP175" si="319">SUM($AH112:$AM112)/SUM($AH$190:$AM$190)*AN$190</f>
        <v>0</v>
      </c>
      <c r="AO112" s="58">
        <f t="shared" si="319"/>
        <v>0</v>
      </c>
      <c r="AP112" s="58">
        <f t="shared" si="319"/>
        <v>0</v>
      </c>
      <c r="AQ112" s="58">
        <f>SUM($AH112:$AM112)/SUM($AH$190:$AM$190)*'Capital Spending'!D$12*$AO$1</f>
        <v>0</v>
      </c>
      <c r="AR112" s="58">
        <f>SUM($AH112:$AM112)/SUM($AH$190:$AM$190)*'Capital Spending'!E$12*$AO$1</f>
        <v>0</v>
      </c>
      <c r="AS112" s="58">
        <f>SUM($AH112:$AM112)/SUM($AH$190:$AM$190)*'Capital Spending'!F$12*$AO$1</f>
        <v>0</v>
      </c>
      <c r="AT112" s="58">
        <f>SUM($AH112:$AM112)/SUM($AH$190:$AM$190)*'Capital Spending'!G$12*$AO$1</f>
        <v>0</v>
      </c>
      <c r="AU112" s="58">
        <f>SUM($AH112:$AM112)/SUM($AH$190:$AM$190)*'Capital Spending'!H$12*$AO$1</f>
        <v>0</v>
      </c>
      <c r="AV112" s="58">
        <f>SUM($AH112:$AM112)/SUM($AH$190:$AM$190)*'Capital Spending'!I$12*$AO$1</f>
        <v>0</v>
      </c>
      <c r="AW112" s="58">
        <f>SUM($AH112:$AM112)/SUM($AH$190:$AM$190)*'Capital Spending'!J$12*$AO$1</f>
        <v>0</v>
      </c>
      <c r="AX112" s="58">
        <f>SUM($AH112:$AM112)/SUM($AH$190:$AM$190)*'Capital Spending'!K$12*$AO$1</f>
        <v>0</v>
      </c>
      <c r="AY112" s="58">
        <f>SUM($AH112:$AM112)/SUM($AH$190:$AM$190)*'Capital Spending'!L$12*$AO$1</f>
        <v>0</v>
      </c>
      <c r="AZ112" s="58">
        <f>SUM($AH112:$AM112)/SUM($AH$190:$AM$190)*'Capital Spending'!M$12*$AO$1</f>
        <v>0</v>
      </c>
      <c r="BA112" s="58">
        <f>SUM($AH112:$AM112)/SUM($AH$190:$AM$190)*'Capital Spending'!N$12*$AO$1</f>
        <v>0</v>
      </c>
      <c r="BB112" s="58">
        <f>SUM($AH112:$AM112)/SUM($AH$190:$AM$190)*'Capital Spending'!O$12*$AO$1</f>
        <v>0</v>
      </c>
      <c r="BC112" s="58">
        <f>SUM($AH112:$AM112)/SUM($AH$190:$AM$190)*'Capital Spending'!P$12*$AO$1</f>
        <v>0</v>
      </c>
      <c r="BD112" s="58">
        <f>SUM($AH112:$AM112)/SUM($AH$190:$AM$190)*'Capital Spending'!Q$12*$AO$1</f>
        <v>0</v>
      </c>
      <c r="BE112" s="58">
        <f>SUM($AH112:$AM112)/SUM($AH$190:$AM$190)*'Capital Spending'!R$12*$AO$1</f>
        <v>0</v>
      </c>
      <c r="BF112" s="58">
        <f>SUM($AH112:$AM112)/SUM($AH$190:$AM$190)*'Capital Spending'!S$12*$AO$1</f>
        <v>0</v>
      </c>
      <c r="BG112" s="58">
        <f>SUM($AH112:$AM112)/SUM($AH$190:$AM$190)*'Capital Spending'!T$12*$AO$1</f>
        <v>0</v>
      </c>
      <c r="BH112" s="58">
        <f>SUM($AH112:$AM112)/SUM($AH$190:$AM$190)*'Capital Spending'!U$12*$AO$1</f>
        <v>0</v>
      </c>
      <c r="BI112" s="3"/>
      <c r="BJ112" s="107">
        <f t="shared" ref="BJ112:BJ176" si="320">IF(ISERROR(SUM(BK112:BP112)/SUM(AH112:AM112)),0,SUM(BK112:BP112)/SUM(AH112:AM112))</f>
        <v>0</v>
      </c>
      <c r="BK112" s="31">
        <f>'[20]Retires (Asset and Reserve)'!M36</f>
        <v>0</v>
      </c>
      <c r="BL112" s="31">
        <f>'[20]Retires (Asset and Reserve)'!N36</f>
        <v>0</v>
      </c>
      <c r="BM112" s="31">
        <f>'[20]Retires (Asset and Reserve)'!O36</f>
        <v>0</v>
      </c>
      <c r="BN112" s="31">
        <f>'[20]Retires (Asset and Reserve)'!P36</f>
        <v>0</v>
      </c>
      <c r="BO112" s="31">
        <f>'[20]Retires (Asset and Reserve)'!Q36</f>
        <v>0</v>
      </c>
      <c r="BP112" s="31">
        <f>'[20]Retires (Asset and Reserve)'!R36</f>
        <v>0</v>
      </c>
      <c r="BQ112" s="18">
        <f t="shared" ref="BQ112:BQ176" si="321">AN112*BJ112</f>
        <v>0</v>
      </c>
      <c r="BR112" s="19">
        <f t="shared" ref="BR112:BR141" si="322">$BJ112*AO112</f>
        <v>0</v>
      </c>
      <c r="BS112" s="19">
        <f t="shared" ref="BS112:BS141" si="323">$BJ112*AP112</f>
        <v>0</v>
      </c>
      <c r="BT112" s="19">
        <f t="shared" ref="BT112:BT141" si="324">$BJ112*AQ112</f>
        <v>0</v>
      </c>
      <c r="BU112" s="19">
        <f t="shared" ref="BU112:BU141" si="325">$BJ112*AR112</f>
        <v>0</v>
      </c>
      <c r="BV112" s="19">
        <f t="shared" ref="BV112:BV141" si="326">$BJ112*AS112</f>
        <v>0</v>
      </c>
      <c r="BW112" s="19">
        <f t="shared" ref="BW112:BW141" si="327">$BJ112*AT112</f>
        <v>0</v>
      </c>
      <c r="BX112" s="19">
        <f t="shared" ref="BX112:BX141" si="328">$BJ112*AU112</f>
        <v>0</v>
      </c>
      <c r="BY112" s="19">
        <f t="shared" ref="BY112:BY141" si="329">$BJ112*AV112</f>
        <v>0</v>
      </c>
      <c r="BZ112" s="19">
        <f t="shared" ref="BZ112:BZ141" si="330">$BJ112*AW112</f>
        <v>0</v>
      </c>
      <c r="CA112" s="19">
        <f t="shared" ref="CA112:CA141" si="331">$BJ112*AX112</f>
        <v>0</v>
      </c>
      <c r="CB112" s="19">
        <f t="shared" ref="CB112:CB141" si="332">$BJ112*AY112</f>
        <v>0</v>
      </c>
      <c r="CC112" s="19">
        <f t="shared" ref="CC112:CC141" si="333">$BJ112*AZ112</f>
        <v>0</v>
      </c>
      <c r="CD112" s="19">
        <f t="shared" ref="CD112:CD141" si="334">$BJ112*BA112</f>
        <v>0</v>
      </c>
      <c r="CE112" s="19">
        <f t="shared" ref="CE112:CE141" si="335">$BJ112*BB112</f>
        <v>0</v>
      </c>
      <c r="CF112" s="19">
        <f t="shared" ref="CF112:CF141" si="336">$BJ112*BC112</f>
        <v>0</v>
      </c>
      <c r="CG112" s="19">
        <f t="shared" ref="CG112:CG141" si="337">$BJ112*BD112</f>
        <v>0</v>
      </c>
      <c r="CH112" s="19">
        <f t="shared" ref="CH112:CH141" si="338">$BJ112*BE112</f>
        <v>0</v>
      </c>
      <c r="CI112" s="19">
        <f t="shared" ref="CI112:CI141" si="339">$BJ112*BF112</f>
        <v>0</v>
      </c>
      <c r="CJ112" s="19">
        <f t="shared" ref="CJ112:CJ141" si="340">$BJ112*BG112</f>
        <v>0</v>
      </c>
      <c r="CK112" s="19">
        <f t="shared" ref="CK112:CK141" si="341">$BJ112*BH112</f>
        <v>0</v>
      </c>
      <c r="CL112" s="3"/>
      <c r="CM112" s="18">
        <f>'[20]Transfers (Asset and Reserve)'!N36</f>
        <v>0</v>
      </c>
      <c r="CN112" s="18">
        <f>'[20]Transfers (Asset and Reserve)'!O36</f>
        <v>0</v>
      </c>
      <c r="CO112" s="18">
        <f>'[20]Transfers (Asset and Reserve)'!P36</f>
        <v>0</v>
      </c>
      <c r="CP112" s="18">
        <f>'[20]Transfers (Asset and Reserve)'!Q36</f>
        <v>0</v>
      </c>
      <c r="CQ112" s="18">
        <f>'[20]Transfers (Asset and Reserve)'!R36</f>
        <v>0</v>
      </c>
      <c r="CR112" s="18">
        <f>'[20]Transfers (Asset and Reserve)'!S36</f>
        <v>0</v>
      </c>
      <c r="CS112" s="18">
        <v>0</v>
      </c>
      <c r="CT112" s="18">
        <v>0</v>
      </c>
      <c r="CU112" s="18">
        <v>0</v>
      </c>
      <c r="CV112" s="18">
        <v>0</v>
      </c>
      <c r="CW112" s="18">
        <v>0</v>
      </c>
      <c r="CX112" s="18">
        <v>0</v>
      </c>
      <c r="CY112" s="19">
        <v>0</v>
      </c>
      <c r="CZ112" s="19">
        <v>0</v>
      </c>
      <c r="DA112" s="19">
        <v>0</v>
      </c>
      <c r="DB112" s="19">
        <v>0</v>
      </c>
      <c r="DC112" s="19">
        <v>0</v>
      </c>
      <c r="DD112" s="19">
        <v>0</v>
      </c>
      <c r="DE112" s="19">
        <v>0</v>
      </c>
      <c r="DF112" s="19">
        <v>0</v>
      </c>
      <c r="DG112" s="19">
        <v>0</v>
      </c>
      <c r="DH112" s="19">
        <v>0</v>
      </c>
      <c r="DI112" s="19">
        <v>0</v>
      </c>
      <c r="DJ112" s="19">
        <v>0</v>
      </c>
      <c r="DK112" s="19">
        <v>0</v>
      </c>
      <c r="DL112" s="19">
        <v>0</v>
      </c>
      <c r="DM112" s="19">
        <v>0</v>
      </c>
      <c r="DN112" s="3"/>
    </row>
    <row r="113" spans="1:118" s="2" customFormat="1">
      <c r="A113" s="48">
        <v>30200</v>
      </c>
      <c r="B113" t="s">
        <v>43</v>
      </c>
      <c r="C113" s="51">
        <f t="shared" si="290"/>
        <v>119852.68999999996</v>
      </c>
      <c r="D113" s="51">
        <f t="shared" si="291"/>
        <v>119852.68999999996</v>
      </c>
      <c r="E113" s="21">
        <f>'[20]Asset End Balances'!$N$37</f>
        <v>119852.69</v>
      </c>
      <c r="F113" s="19">
        <f t="shared" si="292"/>
        <v>119852.69</v>
      </c>
      <c r="G113" s="19">
        <f t="shared" si="293"/>
        <v>119852.69</v>
      </c>
      <c r="H113" s="19">
        <f t="shared" si="294"/>
        <v>119852.69</v>
      </c>
      <c r="I113" s="19">
        <f t="shared" si="295"/>
        <v>119852.69</v>
      </c>
      <c r="J113" s="19">
        <f t="shared" si="296"/>
        <v>119852.69</v>
      </c>
      <c r="K113" s="19">
        <f t="shared" si="297"/>
        <v>119852.69</v>
      </c>
      <c r="L113" s="19">
        <f t="shared" si="298"/>
        <v>119852.69</v>
      </c>
      <c r="M113" s="19">
        <f t="shared" si="299"/>
        <v>119852.69</v>
      </c>
      <c r="N113" s="19">
        <f t="shared" si="300"/>
        <v>119852.69</v>
      </c>
      <c r="O113" s="19">
        <f t="shared" si="301"/>
        <v>119852.69</v>
      </c>
      <c r="P113" s="19">
        <f t="shared" si="302"/>
        <v>119852.69</v>
      </c>
      <c r="Q113" s="19">
        <f t="shared" si="303"/>
        <v>119852.69</v>
      </c>
      <c r="R113" s="19">
        <f t="shared" si="304"/>
        <v>119852.69</v>
      </c>
      <c r="S113" s="19">
        <f t="shared" si="305"/>
        <v>119852.69</v>
      </c>
      <c r="T113" s="19">
        <f t="shared" si="306"/>
        <v>119852.69</v>
      </c>
      <c r="U113" s="19">
        <f t="shared" si="307"/>
        <v>119852.69</v>
      </c>
      <c r="V113" s="19">
        <f t="shared" si="308"/>
        <v>119852.69</v>
      </c>
      <c r="W113" s="19">
        <f t="shared" si="309"/>
        <v>119852.69</v>
      </c>
      <c r="X113" s="19">
        <f t="shared" si="310"/>
        <v>119852.69</v>
      </c>
      <c r="Y113" s="19">
        <f t="shared" si="311"/>
        <v>119852.69</v>
      </c>
      <c r="Z113" s="19">
        <f t="shared" si="312"/>
        <v>119852.69</v>
      </c>
      <c r="AA113" s="19">
        <f t="shared" si="313"/>
        <v>119852.69</v>
      </c>
      <c r="AB113" s="19">
        <f t="shared" si="314"/>
        <v>119852.69</v>
      </c>
      <c r="AC113" s="19">
        <f t="shared" si="315"/>
        <v>119852.69</v>
      </c>
      <c r="AD113" s="19">
        <f t="shared" si="316"/>
        <v>119852.69</v>
      </c>
      <c r="AE113" s="19">
        <f t="shared" si="317"/>
        <v>119852.69</v>
      </c>
      <c r="AF113" s="19">
        <f t="shared" si="318"/>
        <v>119852.69</v>
      </c>
      <c r="AG113" s="19"/>
      <c r="AH113" s="18">
        <f>'[20]Additions (Asset and Reserve)'!O37</f>
        <v>0</v>
      </c>
      <c r="AI113" s="18">
        <f>'[20]Additions (Asset and Reserve)'!P37</f>
        <v>0</v>
      </c>
      <c r="AJ113" s="18">
        <f>'[20]Additions (Asset and Reserve)'!Q37</f>
        <v>0</v>
      </c>
      <c r="AK113" s="18">
        <f>'[20]Additions (Asset and Reserve)'!R37</f>
        <v>0</v>
      </c>
      <c r="AL113" s="18">
        <f>'[20]Additions (Asset and Reserve)'!S37</f>
        <v>0</v>
      </c>
      <c r="AM113" s="18">
        <f>'[20]Additions (Asset and Reserve)'!T37</f>
        <v>0</v>
      </c>
      <c r="AN113" s="58">
        <f t="shared" si="319"/>
        <v>0</v>
      </c>
      <c r="AO113" s="58">
        <f t="shared" si="319"/>
        <v>0</v>
      </c>
      <c r="AP113" s="58">
        <f t="shared" si="319"/>
        <v>0</v>
      </c>
      <c r="AQ113" s="58">
        <f>SUM($AH113:$AM113)/SUM($AH$190:$AM$190)*'Capital Spending'!D$12*$AO$1</f>
        <v>0</v>
      </c>
      <c r="AR113" s="58">
        <f>SUM($AH113:$AM113)/SUM($AH$190:$AM$190)*'Capital Spending'!E$12*$AO$1</f>
        <v>0</v>
      </c>
      <c r="AS113" s="58">
        <f>SUM($AH113:$AM113)/SUM($AH$190:$AM$190)*'Capital Spending'!F$12*$AO$1</f>
        <v>0</v>
      </c>
      <c r="AT113" s="58">
        <f>SUM($AH113:$AM113)/SUM($AH$190:$AM$190)*'Capital Spending'!G$12*$AO$1</f>
        <v>0</v>
      </c>
      <c r="AU113" s="58">
        <f>SUM($AH113:$AM113)/SUM($AH$190:$AM$190)*'Capital Spending'!H$12*$AO$1</f>
        <v>0</v>
      </c>
      <c r="AV113" s="58">
        <f>SUM($AH113:$AM113)/SUM($AH$190:$AM$190)*'Capital Spending'!I$12*$AO$1</f>
        <v>0</v>
      </c>
      <c r="AW113" s="58">
        <f>SUM($AH113:$AM113)/SUM($AH$190:$AM$190)*'Capital Spending'!J$12*$AO$1</f>
        <v>0</v>
      </c>
      <c r="AX113" s="58">
        <f>SUM($AH113:$AM113)/SUM($AH$190:$AM$190)*'Capital Spending'!K$12*$AO$1</f>
        <v>0</v>
      </c>
      <c r="AY113" s="58">
        <f>SUM($AH113:$AM113)/SUM($AH$190:$AM$190)*'Capital Spending'!L$12*$AO$1</f>
        <v>0</v>
      </c>
      <c r="AZ113" s="58">
        <f>SUM($AH113:$AM113)/SUM($AH$190:$AM$190)*'Capital Spending'!M$12*$AO$1</f>
        <v>0</v>
      </c>
      <c r="BA113" s="58">
        <f>SUM($AH113:$AM113)/SUM($AH$190:$AM$190)*'Capital Spending'!N$12*$AO$1</f>
        <v>0</v>
      </c>
      <c r="BB113" s="58">
        <f>SUM($AH113:$AM113)/SUM($AH$190:$AM$190)*'Capital Spending'!O$12*$AO$1</f>
        <v>0</v>
      </c>
      <c r="BC113" s="58">
        <f>SUM($AH113:$AM113)/SUM($AH$190:$AM$190)*'Capital Spending'!P$12*$AO$1</f>
        <v>0</v>
      </c>
      <c r="BD113" s="58">
        <f>SUM($AH113:$AM113)/SUM($AH$190:$AM$190)*'Capital Spending'!Q$12*$AO$1</f>
        <v>0</v>
      </c>
      <c r="BE113" s="58">
        <f>SUM($AH113:$AM113)/SUM($AH$190:$AM$190)*'Capital Spending'!R$12*$AO$1</f>
        <v>0</v>
      </c>
      <c r="BF113" s="58">
        <f>SUM($AH113:$AM113)/SUM($AH$190:$AM$190)*'Capital Spending'!S$12*$AO$1</f>
        <v>0</v>
      </c>
      <c r="BG113" s="58">
        <f>SUM($AH113:$AM113)/SUM($AH$190:$AM$190)*'Capital Spending'!T$12*$AO$1</f>
        <v>0</v>
      </c>
      <c r="BH113" s="58">
        <f>SUM($AH113:$AM113)/SUM($AH$190:$AM$190)*'Capital Spending'!U$12*$AO$1</f>
        <v>0</v>
      </c>
      <c r="BI113" s="3"/>
      <c r="BJ113" s="107">
        <f t="shared" si="320"/>
        <v>0</v>
      </c>
      <c r="BK113" s="31">
        <f>'[20]Retires (Asset and Reserve)'!M37</f>
        <v>0</v>
      </c>
      <c r="BL113" s="31">
        <f>'[20]Retires (Asset and Reserve)'!N37</f>
        <v>0</v>
      </c>
      <c r="BM113" s="31">
        <f>'[20]Retires (Asset and Reserve)'!O37</f>
        <v>0</v>
      </c>
      <c r="BN113" s="31">
        <f>'[20]Retires (Asset and Reserve)'!P37</f>
        <v>0</v>
      </c>
      <c r="BO113" s="31">
        <f>'[20]Retires (Asset and Reserve)'!Q37</f>
        <v>0</v>
      </c>
      <c r="BP113" s="31">
        <f>'[20]Retires (Asset and Reserve)'!R37</f>
        <v>0</v>
      </c>
      <c r="BQ113" s="18">
        <f t="shared" si="321"/>
        <v>0</v>
      </c>
      <c r="BR113" s="19">
        <f t="shared" si="322"/>
        <v>0</v>
      </c>
      <c r="BS113" s="19">
        <f t="shared" si="323"/>
        <v>0</v>
      </c>
      <c r="BT113" s="19">
        <f t="shared" si="324"/>
        <v>0</v>
      </c>
      <c r="BU113" s="19">
        <f t="shared" si="325"/>
        <v>0</v>
      </c>
      <c r="BV113" s="19">
        <f t="shared" si="326"/>
        <v>0</v>
      </c>
      <c r="BW113" s="19">
        <f t="shared" si="327"/>
        <v>0</v>
      </c>
      <c r="BX113" s="19">
        <f t="shared" si="328"/>
        <v>0</v>
      </c>
      <c r="BY113" s="19">
        <f t="shared" si="329"/>
        <v>0</v>
      </c>
      <c r="BZ113" s="19">
        <f t="shared" si="330"/>
        <v>0</v>
      </c>
      <c r="CA113" s="19">
        <f t="shared" si="331"/>
        <v>0</v>
      </c>
      <c r="CB113" s="19">
        <f t="shared" si="332"/>
        <v>0</v>
      </c>
      <c r="CC113" s="19">
        <f t="shared" si="333"/>
        <v>0</v>
      </c>
      <c r="CD113" s="19">
        <f t="shared" si="334"/>
        <v>0</v>
      </c>
      <c r="CE113" s="19">
        <f t="shared" si="335"/>
        <v>0</v>
      </c>
      <c r="CF113" s="19">
        <f t="shared" si="336"/>
        <v>0</v>
      </c>
      <c r="CG113" s="19">
        <f t="shared" si="337"/>
        <v>0</v>
      </c>
      <c r="CH113" s="19">
        <f t="shared" si="338"/>
        <v>0</v>
      </c>
      <c r="CI113" s="19">
        <f t="shared" si="339"/>
        <v>0</v>
      </c>
      <c r="CJ113" s="19">
        <f t="shared" si="340"/>
        <v>0</v>
      </c>
      <c r="CK113" s="19">
        <f t="shared" si="341"/>
        <v>0</v>
      </c>
      <c r="CL113" s="3"/>
      <c r="CM113" s="18">
        <f>'[20]Transfers (Asset and Reserve)'!N37</f>
        <v>0</v>
      </c>
      <c r="CN113" s="18">
        <f>'[20]Transfers (Asset and Reserve)'!O37</f>
        <v>0</v>
      </c>
      <c r="CO113" s="18">
        <f>'[20]Transfers (Asset and Reserve)'!P37</f>
        <v>0</v>
      </c>
      <c r="CP113" s="18">
        <f>'[20]Transfers (Asset and Reserve)'!Q37</f>
        <v>0</v>
      </c>
      <c r="CQ113" s="18">
        <f>'[20]Transfers (Asset and Reserve)'!R37</f>
        <v>0</v>
      </c>
      <c r="CR113" s="18">
        <f>'[20]Transfers (Asset and Reserve)'!S37</f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9">
        <v>0</v>
      </c>
      <c r="CZ113" s="19">
        <v>0</v>
      </c>
      <c r="DA113" s="19">
        <v>0</v>
      </c>
      <c r="DB113" s="19">
        <v>0</v>
      </c>
      <c r="DC113" s="19">
        <v>0</v>
      </c>
      <c r="DD113" s="19">
        <v>0</v>
      </c>
      <c r="DE113" s="19">
        <v>0</v>
      </c>
      <c r="DF113" s="19">
        <v>0</v>
      </c>
      <c r="DG113" s="19">
        <v>0</v>
      </c>
      <c r="DH113" s="19">
        <v>0</v>
      </c>
      <c r="DI113" s="19">
        <v>0</v>
      </c>
      <c r="DJ113" s="19">
        <v>0</v>
      </c>
      <c r="DK113" s="19">
        <v>0</v>
      </c>
      <c r="DL113" s="19">
        <v>0</v>
      </c>
      <c r="DM113" s="19">
        <v>0</v>
      </c>
      <c r="DN113" s="3"/>
    </row>
    <row r="114" spans="1:118" s="2" customFormat="1">
      <c r="A114" s="134">
        <v>32540</v>
      </c>
      <c r="B114" s="34" t="s">
        <v>77</v>
      </c>
      <c r="C114" s="51">
        <f t="shared" si="290"/>
        <v>0</v>
      </c>
      <c r="D114" s="51">
        <f t="shared" si="291"/>
        <v>0</v>
      </c>
      <c r="E114" s="21">
        <v>0</v>
      </c>
      <c r="F114" s="19">
        <f t="shared" si="292"/>
        <v>0</v>
      </c>
      <c r="G114" s="19">
        <f t="shared" si="293"/>
        <v>0</v>
      </c>
      <c r="H114" s="19">
        <f t="shared" si="294"/>
        <v>0</v>
      </c>
      <c r="I114" s="19">
        <f t="shared" si="295"/>
        <v>0</v>
      </c>
      <c r="J114" s="19">
        <f t="shared" si="296"/>
        <v>0</v>
      </c>
      <c r="K114" s="19">
        <f t="shared" si="297"/>
        <v>0</v>
      </c>
      <c r="L114" s="19">
        <f t="shared" si="298"/>
        <v>0</v>
      </c>
      <c r="M114" s="19">
        <f t="shared" si="299"/>
        <v>0</v>
      </c>
      <c r="N114" s="19">
        <f t="shared" si="300"/>
        <v>0</v>
      </c>
      <c r="O114" s="19">
        <f t="shared" si="301"/>
        <v>0</v>
      </c>
      <c r="P114" s="19">
        <f t="shared" si="302"/>
        <v>0</v>
      </c>
      <c r="Q114" s="19">
        <f t="shared" si="303"/>
        <v>0</v>
      </c>
      <c r="R114" s="19">
        <f t="shared" si="304"/>
        <v>0</v>
      </c>
      <c r="S114" s="19">
        <f t="shared" si="305"/>
        <v>0</v>
      </c>
      <c r="T114" s="19">
        <f t="shared" si="306"/>
        <v>0</v>
      </c>
      <c r="U114" s="19">
        <f t="shared" si="307"/>
        <v>0</v>
      </c>
      <c r="V114" s="19">
        <f t="shared" si="308"/>
        <v>0</v>
      </c>
      <c r="W114" s="19">
        <f t="shared" si="309"/>
        <v>0</v>
      </c>
      <c r="X114" s="19">
        <f t="shared" si="310"/>
        <v>0</v>
      </c>
      <c r="Y114" s="19">
        <f t="shared" si="311"/>
        <v>0</v>
      </c>
      <c r="Z114" s="19">
        <f t="shared" si="312"/>
        <v>0</v>
      </c>
      <c r="AA114" s="19">
        <f t="shared" si="313"/>
        <v>0</v>
      </c>
      <c r="AB114" s="19">
        <f t="shared" si="314"/>
        <v>0</v>
      </c>
      <c r="AC114" s="19">
        <f t="shared" si="315"/>
        <v>0</v>
      </c>
      <c r="AD114" s="19">
        <f t="shared" si="316"/>
        <v>0</v>
      </c>
      <c r="AE114" s="19">
        <f t="shared" si="317"/>
        <v>0</v>
      </c>
      <c r="AF114" s="19">
        <f t="shared" si="318"/>
        <v>0</v>
      </c>
      <c r="AG114" s="19"/>
      <c r="AH114" s="18">
        <f>0</f>
        <v>0</v>
      </c>
      <c r="AI114" s="18">
        <f>0</f>
        <v>0</v>
      </c>
      <c r="AJ114" s="18">
        <f>0</f>
        <v>0</v>
      </c>
      <c r="AK114" s="18">
        <f>0</f>
        <v>0</v>
      </c>
      <c r="AL114" s="18">
        <f>0</f>
        <v>0</v>
      </c>
      <c r="AM114" s="18">
        <f>0</f>
        <v>0</v>
      </c>
      <c r="AN114" s="58">
        <f t="shared" si="319"/>
        <v>0</v>
      </c>
      <c r="AO114" s="58">
        <f t="shared" si="319"/>
        <v>0</v>
      </c>
      <c r="AP114" s="58">
        <f t="shared" si="319"/>
        <v>0</v>
      </c>
      <c r="AQ114" s="58">
        <f>SUM($AH114:$AM114)/SUM($AH$190:$AM$190)*'Capital Spending'!D$12*$AO$1</f>
        <v>0</v>
      </c>
      <c r="AR114" s="58">
        <f>SUM($AH114:$AM114)/SUM($AH$190:$AM$190)*'Capital Spending'!E$12*$AO$1</f>
        <v>0</v>
      </c>
      <c r="AS114" s="58">
        <f>SUM($AH114:$AM114)/SUM($AH$190:$AM$190)*'Capital Spending'!F$12*$AO$1</f>
        <v>0</v>
      </c>
      <c r="AT114" s="58">
        <f>SUM($AH114:$AM114)/SUM($AH$190:$AM$190)*'Capital Spending'!G$12*$AO$1</f>
        <v>0</v>
      </c>
      <c r="AU114" s="58">
        <f>SUM($AH114:$AM114)/SUM($AH$190:$AM$190)*'Capital Spending'!H$12*$AO$1</f>
        <v>0</v>
      </c>
      <c r="AV114" s="58">
        <f>SUM($AH114:$AM114)/SUM($AH$190:$AM$190)*'Capital Spending'!I$12*$AO$1</f>
        <v>0</v>
      </c>
      <c r="AW114" s="58">
        <f>SUM($AH114:$AM114)/SUM($AH$190:$AM$190)*'Capital Spending'!J$12*$AO$1</f>
        <v>0</v>
      </c>
      <c r="AX114" s="58">
        <f>SUM($AH114:$AM114)/SUM($AH$190:$AM$190)*'Capital Spending'!K$12*$AO$1</f>
        <v>0</v>
      </c>
      <c r="AY114" s="58">
        <f>SUM($AH114:$AM114)/SUM($AH$190:$AM$190)*'Capital Spending'!L$12*$AO$1</f>
        <v>0</v>
      </c>
      <c r="AZ114" s="58">
        <f>SUM($AH114:$AM114)/SUM($AH$190:$AM$190)*'Capital Spending'!M$12*$AO$1</f>
        <v>0</v>
      </c>
      <c r="BA114" s="58">
        <f>SUM($AH114:$AM114)/SUM($AH$190:$AM$190)*'Capital Spending'!N$12*$AO$1</f>
        <v>0</v>
      </c>
      <c r="BB114" s="58">
        <f>SUM($AH114:$AM114)/SUM($AH$190:$AM$190)*'Capital Spending'!O$12*$AO$1</f>
        <v>0</v>
      </c>
      <c r="BC114" s="58">
        <f>SUM($AH114:$AM114)/SUM($AH$190:$AM$190)*'Capital Spending'!P$12*$AO$1</f>
        <v>0</v>
      </c>
      <c r="BD114" s="58">
        <f>SUM($AH114:$AM114)/SUM($AH$190:$AM$190)*'Capital Spending'!Q$12*$AO$1</f>
        <v>0</v>
      </c>
      <c r="BE114" s="58">
        <f>SUM($AH114:$AM114)/SUM($AH$190:$AM$190)*'Capital Spending'!R$12*$AO$1</f>
        <v>0</v>
      </c>
      <c r="BF114" s="58">
        <f>SUM($AH114:$AM114)/SUM($AH$190:$AM$190)*'Capital Spending'!S$12*$AO$1</f>
        <v>0</v>
      </c>
      <c r="BG114" s="58">
        <f>SUM($AH114:$AM114)/SUM($AH$190:$AM$190)*'Capital Spending'!T$12*$AO$1</f>
        <v>0</v>
      </c>
      <c r="BH114" s="58">
        <f>SUM($AH114:$AM114)/SUM($AH$190:$AM$190)*'Capital Spending'!U$12*$AO$1</f>
        <v>0</v>
      </c>
      <c r="BI114" s="3"/>
      <c r="BJ114" s="107">
        <f t="shared" si="320"/>
        <v>0</v>
      </c>
      <c r="BK114" s="31">
        <f>0</f>
        <v>0</v>
      </c>
      <c r="BL114" s="31">
        <f>0</f>
        <v>0</v>
      </c>
      <c r="BM114" s="31">
        <f>0</f>
        <v>0</v>
      </c>
      <c r="BN114" s="31">
        <f>0</f>
        <v>0</v>
      </c>
      <c r="BO114" s="31">
        <f>0</f>
        <v>0</v>
      </c>
      <c r="BP114" s="31">
        <f>0</f>
        <v>0</v>
      </c>
      <c r="BQ114" s="18">
        <f t="shared" si="321"/>
        <v>0</v>
      </c>
      <c r="BR114" s="19">
        <f t="shared" si="322"/>
        <v>0</v>
      </c>
      <c r="BS114" s="19">
        <f t="shared" si="323"/>
        <v>0</v>
      </c>
      <c r="BT114" s="19">
        <f t="shared" si="324"/>
        <v>0</v>
      </c>
      <c r="BU114" s="19">
        <f t="shared" si="325"/>
        <v>0</v>
      </c>
      <c r="BV114" s="19">
        <f t="shared" si="326"/>
        <v>0</v>
      </c>
      <c r="BW114" s="19">
        <f t="shared" si="327"/>
        <v>0</v>
      </c>
      <c r="BX114" s="19">
        <f t="shared" si="328"/>
        <v>0</v>
      </c>
      <c r="BY114" s="19">
        <f t="shared" si="329"/>
        <v>0</v>
      </c>
      <c r="BZ114" s="19">
        <f t="shared" si="330"/>
        <v>0</v>
      </c>
      <c r="CA114" s="19">
        <f t="shared" si="331"/>
        <v>0</v>
      </c>
      <c r="CB114" s="19">
        <f t="shared" si="332"/>
        <v>0</v>
      </c>
      <c r="CC114" s="19">
        <f t="shared" si="333"/>
        <v>0</v>
      </c>
      <c r="CD114" s="19">
        <f t="shared" si="334"/>
        <v>0</v>
      </c>
      <c r="CE114" s="19">
        <f t="shared" si="335"/>
        <v>0</v>
      </c>
      <c r="CF114" s="19">
        <f t="shared" si="336"/>
        <v>0</v>
      </c>
      <c r="CG114" s="19">
        <f t="shared" si="337"/>
        <v>0</v>
      </c>
      <c r="CH114" s="19">
        <f t="shared" si="338"/>
        <v>0</v>
      </c>
      <c r="CI114" s="19">
        <f t="shared" si="339"/>
        <v>0</v>
      </c>
      <c r="CJ114" s="19">
        <f t="shared" si="340"/>
        <v>0</v>
      </c>
      <c r="CK114" s="19">
        <f t="shared" si="341"/>
        <v>0</v>
      </c>
      <c r="CL114" s="3"/>
      <c r="CM114" s="18">
        <f>0</f>
        <v>0</v>
      </c>
      <c r="CN114" s="18">
        <f>0</f>
        <v>0</v>
      </c>
      <c r="CO114" s="18">
        <f>0</f>
        <v>0</v>
      </c>
      <c r="CP114" s="18">
        <f>0</f>
        <v>0</v>
      </c>
      <c r="CQ114" s="18">
        <f>0</f>
        <v>0</v>
      </c>
      <c r="CR114" s="18">
        <f>0</f>
        <v>0</v>
      </c>
      <c r="CS114" s="18">
        <v>0</v>
      </c>
      <c r="CT114" s="18">
        <v>0</v>
      </c>
      <c r="CU114" s="18">
        <v>0</v>
      </c>
      <c r="CV114" s="18">
        <v>0</v>
      </c>
      <c r="CW114" s="18">
        <v>0</v>
      </c>
      <c r="CX114" s="18">
        <v>0</v>
      </c>
      <c r="CY114" s="19">
        <v>0</v>
      </c>
      <c r="CZ114" s="19">
        <v>0</v>
      </c>
      <c r="DA114" s="19">
        <v>0</v>
      </c>
      <c r="DB114" s="19">
        <v>0</v>
      </c>
      <c r="DC114" s="19">
        <v>0</v>
      </c>
      <c r="DD114" s="19">
        <v>0</v>
      </c>
      <c r="DE114" s="19">
        <v>0</v>
      </c>
      <c r="DF114" s="19">
        <v>0</v>
      </c>
      <c r="DG114" s="19">
        <v>0</v>
      </c>
      <c r="DH114" s="19">
        <v>0</v>
      </c>
      <c r="DI114" s="19">
        <v>0</v>
      </c>
      <c r="DJ114" s="19">
        <v>0</v>
      </c>
      <c r="DK114" s="19">
        <v>0</v>
      </c>
      <c r="DL114" s="19">
        <v>0</v>
      </c>
      <c r="DM114" s="19">
        <v>0</v>
      </c>
      <c r="DN114" s="3"/>
    </row>
    <row r="115" spans="1:118">
      <c r="A115" s="134">
        <v>33202</v>
      </c>
      <c r="B115" s="34" t="s">
        <v>78</v>
      </c>
      <c r="C115" s="51">
        <f t="shared" si="290"/>
        <v>0</v>
      </c>
      <c r="D115" s="51">
        <f t="shared" si="291"/>
        <v>0</v>
      </c>
      <c r="E115" s="21">
        <v>0</v>
      </c>
      <c r="F115" s="19">
        <f t="shared" si="292"/>
        <v>0</v>
      </c>
      <c r="G115" s="19">
        <f t="shared" si="293"/>
        <v>0</v>
      </c>
      <c r="H115" s="19">
        <f t="shared" si="294"/>
        <v>0</v>
      </c>
      <c r="I115" s="19">
        <f t="shared" si="295"/>
        <v>0</v>
      </c>
      <c r="J115" s="19">
        <f t="shared" si="296"/>
        <v>0</v>
      </c>
      <c r="K115" s="19">
        <f t="shared" si="297"/>
        <v>0</v>
      </c>
      <c r="L115" s="19">
        <f t="shared" si="298"/>
        <v>0</v>
      </c>
      <c r="M115" s="19">
        <f t="shared" si="299"/>
        <v>0</v>
      </c>
      <c r="N115" s="19">
        <f t="shared" si="300"/>
        <v>0</v>
      </c>
      <c r="O115" s="19">
        <f t="shared" si="301"/>
        <v>0</v>
      </c>
      <c r="P115" s="19">
        <f t="shared" si="302"/>
        <v>0</v>
      </c>
      <c r="Q115" s="19">
        <f t="shared" si="303"/>
        <v>0</v>
      </c>
      <c r="R115" s="19">
        <f t="shared" si="304"/>
        <v>0</v>
      </c>
      <c r="S115" s="19">
        <f t="shared" si="305"/>
        <v>0</v>
      </c>
      <c r="T115" s="19">
        <f t="shared" si="306"/>
        <v>0</v>
      </c>
      <c r="U115" s="19">
        <f t="shared" si="307"/>
        <v>0</v>
      </c>
      <c r="V115" s="19">
        <f t="shared" si="308"/>
        <v>0</v>
      </c>
      <c r="W115" s="19">
        <f t="shared" si="309"/>
        <v>0</v>
      </c>
      <c r="X115" s="19">
        <f t="shared" si="310"/>
        <v>0</v>
      </c>
      <c r="Y115" s="19">
        <f t="shared" si="311"/>
        <v>0</v>
      </c>
      <c r="Z115" s="19">
        <f t="shared" si="312"/>
        <v>0</v>
      </c>
      <c r="AA115" s="19">
        <f t="shared" si="313"/>
        <v>0</v>
      </c>
      <c r="AB115" s="19">
        <f t="shared" si="314"/>
        <v>0</v>
      </c>
      <c r="AC115" s="19">
        <f t="shared" si="315"/>
        <v>0</v>
      </c>
      <c r="AD115" s="19">
        <f t="shared" si="316"/>
        <v>0</v>
      </c>
      <c r="AE115" s="19">
        <f t="shared" si="317"/>
        <v>0</v>
      </c>
      <c r="AF115" s="19">
        <f t="shared" si="318"/>
        <v>0</v>
      </c>
      <c r="AH115" s="18">
        <f>0</f>
        <v>0</v>
      </c>
      <c r="AI115" s="18">
        <f>0</f>
        <v>0</v>
      </c>
      <c r="AJ115" s="18">
        <f>0</f>
        <v>0</v>
      </c>
      <c r="AK115" s="18">
        <f>0</f>
        <v>0</v>
      </c>
      <c r="AL115" s="18">
        <f>0</f>
        <v>0</v>
      </c>
      <c r="AM115" s="18">
        <f>0</f>
        <v>0</v>
      </c>
      <c r="AN115" s="58">
        <f t="shared" si="319"/>
        <v>0</v>
      </c>
      <c r="AO115" s="58">
        <f t="shared" si="319"/>
        <v>0</v>
      </c>
      <c r="AP115" s="58">
        <f t="shared" si="319"/>
        <v>0</v>
      </c>
      <c r="AQ115" s="58">
        <f>SUM($AH115:$AM115)/SUM($AH$190:$AM$190)*'Capital Spending'!D$12*$AO$1</f>
        <v>0</v>
      </c>
      <c r="AR115" s="58">
        <f>SUM($AH115:$AM115)/SUM($AH$190:$AM$190)*'Capital Spending'!E$12*$AO$1</f>
        <v>0</v>
      </c>
      <c r="AS115" s="58">
        <f>SUM($AH115:$AM115)/SUM($AH$190:$AM$190)*'Capital Spending'!F$12*$AO$1</f>
        <v>0</v>
      </c>
      <c r="AT115" s="58">
        <f>SUM($AH115:$AM115)/SUM($AH$190:$AM$190)*'Capital Spending'!G$12*$AO$1</f>
        <v>0</v>
      </c>
      <c r="AU115" s="58">
        <f>SUM($AH115:$AM115)/SUM($AH$190:$AM$190)*'Capital Spending'!H$12*$AO$1</f>
        <v>0</v>
      </c>
      <c r="AV115" s="58">
        <f>SUM($AH115:$AM115)/SUM($AH$190:$AM$190)*'Capital Spending'!I$12*$AO$1</f>
        <v>0</v>
      </c>
      <c r="AW115" s="58">
        <f>SUM($AH115:$AM115)/SUM($AH$190:$AM$190)*'Capital Spending'!J$12*$AO$1</f>
        <v>0</v>
      </c>
      <c r="AX115" s="58">
        <f>SUM($AH115:$AM115)/SUM($AH$190:$AM$190)*'Capital Spending'!K$12*$AO$1</f>
        <v>0</v>
      </c>
      <c r="AY115" s="58">
        <f>SUM($AH115:$AM115)/SUM($AH$190:$AM$190)*'Capital Spending'!L$12*$AO$1</f>
        <v>0</v>
      </c>
      <c r="AZ115" s="58">
        <f>SUM($AH115:$AM115)/SUM($AH$190:$AM$190)*'Capital Spending'!M$12*$AO$1</f>
        <v>0</v>
      </c>
      <c r="BA115" s="58">
        <f>SUM($AH115:$AM115)/SUM($AH$190:$AM$190)*'Capital Spending'!N$12*$AO$1</f>
        <v>0</v>
      </c>
      <c r="BB115" s="58">
        <f>SUM($AH115:$AM115)/SUM($AH$190:$AM$190)*'Capital Spending'!O$12*$AO$1</f>
        <v>0</v>
      </c>
      <c r="BC115" s="58">
        <f>SUM($AH115:$AM115)/SUM($AH$190:$AM$190)*'Capital Spending'!P$12*$AO$1</f>
        <v>0</v>
      </c>
      <c r="BD115" s="58">
        <f>SUM($AH115:$AM115)/SUM($AH$190:$AM$190)*'Capital Spending'!Q$12*$AO$1</f>
        <v>0</v>
      </c>
      <c r="BE115" s="58">
        <f>SUM($AH115:$AM115)/SUM($AH$190:$AM$190)*'Capital Spending'!R$12*$AO$1</f>
        <v>0</v>
      </c>
      <c r="BF115" s="58">
        <f>SUM($AH115:$AM115)/SUM($AH$190:$AM$190)*'Capital Spending'!S$12*$AO$1</f>
        <v>0</v>
      </c>
      <c r="BG115" s="58">
        <f>SUM($AH115:$AM115)/SUM($AH$190:$AM$190)*'Capital Spending'!T$12*$AO$1</f>
        <v>0</v>
      </c>
      <c r="BH115" s="58">
        <f>SUM($AH115:$AM115)/SUM($AH$190:$AM$190)*'Capital Spending'!U$12*$AO$1</f>
        <v>0</v>
      </c>
      <c r="BI115" s="19"/>
      <c r="BJ115" s="107">
        <f t="shared" si="320"/>
        <v>0</v>
      </c>
      <c r="BK115" s="31">
        <f>0</f>
        <v>0</v>
      </c>
      <c r="BL115" s="31">
        <f>0</f>
        <v>0</v>
      </c>
      <c r="BM115" s="31">
        <f>0</f>
        <v>0</v>
      </c>
      <c r="BN115" s="31">
        <f>0</f>
        <v>0</v>
      </c>
      <c r="BO115" s="31">
        <f>0</f>
        <v>0</v>
      </c>
      <c r="BP115" s="31">
        <f>0</f>
        <v>0</v>
      </c>
      <c r="BQ115" s="18">
        <f t="shared" si="321"/>
        <v>0</v>
      </c>
      <c r="BR115" s="19">
        <f t="shared" si="322"/>
        <v>0</v>
      </c>
      <c r="BS115" s="19">
        <f t="shared" si="323"/>
        <v>0</v>
      </c>
      <c r="BT115" s="19">
        <f t="shared" si="324"/>
        <v>0</v>
      </c>
      <c r="BU115" s="19">
        <f t="shared" si="325"/>
        <v>0</v>
      </c>
      <c r="BV115" s="19">
        <f t="shared" si="326"/>
        <v>0</v>
      </c>
      <c r="BW115" s="19">
        <f t="shared" si="327"/>
        <v>0</v>
      </c>
      <c r="BX115" s="19">
        <f t="shared" si="328"/>
        <v>0</v>
      </c>
      <c r="BY115" s="19">
        <f t="shared" si="329"/>
        <v>0</v>
      </c>
      <c r="BZ115" s="19">
        <f t="shared" si="330"/>
        <v>0</v>
      </c>
      <c r="CA115" s="19">
        <f t="shared" si="331"/>
        <v>0</v>
      </c>
      <c r="CB115" s="19">
        <f t="shared" si="332"/>
        <v>0</v>
      </c>
      <c r="CC115" s="19">
        <f t="shared" si="333"/>
        <v>0</v>
      </c>
      <c r="CD115" s="19">
        <f t="shared" si="334"/>
        <v>0</v>
      </c>
      <c r="CE115" s="19">
        <f t="shared" si="335"/>
        <v>0</v>
      </c>
      <c r="CF115" s="19">
        <f t="shared" si="336"/>
        <v>0</v>
      </c>
      <c r="CG115" s="19">
        <f t="shared" si="337"/>
        <v>0</v>
      </c>
      <c r="CH115" s="19">
        <f t="shared" si="338"/>
        <v>0</v>
      </c>
      <c r="CI115" s="19">
        <f t="shared" si="339"/>
        <v>0</v>
      </c>
      <c r="CJ115" s="19">
        <f t="shared" si="340"/>
        <v>0</v>
      </c>
      <c r="CK115" s="19">
        <f t="shared" si="341"/>
        <v>0</v>
      </c>
      <c r="CL115" s="19"/>
      <c r="CM115" s="18">
        <f>0</f>
        <v>0</v>
      </c>
      <c r="CN115" s="18">
        <f>0</f>
        <v>0</v>
      </c>
      <c r="CO115" s="18">
        <f>0</f>
        <v>0</v>
      </c>
      <c r="CP115" s="18">
        <f>0</f>
        <v>0</v>
      </c>
      <c r="CQ115" s="18">
        <f>0</f>
        <v>0</v>
      </c>
      <c r="CR115" s="18">
        <f>0</f>
        <v>0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9">
        <v>0</v>
      </c>
      <c r="CZ115" s="19">
        <v>0</v>
      </c>
      <c r="DA115" s="19">
        <v>0</v>
      </c>
      <c r="DB115" s="19">
        <v>0</v>
      </c>
      <c r="DC115" s="19">
        <v>0</v>
      </c>
      <c r="DD115" s="19">
        <v>0</v>
      </c>
      <c r="DE115" s="19">
        <v>0</v>
      </c>
      <c r="DF115" s="19">
        <v>0</v>
      </c>
      <c r="DG115" s="19">
        <v>0</v>
      </c>
      <c r="DH115" s="19">
        <v>0</v>
      </c>
      <c r="DI115" s="19">
        <v>0</v>
      </c>
      <c r="DJ115" s="19">
        <v>0</v>
      </c>
      <c r="DK115" s="19">
        <v>0</v>
      </c>
      <c r="DL115" s="19">
        <v>0</v>
      </c>
      <c r="DM115" s="19">
        <v>0</v>
      </c>
      <c r="DN115" s="19"/>
    </row>
    <row r="116" spans="1:118">
      <c r="A116" s="134">
        <v>33400</v>
      </c>
      <c r="B116" s="34" t="s">
        <v>79</v>
      </c>
      <c r="C116" s="51">
        <f t="shared" si="290"/>
        <v>0</v>
      </c>
      <c r="D116" s="51">
        <f t="shared" si="291"/>
        <v>0</v>
      </c>
      <c r="E116" s="21">
        <v>0</v>
      </c>
      <c r="F116" s="19">
        <f t="shared" si="292"/>
        <v>0</v>
      </c>
      <c r="G116" s="19">
        <f t="shared" si="293"/>
        <v>0</v>
      </c>
      <c r="H116" s="19">
        <f t="shared" si="294"/>
        <v>0</v>
      </c>
      <c r="I116" s="19">
        <f t="shared" si="295"/>
        <v>0</v>
      </c>
      <c r="J116" s="19">
        <f t="shared" si="296"/>
        <v>0</v>
      </c>
      <c r="K116" s="19">
        <f t="shared" si="297"/>
        <v>0</v>
      </c>
      <c r="L116" s="19">
        <f t="shared" si="298"/>
        <v>0</v>
      </c>
      <c r="M116" s="19">
        <f t="shared" si="299"/>
        <v>0</v>
      </c>
      <c r="N116" s="19">
        <f t="shared" si="300"/>
        <v>0</v>
      </c>
      <c r="O116" s="19">
        <f t="shared" si="301"/>
        <v>0</v>
      </c>
      <c r="P116" s="19">
        <f t="shared" si="302"/>
        <v>0</v>
      </c>
      <c r="Q116" s="19">
        <f t="shared" si="303"/>
        <v>0</v>
      </c>
      <c r="R116" s="19">
        <f t="shared" si="304"/>
        <v>0</v>
      </c>
      <c r="S116" s="19">
        <f t="shared" si="305"/>
        <v>0</v>
      </c>
      <c r="T116" s="19">
        <f t="shared" si="306"/>
        <v>0</v>
      </c>
      <c r="U116" s="19">
        <f t="shared" si="307"/>
        <v>0</v>
      </c>
      <c r="V116" s="19">
        <f t="shared" si="308"/>
        <v>0</v>
      </c>
      <c r="W116" s="19">
        <f t="shared" si="309"/>
        <v>0</v>
      </c>
      <c r="X116" s="19">
        <f t="shared" si="310"/>
        <v>0</v>
      </c>
      <c r="Y116" s="19">
        <f t="shared" si="311"/>
        <v>0</v>
      </c>
      <c r="Z116" s="19">
        <f t="shared" si="312"/>
        <v>0</v>
      </c>
      <c r="AA116" s="19">
        <f t="shared" si="313"/>
        <v>0</v>
      </c>
      <c r="AB116" s="19">
        <f t="shared" si="314"/>
        <v>0</v>
      </c>
      <c r="AC116" s="19">
        <f t="shared" si="315"/>
        <v>0</v>
      </c>
      <c r="AD116" s="19">
        <f t="shared" si="316"/>
        <v>0</v>
      </c>
      <c r="AE116" s="19">
        <f t="shared" si="317"/>
        <v>0</v>
      </c>
      <c r="AF116" s="19">
        <f t="shared" si="318"/>
        <v>0</v>
      </c>
      <c r="AH116" s="18">
        <f>0</f>
        <v>0</v>
      </c>
      <c r="AI116" s="18">
        <f>0</f>
        <v>0</v>
      </c>
      <c r="AJ116" s="18">
        <f>0</f>
        <v>0</v>
      </c>
      <c r="AK116" s="18">
        <f>0</f>
        <v>0</v>
      </c>
      <c r="AL116" s="18">
        <f>0</f>
        <v>0</v>
      </c>
      <c r="AM116" s="18">
        <f>0</f>
        <v>0</v>
      </c>
      <c r="AN116" s="58">
        <f t="shared" si="319"/>
        <v>0</v>
      </c>
      <c r="AO116" s="58">
        <f t="shared" si="319"/>
        <v>0</v>
      </c>
      <c r="AP116" s="58">
        <f t="shared" si="319"/>
        <v>0</v>
      </c>
      <c r="AQ116" s="58">
        <f>SUM($AH116:$AM116)/SUM($AH$190:$AM$190)*'Capital Spending'!D$12*$AO$1</f>
        <v>0</v>
      </c>
      <c r="AR116" s="58">
        <f>SUM($AH116:$AM116)/SUM($AH$190:$AM$190)*'Capital Spending'!E$12*$AO$1</f>
        <v>0</v>
      </c>
      <c r="AS116" s="58">
        <f>SUM($AH116:$AM116)/SUM($AH$190:$AM$190)*'Capital Spending'!F$12*$AO$1</f>
        <v>0</v>
      </c>
      <c r="AT116" s="58">
        <f>SUM($AH116:$AM116)/SUM($AH$190:$AM$190)*'Capital Spending'!G$12*$AO$1</f>
        <v>0</v>
      </c>
      <c r="AU116" s="58">
        <f>SUM($AH116:$AM116)/SUM($AH$190:$AM$190)*'Capital Spending'!H$12*$AO$1</f>
        <v>0</v>
      </c>
      <c r="AV116" s="58">
        <f>SUM($AH116:$AM116)/SUM($AH$190:$AM$190)*'Capital Spending'!I$12*$AO$1</f>
        <v>0</v>
      </c>
      <c r="AW116" s="58">
        <f>SUM($AH116:$AM116)/SUM($AH$190:$AM$190)*'Capital Spending'!J$12*$AO$1</f>
        <v>0</v>
      </c>
      <c r="AX116" s="58">
        <f>SUM($AH116:$AM116)/SUM($AH$190:$AM$190)*'Capital Spending'!K$12*$AO$1</f>
        <v>0</v>
      </c>
      <c r="AY116" s="58">
        <f>SUM($AH116:$AM116)/SUM($AH$190:$AM$190)*'Capital Spending'!L$12*$AO$1</f>
        <v>0</v>
      </c>
      <c r="AZ116" s="58">
        <f>SUM($AH116:$AM116)/SUM($AH$190:$AM$190)*'Capital Spending'!M$12*$AO$1</f>
        <v>0</v>
      </c>
      <c r="BA116" s="58">
        <f>SUM($AH116:$AM116)/SUM($AH$190:$AM$190)*'Capital Spending'!N$12*$AO$1</f>
        <v>0</v>
      </c>
      <c r="BB116" s="58">
        <f>SUM($AH116:$AM116)/SUM($AH$190:$AM$190)*'Capital Spending'!O$12*$AO$1</f>
        <v>0</v>
      </c>
      <c r="BC116" s="58">
        <f>SUM($AH116:$AM116)/SUM($AH$190:$AM$190)*'Capital Spending'!P$12*$AO$1</f>
        <v>0</v>
      </c>
      <c r="BD116" s="58">
        <f>SUM($AH116:$AM116)/SUM($AH$190:$AM$190)*'Capital Spending'!Q$12*$AO$1</f>
        <v>0</v>
      </c>
      <c r="BE116" s="58">
        <f>SUM($AH116:$AM116)/SUM($AH$190:$AM$190)*'Capital Spending'!R$12*$AO$1</f>
        <v>0</v>
      </c>
      <c r="BF116" s="58">
        <f>SUM($AH116:$AM116)/SUM($AH$190:$AM$190)*'Capital Spending'!S$12*$AO$1</f>
        <v>0</v>
      </c>
      <c r="BG116" s="58">
        <f>SUM($AH116:$AM116)/SUM($AH$190:$AM$190)*'Capital Spending'!T$12*$AO$1</f>
        <v>0</v>
      </c>
      <c r="BH116" s="58">
        <f>SUM($AH116:$AM116)/SUM($AH$190:$AM$190)*'Capital Spending'!U$12*$AO$1</f>
        <v>0</v>
      </c>
      <c r="BI116" s="19"/>
      <c r="BJ116" s="107">
        <f t="shared" si="320"/>
        <v>0</v>
      </c>
      <c r="BK116" s="31">
        <f>0</f>
        <v>0</v>
      </c>
      <c r="BL116" s="31">
        <f>0</f>
        <v>0</v>
      </c>
      <c r="BM116" s="31">
        <f>0</f>
        <v>0</v>
      </c>
      <c r="BN116" s="31">
        <f>0</f>
        <v>0</v>
      </c>
      <c r="BO116" s="31">
        <f>0</f>
        <v>0</v>
      </c>
      <c r="BP116" s="31">
        <f>0</f>
        <v>0</v>
      </c>
      <c r="BQ116" s="18">
        <f t="shared" si="321"/>
        <v>0</v>
      </c>
      <c r="BR116" s="19">
        <f t="shared" si="322"/>
        <v>0</v>
      </c>
      <c r="BS116" s="19">
        <f t="shared" si="323"/>
        <v>0</v>
      </c>
      <c r="BT116" s="19">
        <f t="shared" si="324"/>
        <v>0</v>
      </c>
      <c r="BU116" s="19">
        <f t="shared" si="325"/>
        <v>0</v>
      </c>
      <c r="BV116" s="19">
        <f t="shared" si="326"/>
        <v>0</v>
      </c>
      <c r="BW116" s="19">
        <f t="shared" si="327"/>
        <v>0</v>
      </c>
      <c r="BX116" s="19">
        <f t="shared" si="328"/>
        <v>0</v>
      </c>
      <c r="BY116" s="19">
        <f t="shared" si="329"/>
        <v>0</v>
      </c>
      <c r="BZ116" s="19">
        <f t="shared" si="330"/>
        <v>0</v>
      </c>
      <c r="CA116" s="19">
        <f t="shared" si="331"/>
        <v>0</v>
      </c>
      <c r="CB116" s="19">
        <f t="shared" si="332"/>
        <v>0</v>
      </c>
      <c r="CC116" s="19">
        <f t="shared" si="333"/>
        <v>0</v>
      </c>
      <c r="CD116" s="19">
        <f t="shared" si="334"/>
        <v>0</v>
      </c>
      <c r="CE116" s="19">
        <f t="shared" si="335"/>
        <v>0</v>
      </c>
      <c r="CF116" s="19">
        <f t="shared" si="336"/>
        <v>0</v>
      </c>
      <c r="CG116" s="19">
        <f t="shared" si="337"/>
        <v>0</v>
      </c>
      <c r="CH116" s="19">
        <f t="shared" si="338"/>
        <v>0</v>
      </c>
      <c r="CI116" s="19">
        <f t="shared" si="339"/>
        <v>0</v>
      </c>
      <c r="CJ116" s="19">
        <f t="shared" si="340"/>
        <v>0</v>
      </c>
      <c r="CK116" s="19">
        <f t="shared" si="341"/>
        <v>0</v>
      </c>
      <c r="CL116" s="19"/>
      <c r="CM116" s="18">
        <f>0</f>
        <v>0</v>
      </c>
      <c r="CN116" s="18">
        <f>0</f>
        <v>0</v>
      </c>
      <c r="CO116" s="18">
        <f>0</f>
        <v>0</v>
      </c>
      <c r="CP116" s="18">
        <f>0</f>
        <v>0</v>
      </c>
      <c r="CQ116" s="18">
        <f>0</f>
        <v>0</v>
      </c>
      <c r="CR116" s="18">
        <f>0</f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9">
        <v>0</v>
      </c>
      <c r="CZ116" s="19">
        <v>0</v>
      </c>
      <c r="DA116" s="19">
        <v>0</v>
      </c>
      <c r="DB116" s="19">
        <v>0</v>
      </c>
      <c r="DC116" s="19">
        <v>0</v>
      </c>
      <c r="DD116" s="19">
        <v>0</v>
      </c>
      <c r="DE116" s="19">
        <v>0</v>
      </c>
      <c r="DF116" s="19">
        <v>0</v>
      </c>
      <c r="DG116" s="19">
        <v>0</v>
      </c>
      <c r="DH116" s="19">
        <v>0</v>
      </c>
      <c r="DI116" s="19">
        <v>0</v>
      </c>
      <c r="DJ116" s="19">
        <v>0</v>
      </c>
      <c r="DK116" s="19">
        <v>0</v>
      </c>
      <c r="DL116" s="19">
        <v>0</v>
      </c>
      <c r="DM116" s="19">
        <v>0</v>
      </c>
      <c r="DN116" s="19"/>
    </row>
    <row r="117" spans="1:118">
      <c r="A117" s="48">
        <v>35010</v>
      </c>
      <c r="B117" s="34" t="s">
        <v>80</v>
      </c>
      <c r="C117" s="51">
        <f t="shared" si="290"/>
        <v>261126.68999999997</v>
      </c>
      <c r="D117" s="51">
        <f t="shared" si="291"/>
        <v>261126.68999999997</v>
      </c>
      <c r="E117" s="21">
        <f>'[20]Asset End Balances'!N38</f>
        <v>261126.69</v>
      </c>
      <c r="F117" s="19">
        <f t="shared" si="292"/>
        <v>261126.69</v>
      </c>
      <c r="G117" s="19">
        <f t="shared" si="293"/>
        <v>261126.69</v>
      </c>
      <c r="H117" s="19">
        <f t="shared" si="294"/>
        <v>261126.69</v>
      </c>
      <c r="I117" s="19">
        <f t="shared" si="295"/>
        <v>261126.69</v>
      </c>
      <c r="J117" s="19">
        <f t="shared" si="296"/>
        <v>261126.69</v>
      </c>
      <c r="K117" s="19">
        <f t="shared" si="297"/>
        <v>261126.69</v>
      </c>
      <c r="L117" s="19">
        <f t="shared" si="298"/>
        <v>261126.69</v>
      </c>
      <c r="M117" s="19">
        <f t="shared" si="299"/>
        <v>261126.69</v>
      </c>
      <c r="N117" s="19">
        <f t="shared" si="300"/>
        <v>261126.69</v>
      </c>
      <c r="O117" s="19">
        <f t="shared" si="301"/>
        <v>261126.69</v>
      </c>
      <c r="P117" s="19">
        <f t="shared" si="302"/>
        <v>261126.69</v>
      </c>
      <c r="Q117" s="19">
        <f t="shared" si="303"/>
        <v>261126.69</v>
      </c>
      <c r="R117" s="19">
        <f t="shared" si="304"/>
        <v>261126.69</v>
      </c>
      <c r="S117" s="19">
        <f t="shared" si="305"/>
        <v>261126.69</v>
      </c>
      <c r="T117" s="19">
        <f t="shared" si="306"/>
        <v>261126.69</v>
      </c>
      <c r="U117" s="19">
        <f t="shared" si="307"/>
        <v>261126.69</v>
      </c>
      <c r="V117" s="19">
        <f t="shared" si="308"/>
        <v>261126.69</v>
      </c>
      <c r="W117" s="19">
        <f t="shared" si="309"/>
        <v>261126.69</v>
      </c>
      <c r="X117" s="19">
        <f t="shared" si="310"/>
        <v>261126.69</v>
      </c>
      <c r="Y117" s="19">
        <f t="shared" si="311"/>
        <v>261126.69</v>
      </c>
      <c r="Z117" s="19">
        <f t="shared" si="312"/>
        <v>261126.69</v>
      </c>
      <c r="AA117" s="19">
        <f t="shared" si="313"/>
        <v>261126.69</v>
      </c>
      <c r="AB117" s="19">
        <f t="shared" si="314"/>
        <v>261126.69</v>
      </c>
      <c r="AC117" s="19">
        <f t="shared" si="315"/>
        <v>261126.69</v>
      </c>
      <c r="AD117" s="19">
        <f t="shared" si="316"/>
        <v>261126.69</v>
      </c>
      <c r="AE117" s="19">
        <f t="shared" si="317"/>
        <v>261126.69</v>
      </c>
      <c r="AF117" s="19">
        <f t="shared" si="318"/>
        <v>261126.69</v>
      </c>
      <c r="AH117" s="18">
        <f>'[20]Additions (Asset and Reserve)'!O38</f>
        <v>0</v>
      </c>
      <c r="AI117" s="18">
        <f>'[20]Additions (Asset and Reserve)'!P38</f>
        <v>0</v>
      </c>
      <c r="AJ117" s="18">
        <f>'[20]Additions (Asset and Reserve)'!Q38</f>
        <v>0</v>
      </c>
      <c r="AK117" s="18">
        <f>'[20]Additions (Asset and Reserve)'!R38</f>
        <v>0</v>
      </c>
      <c r="AL117" s="18">
        <f>'[20]Additions (Asset and Reserve)'!S38</f>
        <v>0</v>
      </c>
      <c r="AM117" s="18">
        <f>'[20]Additions (Asset and Reserve)'!T38</f>
        <v>0</v>
      </c>
      <c r="AN117" s="58">
        <f t="shared" si="319"/>
        <v>0</v>
      </c>
      <c r="AO117" s="58">
        <f t="shared" si="319"/>
        <v>0</v>
      </c>
      <c r="AP117" s="58">
        <f t="shared" si="319"/>
        <v>0</v>
      </c>
      <c r="AQ117" s="58">
        <f>SUM($AH117:$AM117)/SUM($AH$190:$AM$190)*'Capital Spending'!D$12*$AO$1</f>
        <v>0</v>
      </c>
      <c r="AR117" s="58">
        <f>SUM($AH117:$AM117)/SUM($AH$190:$AM$190)*'Capital Spending'!E$12*$AO$1</f>
        <v>0</v>
      </c>
      <c r="AS117" s="58">
        <f>SUM($AH117:$AM117)/SUM($AH$190:$AM$190)*'Capital Spending'!F$12*$AO$1</f>
        <v>0</v>
      </c>
      <c r="AT117" s="58">
        <f>SUM($AH117:$AM117)/SUM($AH$190:$AM$190)*'Capital Spending'!G$12*$AO$1</f>
        <v>0</v>
      </c>
      <c r="AU117" s="58">
        <f>SUM($AH117:$AM117)/SUM($AH$190:$AM$190)*'Capital Spending'!H$12*$AO$1</f>
        <v>0</v>
      </c>
      <c r="AV117" s="58">
        <f>SUM($AH117:$AM117)/SUM($AH$190:$AM$190)*'Capital Spending'!I$12*$AO$1</f>
        <v>0</v>
      </c>
      <c r="AW117" s="58">
        <f>SUM($AH117:$AM117)/SUM($AH$190:$AM$190)*'Capital Spending'!J$12*$AO$1</f>
        <v>0</v>
      </c>
      <c r="AX117" s="58">
        <f>SUM($AH117:$AM117)/SUM($AH$190:$AM$190)*'Capital Spending'!K$12*$AO$1</f>
        <v>0</v>
      </c>
      <c r="AY117" s="58">
        <f>SUM($AH117:$AM117)/SUM($AH$190:$AM$190)*'Capital Spending'!L$12*$AO$1</f>
        <v>0</v>
      </c>
      <c r="AZ117" s="58">
        <f>SUM($AH117:$AM117)/SUM($AH$190:$AM$190)*'Capital Spending'!M$12*$AO$1</f>
        <v>0</v>
      </c>
      <c r="BA117" s="58">
        <f>SUM($AH117:$AM117)/SUM($AH$190:$AM$190)*'Capital Spending'!N$12*$AO$1</f>
        <v>0</v>
      </c>
      <c r="BB117" s="58">
        <f>SUM($AH117:$AM117)/SUM($AH$190:$AM$190)*'Capital Spending'!O$12*$AO$1</f>
        <v>0</v>
      </c>
      <c r="BC117" s="58">
        <f>SUM($AH117:$AM117)/SUM($AH$190:$AM$190)*'Capital Spending'!P$12*$AO$1</f>
        <v>0</v>
      </c>
      <c r="BD117" s="58">
        <f>SUM($AH117:$AM117)/SUM($AH$190:$AM$190)*'Capital Spending'!Q$12*$AO$1</f>
        <v>0</v>
      </c>
      <c r="BE117" s="58">
        <f>SUM($AH117:$AM117)/SUM($AH$190:$AM$190)*'Capital Spending'!R$12*$AO$1</f>
        <v>0</v>
      </c>
      <c r="BF117" s="58">
        <f>SUM($AH117:$AM117)/SUM($AH$190:$AM$190)*'Capital Spending'!S$12*$AO$1</f>
        <v>0</v>
      </c>
      <c r="BG117" s="58">
        <f>SUM($AH117:$AM117)/SUM($AH$190:$AM$190)*'Capital Spending'!T$12*$AO$1</f>
        <v>0</v>
      </c>
      <c r="BH117" s="58">
        <f>SUM($AH117:$AM117)/SUM($AH$190:$AM$190)*'Capital Spending'!U$12*$AO$1</f>
        <v>0</v>
      </c>
      <c r="BI117" s="19"/>
      <c r="BJ117" s="107">
        <f t="shared" si="320"/>
        <v>0</v>
      </c>
      <c r="BK117" s="31">
        <f>'[20]Retires (Asset and Reserve)'!M38</f>
        <v>0</v>
      </c>
      <c r="BL117" s="31">
        <f>'[20]Retires (Asset and Reserve)'!N38</f>
        <v>0</v>
      </c>
      <c r="BM117" s="31">
        <f>'[20]Retires (Asset and Reserve)'!O38</f>
        <v>0</v>
      </c>
      <c r="BN117" s="31">
        <f>'[20]Retires (Asset and Reserve)'!P38</f>
        <v>0</v>
      </c>
      <c r="BO117" s="31">
        <f>'[20]Retires (Asset and Reserve)'!Q38</f>
        <v>0</v>
      </c>
      <c r="BP117" s="31">
        <f>'[20]Retires (Asset and Reserve)'!R38</f>
        <v>0</v>
      </c>
      <c r="BQ117" s="18">
        <f t="shared" si="321"/>
        <v>0</v>
      </c>
      <c r="BR117" s="19">
        <f t="shared" si="322"/>
        <v>0</v>
      </c>
      <c r="BS117" s="19">
        <f t="shared" si="323"/>
        <v>0</v>
      </c>
      <c r="BT117" s="19">
        <f t="shared" si="324"/>
        <v>0</v>
      </c>
      <c r="BU117" s="19">
        <f t="shared" si="325"/>
        <v>0</v>
      </c>
      <c r="BV117" s="19">
        <f t="shared" si="326"/>
        <v>0</v>
      </c>
      <c r="BW117" s="19">
        <f t="shared" si="327"/>
        <v>0</v>
      </c>
      <c r="BX117" s="19">
        <f t="shared" si="328"/>
        <v>0</v>
      </c>
      <c r="BY117" s="19">
        <f t="shared" si="329"/>
        <v>0</v>
      </c>
      <c r="BZ117" s="19">
        <f t="shared" si="330"/>
        <v>0</v>
      </c>
      <c r="CA117" s="19">
        <f t="shared" si="331"/>
        <v>0</v>
      </c>
      <c r="CB117" s="19">
        <f t="shared" si="332"/>
        <v>0</v>
      </c>
      <c r="CC117" s="19">
        <f t="shared" si="333"/>
        <v>0</v>
      </c>
      <c r="CD117" s="19">
        <f t="shared" si="334"/>
        <v>0</v>
      </c>
      <c r="CE117" s="19">
        <f t="shared" si="335"/>
        <v>0</v>
      </c>
      <c r="CF117" s="19">
        <f t="shared" si="336"/>
        <v>0</v>
      </c>
      <c r="CG117" s="19">
        <f t="shared" si="337"/>
        <v>0</v>
      </c>
      <c r="CH117" s="19">
        <f t="shared" si="338"/>
        <v>0</v>
      </c>
      <c r="CI117" s="19">
        <f t="shared" si="339"/>
        <v>0</v>
      </c>
      <c r="CJ117" s="19">
        <f t="shared" si="340"/>
        <v>0</v>
      </c>
      <c r="CK117" s="19">
        <f t="shared" si="341"/>
        <v>0</v>
      </c>
      <c r="CL117" s="19"/>
      <c r="CM117" s="18">
        <f>'[20]Transfers (Asset and Reserve)'!N38</f>
        <v>0</v>
      </c>
      <c r="CN117" s="18">
        <f>'[20]Transfers (Asset and Reserve)'!O38</f>
        <v>0</v>
      </c>
      <c r="CO117" s="18">
        <f>'[20]Transfers (Asset and Reserve)'!P38</f>
        <v>0</v>
      </c>
      <c r="CP117" s="18">
        <f>'[20]Transfers (Asset and Reserve)'!Q38</f>
        <v>0</v>
      </c>
      <c r="CQ117" s="18">
        <f>'[20]Transfers (Asset and Reserve)'!R38</f>
        <v>0</v>
      </c>
      <c r="CR117" s="18">
        <f>'[20]Transfers (Asset and Reserve)'!S38</f>
        <v>0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9">
        <v>0</v>
      </c>
      <c r="CZ117" s="19">
        <v>0</v>
      </c>
      <c r="DA117" s="19">
        <v>0</v>
      </c>
      <c r="DB117" s="19">
        <v>0</v>
      </c>
      <c r="DC117" s="19">
        <v>0</v>
      </c>
      <c r="DD117" s="19">
        <v>0</v>
      </c>
      <c r="DE117" s="19">
        <v>0</v>
      </c>
      <c r="DF117" s="19">
        <v>0</v>
      </c>
      <c r="DG117" s="19">
        <v>0</v>
      </c>
      <c r="DH117" s="19">
        <v>0</v>
      </c>
      <c r="DI117" s="19">
        <v>0</v>
      </c>
      <c r="DJ117" s="19">
        <v>0</v>
      </c>
      <c r="DK117" s="19">
        <v>0</v>
      </c>
      <c r="DL117" s="19">
        <v>0</v>
      </c>
      <c r="DM117" s="19">
        <v>0</v>
      </c>
      <c r="DN117" s="19"/>
    </row>
    <row r="118" spans="1:118">
      <c r="A118" s="48">
        <v>35020</v>
      </c>
      <c r="B118" s="34" t="s">
        <v>81</v>
      </c>
      <c r="C118" s="51">
        <f t="shared" si="290"/>
        <v>4681.5800000000008</v>
      </c>
      <c r="D118" s="51">
        <f t="shared" si="291"/>
        <v>4681.5800000000008</v>
      </c>
      <c r="E118" s="21">
        <f>'[20]Asset End Balances'!N39</f>
        <v>4681.58</v>
      </c>
      <c r="F118" s="19">
        <f t="shared" si="292"/>
        <v>4681.58</v>
      </c>
      <c r="G118" s="19">
        <f t="shared" si="293"/>
        <v>4681.58</v>
      </c>
      <c r="H118" s="19">
        <f t="shared" si="294"/>
        <v>4681.58</v>
      </c>
      <c r="I118" s="19">
        <f t="shared" si="295"/>
        <v>4681.58</v>
      </c>
      <c r="J118" s="19">
        <f t="shared" si="296"/>
        <v>4681.58</v>
      </c>
      <c r="K118" s="19">
        <f t="shared" si="297"/>
        <v>4681.58</v>
      </c>
      <c r="L118" s="19">
        <f t="shared" si="298"/>
        <v>4681.58</v>
      </c>
      <c r="M118" s="19">
        <f t="shared" si="299"/>
        <v>4681.58</v>
      </c>
      <c r="N118" s="19">
        <f t="shared" si="300"/>
        <v>4681.58</v>
      </c>
      <c r="O118" s="19">
        <f t="shared" si="301"/>
        <v>4681.58</v>
      </c>
      <c r="P118" s="19">
        <f t="shared" si="302"/>
        <v>4681.58</v>
      </c>
      <c r="Q118" s="19">
        <f t="shared" si="303"/>
        <v>4681.58</v>
      </c>
      <c r="R118" s="19">
        <f t="shared" si="304"/>
        <v>4681.58</v>
      </c>
      <c r="S118" s="19">
        <f t="shared" si="305"/>
        <v>4681.58</v>
      </c>
      <c r="T118" s="19">
        <f t="shared" si="306"/>
        <v>4681.58</v>
      </c>
      <c r="U118" s="19">
        <f t="shared" si="307"/>
        <v>4681.58</v>
      </c>
      <c r="V118" s="19">
        <f t="shared" si="308"/>
        <v>4681.58</v>
      </c>
      <c r="W118" s="19">
        <f t="shared" si="309"/>
        <v>4681.58</v>
      </c>
      <c r="X118" s="19">
        <f t="shared" si="310"/>
        <v>4681.58</v>
      </c>
      <c r="Y118" s="19">
        <f t="shared" si="311"/>
        <v>4681.58</v>
      </c>
      <c r="Z118" s="19">
        <f t="shared" si="312"/>
        <v>4681.58</v>
      </c>
      <c r="AA118" s="19">
        <f t="shared" si="313"/>
        <v>4681.58</v>
      </c>
      <c r="AB118" s="19">
        <f t="shared" si="314"/>
        <v>4681.58</v>
      </c>
      <c r="AC118" s="19">
        <f t="shared" si="315"/>
        <v>4681.58</v>
      </c>
      <c r="AD118" s="19">
        <f t="shared" si="316"/>
        <v>4681.58</v>
      </c>
      <c r="AE118" s="19">
        <f t="shared" si="317"/>
        <v>4681.58</v>
      </c>
      <c r="AF118" s="19">
        <f t="shared" si="318"/>
        <v>4681.58</v>
      </c>
      <c r="AH118" s="18">
        <f>'[20]Additions (Asset and Reserve)'!O39</f>
        <v>0</v>
      </c>
      <c r="AI118" s="18">
        <f>'[20]Additions (Asset and Reserve)'!P39</f>
        <v>0</v>
      </c>
      <c r="AJ118" s="18">
        <f>'[20]Additions (Asset and Reserve)'!Q39</f>
        <v>0</v>
      </c>
      <c r="AK118" s="18">
        <f>'[20]Additions (Asset and Reserve)'!R39</f>
        <v>0</v>
      </c>
      <c r="AL118" s="18">
        <f>'[20]Additions (Asset and Reserve)'!S39</f>
        <v>0</v>
      </c>
      <c r="AM118" s="18">
        <f>'[20]Additions (Asset and Reserve)'!T39</f>
        <v>0</v>
      </c>
      <c r="AN118" s="58">
        <f t="shared" si="319"/>
        <v>0</v>
      </c>
      <c r="AO118" s="58">
        <f t="shared" si="319"/>
        <v>0</v>
      </c>
      <c r="AP118" s="58">
        <f t="shared" si="319"/>
        <v>0</v>
      </c>
      <c r="AQ118" s="58">
        <f>SUM($AH118:$AM118)/SUM($AH$190:$AM$190)*'Capital Spending'!D$12*$AO$1</f>
        <v>0</v>
      </c>
      <c r="AR118" s="58">
        <f>SUM($AH118:$AM118)/SUM($AH$190:$AM$190)*'Capital Spending'!E$12*$AO$1</f>
        <v>0</v>
      </c>
      <c r="AS118" s="58">
        <f>SUM($AH118:$AM118)/SUM($AH$190:$AM$190)*'Capital Spending'!F$12*$AO$1</f>
        <v>0</v>
      </c>
      <c r="AT118" s="58">
        <f>SUM($AH118:$AM118)/SUM($AH$190:$AM$190)*'Capital Spending'!G$12*$AO$1</f>
        <v>0</v>
      </c>
      <c r="AU118" s="58">
        <f>SUM($AH118:$AM118)/SUM($AH$190:$AM$190)*'Capital Spending'!H$12*$AO$1</f>
        <v>0</v>
      </c>
      <c r="AV118" s="58">
        <f>SUM($AH118:$AM118)/SUM($AH$190:$AM$190)*'Capital Spending'!I$12*$AO$1</f>
        <v>0</v>
      </c>
      <c r="AW118" s="58">
        <f>SUM($AH118:$AM118)/SUM($AH$190:$AM$190)*'Capital Spending'!J$12*$AO$1</f>
        <v>0</v>
      </c>
      <c r="AX118" s="58">
        <f>SUM($AH118:$AM118)/SUM($AH$190:$AM$190)*'Capital Spending'!K$12*$AO$1</f>
        <v>0</v>
      </c>
      <c r="AY118" s="58">
        <f>SUM($AH118:$AM118)/SUM($AH$190:$AM$190)*'Capital Spending'!L$12*$AO$1</f>
        <v>0</v>
      </c>
      <c r="AZ118" s="58">
        <f>SUM($AH118:$AM118)/SUM($AH$190:$AM$190)*'Capital Spending'!M$12*$AO$1</f>
        <v>0</v>
      </c>
      <c r="BA118" s="58">
        <f>SUM($AH118:$AM118)/SUM($AH$190:$AM$190)*'Capital Spending'!N$12*$AO$1</f>
        <v>0</v>
      </c>
      <c r="BB118" s="58">
        <f>SUM($AH118:$AM118)/SUM($AH$190:$AM$190)*'Capital Spending'!O$12*$AO$1</f>
        <v>0</v>
      </c>
      <c r="BC118" s="58">
        <f>SUM($AH118:$AM118)/SUM($AH$190:$AM$190)*'Capital Spending'!P$12*$AO$1</f>
        <v>0</v>
      </c>
      <c r="BD118" s="58">
        <f>SUM($AH118:$AM118)/SUM($AH$190:$AM$190)*'Capital Spending'!Q$12*$AO$1</f>
        <v>0</v>
      </c>
      <c r="BE118" s="58">
        <f>SUM($AH118:$AM118)/SUM($AH$190:$AM$190)*'Capital Spending'!R$12*$AO$1</f>
        <v>0</v>
      </c>
      <c r="BF118" s="58">
        <f>SUM($AH118:$AM118)/SUM($AH$190:$AM$190)*'Capital Spending'!S$12*$AO$1</f>
        <v>0</v>
      </c>
      <c r="BG118" s="58">
        <f>SUM($AH118:$AM118)/SUM($AH$190:$AM$190)*'Capital Spending'!T$12*$AO$1</f>
        <v>0</v>
      </c>
      <c r="BH118" s="58">
        <f>SUM($AH118:$AM118)/SUM($AH$190:$AM$190)*'Capital Spending'!U$12*$AO$1</f>
        <v>0</v>
      </c>
      <c r="BI118" s="19"/>
      <c r="BJ118" s="107">
        <f t="shared" si="320"/>
        <v>0</v>
      </c>
      <c r="BK118" s="31">
        <f>'[20]Retires (Asset and Reserve)'!M39</f>
        <v>0</v>
      </c>
      <c r="BL118" s="31">
        <f>'[20]Retires (Asset and Reserve)'!N39</f>
        <v>0</v>
      </c>
      <c r="BM118" s="31">
        <f>'[20]Retires (Asset and Reserve)'!O39</f>
        <v>0</v>
      </c>
      <c r="BN118" s="31">
        <f>'[20]Retires (Asset and Reserve)'!P39</f>
        <v>0</v>
      </c>
      <c r="BO118" s="31">
        <f>'[20]Retires (Asset and Reserve)'!Q39</f>
        <v>0</v>
      </c>
      <c r="BP118" s="31">
        <f>'[20]Retires (Asset and Reserve)'!R39</f>
        <v>0</v>
      </c>
      <c r="BQ118" s="18">
        <f t="shared" si="321"/>
        <v>0</v>
      </c>
      <c r="BR118" s="19">
        <f t="shared" si="322"/>
        <v>0</v>
      </c>
      <c r="BS118" s="19">
        <f t="shared" si="323"/>
        <v>0</v>
      </c>
      <c r="BT118" s="19">
        <f t="shared" si="324"/>
        <v>0</v>
      </c>
      <c r="BU118" s="19">
        <f t="shared" si="325"/>
        <v>0</v>
      </c>
      <c r="BV118" s="19">
        <f t="shared" si="326"/>
        <v>0</v>
      </c>
      <c r="BW118" s="19">
        <f t="shared" si="327"/>
        <v>0</v>
      </c>
      <c r="BX118" s="19">
        <f t="shared" si="328"/>
        <v>0</v>
      </c>
      <c r="BY118" s="19">
        <f t="shared" si="329"/>
        <v>0</v>
      </c>
      <c r="BZ118" s="19">
        <f t="shared" si="330"/>
        <v>0</v>
      </c>
      <c r="CA118" s="19">
        <f t="shared" si="331"/>
        <v>0</v>
      </c>
      <c r="CB118" s="19">
        <f t="shared" si="332"/>
        <v>0</v>
      </c>
      <c r="CC118" s="19">
        <f t="shared" si="333"/>
        <v>0</v>
      </c>
      <c r="CD118" s="19">
        <f t="shared" si="334"/>
        <v>0</v>
      </c>
      <c r="CE118" s="19">
        <f t="shared" si="335"/>
        <v>0</v>
      </c>
      <c r="CF118" s="19">
        <f t="shared" si="336"/>
        <v>0</v>
      </c>
      <c r="CG118" s="19">
        <f t="shared" si="337"/>
        <v>0</v>
      </c>
      <c r="CH118" s="19">
        <f t="shared" si="338"/>
        <v>0</v>
      </c>
      <c r="CI118" s="19">
        <f t="shared" si="339"/>
        <v>0</v>
      </c>
      <c r="CJ118" s="19">
        <f t="shared" si="340"/>
        <v>0</v>
      </c>
      <c r="CK118" s="19">
        <f t="shared" si="341"/>
        <v>0</v>
      </c>
      <c r="CL118" s="19"/>
      <c r="CM118" s="18">
        <f>'[20]Transfers (Asset and Reserve)'!N39</f>
        <v>0</v>
      </c>
      <c r="CN118" s="18">
        <f>'[20]Transfers (Asset and Reserve)'!O39</f>
        <v>0</v>
      </c>
      <c r="CO118" s="18">
        <f>'[20]Transfers (Asset and Reserve)'!P39</f>
        <v>0</v>
      </c>
      <c r="CP118" s="18">
        <f>'[20]Transfers (Asset and Reserve)'!Q39</f>
        <v>0</v>
      </c>
      <c r="CQ118" s="18">
        <f>'[20]Transfers (Asset and Reserve)'!R39</f>
        <v>0</v>
      </c>
      <c r="CR118" s="18">
        <f>'[20]Transfers (Asset and Reserve)'!S39</f>
        <v>0</v>
      </c>
      <c r="CS118" s="18">
        <v>0</v>
      </c>
      <c r="CT118" s="18">
        <v>0</v>
      </c>
      <c r="CU118" s="18">
        <v>0</v>
      </c>
      <c r="CV118" s="18">
        <v>0</v>
      </c>
      <c r="CW118" s="18">
        <v>0</v>
      </c>
      <c r="CX118" s="18">
        <v>0</v>
      </c>
      <c r="CY118" s="19">
        <v>0</v>
      </c>
      <c r="CZ118" s="19">
        <v>0</v>
      </c>
      <c r="DA118" s="19">
        <v>0</v>
      </c>
      <c r="DB118" s="19">
        <v>0</v>
      </c>
      <c r="DC118" s="19">
        <v>0</v>
      </c>
      <c r="DD118" s="19">
        <v>0</v>
      </c>
      <c r="DE118" s="19">
        <v>0</v>
      </c>
      <c r="DF118" s="19">
        <v>0</v>
      </c>
      <c r="DG118" s="19">
        <v>0</v>
      </c>
      <c r="DH118" s="19">
        <v>0</v>
      </c>
      <c r="DI118" s="19">
        <v>0</v>
      </c>
      <c r="DJ118" s="19">
        <v>0</v>
      </c>
      <c r="DK118" s="19">
        <v>0</v>
      </c>
      <c r="DL118" s="19">
        <v>0</v>
      </c>
      <c r="DM118" s="19">
        <v>0</v>
      </c>
      <c r="DN118" s="19"/>
    </row>
    <row r="119" spans="1:118">
      <c r="A119" s="48">
        <v>35100</v>
      </c>
      <c r="B119" s="34" t="s">
        <v>82</v>
      </c>
      <c r="C119" s="51">
        <f t="shared" si="290"/>
        <v>17916.189999999999</v>
      </c>
      <c r="D119" s="51">
        <f t="shared" si="291"/>
        <v>17916.189999999999</v>
      </c>
      <c r="E119" s="21">
        <f>'[20]Asset End Balances'!N40</f>
        <v>17916.189999999999</v>
      </c>
      <c r="F119" s="19">
        <f t="shared" si="292"/>
        <v>17916.189999999999</v>
      </c>
      <c r="G119" s="19">
        <f t="shared" si="293"/>
        <v>17916.189999999999</v>
      </c>
      <c r="H119" s="19">
        <f t="shared" si="294"/>
        <v>17916.189999999999</v>
      </c>
      <c r="I119" s="19">
        <f t="shared" si="295"/>
        <v>17916.189999999999</v>
      </c>
      <c r="J119" s="19">
        <f t="shared" si="296"/>
        <v>17916.189999999999</v>
      </c>
      <c r="K119" s="19">
        <f t="shared" si="297"/>
        <v>17916.189999999999</v>
      </c>
      <c r="L119" s="19">
        <f t="shared" si="298"/>
        <v>17916.189999999999</v>
      </c>
      <c r="M119" s="19">
        <f t="shared" si="299"/>
        <v>17916.189999999999</v>
      </c>
      <c r="N119" s="19">
        <f t="shared" si="300"/>
        <v>17916.189999999999</v>
      </c>
      <c r="O119" s="19">
        <f t="shared" si="301"/>
        <v>17916.189999999999</v>
      </c>
      <c r="P119" s="19">
        <f t="shared" si="302"/>
        <v>17916.189999999999</v>
      </c>
      <c r="Q119" s="19">
        <f t="shared" si="303"/>
        <v>17916.189999999999</v>
      </c>
      <c r="R119" s="19">
        <f t="shared" si="304"/>
        <v>17916.189999999999</v>
      </c>
      <c r="S119" s="19">
        <f t="shared" si="305"/>
        <v>17916.189999999999</v>
      </c>
      <c r="T119" s="19">
        <f t="shared" si="306"/>
        <v>17916.189999999999</v>
      </c>
      <c r="U119" s="19">
        <f t="shared" si="307"/>
        <v>17916.189999999999</v>
      </c>
      <c r="V119" s="19">
        <f t="shared" si="308"/>
        <v>17916.189999999999</v>
      </c>
      <c r="W119" s="19">
        <f t="shared" si="309"/>
        <v>17916.189999999999</v>
      </c>
      <c r="X119" s="19">
        <f t="shared" si="310"/>
        <v>17916.189999999999</v>
      </c>
      <c r="Y119" s="19">
        <f t="shared" si="311"/>
        <v>17916.189999999999</v>
      </c>
      <c r="Z119" s="19">
        <f t="shared" si="312"/>
        <v>17916.189999999999</v>
      </c>
      <c r="AA119" s="19">
        <f t="shared" si="313"/>
        <v>17916.189999999999</v>
      </c>
      <c r="AB119" s="19">
        <f t="shared" si="314"/>
        <v>17916.189999999999</v>
      </c>
      <c r="AC119" s="19">
        <f t="shared" si="315"/>
        <v>17916.189999999999</v>
      </c>
      <c r="AD119" s="19">
        <f t="shared" si="316"/>
        <v>17916.189999999999</v>
      </c>
      <c r="AE119" s="19">
        <f t="shared" si="317"/>
        <v>17916.189999999999</v>
      </c>
      <c r="AF119" s="19">
        <f t="shared" si="318"/>
        <v>17916.189999999999</v>
      </c>
      <c r="AH119" s="18">
        <f>'[20]Additions (Asset and Reserve)'!O40</f>
        <v>0</v>
      </c>
      <c r="AI119" s="18">
        <f>'[20]Additions (Asset and Reserve)'!P40</f>
        <v>0</v>
      </c>
      <c r="AJ119" s="18">
        <f>'[20]Additions (Asset and Reserve)'!Q40</f>
        <v>0</v>
      </c>
      <c r="AK119" s="18">
        <f>'[20]Additions (Asset and Reserve)'!R40</f>
        <v>0</v>
      </c>
      <c r="AL119" s="18">
        <f>'[20]Additions (Asset and Reserve)'!S40</f>
        <v>0</v>
      </c>
      <c r="AM119" s="18">
        <f>'[20]Additions (Asset and Reserve)'!T40</f>
        <v>0</v>
      </c>
      <c r="AN119" s="58">
        <f t="shared" si="319"/>
        <v>0</v>
      </c>
      <c r="AO119" s="58">
        <f t="shared" si="319"/>
        <v>0</v>
      </c>
      <c r="AP119" s="58">
        <f t="shared" si="319"/>
        <v>0</v>
      </c>
      <c r="AQ119" s="58">
        <f>SUM($AH119:$AM119)/SUM($AH$190:$AM$190)*'Capital Spending'!D$12*$AO$1</f>
        <v>0</v>
      </c>
      <c r="AR119" s="58">
        <f>SUM($AH119:$AM119)/SUM($AH$190:$AM$190)*'Capital Spending'!E$12*$AO$1</f>
        <v>0</v>
      </c>
      <c r="AS119" s="58">
        <f>SUM($AH119:$AM119)/SUM($AH$190:$AM$190)*'Capital Spending'!F$12*$AO$1</f>
        <v>0</v>
      </c>
      <c r="AT119" s="58">
        <f>SUM($AH119:$AM119)/SUM($AH$190:$AM$190)*'Capital Spending'!G$12*$AO$1</f>
        <v>0</v>
      </c>
      <c r="AU119" s="58">
        <f>SUM($AH119:$AM119)/SUM($AH$190:$AM$190)*'Capital Spending'!H$12*$AO$1</f>
        <v>0</v>
      </c>
      <c r="AV119" s="58">
        <f>SUM($AH119:$AM119)/SUM($AH$190:$AM$190)*'Capital Spending'!I$12*$AO$1</f>
        <v>0</v>
      </c>
      <c r="AW119" s="58">
        <f>SUM($AH119:$AM119)/SUM($AH$190:$AM$190)*'Capital Spending'!J$12*$AO$1</f>
        <v>0</v>
      </c>
      <c r="AX119" s="58">
        <f>SUM($AH119:$AM119)/SUM($AH$190:$AM$190)*'Capital Spending'!K$12*$AO$1</f>
        <v>0</v>
      </c>
      <c r="AY119" s="58">
        <f>SUM($AH119:$AM119)/SUM($AH$190:$AM$190)*'Capital Spending'!L$12*$AO$1</f>
        <v>0</v>
      </c>
      <c r="AZ119" s="58">
        <f>SUM($AH119:$AM119)/SUM($AH$190:$AM$190)*'Capital Spending'!M$12*$AO$1</f>
        <v>0</v>
      </c>
      <c r="BA119" s="58">
        <f>SUM($AH119:$AM119)/SUM($AH$190:$AM$190)*'Capital Spending'!N$12*$AO$1</f>
        <v>0</v>
      </c>
      <c r="BB119" s="58">
        <f>SUM($AH119:$AM119)/SUM($AH$190:$AM$190)*'Capital Spending'!O$12*$AO$1</f>
        <v>0</v>
      </c>
      <c r="BC119" s="58">
        <f>SUM($AH119:$AM119)/SUM($AH$190:$AM$190)*'Capital Spending'!P$12*$AO$1</f>
        <v>0</v>
      </c>
      <c r="BD119" s="58">
        <f>SUM($AH119:$AM119)/SUM($AH$190:$AM$190)*'Capital Spending'!Q$12*$AO$1</f>
        <v>0</v>
      </c>
      <c r="BE119" s="58">
        <f>SUM($AH119:$AM119)/SUM($AH$190:$AM$190)*'Capital Spending'!R$12*$AO$1</f>
        <v>0</v>
      </c>
      <c r="BF119" s="58">
        <f>SUM($AH119:$AM119)/SUM($AH$190:$AM$190)*'Capital Spending'!S$12*$AO$1</f>
        <v>0</v>
      </c>
      <c r="BG119" s="58">
        <f>SUM($AH119:$AM119)/SUM($AH$190:$AM$190)*'Capital Spending'!T$12*$AO$1</f>
        <v>0</v>
      </c>
      <c r="BH119" s="58">
        <f>SUM($AH119:$AM119)/SUM($AH$190:$AM$190)*'Capital Spending'!U$12*$AO$1</f>
        <v>0</v>
      </c>
      <c r="BI119" s="19"/>
      <c r="BJ119" s="107">
        <f t="shared" si="320"/>
        <v>0</v>
      </c>
      <c r="BK119" s="31">
        <f>'[20]Retires (Asset and Reserve)'!M40</f>
        <v>0</v>
      </c>
      <c r="BL119" s="31">
        <f>'[20]Retires (Asset and Reserve)'!N40</f>
        <v>0</v>
      </c>
      <c r="BM119" s="31">
        <f>'[20]Retires (Asset and Reserve)'!O40</f>
        <v>0</v>
      </c>
      <c r="BN119" s="31">
        <f>'[20]Retires (Asset and Reserve)'!P40</f>
        <v>0</v>
      </c>
      <c r="BO119" s="31">
        <f>'[20]Retires (Asset and Reserve)'!Q40</f>
        <v>0</v>
      </c>
      <c r="BP119" s="31">
        <f>'[20]Retires (Asset and Reserve)'!R40</f>
        <v>0</v>
      </c>
      <c r="BQ119" s="18">
        <f t="shared" si="321"/>
        <v>0</v>
      </c>
      <c r="BR119" s="19">
        <f t="shared" si="322"/>
        <v>0</v>
      </c>
      <c r="BS119" s="19">
        <f t="shared" si="323"/>
        <v>0</v>
      </c>
      <c r="BT119" s="19">
        <f t="shared" si="324"/>
        <v>0</v>
      </c>
      <c r="BU119" s="19">
        <f t="shared" si="325"/>
        <v>0</v>
      </c>
      <c r="BV119" s="19">
        <f t="shared" si="326"/>
        <v>0</v>
      </c>
      <c r="BW119" s="19">
        <f t="shared" si="327"/>
        <v>0</v>
      </c>
      <c r="BX119" s="19">
        <f t="shared" si="328"/>
        <v>0</v>
      </c>
      <c r="BY119" s="19">
        <f t="shared" si="329"/>
        <v>0</v>
      </c>
      <c r="BZ119" s="19">
        <f t="shared" si="330"/>
        <v>0</v>
      </c>
      <c r="CA119" s="19">
        <f t="shared" si="331"/>
        <v>0</v>
      </c>
      <c r="CB119" s="19">
        <f t="shared" si="332"/>
        <v>0</v>
      </c>
      <c r="CC119" s="19">
        <f t="shared" si="333"/>
        <v>0</v>
      </c>
      <c r="CD119" s="19">
        <f t="shared" si="334"/>
        <v>0</v>
      </c>
      <c r="CE119" s="19">
        <f t="shared" si="335"/>
        <v>0</v>
      </c>
      <c r="CF119" s="19">
        <f t="shared" si="336"/>
        <v>0</v>
      </c>
      <c r="CG119" s="19">
        <f t="shared" si="337"/>
        <v>0</v>
      </c>
      <c r="CH119" s="19">
        <f t="shared" si="338"/>
        <v>0</v>
      </c>
      <c r="CI119" s="19">
        <f t="shared" si="339"/>
        <v>0</v>
      </c>
      <c r="CJ119" s="19">
        <f t="shared" si="340"/>
        <v>0</v>
      </c>
      <c r="CK119" s="19">
        <f t="shared" si="341"/>
        <v>0</v>
      </c>
      <c r="CL119" s="19"/>
      <c r="CM119" s="18">
        <f>'[20]Transfers (Asset and Reserve)'!N40</f>
        <v>0</v>
      </c>
      <c r="CN119" s="18">
        <f>'[20]Transfers (Asset and Reserve)'!O40</f>
        <v>0</v>
      </c>
      <c r="CO119" s="18">
        <f>'[20]Transfers (Asset and Reserve)'!P40</f>
        <v>0</v>
      </c>
      <c r="CP119" s="18">
        <f>'[20]Transfers (Asset and Reserve)'!Q40</f>
        <v>0</v>
      </c>
      <c r="CQ119" s="18">
        <f>'[20]Transfers (Asset and Reserve)'!R40</f>
        <v>0</v>
      </c>
      <c r="CR119" s="18">
        <f>'[20]Transfers (Asset and Reserve)'!S40</f>
        <v>0</v>
      </c>
      <c r="CS119" s="18">
        <v>0</v>
      </c>
      <c r="CT119" s="18">
        <v>0</v>
      </c>
      <c r="CU119" s="18">
        <v>0</v>
      </c>
      <c r="CV119" s="18">
        <v>0</v>
      </c>
      <c r="CW119" s="18">
        <v>0</v>
      </c>
      <c r="CX119" s="18">
        <v>0</v>
      </c>
      <c r="CY119" s="19">
        <v>0</v>
      </c>
      <c r="CZ119" s="19">
        <v>0</v>
      </c>
      <c r="DA119" s="19">
        <v>0</v>
      </c>
      <c r="DB119" s="19">
        <v>0</v>
      </c>
      <c r="DC119" s="19">
        <v>0</v>
      </c>
      <c r="DD119" s="19">
        <v>0</v>
      </c>
      <c r="DE119" s="19">
        <v>0</v>
      </c>
      <c r="DF119" s="19">
        <v>0</v>
      </c>
      <c r="DG119" s="19">
        <v>0</v>
      </c>
      <c r="DH119" s="19">
        <v>0</v>
      </c>
      <c r="DI119" s="19">
        <v>0</v>
      </c>
      <c r="DJ119" s="19">
        <v>0</v>
      </c>
      <c r="DK119" s="19">
        <v>0</v>
      </c>
      <c r="DL119" s="19">
        <v>0</v>
      </c>
      <c r="DM119" s="19">
        <v>0</v>
      </c>
      <c r="DN119" s="19"/>
    </row>
    <row r="120" spans="1:118">
      <c r="A120" s="48">
        <v>35102</v>
      </c>
      <c r="B120" s="34" t="s">
        <v>83</v>
      </c>
      <c r="C120" s="51">
        <f t="shared" si="290"/>
        <v>153261.30000000002</v>
      </c>
      <c r="D120" s="51">
        <f t="shared" si="291"/>
        <v>153261.30000000002</v>
      </c>
      <c r="E120" s="21">
        <f>'[20]Asset End Balances'!N41</f>
        <v>153261.29999999999</v>
      </c>
      <c r="F120" s="19">
        <f t="shared" si="292"/>
        <v>153261.29999999999</v>
      </c>
      <c r="G120" s="19">
        <f t="shared" si="293"/>
        <v>153261.29999999999</v>
      </c>
      <c r="H120" s="19">
        <f t="shared" si="294"/>
        <v>153261.29999999999</v>
      </c>
      <c r="I120" s="19">
        <f t="shared" si="295"/>
        <v>153261.29999999999</v>
      </c>
      <c r="J120" s="19">
        <f t="shared" si="296"/>
        <v>153261.29999999999</v>
      </c>
      <c r="K120" s="19">
        <f t="shared" si="297"/>
        <v>153261.29999999999</v>
      </c>
      <c r="L120" s="19">
        <f t="shared" si="298"/>
        <v>153261.29999999999</v>
      </c>
      <c r="M120" s="19">
        <f t="shared" si="299"/>
        <v>153261.29999999999</v>
      </c>
      <c r="N120" s="19">
        <f t="shared" si="300"/>
        <v>153261.29999999999</v>
      </c>
      <c r="O120" s="19">
        <f t="shared" si="301"/>
        <v>153261.29999999999</v>
      </c>
      <c r="P120" s="19">
        <f t="shared" si="302"/>
        <v>153261.29999999999</v>
      </c>
      <c r="Q120" s="19">
        <f t="shared" si="303"/>
        <v>153261.29999999999</v>
      </c>
      <c r="R120" s="19">
        <f t="shared" si="304"/>
        <v>153261.29999999999</v>
      </c>
      <c r="S120" s="19">
        <f t="shared" si="305"/>
        <v>153261.29999999999</v>
      </c>
      <c r="T120" s="19">
        <f t="shared" si="306"/>
        <v>153261.29999999999</v>
      </c>
      <c r="U120" s="19">
        <f t="shared" si="307"/>
        <v>153261.29999999999</v>
      </c>
      <c r="V120" s="19">
        <f t="shared" si="308"/>
        <v>153261.29999999999</v>
      </c>
      <c r="W120" s="19">
        <f t="shared" si="309"/>
        <v>153261.29999999999</v>
      </c>
      <c r="X120" s="19">
        <f t="shared" si="310"/>
        <v>153261.29999999999</v>
      </c>
      <c r="Y120" s="19">
        <f t="shared" si="311"/>
        <v>153261.29999999999</v>
      </c>
      <c r="Z120" s="19">
        <f t="shared" si="312"/>
        <v>153261.29999999999</v>
      </c>
      <c r="AA120" s="19">
        <f t="shared" si="313"/>
        <v>153261.29999999999</v>
      </c>
      <c r="AB120" s="19">
        <f t="shared" si="314"/>
        <v>153261.29999999999</v>
      </c>
      <c r="AC120" s="19">
        <f t="shared" si="315"/>
        <v>153261.29999999999</v>
      </c>
      <c r="AD120" s="19">
        <f t="shared" si="316"/>
        <v>153261.29999999999</v>
      </c>
      <c r="AE120" s="19">
        <f t="shared" si="317"/>
        <v>153261.29999999999</v>
      </c>
      <c r="AF120" s="19">
        <f t="shared" si="318"/>
        <v>153261.29999999999</v>
      </c>
      <c r="AH120" s="18">
        <f>'[20]Additions (Asset and Reserve)'!O41</f>
        <v>0</v>
      </c>
      <c r="AI120" s="18">
        <f>'[20]Additions (Asset and Reserve)'!P41</f>
        <v>0</v>
      </c>
      <c r="AJ120" s="18">
        <f>'[20]Additions (Asset and Reserve)'!Q41</f>
        <v>0</v>
      </c>
      <c r="AK120" s="18">
        <f>'[20]Additions (Asset and Reserve)'!R41</f>
        <v>0</v>
      </c>
      <c r="AL120" s="18">
        <f>'[20]Additions (Asset and Reserve)'!S41</f>
        <v>0</v>
      </c>
      <c r="AM120" s="18">
        <f>'[20]Additions (Asset and Reserve)'!T41</f>
        <v>0</v>
      </c>
      <c r="AN120" s="58">
        <f t="shared" si="319"/>
        <v>0</v>
      </c>
      <c r="AO120" s="58">
        <f t="shared" si="319"/>
        <v>0</v>
      </c>
      <c r="AP120" s="58">
        <f t="shared" si="319"/>
        <v>0</v>
      </c>
      <c r="AQ120" s="58">
        <f>SUM($AH120:$AM120)/SUM($AH$190:$AM$190)*'Capital Spending'!D$12*$AO$1</f>
        <v>0</v>
      </c>
      <c r="AR120" s="58">
        <f>SUM($AH120:$AM120)/SUM($AH$190:$AM$190)*'Capital Spending'!E$12*$AO$1</f>
        <v>0</v>
      </c>
      <c r="AS120" s="58">
        <f>SUM($AH120:$AM120)/SUM($AH$190:$AM$190)*'Capital Spending'!F$12*$AO$1</f>
        <v>0</v>
      </c>
      <c r="AT120" s="58">
        <f>SUM($AH120:$AM120)/SUM($AH$190:$AM$190)*'Capital Spending'!G$12*$AO$1</f>
        <v>0</v>
      </c>
      <c r="AU120" s="58">
        <f>SUM($AH120:$AM120)/SUM($AH$190:$AM$190)*'Capital Spending'!H$12*$AO$1</f>
        <v>0</v>
      </c>
      <c r="AV120" s="58">
        <f>SUM($AH120:$AM120)/SUM($AH$190:$AM$190)*'Capital Spending'!I$12*$AO$1</f>
        <v>0</v>
      </c>
      <c r="AW120" s="58">
        <f>SUM($AH120:$AM120)/SUM($AH$190:$AM$190)*'Capital Spending'!J$12*$AO$1</f>
        <v>0</v>
      </c>
      <c r="AX120" s="58">
        <f>SUM($AH120:$AM120)/SUM($AH$190:$AM$190)*'Capital Spending'!K$12*$AO$1</f>
        <v>0</v>
      </c>
      <c r="AY120" s="58">
        <f>SUM($AH120:$AM120)/SUM($AH$190:$AM$190)*'Capital Spending'!L$12*$AO$1</f>
        <v>0</v>
      </c>
      <c r="AZ120" s="58">
        <f>SUM($AH120:$AM120)/SUM($AH$190:$AM$190)*'Capital Spending'!M$12*$AO$1</f>
        <v>0</v>
      </c>
      <c r="BA120" s="58">
        <f>SUM($AH120:$AM120)/SUM($AH$190:$AM$190)*'Capital Spending'!N$12*$AO$1</f>
        <v>0</v>
      </c>
      <c r="BB120" s="58">
        <f>SUM($AH120:$AM120)/SUM($AH$190:$AM$190)*'Capital Spending'!O$12*$AO$1</f>
        <v>0</v>
      </c>
      <c r="BC120" s="58">
        <f>SUM($AH120:$AM120)/SUM($AH$190:$AM$190)*'Capital Spending'!P$12*$AO$1</f>
        <v>0</v>
      </c>
      <c r="BD120" s="58">
        <f>SUM($AH120:$AM120)/SUM($AH$190:$AM$190)*'Capital Spending'!Q$12*$AO$1</f>
        <v>0</v>
      </c>
      <c r="BE120" s="58">
        <f>SUM($AH120:$AM120)/SUM($AH$190:$AM$190)*'Capital Spending'!R$12*$AO$1</f>
        <v>0</v>
      </c>
      <c r="BF120" s="58">
        <f>SUM($AH120:$AM120)/SUM($AH$190:$AM$190)*'Capital Spending'!S$12*$AO$1</f>
        <v>0</v>
      </c>
      <c r="BG120" s="58">
        <f>SUM($AH120:$AM120)/SUM($AH$190:$AM$190)*'Capital Spending'!T$12*$AO$1</f>
        <v>0</v>
      </c>
      <c r="BH120" s="58">
        <f>SUM($AH120:$AM120)/SUM($AH$190:$AM$190)*'Capital Spending'!U$12*$AO$1</f>
        <v>0</v>
      </c>
      <c r="BI120" s="19"/>
      <c r="BJ120" s="107">
        <f t="shared" si="320"/>
        <v>0</v>
      </c>
      <c r="BK120" s="31">
        <f>'[20]Retires (Asset and Reserve)'!M41</f>
        <v>0</v>
      </c>
      <c r="BL120" s="31">
        <f>'[20]Retires (Asset and Reserve)'!N41</f>
        <v>0</v>
      </c>
      <c r="BM120" s="31">
        <f>'[20]Retires (Asset and Reserve)'!O41</f>
        <v>0</v>
      </c>
      <c r="BN120" s="31">
        <f>'[20]Retires (Asset and Reserve)'!P41</f>
        <v>0</v>
      </c>
      <c r="BO120" s="31">
        <f>'[20]Retires (Asset and Reserve)'!Q41</f>
        <v>0</v>
      </c>
      <c r="BP120" s="31">
        <f>'[20]Retires (Asset and Reserve)'!R41</f>
        <v>0</v>
      </c>
      <c r="BQ120" s="18">
        <f t="shared" si="321"/>
        <v>0</v>
      </c>
      <c r="BR120" s="19">
        <f t="shared" si="322"/>
        <v>0</v>
      </c>
      <c r="BS120" s="19">
        <f t="shared" si="323"/>
        <v>0</v>
      </c>
      <c r="BT120" s="19">
        <f t="shared" si="324"/>
        <v>0</v>
      </c>
      <c r="BU120" s="19">
        <f t="shared" si="325"/>
        <v>0</v>
      </c>
      <c r="BV120" s="19">
        <f t="shared" si="326"/>
        <v>0</v>
      </c>
      <c r="BW120" s="19">
        <f t="shared" si="327"/>
        <v>0</v>
      </c>
      <c r="BX120" s="19">
        <f t="shared" si="328"/>
        <v>0</v>
      </c>
      <c r="BY120" s="19">
        <f t="shared" si="329"/>
        <v>0</v>
      </c>
      <c r="BZ120" s="19">
        <f t="shared" si="330"/>
        <v>0</v>
      </c>
      <c r="CA120" s="19">
        <f t="shared" si="331"/>
        <v>0</v>
      </c>
      <c r="CB120" s="19">
        <f t="shared" si="332"/>
        <v>0</v>
      </c>
      <c r="CC120" s="19">
        <f t="shared" si="333"/>
        <v>0</v>
      </c>
      <c r="CD120" s="19">
        <f t="shared" si="334"/>
        <v>0</v>
      </c>
      <c r="CE120" s="19">
        <f t="shared" si="335"/>
        <v>0</v>
      </c>
      <c r="CF120" s="19">
        <f t="shared" si="336"/>
        <v>0</v>
      </c>
      <c r="CG120" s="19">
        <f t="shared" si="337"/>
        <v>0</v>
      </c>
      <c r="CH120" s="19">
        <f t="shared" si="338"/>
        <v>0</v>
      </c>
      <c r="CI120" s="19">
        <f t="shared" si="339"/>
        <v>0</v>
      </c>
      <c r="CJ120" s="19">
        <f t="shared" si="340"/>
        <v>0</v>
      </c>
      <c r="CK120" s="19">
        <f t="shared" si="341"/>
        <v>0</v>
      </c>
      <c r="CL120" s="19"/>
      <c r="CM120" s="18">
        <f>'[20]Transfers (Asset and Reserve)'!N41</f>
        <v>0</v>
      </c>
      <c r="CN120" s="18">
        <f>'[20]Transfers (Asset and Reserve)'!O41</f>
        <v>0</v>
      </c>
      <c r="CO120" s="18">
        <f>'[20]Transfers (Asset and Reserve)'!P41</f>
        <v>0</v>
      </c>
      <c r="CP120" s="18">
        <f>'[20]Transfers (Asset and Reserve)'!Q41</f>
        <v>0</v>
      </c>
      <c r="CQ120" s="18">
        <f>'[20]Transfers (Asset and Reserve)'!R41</f>
        <v>0</v>
      </c>
      <c r="CR120" s="18">
        <f>'[20]Transfers (Asset and Reserve)'!S41</f>
        <v>0</v>
      </c>
      <c r="CS120" s="18">
        <v>0</v>
      </c>
      <c r="CT120" s="18">
        <v>0</v>
      </c>
      <c r="CU120" s="18">
        <v>0</v>
      </c>
      <c r="CV120" s="18">
        <v>0</v>
      </c>
      <c r="CW120" s="18">
        <v>0</v>
      </c>
      <c r="CX120" s="18">
        <v>0</v>
      </c>
      <c r="CY120" s="19">
        <v>0</v>
      </c>
      <c r="CZ120" s="19">
        <v>0</v>
      </c>
      <c r="DA120" s="19">
        <v>0</v>
      </c>
      <c r="DB120" s="19">
        <v>0</v>
      </c>
      <c r="DC120" s="19">
        <v>0</v>
      </c>
      <c r="DD120" s="19">
        <v>0</v>
      </c>
      <c r="DE120" s="19">
        <v>0</v>
      </c>
      <c r="DF120" s="19">
        <v>0</v>
      </c>
      <c r="DG120" s="19">
        <v>0</v>
      </c>
      <c r="DH120" s="19">
        <v>0</v>
      </c>
      <c r="DI120" s="19">
        <v>0</v>
      </c>
      <c r="DJ120" s="19">
        <v>0</v>
      </c>
      <c r="DK120" s="19">
        <v>0</v>
      </c>
      <c r="DL120" s="19">
        <v>0</v>
      </c>
      <c r="DM120" s="19">
        <v>0</v>
      </c>
      <c r="DN120" s="19"/>
    </row>
    <row r="121" spans="1:118">
      <c r="A121" s="48">
        <v>35103</v>
      </c>
      <c r="B121" s="34" t="s">
        <v>84</v>
      </c>
      <c r="C121" s="51">
        <f t="shared" si="290"/>
        <v>23138.38</v>
      </c>
      <c r="D121" s="51">
        <f t="shared" si="291"/>
        <v>23138.38</v>
      </c>
      <c r="E121" s="21">
        <f>'[20]Asset End Balances'!N42</f>
        <v>23138.38</v>
      </c>
      <c r="F121" s="19">
        <f t="shared" si="292"/>
        <v>23138.38</v>
      </c>
      <c r="G121" s="19">
        <f t="shared" si="293"/>
        <v>23138.38</v>
      </c>
      <c r="H121" s="19">
        <f t="shared" si="294"/>
        <v>23138.38</v>
      </c>
      <c r="I121" s="19">
        <f t="shared" si="295"/>
        <v>23138.38</v>
      </c>
      <c r="J121" s="19">
        <f t="shared" si="296"/>
        <v>23138.38</v>
      </c>
      <c r="K121" s="19">
        <f t="shared" si="297"/>
        <v>23138.38</v>
      </c>
      <c r="L121" s="19">
        <f t="shared" si="298"/>
        <v>23138.38</v>
      </c>
      <c r="M121" s="19">
        <f t="shared" si="299"/>
        <v>23138.38</v>
      </c>
      <c r="N121" s="19">
        <f t="shared" si="300"/>
        <v>23138.38</v>
      </c>
      <c r="O121" s="19">
        <f t="shared" si="301"/>
        <v>23138.38</v>
      </c>
      <c r="P121" s="19">
        <f t="shared" si="302"/>
        <v>23138.38</v>
      </c>
      <c r="Q121" s="19">
        <f t="shared" si="303"/>
        <v>23138.38</v>
      </c>
      <c r="R121" s="19">
        <f t="shared" si="304"/>
        <v>23138.38</v>
      </c>
      <c r="S121" s="19">
        <f t="shared" si="305"/>
        <v>23138.38</v>
      </c>
      <c r="T121" s="19">
        <f t="shared" si="306"/>
        <v>23138.38</v>
      </c>
      <c r="U121" s="19">
        <f t="shared" si="307"/>
        <v>23138.38</v>
      </c>
      <c r="V121" s="19">
        <f t="shared" si="308"/>
        <v>23138.38</v>
      </c>
      <c r="W121" s="19">
        <f t="shared" si="309"/>
        <v>23138.38</v>
      </c>
      <c r="X121" s="19">
        <f t="shared" si="310"/>
        <v>23138.38</v>
      </c>
      <c r="Y121" s="19">
        <f t="shared" si="311"/>
        <v>23138.38</v>
      </c>
      <c r="Z121" s="19">
        <f t="shared" si="312"/>
        <v>23138.38</v>
      </c>
      <c r="AA121" s="19">
        <f t="shared" si="313"/>
        <v>23138.38</v>
      </c>
      <c r="AB121" s="19">
        <f t="shared" si="314"/>
        <v>23138.38</v>
      </c>
      <c r="AC121" s="19">
        <f t="shared" si="315"/>
        <v>23138.38</v>
      </c>
      <c r="AD121" s="19">
        <f t="shared" si="316"/>
        <v>23138.38</v>
      </c>
      <c r="AE121" s="19">
        <f t="shared" si="317"/>
        <v>23138.38</v>
      </c>
      <c r="AF121" s="19">
        <f t="shared" si="318"/>
        <v>23138.38</v>
      </c>
      <c r="AH121" s="18">
        <f>'[20]Additions (Asset and Reserve)'!O42</f>
        <v>0</v>
      </c>
      <c r="AI121" s="18">
        <f>'[20]Additions (Asset and Reserve)'!P42</f>
        <v>0</v>
      </c>
      <c r="AJ121" s="18">
        <f>'[20]Additions (Asset and Reserve)'!Q42</f>
        <v>0</v>
      </c>
      <c r="AK121" s="18">
        <f>'[20]Additions (Asset and Reserve)'!R42</f>
        <v>0</v>
      </c>
      <c r="AL121" s="18">
        <f>'[20]Additions (Asset and Reserve)'!S42</f>
        <v>0</v>
      </c>
      <c r="AM121" s="18">
        <f>'[20]Additions (Asset and Reserve)'!T42</f>
        <v>0</v>
      </c>
      <c r="AN121" s="58">
        <f t="shared" si="319"/>
        <v>0</v>
      </c>
      <c r="AO121" s="58">
        <f t="shared" si="319"/>
        <v>0</v>
      </c>
      <c r="AP121" s="58">
        <f t="shared" si="319"/>
        <v>0</v>
      </c>
      <c r="AQ121" s="58">
        <f>SUM($AH121:$AM121)/SUM($AH$190:$AM$190)*'Capital Spending'!D$12*$AO$1</f>
        <v>0</v>
      </c>
      <c r="AR121" s="58">
        <f>SUM($AH121:$AM121)/SUM($AH$190:$AM$190)*'Capital Spending'!E$12*$AO$1</f>
        <v>0</v>
      </c>
      <c r="AS121" s="58">
        <f>SUM($AH121:$AM121)/SUM($AH$190:$AM$190)*'Capital Spending'!F$12*$AO$1</f>
        <v>0</v>
      </c>
      <c r="AT121" s="58">
        <f>SUM($AH121:$AM121)/SUM($AH$190:$AM$190)*'Capital Spending'!G$12*$AO$1</f>
        <v>0</v>
      </c>
      <c r="AU121" s="58">
        <f>SUM($AH121:$AM121)/SUM($AH$190:$AM$190)*'Capital Spending'!H$12*$AO$1</f>
        <v>0</v>
      </c>
      <c r="AV121" s="58">
        <f>SUM($AH121:$AM121)/SUM($AH$190:$AM$190)*'Capital Spending'!I$12*$AO$1</f>
        <v>0</v>
      </c>
      <c r="AW121" s="58">
        <f>SUM($AH121:$AM121)/SUM($AH$190:$AM$190)*'Capital Spending'!J$12*$AO$1</f>
        <v>0</v>
      </c>
      <c r="AX121" s="58">
        <f>SUM($AH121:$AM121)/SUM($AH$190:$AM$190)*'Capital Spending'!K$12*$AO$1</f>
        <v>0</v>
      </c>
      <c r="AY121" s="58">
        <f>SUM($AH121:$AM121)/SUM($AH$190:$AM$190)*'Capital Spending'!L$12*$AO$1</f>
        <v>0</v>
      </c>
      <c r="AZ121" s="58">
        <f>SUM($AH121:$AM121)/SUM($AH$190:$AM$190)*'Capital Spending'!M$12*$AO$1</f>
        <v>0</v>
      </c>
      <c r="BA121" s="58">
        <f>SUM($AH121:$AM121)/SUM($AH$190:$AM$190)*'Capital Spending'!N$12*$AO$1</f>
        <v>0</v>
      </c>
      <c r="BB121" s="58">
        <f>SUM($AH121:$AM121)/SUM($AH$190:$AM$190)*'Capital Spending'!O$12*$AO$1</f>
        <v>0</v>
      </c>
      <c r="BC121" s="58">
        <f>SUM($AH121:$AM121)/SUM($AH$190:$AM$190)*'Capital Spending'!P$12*$AO$1</f>
        <v>0</v>
      </c>
      <c r="BD121" s="58">
        <f>SUM($AH121:$AM121)/SUM($AH$190:$AM$190)*'Capital Spending'!Q$12*$AO$1</f>
        <v>0</v>
      </c>
      <c r="BE121" s="58">
        <f>SUM($AH121:$AM121)/SUM($AH$190:$AM$190)*'Capital Spending'!R$12*$AO$1</f>
        <v>0</v>
      </c>
      <c r="BF121" s="58">
        <f>SUM($AH121:$AM121)/SUM($AH$190:$AM$190)*'Capital Spending'!S$12*$AO$1</f>
        <v>0</v>
      </c>
      <c r="BG121" s="58">
        <f>SUM($AH121:$AM121)/SUM($AH$190:$AM$190)*'Capital Spending'!T$12*$AO$1</f>
        <v>0</v>
      </c>
      <c r="BH121" s="58">
        <f>SUM($AH121:$AM121)/SUM($AH$190:$AM$190)*'Capital Spending'!U$12*$AO$1</f>
        <v>0</v>
      </c>
      <c r="BI121" s="19"/>
      <c r="BJ121" s="107">
        <f t="shared" si="320"/>
        <v>0</v>
      </c>
      <c r="BK121" s="31">
        <f>'[20]Retires (Asset and Reserve)'!M42</f>
        <v>0</v>
      </c>
      <c r="BL121" s="31">
        <f>'[20]Retires (Asset and Reserve)'!N42</f>
        <v>0</v>
      </c>
      <c r="BM121" s="31">
        <f>'[20]Retires (Asset and Reserve)'!O42</f>
        <v>0</v>
      </c>
      <c r="BN121" s="31">
        <f>'[20]Retires (Asset and Reserve)'!P42</f>
        <v>0</v>
      </c>
      <c r="BO121" s="31">
        <f>'[20]Retires (Asset and Reserve)'!Q42</f>
        <v>0</v>
      </c>
      <c r="BP121" s="31">
        <f>'[20]Retires (Asset and Reserve)'!R42</f>
        <v>0</v>
      </c>
      <c r="BQ121" s="18">
        <f t="shared" si="321"/>
        <v>0</v>
      </c>
      <c r="BR121" s="19">
        <f t="shared" si="322"/>
        <v>0</v>
      </c>
      <c r="BS121" s="19">
        <f t="shared" si="323"/>
        <v>0</v>
      </c>
      <c r="BT121" s="19">
        <f t="shared" si="324"/>
        <v>0</v>
      </c>
      <c r="BU121" s="19">
        <f t="shared" si="325"/>
        <v>0</v>
      </c>
      <c r="BV121" s="19">
        <f t="shared" si="326"/>
        <v>0</v>
      </c>
      <c r="BW121" s="19">
        <f t="shared" si="327"/>
        <v>0</v>
      </c>
      <c r="BX121" s="19">
        <f t="shared" si="328"/>
        <v>0</v>
      </c>
      <c r="BY121" s="19">
        <f t="shared" si="329"/>
        <v>0</v>
      </c>
      <c r="BZ121" s="19">
        <f t="shared" si="330"/>
        <v>0</v>
      </c>
      <c r="CA121" s="19">
        <f t="shared" si="331"/>
        <v>0</v>
      </c>
      <c r="CB121" s="19">
        <f t="shared" si="332"/>
        <v>0</v>
      </c>
      <c r="CC121" s="19">
        <f t="shared" si="333"/>
        <v>0</v>
      </c>
      <c r="CD121" s="19">
        <f t="shared" si="334"/>
        <v>0</v>
      </c>
      <c r="CE121" s="19">
        <f t="shared" si="335"/>
        <v>0</v>
      </c>
      <c r="CF121" s="19">
        <f t="shared" si="336"/>
        <v>0</v>
      </c>
      <c r="CG121" s="19">
        <f t="shared" si="337"/>
        <v>0</v>
      </c>
      <c r="CH121" s="19">
        <f t="shared" si="338"/>
        <v>0</v>
      </c>
      <c r="CI121" s="19">
        <f t="shared" si="339"/>
        <v>0</v>
      </c>
      <c r="CJ121" s="19">
        <f t="shared" si="340"/>
        <v>0</v>
      </c>
      <c r="CK121" s="19">
        <f t="shared" si="341"/>
        <v>0</v>
      </c>
      <c r="CL121" s="19"/>
      <c r="CM121" s="18">
        <f>'[20]Transfers (Asset and Reserve)'!N42</f>
        <v>0</v>
      </c>
      <c r="CN121" s="18">
        <f>'[20]Transfers (Asset and Reserve)'!O42</f>
        <v>0</v>
      </c>
      <c r="CO121" s="18">
        <f>'[20]Transfers (Asset and Reserve)'!P42</f>
        <v>0</v>
      </c>
      <c r="CP121" s="18">
        <f>'[20]Transfers (Asset and Reserve)'!Q42</f>
        <v>0</v>
      </c>
      <c r="CQ121" s="18">
        <f>'[20]Transfers (Asset and Reserve)'!R42</f>
        <v>0</v>
      </c>
      <c r="CR121" s="18">
        <f>'[20]Transfers (Asset and Reserve)'!S42</f>
        <v>0</v>
      </c>
      <c r="CS121" s="18">
        <v>0</v>
      </c>
      <c r="CT121" s="18">
        <v>0</v>
      </c>
      <c r="CU121" s="18">
        <v>0</v>
      </c>
      <c r="CV121" s="18">
        <v>0</v>
      </c>
      <c r="CW121" s="18">
        <v>0</v>
      </c>
      <c r="CX121" s="18">
        <v>0</v>
      </c>
      <c r="CY121" s="19">
        <v>0</v>
      </c>
      <c r="CZ121" s="19">
        <v>0</v>
      </c>
      <c r="DA121" s="19">
        <v>0</v>
      </c>
      <c r="DB121" s="19">
        <v>0</v>
      </c>
      <c r="DC121" s="19">
        <v>0</v>
      </c>
      <c r="DD121" s="19">
        <v>0</v>
      </c>
      <c r="DE121" s="19">
        <v>0</v>
      </c>
      <c r="DF121" s="19">
        <v>0</v>
      </c>
      <c r="DG121" s="19">
        <v>0</v>
      </c>
      <c r="DH121" s="19">
        <v>0</v>
      </c>
      <c r="DI121" s="19">
        <v>0</v>
      </c>
      <c r="DJ121" s="19">
        <v>0</v>
      </c>
      <c r="DK121" s="19">
        <v>0</v>
      </c>
      <c r="DL121" s="19">
        <v>0</v>
      </c>
      <c r="DM121" s="19">
        <v>0</v>
      </c>
      <c r="DN121" s="19"/>
    </row>
    <row r="122" spans="1:118">
      <c r="A122" s="48">
        <v>35104</v>
      </c>
      <c r="B122" s="34" t="s">
        <v>85</v>
      </c>
      <c r="C122" s="51">
        <f t="shared" si="290"/>
        <v>137442.53</v>
      </c>
      <c r="D122" s="51">
        <f t="shared" si="291"/>
        <v>137442.53</v>
      </c>
      <c r="E122" s="21">
        <f>'[20]Asset End Balances'!N43</f>
        <v>137442.53</v>
      </c>
      <c r="F122" s="19">
        <f t="shared" si="292"/>
        <v>137442.53</v>
      </c>
      <c r="G122" s="19">
        <f t="shared" si="293"/>
        <v>137442.53</v>
      </c>
      <c r="H122" s="19">
        <f t="shared" si="294"/>
        <v>137442.53</v>
      </c>
      <c r="I122" s="19">
        <f t="shared" si="295"/>
        <v>137442.53</v>
      </c>
      <c r="J122" s="19">
        <f t="shared" si="296"/>
        <v>137442.53</v>
      </c>
      <c r="K122" s="19">
        <f t="shared" si="297"/>
        <v>137442.53</v>
      </c>
      <c r="L122" s="19">
        <f t="shared" si="298"/>
        <v>137442.53</v>
      </c>
      <c r="M122" s="19">
        <f t="shared" si="299"/>
        <v>137442.53</v>
      </c>
      <c r="N122" s="19">
        <f t="shared" si="300"/>
        <v>137442.53</v>
      </c>
      <c r="O122" s="19">
        <f t="shared" si="301"/>
        <v>137442.53</v>
      </c>
      <c r="P122" s="19">
        <f t="shared" si="302"/>
        <v>137442.53</v>
      </c>
      <c r="Q122" s="19">
        <f t="shared" si="303"/>
        <v>137442.53</v>
      </c>
      <c r="R122" s="19">
        <f t="shared" si="304"/>
        <v>137442.53</v>
      </c>
      <c r="S122" s="19">
        <f t="shared" si="305"/>
        <v>137442.53</v>
      </c>
      <c r="T122" s="19">
        <f t="shared" si="306"/>
        <v>137442.53</v>
      </c>
      <c r="U122" s="19">
        <f t="shared" si="307"/>
        <v>137442.53</v>
      </c>
      <c r="V122" s="19">
        <f t="shared" si="308"/>
        <v>137442.53</v>
      </c>
      <c r="W122" s="19">
        <f t="shared" si="309"/>
        <v>137442.53</v>
      </c>
      <c r="X122" s="19">
        <f t="shared" si="310"/>
        <v>137442.53</v>
      </c>
      <c r="Y122" s="19">
        <f t="shared" si="311"/>
        <v>137442.53</v>
      </c>
      <c r="Z122" s="19">
        <f t="shared" si="312"/>
        <v>137442.53</v>
      </c>
      <c r="AA122" s="19">
        <f t="shared" si="313"/>
        <v>137442.53</v>
      </c>
      <c r="AB122" s="19">
        <f t="shared" si="314"/>
        <v>137442.53</v>
      </c>
      <c r="AC122" s="19">
        <f t="shared" si="315"/>
        <v>137442.53</v>
      </c>
      <c r="AD122" s="19">
        <f t="shared" si="316"/>
        <v>137442.53</v>
      </c>
      <c r="AE122" s="19">
        <f t="shared" si="317"/>
        <v>137442.53</v>
      </c>
      <c r="AF122" s="19">
        <f t="shared" si="318"/>
        <v>137442.53</v>
      </c>
      <c r="AH122" s="18">
        <f>'[20]Additions (Asset and Reserve)'!O43</f>
        <v>0</v>
      </c>
      <c r="AI122" s="18">
        <f>'[20]Additions (Asset and Reserve)'!P43</f>
        <v>0</v>
      </c>
      <c r="AJ122" s="18">
        <f>'[20]Additions (Asset and Reserve)'!Q43</f>
        <v>0</v>
      </c>
      <c r="AK122" s="18">
        <f>'[20]Additions (Asset and Reserve)'!R43</f>
        <v>0</v>
      </c>
      <c r="AL122" s="18">
        <f>'[20]Additions (Asset and Reserve)'!S43</f>
        <v>0</v>
      </c>
      <c r="AM122" s="18">
        <f>'[20]Additions (Asset and Reserve)'!T43</f>
        <v>0</v>
      </c>
      <c r="AN122" s="58">
        <f t="shared" si="319"/>
        <v>0</v>
      </c>
      <c r="AO122" s="58">
        <f t="shared" si="319"/>
        <v>0</v>
      </c>
      <c r="AP122" s="58">
        <f t="shared" si="319"/>
        <v>0</v>
      </c>
      <c r="AQ122" s="58">
        <f>SUM($AH122:$AM122)/SUM($AH$190:$AM$190)*'Capital Spending'!D$12*$AO$1</f>
        <v>0</v>
      </c>
      <c r="AR122" s="58">
        <f>SUM($AH122:$AM122)/SUM($AH$190:$AM$190)*'Capital Spending'!E$12*$AO$1</f>
        <v>0</v>
      </c>
      <c r="AS122" s="58">
        <f>SUM($AH122:$AM122)/SUM($AH$190:$AM$190)*'Capital Spending'!F$12*$AO$1</f>
        <v>0</v>
      </c>
      <c r="AT122" s="58">
        <f>SUM($AH122:$AM122)/SUM($AH$190:$AM$190)*'Capital Spending'!G$12*$AO$1</f>
        <v>0</v>
      </c>
      <c r="AU122" s="58">
        <f>SUM($AH122:$AM122)/SUM($AH$190:$AM$190)*'Capital Spending'!H$12*$AO$1</f>
        <v>0</v>
      </c>
      <c r="AV122" s="58">
        <f>SUM($AH122:$AM122)/SUM($AH$190:$AM$190)*'Capital Spending'!I$12*$AO$1</f>
        <v>0</v>
      </c>
      <c r="AW122" s="58">
        <f>SUM($AH122:$AM122)/SUM($AH$190:$AM$190)*'Capital Spending'!J$12*$AO$1</f>
        <v>0</v>
      </c>
      <c r="AX122" s="58">
        <f>SUM($AH122:$AM122)/SUM($AH$190:$AM$190)*'Capital Spending'!K$12*$AO$1</f>
        <v>0</v>
      </c>
      <c r="AY122" s="58">
        <f>SUM($AH122:$AM122)/SUM($AH$190:$AM$190)*'Capital Spending'!L$12*$AO$1</f>
        <v>0</v>
      </c>
      <c r="AZ122" s="58">
        <f>SUM($AH122:$AM122)/SUM($AH$190:$AM$190)*'Capital Spending'!M$12*$AO$1</f>
        <v>0</v>
      </c>
      <c r="BA122" s="58">
        <f>SUM($AH122:$AM122)/SUM($AH$190:$AM$190)*'Capital Spending'!N$12*$AO$1</f>
        <v>0</v>
      </c>
      <c r="BB122" s="58">
        <f>SUM($AH122:$AM122)/SUM($AH$190:$AM$190)*'Capital Spending'!O$12*$AO$1</f>
        <v>0</v>
      </c>
      <c r="BC122" s="58">
        <f>SUM($AH122:$AM122)/SUM($AH$190:$AM$190)*'Capital Spending'!P$12*$AO$1</f>
        <v>0</v>
      </c>
      <c r="BD122" s="58">
        <f>SUM($AH122:$AM122)/SUM($AH$190:$AM$190)*'Capital Spending'!Q$12*$AO$1</f>
        <v>0</v>
      </c>
      <c r="BE122" s="58">
        <f>SUM($AH122:$AM122)/SUM($AH$190:$AM$190)*'Capital Spending'!R$12*$AO$1</f>
        <v>0</v>
      </c>
      <c r="BF122" s="58">
        <f>SUM($AH122:$AM122)/SUM($AH$190:$AM$190)*'Capital Spending'!S$12*$AO$1</f>
        <v>0</v>
      </c>
      <c r="BG122" s="58">
        <f>SUM($AH122:$AM122)/SUM($AH$190:$AM$190)*'Capital Spending'!T$12*$AO$1</f>
        <v>0</v>
      </c>
      <c r="BH122" s="58">
        <f>SUM($AH122:$AM122)/SUM($AH$190:$AM$190)*'Capital Spending'!U$12*$AO$1</f>
        <v>0</v>
      </c>
      <c r="BI122" s="19"/>
      <c r="BJ122" s="107">
        <f t="shared" si="320"/>
        <v>0</v>
      </c>
      <c r="BK122" s="31">
        <f>'[20]Retires (Asset and Reserve)'!M43</f>
        <v>0</v>
      </c>
      <c r="BL122" s="31">
        <f>'[20]Retires (Asset and Reserve)'!N43</f>
        <v>0</v>
      </c>
      <c r="BM122" s="31">
        <f>'[20]Retires (Asset and Reserve)'!O43</f>
        <v>0</v>
      </c>
      <c r="BN122" s="31">
        <f>'[20]Retires (Asset and Reserve)'!P43</f>
        <v>0</v>
      </c>
      <c r="BO122" s="31">
        <f>'[20]Retires (Asset and Reserve)'!Q43</f>
        <v>0</v>
      </c>
      <c r="BP122" s="31">
        <f>'[20]Retires (Asset and Reserve)'!R43</f>
        <v>0</v>
      </c>
      <c r="BQ122" s="18">
        <f t="shared" si="321"/>
        <v>0</v>
      </c>
      <c r="BR122" s="19">
        <f t="shared" si="322"/>
        <v>0</v>
      </c>
      <c r="BS122" s="19">
        <f t="shared" si="323"/>
        <v>0</v>
      </c>
      <c r="BT122" s="19">
        <f t="shared" si="324"/>
        <v>0</v>
      </c>
      <c r="BU122" s="19">
        <f t="shared" si="325"/>
        <v>0</v>
      </c>
      <c r="BV122" s="19">
        <f t="shared" si="326"/>
        <v>0</v>
      </c>
      <c r="BW122" s="19">
        <f t="shared" si="327"/>
        <v>0</v>
      </c>
      <c r="BX122" s="19">
        <f t="shared" si="328"/>
        <v>0</v>
      </c>
      <c r="BY122" s="19">
        <f t="shared" si="329"/>
        <v>0</v>
      </c>
      <c r="BZ122" s="19">
        <f t="shared" si="330"/>
        <v>0</v>
      </c>
      <c r="CA122" s="19">
        <f t="shared" si="331"/>
        <v>0</v>
      </c>
      <c r="CB122" s="19">
        <f t="shared" si="332"/>
        <v>0</v>
      </c>
      <c r="CC122" s="19">
        <f t="shared" si="333"/>
        <v>0</v>
      </c>
      <c r="CD122" s="19">
        <f t="shared" si="334"/>
        <v>0</v>
      </c>
      <c r="CE122" s="19">
        <f t="shared" si="335"/>
        <v>0</v>
      </c>
      <c r="CF122" s="19">
        <f t="shared" si="336"/>
        <v>0</v>
      </c>
      <c r="CG122" s="19">
        <f t="shared" si="337"/>
        <v>0</v>
      </c>
      <c r="CH122" s="19">
        <f t="shared" si="338"/>
        <v>0</v>
      </c>
      <c r="CI122" s="19">
        <f t="shared" si="339"/>
        <v>0</v>
      </c>
      <c r="CJ122" s="19">
        <f t="shared" si="340"/>
        <v>0</v>
      </c>
      <c r="CK122" s="19">
        <f t="shared" si="341"/>
        <v>0</v>
      </c>
      <c r="CL122" s="19"/>
      <c r="CM122" s="18">
        <f>'[20]Transfers (Asset and Reserve)'!N43</f>
        <v>0</v>
      </c>
      <c r="CN122" s="18">
        <f>'[20]Transfers (Asset and Reserve)'!O43</f>
        <v>0</v>
      </c>
      <c r="CO122" s="18">
        <f>'[20]Transfers (Asset and Reserve)'!P43</f>
        <v>0</v>
      </c>
      <c r="CP122" s="18">
        <f>'[20]Transfers (Asset and Reserve)'!Q43</f>
        <v>0</v>
      </c>
      <c r="CQ122" s="18">
        <f>'[20]Transfers (Asset and Reserve)'!R43</f>
        <v>0</v>
      </c>
      <c r="CR122" s="18">
        <f>'[20]Transfers (Asset and Reserve)'!S43</f>
        <v>0</v>
      </c>
      <c r="CS122" s="18">
        <v>0</v>
      </c>
      <c r="CT122" s="18">
        <v>0</v>
      </c>
      <c r="CU122" s="18">
        <v>0</v>
      </c>
      <c r="CV122" s="18">
        <v>0</v>
      </c>
      <c r="CW122" s="18">
        <v>0</v>
      </c>
      <c r="CX122" s="18">
        <v>0</v>
      </c>
      <c r="CY122" s="19">
        <v>0</v>
      </c>
      <c r="CZ122" s="19">
        <v>0</v>
      </c>
      <c r="DA122" s="19">
        <v>0</v>
      </c>
      <c r="DB122" s="19">
        <v>0</v>
      </c>
      <c r="DC122" s="19">
        <v>0</v>
      </c>
      <c r="DD122" s="19">
        <v>0</v>
      </c>
      <c r="DE122" s="19">
        <v>0</v>
      </c>
      <c r="DF122" s="19">
        <v>0</v>
      </c>
      <c r="DG122" s="19">
        <v>0</v>
      </c>
      <c r="DH122" s="19">
        <v>0</v>
      </c>
      <c r="DI122" s="19">
        <v>0</v>
      </c>
      <c r="DJ122" s="19">
        <v>0</v>
      </c>
      <c r="DK122" s="19">
        <v>0</v>
      </c>
      <c r="DL122" s="19">
        <v>0</v>
      </c>
      <c r="DM122" s="19">
        <v>0</v>
      </c>
      <c r="DN122" s="19"/>
    </row>
    <row r="123" spans="1:118">
      <c r="A123" s="48">
        <v>35200</v>
      </c>
      <c r="B123" t="s">
        <v>86</v>
      </c>
      <c r="C123" s="51">
        <f t="shared" si="290"/>
        <v>7464274.1830769219</v>
      </c>
      <c r="D123" s="51">
        <f t="shared" si="291"/>
        <v>7430333.9399999985</v>
      </c>
      <c r="E123" s="21">
        <f>'[20]Asset End Balances'!N44</f>
        <v>7540639.7300000004</v>
      </c>
      <c r="F123" s="19">
        <f t="shared" si="292"/>
        <v>7540639.7300000004</v>
      </c>
      <c r="G123" s="19">
        <f t="shared" si="293"/>
        <v>7540639.7300000004</v>
      </c>
      <c r="H123" s="19">
        <f t="shared" si="294"/>
        <v>7540639.7300000004</v>
      </c>
      <c r="I123" s="19">
        <f t="shared" si="295"/>
        <v>7430333.9400000004</v>
      </c>
      <c r="J123" s="19">
        <f t="shared" si="296"/>
        <v>7430333.9400000004</v>
      </c>
      <c r="K123" s="19">
        <f t="shared" si="297"/>
        <v>7430333.9400000004</v>
      </c>
      <c r="L123" s="19">
        <f t="shared" si="298"/>
        <v>7430333.9400000004</v>
      </c>
      <c r="M123" s="19">
        <f t="shared" si="299"/>
        <v>7430333.9400000004</v>
      </c>
      <c r="N123" s="19">
        <f t="shared" si="300"/>
        <v>7430333.9400000004</v>
      </c>
      <c r="O123" s="19">
        <f t="shared" si="301"/>
        <v>7430333.9400000004</v>
      </c>
      <c r="P123" s="19">
        <f t="shared" si="302"/>
        <v>7430333.9400000004</v>
      </c>
      <c r="Q123" s="19">
        <f t="shared" si="303"/>
        <v>7430333.9400000004</v>
      </c>
      <c r="R123" s="19">
        <f t="shared" si="304"/>
        <v>7430333.9400000004</v>
      </c>
      <c r="S123" s="19">
        <f t="shared" si="305"/>
        <v>7430333.9400000004</v>
      </c>
      <c r="T123" s="19">
        <f t="shared" si="306"/>
        <v>7430333.9400000004</v>
      </c>
      <c r="U123" s="19">
        <f t="shared" si="307"/>
        <v>7430333.9400000004</v>
      </c>
      <c r="V123" s="19">
        <f t="shared" si="308"/>
        <v>7430333.9400000004</v>
      </c>
      <c r="W123" s="19">
        <f t="shared" si="309"/>
        <v>7430333.9400000004</v>
      </c>
      <c r="X123" s="19">
        <f t="shared" si="310"/>
        <v>7430333.9400000004</v>
      </c>
      <c r="Y123" s="19">
        <f t="shared" si="311"/>
        <v>7430333.9400000004</v>
      </c>
      <c r="Z123" s="19">
        <f t="shared" si="312"/>
        <v>7430333.9400000004</v>
      </c>
      <c r="AA123" s="19">
        <f t="shared" si="313"/>
        <v>7430333.9400000004</v>
      </c>
      <c r="AB123" s="19">
        <f t="shared" si="314"/>
        <v>7430333.9400000004</v>
      </c>
      <c r="AC123" s="19">
        <f t="shared" si="315"/>
        <v>7430333.9400000004</v>
      </c>
      <c r="AD123" s="19">
        <f t="shared" si="316"/>
        <v>7430333.9400000004</v>
      </c>
      <c r="AE123" s="19">
        <f t="shared" si="317"/>
        <v>7430333.9400000004</v>
      </c>
      <c r="AF123" s="19">
        <f t="shared" si="318"/>
        <v>7430333.9400000004</v>
      </c>
      <c r="AH123" s="18">
        <f>'[20]Additions (Asset and Reserve)'!O44</f>
        <v>0</v>
      </c>
      <c r="AI123" s="18">
        <f>'[20]Additions (Asset and Reserve)'!P44</f>
        <v>0</v>
      </c>
      <c r="AJ123" s="18">
        <f>'[20]Additions (Asset and Reserve)'!Q44</f>
        <v>0</v>
      </c>
      <c r="AK123" s="18">
        <f>'[20]Additions (Asset and Reserve)'!R44</f>
        <v>0</v>
      </c>
      <c r="AL123" s="18">
        <f>'[20]Additions (Asset and Reserve)'!S44</f>
        <v>0</v>
      </c>
      <c r="AM123" s="18">
        <f>'[20]Additions (Asset and Reserve)'!T44</f>
        <v>0</v>
      </c>
      <c r="AN123" s="58">
        <f t="shared" si="319"/>
        <v>0</v>
      </c>
      <c r="AO123" s="58">
        <f t="shared" si="319"/>
        <v>0</v>
      </c>
      <c r="AP123" s="58">
        <f t="shared" si="319"/>
        <v>0</v>
      </c>
      <c r="AQ123" s="58">
        <f>SUM($AH123:$AM123)/SUM($AH$190:$AM$190)*'Capital Spending'!D$12*$AO$1</f>
        <v>0</v>
      </c>
      <c r="AR123" s="58">
        <f>SUM($AH123:$AM123)/SUM($AH$190:$AM$190)*'Capital Spending'!E$12*$AO$1</f>
        <v>0</v>
      </c>
      <c r="AS123" s="58">
        <f>SUM($AH123:$AM123)/SUM($AH$190:$AM$190)*'Capital Spending'!F$12*$AO$1</f>
        <v>0</v>
      </c>
      <c r="AT123" s="58">
        <f>SUM($AH123:$AM123)/SUM($AH$190:$AM$190)*'Capital Spending'!G$12*$AO$1</f>
        <v>0</v>
      </c>
      <c r="AU123" s="58">
        <f>SUM($AH123:$AM123)/SUM($AH$190:$AM$190)*'Capital Spending'!H$12*$AO$1</f>
        <v>0</v>
      </c>
      <c r="AV123" s="58">
        <f>SUM($AH123:$AM123)/SUM($AH$190:$AM$190)*'Capital Spending'!I$12*$AO$1</f>
        <v>0</v>
      </c>
      <c r="AW123" s="58">
        <f>SUM($AH123:$AM123)/SUM($AH$190:$AM$190)*'Capital Spending'!J$12*$AO$1</f>
        <v>0</v>
      </c>
      <c r="AX123" s="58">
        <f>SUM($AH123:$AM123)/SUM($AH$190:$AM$190)*'Capital Spending'!K$12*$AO$1</f>
        <v>0</v>
      </c>
      <c r="AY123" s="58">
        <f>SUM($AH123:$AM123)/SUM($AH$190:$AM$190)*'Capital Spending'!L$12*$AO$1</f>
        <v>0</v>
      </c>
      <c r="AZ123" s="58">
        <f>SUM($AH123:$AM123)/SUM($AH$190:$AM$190)*'Capital Spending'!M$12*$AO$1</f>
        <v>0</v>
      </c>
      <c r="BA123" s="58">
        <f>SUM($AH123:$AM123)/SUM($AH$190:$AM$190)*'Capital Spending'!N$12*$AO$1</f>
        <v>0</v>
      </c>
      <c r="BB123" s="58">
        <f>SUM($AH123:$AM123)/SUM($AH$190:$AM$190)*'Capital Spending'!O$12*$AO$1</f>
        <v>0</v>
      </c>
      <c r="BC123" s="58">
        <f>SUM($AH123:$AM123)/SUM($AH$190:$AM$190)*'Capital Spending'!P$12*$AO$1</f>
        <v>0</v>
      </c>
      <c r="BD123" s="58">
        <f>SUM($AH123:$AM123)/SUM($AH$190:$AM$190)*'Capital Spending'!Q$12*$AO$1</f>
        <v>0</v>
      </c>
      <c r="BE123" s="58">
        <f>SUM($AH123:$AM123)/SUM($AH$190:$AM$190)*'Capital Spending'!R$12*$AO$1</f>
        <v>0</v>
      </c>
      <c r="BF123" s="58">
        <f>SUM($AH123:$AM123)/SUM($AH$190:$AM$190)*'Capital Spending'!S$12*$AO$1</f>
        <v>0</v>
      </c>
      <c r="BG123" s="58">
        <f>SUM($AH123:$AM123)/SUM($AH$190:$AM$190)*'Capital Spending'!T$12*$AO$1</f>
        <v>0</v>
      </c>
      <c r="BH123" s="58">
        <f>SUM($AH123:$AM123)/SUM($AH$190:$AM$190)*'Capital Spending'!U$12*$AO$1</f>
        <v>0</v>
      </c>
      <c r="BI123" s="19"/>
      <c r="BJ123" s="107">
        <f t="shared" si="320"/>
        <v>0</v>
      </c>
      <c r="BK123" s="31">
        <f>'[20]Retires (Asset and Reserve)'!M44</f>
        <v>0</v>
      </c>
      <c r="BL123" s="31">
        <f>'[20]Retires (Asset and Reserve)'!N44</f>
        <v>0</v>
      </c>
      <c r="BM123" s="31">
        <f>'[20]Retires (Asset and Reserve)'!O44</f>
        <v>0</v>
      </c>
      <c r="BN123" s="31">
        <f>'[20]Retires (Asset and Reserve)'!P44</f>
        <v>-110305.79</v>
      </c>
      <c r="BO123" s="31">
        <f>'[20]Retires (Asset and Reserve)'!Q44</f>
        <v>0</v>
      </c>
      <c r="BP123" s="31">
        <f>'[20]Retires (Asset and Reserve)'!R44</f>
        <v>0</v>
      </c>
      <c r="BQ123" s="18">
        <f t="shared" si="321"/>
        <v>0</v>
      </c>
      <c r="BR123" s="19">
        <f t="shared" si="322"/>
        <v>0</v>
      </c>
      <c r="BS123" s="19">
        <f t="shared" si="323"/>
        <v>0</v>
      </c>
      <c r="BT123" s="19">
        <f t="shared" si="324"/>
        <v>0</v>
      </c>
      <c r="BU123" s="19">
        <f t="shared" si="325"/>
        <v>0</v>
      </c>
      <c r="BV123" s="19">
        <f t="shared" si="326"/>
        <v>0</v>
      </c>
      <c r="BW123" s="19">
        <f t="shared" si="327"/>
        <v>0</v>
      </c>
      <c r="BX123" s="19">
        <f t="shared" si="328"/>
        <v>0</v>
      </c>
      <c r="BY123" s="19">
        <f t="shared" si="329"/>
        <v>0</v>
      </c>
      <c r="BZ123" s="19">
        <f t="shared" si="330"/>
        <v>0</v>
      </c>
      <c r="CA123" s="19">
        <f t="shared" si="331"/>
        <v>0</v>
      </c>
      <c r="CB123" s="19">
        <f t="shared" si="332"/>
        <v>0</v>
      </c>
      <c r="CC123" s="19">
        <f t="shared" si="333"/>
        <v>0</v>
      </c>
      <c r="CD123" s="19">
        <f t="shared" si="334"/>
        <v>0</v>
      </c>
      <c r="CE123" s="19">
        <f t="shared" si="335"/>
        <v>0</v>
      </c>
      <c r="CF123" s="19">
        <f t="shared" si="336"/>
        <v>0</v>
      </c>
      <c r="CG123" s="19">
        <f t="shared" si="337"/>
        <v>0</v>
      </c>
      <c r="CH123" s="19">
        <f t="shared" si="338"/>
        <v>0</v>
      </c>
      <c r="CI123" s="19">
        <f t="shared" si="339"/>
        <v>0</v>
      </c>
      <c r="CJ123" s="19">
        <f t="shared" si="340"/>
        <v>0</v>
      </c>
      <c r="CK123" s="19">
        <f t="shared" si="341"/>
        <v>0</v>
      </c>
      <c r="CL123" s="19"/>
      <c r="CM123" s="18">
        <f>'[20]Transfers (Asset and Reserve)'!N44</f>
        <v>0</v>
      </c>
      <c r="CN123" s="18">
        <f>'[20]Transfers (Asset and Reserve)'!O44</f>
        <v>0</v>
      </c>
      <c r="CO123" s="18">
        <f>'[20]Transfers (Asset and Reserve)'!P44</f>
        <v>0</v>
      </c>
      <c r="CP123" s="18">
        <f>'[20]Transfers (Asset and Reserve)'!Q44</f>
        <v>0</v>
      </c>
      <c r="CQ123" s="18">
        <f>'[20]Transfers (Asset and Reserve)'!R44</f>
        <v>0</v>
      </c>
      <c r="CR123" s="18">
        <f>'[20]Transfers (Asset and Reserve)'!S44</f>
        <v>0</v>
      </c>
      <c r="CS123" s="18">
        <v>0</v>
      </c>
      <c r="CT123" s="18">
        <v>0</v>
      </c>
      <c r="CU123" s="18">
        <v>0</v>
      </c>
      <c r="CV123" s="18">
        <v>0</v>
      </c>
      <c r="CW123" s="18">
        <v>0</v>
      </c>
      <c r="CX123" s="18">
        <v>0</v>
      </c>
      <c r="CY123" s="19">
        <v>0</v>
      </c>
      <c r="CZ123" s="19">
        <v>0</v>
      </c>
      <c r="DA123" s="19">
        <v>0</v>
      </c>
      <c r="DB123" s="19">
        <v>0</v>
      </c>
      <c r="DC123" s="19">
        <v>0</v>
      </c>
      <c r="DD123" s="19">
        <v>0</v>
      </c>
      <c r="DE123" s="19">
        <v>0</v>
      </c>
      <c r="DF123" s="19">
        <v>0</v>
      </c>
      <c r="DG123" s="19">
        <v>0</v>
      </c>
      <c r="DH123" s="19">
        <v>0</v>
      </c>
      <c r="DI123" s="19">
        <v>0</v>
      </c>
      <c r="DJ123" s="19">
        <v>0</v>
      </c>
      <c r="DK123" s="19">
        <v>0</v>
      </c>
      <c r="DL123" s="19">
        <v>0</v>
      </c>
      <c r="DM123" s="19">
        <v>0</v>
      </c>
      <c r="DN123" s="19"/>
    </row>
    <row r="124" spans="1:118">
      <c r="A124" s="48">
        <v>35201</v>
      </c>
      <c r="B124" t="s">
        <v>87</v>
      </c>
      <c r="C124" s="51">
        <f t="shared" si="290"/>
        <v>1699998.5399999993</v>
      </c>
      <c r="D124" s="51">
        <f t="shared" si="291"/>
        <v>1699998.5399999993</v>
      </c>
      <c r="E124" s="21">
        <f>'[20]Asset End Balances'!N45</f>
        <v>1699998.54</v>
      </c>
      <c r="F124" s="19">
        <f t="shared" si="292"/>
        <v>1699998.54</v>
      </c>
      <c r="G124" s="19">
        <f t="shared" si="293"/>
        <v>1699998.54</v>
      </c>
      <c r="H124" s="19">
        <f t="shared" si="294"/>
        <v>1699998.54</v>
      </c>
      <c r="I124" s="19">
        <f t="shared" si="295"/>
        <v>1699998.54</v>
      </c>
      <c r="J124" s="19">
        <f t="shared" si="296"/>
        <v>1699998.54</v>
      </c>
      <c r="K124" s="19">
        <f t="shared" si="297"/>
        <v>1699998.54</v>
      </c>
      <c r="L124" s="19">
        <f t="shared" si="298"/>
        <v>1699998.54</v>
      </c>
      <c r="M124" s="19">
        <f t="shared" si="299"/>
        <v>1699998.54</v>
      </c>
      <c r="N124" s="19">
        <f t="shared" si="300"/>
        <v>1699998.54</v>
      </c>
      <c r="O124" s="19">
        <f t="shared" si="301"/>
        <v>1699998.54</v>
      </c>
      <c r="P124" s="19">
        <f t="shared" si="302"/>
        <v>1699998.54</v>
      </c>
      <c r="Q124" s="19">
        <f t="shared" si="303"/>
        <v>1699998.54</v>
      </c>
      <c r="R124" s="19">
        <f t="shared" si="304"/>
        <v>1699998.54</v>
      </c>
      <c r="S124" s="19">
        <f t="shared" si="305"/>
        <v>1699998.54</v>
      </c>
      <c r="T124" s="19">
        <f t="shared" si="306"/>
        <v>1699998.54</v>
      </c>
      <c r="U124" s="19">
        <f t="shared" si="307"/>
        <v>1699998.54</v>
      </c>
      <c r="V124" s="19">
        <f t="shared" si="308"/>
        <v>1699998.54</v>
      </c>
      <c r="W124" s="19">
        <f t="shared" si="309"/>
        <v>1699998.54</v>
      </c>
      <c r="X124" s="19">
        <f t="shared" si="310"/>
        <v>1699998.54</v>
      </c>
      <c r="Y124" s="19">
        <f t="shared" si="311"/>
        <v>1699998.54</v>
      </c>
      <c r="Z124" s="19">
        <f t="shared" si="312"/>
        <v>1699998.54</v>
      </c>
      <c r="AA124" s="19">
        <f t="shared" si="313"/>
        <v>1699998.54</v>
      </c>
      <c r="AB124" s="19">
        <f t="shared" si="314"/>
        <v>1699998.54</v>
      </c>
      <c r="AC124" s="19">
        <f t="shared" si="315"/>
        <v>1699998.54</v>
      </c>
      <c r="AD124" s="19">
        <f t="shared" si="316"/>
        <v>1699998.54</v>
      </c>
      <c r="AE124" s="19">
        <f t="shared" si="317"/>
        <v>1699998.54</v>
      </c>
      <c r="AF124" s="19">
        <f t="shared" si="318"/>
        <v>1699998.54</v>
      </c>
      <c r="AH124" s="18">
        <f>'[20]Additions (Asset and Reserve)'!O45</f>
        <v>0</v>
      </c>
      <c r="AI124" s="18">
        <f>'[20]Additions (Asset and Reserve)'!P45</f>
        <v>0</v>
      </c>
      <c r="AJ124" s="18">
        <f>'[20]Additions (Asset and Reserve)'!Q45</f>
        <v>0</v>
      </c>
      <c r="AK124" s="18">
        <f>'[20]Additions (Asset and Reserve)'!R45</f>
        <v>0</v>
      </c>
      <c r="AL124" s="18">
        <f>'[20]Additions (Asset and Reserve)'!S45</f>
        <v>0</v>
      </c>
      <c r="AM124" s="18">
        <f>'[20]Additions (Asset and Reserve)'!T45</f>
        <v>0</v>
      </c>
      <c r="AN124" s="58">
        <f t="shared" si="319"/>
        <v>0</v>
      </c>
      <c r="AO124" s="58">
        <f t="shared" si="319"/>
        <v>0</v>
      </c>
      <c r="AP124" s="58">
        <f t="shared" si="319"/>
        <v>0</v>
      </c>
      <c r="AQ124" s="58">
        <f>SUM($AH124:$AM124)/SUM($AH$190:$AM$190)*'Capital Spending'!D$12*$AO$1</f>
        <v>0</v>
      </c>
      <c r="AR124" s="58">
        <f>SUM($AH124:$AM124)/SUM($AH$190:$AM$190)*'Capital Spending'!E$12*$AO$1</f>
        <v>0</v>
      </c>
      <c r="AS124" s="58">
        <f>SUM($AH124:$AM124)/SUM($AH$190:$AM$190)*'Capital Spending'!F$12*$AO$1</f>
        <v>0</v>
      </c>
      <c r="AT124" s="58">
        <f>SUM($AH124:$AM124)/SUM($AH$190:$AM$190)*'Capital Spending'!G$12*$AO$1</f>
        <v>0</v>
      </c>
      <c r="AU124" s="58">
        <f>SUM($AH124:$AM124)/SUM($AH$190:$AM$190)*'Capital Spending'!H$12*$AO$1</f>
        <v>0</v>
      </c>
      <c r="AV124" s="58">
        <f>SUM($AH124:$AM124)/SUM($AH$190:$AM$190)*'Capital Spending'!I$12*$AO$1</f>
        <v>0</v>
      </c>
      <c r="AW124" s="58">
        <f>SUM($AH124:$AM124)/SUM($AH$190:$AM$190)*'Capital Spending'!J$12*$AO$1</f>
        <v>0</v>
      </c>
      <c r="AX124" s="58">
        <f>SUM($AH124:$AM124)/SUM($AH$190:$AM$190)*'Capital Spending'!K$12*$AO$1</f>
        <v>0</v>
      </c>
      <c r="AY124" s="58">
        <f>SUM($AH124:$AM124)/SUM($AH$190:$AM$190)*'Capital Spending'!L$12*$AO$1</f>
        <v>0</v>
      </c>
      <c r="AZ124" s="58">
        <f>SUM($AH124:$AM124)/SUM($AH$190:$AM$190)*'Capital Spending'!M$12*$AO$1</f>
        <v>0</v>
      </c>
      <c r="BA124" s="58">
        <f>SUM($AH124:$AM124)/SUM($AH$190:$AM$190)*'Capital Spending'!N$12*$AO$1</f>
        <v>0</v>
      </c>
      <c r="BB124" s="58">
        <f>SUM($AH124:$AM124)/SUM($AH$190:$AM$190)*'Capital Spending'!O$12*$AO$1</f>
        <v>0</v>
      </c>
      <c r="BC124" s="58">
        <f>SUM($AH124:$AM124)/SUM($AH$190:$AM$190)*'Capital Spending'!P$12*$AO$1</f>
        <v>0</v>
      </c>
      <c r="BD124" s="58">
        <f>SUM($AH124:$AM124)/SUM($AH$190:$AM$190)*'Capital Spending'!Q$12*$AO$1</f>
        <v>0</v>
      </c>
      <c r="BE124" s="58">
        <f>SUM($AH124:$AM124)/SUM($AH$190:$AM$190)*'Capital Spending'!R$12*$AO$1</f>
        <v>0</v>
      </c>
      <c r="BF124" s="58">
        <f>SUM($AH124:$AM124)/SUM($AH$190:$AM$190)*'Capital Spending'!S$12*$AO$1</f>
        <v>0</v>
      </c>
      <c r="BG124" s="58">
        <f>SUM($AH124:$AM124)/SUM($AH$190:$AM$190)*'Capital Spending'!T$12*$AO$1</f>
        <v>0</v>
      </c>
      <c r="BH124" s="58">
        <f>SUM($AH124:$AM124)/SUM($AH$190:$AM$190)*'Capital Spending'!U$12*$AO$1</f>
        <v>0</v>
      </c>
      <c r="BI124" s="19"/>
      <c r="BJ124" s="107">
        <f t="shared" si="320"/>
        <v>0</v>
      </c>
      <c r="BK124" s="31">
        <f>'[20]Retires (Asset and Reserve)'!M45</f>
        <v>0</v>
      </c>
      <c r="BL124" s="31">
        <f>'[20]Retires (Asset and Reserve)'!N45</f>
        <v>0</v>
      </c>
      <c r="BM124" s="31">
        <f>'[20]Retires (Asset and Reserve)'!O45</f>
        <v>0</v>
      </c>
      <c r="BN124" s="31">
        <f>'[20]Retires (Asset and Reserve)'!P45</f>
        <v>0</v>
      </c>
      <c r="BO124" s="31">
        <f>'[20]Retires (Asset and Reserve)'!Q45</f>
        <v>0</v>
      </c>
      <c r="BP124" s="31">
        <f>'[20]Retires (Asset and Reserve)'!R45</f>
        <v>0</v>
      </c>
      <c r="BQ124" s="18">
        <f t="shared" si="321"/>
        <v>0</v>
      </c>
      <c r="BR124" s="19">
        <f t="shared" si="322"/>
        <v>0</v>
      </c>
      <c r="BS124" s="19">
        <f t="shared" si="323"/>
        <v>0</v>
      </c>
      <c r="BT124" s="19">
        <f t="shared" si="324"/>
        <v>0</v>
      </c>
      <c r="BU124" s="19">
        <f t="shared" si="325"/>
        <v>0</v>
      </c>
      <c r="BV124" s="19">
        <f t="shared" si="326"/>
        <v>0</v>
      </c>
      <c r="BW124" s="19">
        <f t="shared" si="327"/>
        <v>0</v>
      </c>
      <c r="BX124" s="19">
        <f t="shared" si="328"/>
        <v>0</v>
      </c>
      <c r="BY124" s="19">
        <f t="shared" si="329"/>
        <v>0</v>
      </c>
      <c r="BZ124" s="19">
        <f t="shared" si="330"/>
        <v>0</v>
      </c>
      <c r="CA124" s="19">
        <f t="shared" si="331"/>
        <v>0</v>
      </c>
      <c r="CB124" s="19">
        <f t="shared" si="332"/>
        <v>0</v>
      </c>
      <c r="CC124" s="19">
        <f t="shared" si="333"/>
        <v>0</v>
      </c>
      <c r="CD124" s="19">
        <f t="shared" si="334"/>
        <v>0</v>
      </c>
      <c r="CE124" s="19">
        <f t="shared" si="335"/>
        <v>0</v>
      </c>
      <c r="CF124" s="19">
        <f t="shared" si="336"/>
        <v>0</v>
      </c>
      <c r="CG124" s="19">
        <f t="shared" si="337"/>
        <v>0</v>
      </c>
      <c r="CH124" s="19">
        <f t="shared" si="338"/>
        <v>0</v>
      </c>
      <c r="CI124" s="19">
        <f t="shared" si="339"/>
        <v>0</v>
      </c>
      <c r="CJ124" s="19">
        <f t="shared" si="340"/>
        <v>0</v>
      </c>
      <c r="CK124" s="19">
        <f t="shared" si="341"/>
        <v>0</v>
      </c>
      <c r="CL124" s="19"/>
      <c r="CM124" s="18">
        <f>'[20]Transfers (Asset and Reserve)'!N45</f>
        <v>0</v>
      </c>
      <c r="CN124" s="18">
        <f>'[20]Transfers (Asset and Reserve)'!O45</f>
        <v>0</v>
      </c>
      <c r="CO124" s="18">
        <f>'[20]Transfers (Asset and Reserve)'!P45</f>
        <v>0</v>
      </c>
      <c r="CP124" s="18">
        <f>'[20]Transfers (Asset and Reserve)'!Q45</f>
        <v>0</v>
      </c>
      <c r="CQ124" s="18">
        <f>'[20]Transfers (Asset and Reserve)'!R45</f>
        <v>0</v>
      </c>
      <c r="CR124" s="18">
        <f>'[20]Transfers (Asset and Reserve)'!S45</f>
        <v>0</v>
      </c>
      <c r="CS124" s="18">
        <v>0</v>
      </c>
      <c r="CT124" s="18">
        <v>0</v>
      </c>
      <c r="CU124" s="18">
        <v>0</v>
      </c>
      <c r="CV124" s="18">
        <v>0</v>
      </c>
      <c r="CW124" s="18">
        <v>0</v>
      </c>
      <c r="CX124" s="18">
        <v>0</v>
      </c>
      <c r="CY124" s="19">
        <v>0</v>
      </c>
      <c r="CZ124" s="19">
        <v>0</v>
      </c>
      <c r="DA124" s="19">
        <v>0</v>
      </c>
      <c r="DB124" s="19">
        <v>0</v>
      </c>
      <c r="DC124" s="19">
        <v>0</v>
      </c>
      <c r="DD124" s="19">
        <v>0</v>
      </c>
      <c r="DE124" s="19">
        <v>0</v>
      </c>
      <c r="DF124" s="19">
        <v>0</v>
      </c>
      <c r="DG124" s="19">
        <v>0</v>
      </c>
      <c r="DH124" s="19">
        <v>0</v>
      </c>
      <c r="DI124" s="19">
        <v>0</v>
      </c>
      <c r="DJ124" s="19">
        <v>0</v>
      </c>
      <c r="DK124" s="19">
        <v>0</v>
      </c>
      <c r="DL124" s="19">
        <v>0</v>
      </c>
      <c r="DM124" s="19">
        <v>0</v>
      </c>
      <c r="DN124" s="19"/>
    </row>
    <row r="125" spans="1:118">
      <c r="A125" s="48">
        <v>35202</v>
      </c>
      <c r="B125" t="s">
        <v>88</v>
      </c>
      <c r="C125" s="51">
        <f t="shared" si="290"/>
        <v>415818.86</v>
      </c>
      <c r="D125" s="51">
        <f t="shared" si="291"/>
        <v>415818.86</v>
      </c>
      <c r="E125" s="21">
        <f>'[20]Asset End Balances'!N46</f>
        <v>415818.86</v>
      </c>
      <c r="F125" s="19">
        <f t="shared" si="292"/>
        <v>415818.86</v>
      </c>
      <c r="G125" s="19">
        <f t="shared" si="293"/>
        <v>415818.86</v>
      </c>
      <c r="H125" s="19">
        <f t="shared" si="294"/>
        <v>415818.86</v>
      </c>
      <c r="I125" s="19">
        <f t="shared" si="295"/>
        <v>415818.86</v>
      </c>
      <c r="J125" s="19">
        <f t="shared" si="296"/>
        <v>415818.86</v>
      </c>
      <c r="K125" s="19">
        <f t="shared" si="297"/>
        <v>415818.86</v>
      </c>
      <c r="L125" s="19">
        <f t="shared" si="298"/>
        <v>415818.86</v>
      </c>
      <c r="M125" s="19">
        <f t="shared" si="299"/>
        <v>415818.86</v>
      </c>
      <c r="N125" s="19">
        <f t="shared" si="300"/>
        <v>415818.86</v>
      </c>
      <c r="O125" s="19">
        <f t="shared" si="301"/>
        <v>415818.86</v>
      </c>
      <c r="P125" s="19">
        <f t="shared" si="302"/>
        <v>415818.86</v>
      </c>
      <c r="Q125" s="19">
        <f t="shared" si="303"/>
        <v>415818.86</v>
      </c>
      <c r="R125" s="19">
        <f t="shared" si="304"/>
        <v>415818.86</v>
      </c>
      <c r="S125" s="19">
        <f t="shared" si="305"/>
        <v>415818.86</v>
      </c>
      <c r="T125" s="19">
        <f t="shared" si="306"/>
        <v>415818.86</v>
      </c>
      <c r="U125" s="19">
        <f t="shared" si="307"/>
        <v>415818.86</v>
      </c>
      <c r="V125" s="19">
        <f t="shared" si="308"/>
        <v>415818.86</v>
      </c>
      <c r="W125" s="19">
        <f t="shared" si="309"/>
        <v>415818.86</v>
      </c>
      <c r="X125" s="19">
        <f t="shared" si="310"/>
        <v>415818.86</v>
      </c>
      <c r="Y125" s="19">
        <f t="shared" si="311"/>
        <v>415818.86</v>
      </c>
      <c r="Z125" s="19">
        <f t="shared" si="312"/>
        <v>415818.86</v>
      </c>
      <c r="AA125" s="19">
        <f t="shared" si="313"/>
        <v>415818.86</v>
      </c>
      <c r="AB125" s="19">
        <f t="shared" si="314"/>
        <v>415818.86</v>
      </c>
      <c r="AC125" s="19">
        <f t="shared" si="315"/>
        <v>415818.86</v>
      </c>
      <c r="AD125" s="19">
        <f t="shared" si="316"/>
        <v>415818.86</v>
      </c>
      <c r="AE125" s="19">
        <f t="shared" si="317"/>
        <v>415818.86</v>
      </c>
      <c r="AF125" s="19">
        <f t="shared" si="318"/>
        <v>415818.86</v>
      </c>
      <c r="AH125" s="18">
        <f>'[20]Additions (Asset and Reserve)'!O46</f>
        <v>0</v>
      </c>
      <c r="AI125" s="18">
        <f>'[20]Additions (Asset and Reserve)'!P46</f>
        <v>0</v>
      </c>
      <c r="AJ125" s="18">
        <f>'[20]Additions (Asset and Reserve)'!Q46</f>
        <v>0</v>
      </c>
      <c r="AK125" s="18">
        <f>'[20]Additions (Asset and Reserve)'!R46</f>
        <v>0</v>
      </c>
      <c r="AL125" s="18">
        <f>'[20]Additions (Asset and Reserve)'!S46</f>
        <v>0</v>
      </c>
      <c r="AM125" s="18">
        <f>'[20]Additions (Asset and Reserve)'!T46</f>
        <v>0</v>
      </c>
      <c r="AN125" s="58">
        <f t="shared" si="319"/>
        <v>0</v>
      </c>
      <c r="AO125" s="58">
        <f t="shared" si="319"/>
        <v>0</v>
      </c>
      <c r="AP125" s="58">
        <f t="shared" si="319"/>
        <v>0</v>
      </c>
      <c r="AQ125" s="58">
        <f>SUM($AH125:$AM125)/SUM($AH$190:$AM$190)*'Capital Spending'!D$12*$AO$1</f>
        <v>0</v>
      </c>
      <c r="AR125" s="58">
        <f>SUM($AH125:$AM125)/SUM($AH$190:$AM$190)*'Capital Spending'!E$12*$AO$1</f>
        <v>0</v>
      </c>
      <c r="AS125" s="58">
        <f>SUM($AH125:$AM125)/SUM($AH$190:$AM$190)*'Capital Spending'!F$12*$AO$1</f>
        <v>0</v>
      </c>
      <c r="AT125" s="58">
        <f>SUM($AH125:$AM125)/SUM($AH$190:$AM$190)*'Capital Spending'!G$12*$AO$1</f>
        <v>0</v>
      </c>
      <c r="AU125" s="58">
        <f>SUM($AH125:$AM125)/SUM($AH$190:$AM$190)*'Capital Spending'!H$12*$AO$1</f>
        <v>0</v>
      </c>
      <c r="AV125" s="58">
        <f>SUM($AH125:$AM125)/SUM($AH$190:$AM$190)*'Capital Spending'!I$12*$AO$1</f>
        <v>0</v>
      </c>
      <c r="AW125" s="58">
        <f>SUM($AH125:$AM125)/SUM($AH$190:$AM$190)*'Capital Spending'!J$12*$AO$1</f>
        <v>0</v>
      </c>
      <c r="AX125" s="58">
        <f>SUM($AH125:$AM125)/SUM($AH$190:$AM$190)*'Capital Spending'!K$12*$AO$1</f>
        <v>0</v>
      </c>
      <c r="AY125" s="58">
        <f>SUM($AH125:$AM125)/SUM($AH$190:$AM$190)*'Capital Spending'!L$12*$AO$1</f>
        <v>0</v>
      </c>
      <c r="AZ125" s="58">
        <f>SUM($AH125:$AM125)/SUM($AH$190:$AM$190)*'Capital Spending'!M$12*$AO$1</f>
        <v>0</v>
      </c>
      <c r="BA125" s="58">
        <f>SUM($AH125:$AM125)/SUM($AH$190:$AM$190)*'Capital Spending'!N$12*$AO$1</f>
        <v>0</v>
      </c>
      <c r="BB125" s="58">
        <f>SUM($AH125:$AM125)/SUM($AH$190:$AM$190)*'Capital Spending'!O$12*$AO$1</f>
        <v>0</v>
      </c>
      <c r="BC125" s="58">
        <f>SUM($AH125:$AM125)/SUM($AH$190:$AM$190)*'Capital Spending'!P$12*$AO$1</f>
        <v>0</v>
      </c>
      <c r="BD125" s="58">
        <f>SUM($AH125:$AM125)/SUM($AH$190:$AM$190)*'Capital Spending'!Q$12*$AO$1</f>
        <v>0</v>
      </c>
      <c r="BE125" s="58">
        <f>SUM($AH125:$AM125)/SUM($AH$190:$AM$190)*'Capital Spending'!R$12*$AO$1</f>
        <v>0</v>
      </c>
      <c r="BF125" s="58">
        <f>SUM($AH125:$AM125)/SUM($AH$190:$AM$190)*'Capital Spending'!S$12*$AO$1</f>
        <v>0</v>
      </c>
      <c r="BG125" s="58">
        <f>SUM($AH125:$AM125)/SUM($AH$190:$AM$190)*'Capital Spending'!T$12*$AO$1</f>
        <v>0</v>
      </c>
      <c r="BH125" s="58">
        <f>SUM($AH125:$AM125)/SUM($AH$190:$AM$190)*'Capital Spending'!U$12*$AO$1</f>
        <v>0</v>
      </c>
      <c r="BI125" s="19"/>
      <c r="BJ125" s="107">
        <f t="shared" si="320"/>
        <v>0</v>
      </c>
      <c r="BK125" s="31">
        <f>'[20]Retires (Asset and Reserve)'!M46</f>
        <v>0</v>
      </c>
      <c r="BL125" s="31">
        <f>'[20]Retires (Asset and Reserve)'!N46</f>
        <v>0</v>
      </c>
      <c r="BM125" s="31">
        <f>'[20]Retires (Asset and Reserve)'!O46</f>
        <v>0</v>
      </c>
      <c r="BN125" s="31">
        <f>'[20]Retires (Asset and Reserve)'!P46</f>
        <v>0</v>
      </c>
      <c r="BO125" s="31">
        <f>'[20]Retires (Asset and Reserve)'!Q46</f>
        <v>0</v>
      </c>
      <c r="BP125" s="31">
        <f>'[20]Retires (Asset and Reserve)'!R46</f>
        <v>0</v>
      </c>
      <c r="BQ125" s="18">
        <f t="shared" si="321"/>
        <v>0</v>
      </c>
      <c r="BR125" s="19">
        <f t="shared" si="322"/>
        <v>0</v>
      </c>
      <c r="BS125" s="19">
        <f t="shared" si="323"/>
        <v>0</v>
      </c>
      <c r="BT125" s="19">
        <f t="shared" si="324"/>
        <v>0</v>
      </c>
      <c r="BU125" s="19">
        <f t="shared" si="325"/>
        <v>0</v>
      </c>
      <c r="BV125" s="19">
        <f t="shared" si="326"/>
        <v>0</v>
      </c>
      <c r="BW125" s="19">
        <f t="shared" si="327"/>
        <v>0</v>
      </c>
      <c r="BX125" s="19">
        <f t="shared" si="328"/>
        <v>0</v>
      </c>
      <c r="BY125" s="19">
        <f t="shared" si="329"/>
        <v>0</v>
      </c>
      <c r="BZ125" s="19">
        <f t="shared" si="330"/>
        <v>0</v>
      </c>
      <c r="CA125" s="19">
        <f t="shared" si="331"/>
        <v>0</v>
      </c>
      <c r="CB125" s="19">
        <f t="shared" si="332"/>
        <v>0</v>
      </c>
      <c r="CC125" s="19">
        <f t="shared" si="333"/>
        <v>0</v>
      </c>
      <c r="CD125" s="19">
        <f t="shared" si="334"/>
        <v>0</v>
      </c>
      <c r="CE125" s="19">
        <f t="shared" si="335"/>
        <v>0</v>
      </c>
      <c r="CF125" s="19">
        <f t="shared" si="336"/>
        <v>0</v>
      </c>
      <c r="CG125" s="19">
        <f t="shared" si="337"/>
        <v>0</v>
      </c>
      <c r="CH125" s="19">
        <f t="shared" si="338"/>
        <v>0</v>
      </c>
      <c r="CI125" s="19">
        <f t="shared" si="339"/>
        <v>0</v>
      </c>
      <c r="CJ125" s="19">
        <f t="shared" si="340"/>
        <v>0</v>
      </c>
      <c r="CK125" s="19">
        <f t="shared" si="341"/>
        <v>0</v>
      </c>
      <c r="CL125" s="19"/>
      <c r="CM125" s="18">
        <f>'[20]Transfers (Asset and Reserve)'!N46</f>
        <v>0</v>
      </c>
      <c r="CN125" s="18">
        <f>'[20]Transfers (Asset and Reserve)'!O46</f>
        <v>0</v>
      </c>
      <c r="CO125" s="18">
        <f>'[20]Transfers (Asset and Reserve)'!P46</f>
        <v>0</v>
      </c>
      <c r="CP125" s="18">
        <f>'[20]Transfers (Asset and Reserve)'!Q46</f>
        <v>0</v>
      </c>
      <c r="CQ125" s="18">
        <f>'[20]Transfers (Asset and Reserve)'!R46</f>
        <v>0</v>
      </c>
      <c r="CR125" s="18">
        <f>'[20]Transfers (Asset and Reserve)'!S46</f>
        <v>0</v>
      </c>
      <c r="CS125" s="18">
        <v>0</v>
      </c>
      <c r="CT125" s="18">
        <v>0</v>
      </c>
      <c r="CU125" s="18">
        <v>0</v>
      </c>
      <c r="CV125" s="18">
        <v>0</v>
      </c>
      <c r="CW125" s="18">
        <v>0</v>
      </c>
      <c r="CX125" s="18">
        <v>0</v>
      </c>
      <c r="CY125" s="19">
        <v>0</v>
      </c>
      <c r="CZ125" s="19">
        <v>0</v>
      </c>
      <c r="DA125" s="19">
        <v>0</v>
      </c>
      <c r="DB125" s="19">
        <v>0</v>
      </c>
      <c r="DC125" s="19">
        <v>0</v>
      </c>
      <c r="DD125" s="19">
        <v>0</v>
      </c>
      <c r="DE125" s="19">
        <v>0</v>
      </c>
      <c r="DF125" s="19">
        <v>0</v>
      </c>
      <c r="DG125" s="19">
        <v>0</v>
      </c>
      <c r="DH125" s="19">
        <v>0</v>
      </c>
      <c r="DI125" s="19">
        <v>0</v>
      </c>
      <c r="DJ125" s="19">
        <v>0</v>
      </c>
      <c r="DK125" s="19">
        <v>0</v>
      </c>
      <c r="DL125" s="19">
        <v>0</v>
      </c>
      <c r="DM125" s="19">
        <v>0</v>
      </c>
      <c r="DN125" s="19"/>
    </row>
    <row r="126" spans="1:118">
      <c r="A126" s="48">
        <v>35203</v>
      </c>
      <c r="B126" t="s">
        <v>89</v>
      </c>
      <c r="C126" s="51">
        <f t="shared" si="290"/>
        <v>1694832.9600000007</v>
      </c>
      <c r="D126" s="51">
        <f t="shared" si="291"/>
        <v>1694832.9600000007</v>
      </c>
      <c r="E126" s="21">
        <f>'[20]Asset End Balances'!N47</f>
        <v>1694832.96</v>
      </c>
      <c r="F126" s="19">
        <f t="shared" si="292"/>
        <v>1694832.96</v>
      </c>
      <c r="G126" s="19">
        <f t="shared" si="293"/>
        <v>1694832.96</v>
      </c>
      <c r="H126" s="19">
        <f t="shared" si="294"/>
        <v>1694832.96</v>
      </c>
      <c r="I126" s="19">
        <f t="shared" si="295"/>
        <v>1694832.96</v>
      </c>
      <c r="J126" s="19">
        <f t="shared" si="296"/>
        <v>1694832.96</v>
      </c>
      <c r="K126" s="19">
        <f t="shared" si="297"/>
        <v>1694832.96</v>
      </c>
      <c r="L126" s="19">
        <f t="shared" si="298"/>
        <v>1694832.96</v>
      </c>
      <c r="M126" s="19">
        <f t="shared" si="299"/>
        <v>1694832.96</v>
      </c>
      <c r="N126" s="19">
        <f t="shared" si="300"/>
        <v>1694832.96</v>
      </c>
      <c r="O126" s="19">
        <f t="shared" si="301"/>
        <v>1694832.96</v>
      </c>
      <c r="P126" s="19">
        <f t="shared" si="302"/>
        <v>1694832.96</v>
      </c>
      <c r="Q126" s="19">
        <f t="shared" si="303"/>
        <v>1694832.96</v>
      </c>
      <c r="R126" s="19">
        <f t="shared" si="304"/>
        <v>1694832.96</v>
      </c>
      <c r="S126" s="19">
        <f t="shared" si="305"/>
        <v>1694832.96</v>
      </c>
      <c r="T126" s="19">
        <f t="shared" si="306"/>
        <v>1694832.96</v>
      </c>
      <c r="U126" s="19">
        <f t="shared" si="307"/>
        <v>1694832.96</v>
      </c>
      <c r="V126" s="19">
        <f t="shared" si="308"/>
        <v>1694832.96</v>
      </c>
      <c r="W126" s="19">
        <f t="shared" si="309"/>
        <v>1694832.96</v>
      </c>
      <c r="X126" s="19">
        <f t="shared" si="310"/>
        <v>1694832.96</v>
      </c>
      <c r="Y126" s="19">
        <f t="shared" si="311"/>
        <v>1694832.96</v>
      </c>
      <c r="Z126" s="19">
        <f t="shared" si="312"/>
        <v>1694832.96</v>
      </c>
      <c r="AA126" s="19">
        <f t="shared" si="313"/>
        <v>1694832.96</v>
      </c>
      <c r="AB126" s="19">
        <f t="shared" si="314"/>
        <v>1694832.96</v>
      </c>
      <c r="AC126" s="19">
        <f t="shared" si="315"/>
        <v>1694832.96</v>
      </c>
      <c r="AD126" s="19">
        <f t="shared" si="316"/>
        <v>1694832.96</v>
      </c>
      <c r="AE126" s="19">
        <f t="shared" si="317"/>
        <v>1694832.96</v>
      </c>
      <c r="AF126" s="19">
        <f t="shared" si="318"/>
        <v>1694832.96</v>
      </c>
      <c r="AH126" s="18">
        <f>'[20]Additions (Asset and Reserve)'!O47</f>
        <v>0</v>
      </c>
      <c r="AI126" s="18">
        <f>'[20]Additions (Asset and Reserve)'!P47</f>
        <v>0</v>
      </c>
      <c r="AJ126" s="18">
        <f>'[20]Additions (Asset and Reserve)'!Q47</f>
        <v>0</v>
      </c>
      <c r="AK126" s="18">
        <f>'[20]Additions (Asset and Reserve)'!R47</f>
        <v>0</v>
      </c>
      <c r="AL126" s="18">
        <f>'[20]Additions (Asset and Reserve)'!S47</f>
        <v>0</v>
      </c>
      <c r="AM126" s="18">
        <f>'[20]Additions (Asset and Reserve)'!T47</f>
        <v>0</v>
      </c>
      <c r="AN126" s="58">
        <f t="shared" si="319"/>
        <v>0</v>
      </c>
      <c r="AO126" s="58">
        <f t="shared" si="319"/>
        <v>0</v>
      </c>
      <c r="AP126" s="58">
        <f t="shared" si="319"/>
        <v>0</v>
      </c>
      <c r="AQ126" s="58">
        <f>SUM($AH126:$AM126)/SUM($AH$190:$AM$190)*'Capital Spending'!D$12*$AO$1</f>
        <v>0</v>
      </c>
      <c r="AR126" s="58">
        <f>SUM($AH126:$AM126)/SUM($AH$190:$AM$190)*'Capital Spending'!E$12*$AO$1</f>
        <v>0</v>
      </c>
      <c r="AS126" s="58">
        <f>SUM($AH126:$AM126)/SUM($AH$190:$AM$190)*'Capital Spending'!F$12*$AO$1</f>
        <v>0</v>
      </c>
      <c r="AT126" s="58">
        <f>SUM($AH126:$AM126)/SUM($AH$190:$AM$190)*'Capital Spending'!G$12*$AO$1</f>
        <v>0</v>
      </c>
      <c r="AU126" s="58">
        <f>SUM($AH126:$AM126)/SUM($AH$190:$AM$190)*'Capital Spending'!H$12*$AO$1</f>
        <v>0</v>
      </c>
      <c r="AV126" s="58">
        <f>SUM($AH126:$AM126)/SUM($AH$190:$AM$190)*'Capital Spending'!I$12*$AO$1</f>
        <v>0</v>
      </c>
      <c r="AW126" s="58">
        <f>SUM($AH126:$AM126)/SUM($AH$190:$AM$190)*'Capital Spending'!J$12*$AO$1</f>
        <v>0</v>
      </c>
      <c r="AX126" s="58">
        <f>SUM($AH126:$AM126)/SUM($AH$190:$AM$190)*'Capital Spending'!K$12*$AO$1</f>
        <v>0</v>
      </c>
      <c r="AY126" s="58">
        <f>SUM($AH126:$AM126)/SUM($AH$190:$AM$190)*'Capital Spending'!L$12*$AO$1</f>
        <v>0</v>
      </c>
      <c r="AZ126" s="58">
        <f>SUM($AH126:$AM126)/SUM($AH$190:$AM$190)*'Capital Spending'!M$12*$AO$1</f>
        <v>0</v>
      </c>
      <c r="BA126" s="58">
        <f>SUM($AH126:$AM126)/SUM($AH$190:$AM$190)*'Capital Spending'!N$12*$AO$1</f>
        <v>0</v>
      </c>
      <c r="BB126" s="58">
        <f>SUM($AH126:$AM126)/SUM($AH$190:$AM$190)*'Capital Spending'!O$12*$AO$1</f>
        <v>0</v>
      </c>
      <c r="BC126" s="58">
        <f>SUM($AH126:$AM126)/SUM($AH$190:$AM$190)*'Capital Spending'!P$12*$AO$1</f>
        <v>0</v>
      </c>
      <c r="BD126" s="58">
        <f>SUM($AH126:$AM126)/SUM($AH$190:$AM$190)*'Capital Spending'!Q$12*$AO$1</f>
        <v>0</v>
      </c>
      <c r="BE126" s="58">
        <f>SUM($AH126:$AM126)/SUM($AH$190:$AM$190)*'Capital Spending'!R$12*$AO$1</f>
        <v>0</v>
      </c>
      <c r="BF126" s="58">
        <f>SUM($AH126:$AM126)/SUM($AH$190:$AM$190)*'Capital Spending'!S$12*$AO$1</f>
        <v>0</v>
      </c>
      <c r="BG126" s="58">
        <f>SUM($AH126:$AM126)/SUM($AH$190:$AM$190)*'Capital Spending'!T$12*$AO$1</f>
        <v>0</v>
      </c>
      <c r="BH126" s="58">
        <f>SUM($AH126:$AM126)/SUM($AH$190:$AM$190)*'Capital Spending'!U$12*$AO$1</f>
        <v>0</v>
      </c>
      <c r="BI126" s="19"/>
      <c r="BJ126" s="107">
        <f t="shared" si="320"/>
        <v>0</v>
      </c>
      <c r="BK126" s="31">
        <f>'[20]Retires (Asset and Reserve)'!M47</f>
        <v>0</v>
      </c>
      <c r="BL126" s="31">
        <f>'[20]Retires (Asset and Reserve)'!N47</f>
        <v>0</v>
      </c>
      <c r="BM126" s="31">
        <f>'[20]Retires (Asset and Reserve)'!O47</f>
        <v>0</v>
      </c>
      <c r="BN126" s="31">
        <f>'[20]Retires (Asset and Reserve)'!P47</f>
        <v>0</v>
      </c>
      <c r="BO126" s="31">
        <f>'[20]Retires (Asset and Reserve)'!Q47</f>
        <v>0</v>
      </c>
      <c r="BP126" s="31">
        <f>'[20]Retires (Asset and Reserve)'!R47</f>
        <v>0</v>
      </c>
      <c r="BQ126" s="18">
        <f t="shared" si="321"/>
        <v>0</v>
      </c>
      <c r="BR126" s="19">
        <f t="shared" si="322"/>
        <v>0</v>
      </c>
      <c r="BS126" s="19">
        <f t="shared" si="323"/>
        <v>0</v>
      </c>
      <c r="BT126" s="19">
        <f t="shared" si="324"/>
        <v>0</v>
      </c>
      <c r="BU126" s="19">
        <f t="shared" si="325"/>
        <v>0</v>
      </c>
      <c r="BV126" s="19">
        <f t="shared" si="326"/>
        <v>0</v>
      </c>
      <c r="BW126" s="19">
        <f t="shared" si="327"/>
        <v>0</v>
      </c>
      <c r="BX126" s="19">
        <f t="shared" si="328"/>
        <v>0</v>
      </c>
      <c r="BY126" s="19">
        <f t="shared" si="329"/>
        <v>0</v>
      </c>
      <c r="BZ126" s="19">
        <f t="shared" si="330"/>
        <v>0</v>
      </c>
      <c r="CA126" s="19">
        <f t="shared" si="331"/>
        <v>0</v>
      </c>
      <c r="CB126" s="19">
        <f t="shared" si="332"/>
        <v>0</v>
      </c>
      <c r="CC126" s="19">
        <f t="shared" si="333"/>
        <v>0</v>
      </c>
      <c r="CD126" s="19">
        <f t="shared" si="334"/>
        <v>0</v>
      </c>
      <c r="CE126" s="19">
        <f t="shared" si="335"/>
        <v>0</v>
      </c>
      <c r="CF126" s="19">
        <f t="shared" si="336"/>
        <v>0</v>
      </c>
      <c r="CG126" s="19">
        <f t="shared" si="337"/>
        <v>0</v>
      </c>
      <c r="CH126" s="19">
        <f t="shared" si="338"/>
        <v>0</v>
      </c>
      <c r="CI126" s="19">
        <f t="shared" si="339"/>
        <v>0</v>
      </c>
      <c r="CJ126" s="19">
        <f t="shared" si="340"/>
        <v>0</v>
      </c>
      <c r="CK126" s="19">
        <f t="shared" si="341"/>
        <v>0</v>
      </c>
      <c r="CL126" s="19"/>
      <c r="CM126" s="18">
        <f>'[20]Transfers (Asset and Reserve)'!N47</f>
        <v>0</v>
      </c>
      <c r="CN126" s="18">
        <f>'[20]Transfers (Asset and Reserve)'!O47</f>
        <v>0</v>
      </c>
      <c r="CO126" s="18">
        <f>'[20]Transfers (Asset and Reserve)'!P47</f>
        <v>0</v>
      </c>
      <c r="CP126" s="18">
        <f>'[20]Transfers (Asset and Reserve)'!Q47</f>
        <v>0</v>
      </c>
      <c r="CQ126" s="18">
        <f>'[20]Transfers (Asset and Reserve)'!R47</f>
        <v>0</v>
      </c>
      <c r="CR126" s="18">
        <f>'[20]Transfers (Asset and Reserve)'!S47</f>
        <v>0</v>
      </c>
      <c r="CS126" s="18">
        <v>0</v>
      </c>
      <c r="CT126" s="18">
        <v>0</v>
      </c>
      <c r="CU126" s="18">
        <v>0</v>
      </c>
      <c r="CV126" s="18">
        <v>0</v>
      </c>
      <c r="CW126" s="18">
        <v>0</v>
      </c>
      <c r="CX126" s="18">
        <v>0</v>
      </c>
      <c r="CY126" s="19">
        <v>0</v>
      </c>
      <c r="CZ126" s="19">
        <v>0</v>
      </c>
      <c r="DA126" s="19">
        <v>0</v>
      </c>
      <c r="DB126" s="19">
        <v>0</v>
      </c>
      <c r="DC126" s="19">
        <v>0</v>
      </c>
      <c r="DD126" s="19">
        <v>0</v>
      </c>
      <c r="DE126" s="19">
        <v>0</v>
      </c>
      <c r="DF126" s="19">
        <v>0</v>
      </c>
      <c r="DG126" s="19">
        <v>0</v>
      </c>
      <c r="DH126" s="19">
        <v>0</v>
      </c>
      <c r="DI126" s="19">
        <v>0</v>
      </c>
      <c r="DJ126" s="19">
        <v>0</v>
      </c>
      <c r="DK126" s="19">
        <v>0</v>
      </c>
      <c r="DL126" s="19">
        <v>0</v>
      </c>
      <c r="DM126" s="19">
        <v>0</v>
      </c>
      <c r="DN126" s="19"/>
    </row>
    <row r="127" spans="1:118">
      <c r="A127" s="48">
        <v>35210</v>
      </c>
      <c r="B127" t="s">
        <v>90</v>
      </c>
      <c r="C127" s="51">
        <f t="shared" si="290"/>
        <v>178530.09000000003</v>
      </c>
      <c r="D127" s="51">
        <f t="shared" si="291"/>
        <v>178530.09000000003</v>
      </c>
      <c r="E127" s="21">
        <f>'[20]Asset End Balances'!N48</f>
        <v>178530.09</v>
      </c>
      <c r="F127" s="19">
        <f t="shared" si="292"/>
        <v>178530.09</v>
      </c>
      <c r="G127" s="19">
        <f t="shared" si="293"/>
        <v>178530.09</v>
      </c>
      <c r="H127" s="19">
        <f t="shared" si="294"/>
        <v>178530.09</v>
      </c>
      <c r="I127" s="19">
        <f t="shared" si="295"/>
        <v>178530.09</v>
      </c>
      <c r="J127" s="19">
        <f t="shared" si="296"/>
        <v>178530.09</v>
      </c>
      <c r="K127" s="19">
        <f t="shared" si="297"/>
        <v>178530.09</v>
      </c>
      <c r="L127" s="19">
        <f t="shared" si="298"/>
        <v>178530.09</v>
      </c>
      <c r="M127" s="19">
        <f t="shared" si="299"/>
        <v>178530.09</v>
      </c>
      <c r="N127" s="19">
        <f t="shared" si="300"/>
        <v>178530.09</v>
      </c>
      <c r="O127" s="19">
        <f t="shared" si="301"/>
        <v>178530.09</v>
      </c>
      <c r="P127" s="19">
        <f t="shared" si="302"/>
        <v>178530.09</v>
      </c>
      <c r="Q127" s="19">
        <f t="shared" si="303"/>
        <v>178530.09</v>
      </c>
      <c r="R127" s="19">
        <f t="shared" si="304"/>
        <v>178530.09</v>
      </c>
      <c r="S127" s="19">
        <f t="shared" si="305"/>
        <v>178530.09</v>
      </c>
      <c r="T127" s="19">
        <f t="shared" si="306"/>
        <v>178530.09</v>
      </c>
      <c r="U127" s="19">
        <f t="shared" si="307"/>
        <v>178530.09</v>
      </c>
      <c r="V127" s="19">
        <f t="shared" si="308"/>
        <v>178530.09</v>
      </c>
      <c r="W127" s="19">
        <f t="shared" si="309"/>
        <v>178530.09</v>
      </c>
      <c r="X127" s="19">
        <f t="shared" si="310"/>
        <v>178530.09</v>
      </c>
      <c r="Y127" s="19">
        <f t="shared" si="311"/>
        <v>178530.09</v>
      </c>
      <c r="Z127" s="19">
        <f t="shared" si="312"/>
        <v>178530.09</v>
      </c>
      <c r="AA127" s="19">
        <f t="shared" si="313"/>
        <v>178530.09</v>
      </c>
      <c r="AB127" s="19">
        <f t="shared" si="314"/>
        <v>178530.09</v>
      </c>
      <c r="AC127" s="19">
        <f t="shared" si="315"/>
        <v>178530.09</v>
      </c>
      <c r="AD127" s="19">
        <f t="shared" si="316"/>
        <v>178530.09</v>
      </c>
      <c r="AE127" s="19">
        <f t="shared" si="317"/>
        <v>178530.09</v>
      </c>
      <c r="AF127" s="19">
        <f t="shared" si="318"/>
        <v>178530.09</v>
      </c>
      <c r="AH127" s="18">
        <f>'[20]Additions (Asset and Reserve)'!O48</f>
        <v>0</v>
      </c>
      <c r="AI127" s="18">
        <f>'[20]Additions (Asset and Reserve)'!P48</f>
        <v>0</v>
      </c>
      <c r="AJ127" s="18">
        <f>'[20]Additions (Asset and Reserve)'!Q48</f>
        <v>0</v>
      </c>
      <c r="AK127" s="18">
        <f>'[20]Additions (Asset and Reserve)'!R48</f>
        <v>0</v>
      </c>
      <c r="AL127" s="18">
        <f>'[20]Additions (Asset and Reserve)'!S48</f>
        <v>0</v>
      </c>
      <c r="AM127" s="18">
        <f>'[20]Additions (Asset and Reserve)'!T48</f>
        <v>0</v>
      </c>
      <c r="AN127" s="58">
        <f t="shared" si="319"/>
        <v>0</v>
      </c>
      <c r="AO127" s="58">
        <f t="shared" si="319"/>
        <v>0</v>
      </c>
      <c r="AP127" s="58">
        <f t="shared" si="319"/>
        <v>0</v>
      </c>
      <c r="AQ127" s="58">
        <f>SUM($AH127:$AM127)/SUM($AH$190:$AM$190)*'Capital Spending'!D$12*$AO$1</f>
        <v>0</v>
      </c>
      <c r="AR127" s="58">
        <f>SUM($AH127:$AM127)/SUM($AH$190:$AM$190)*'Capital Spending'!E$12*$AO$1</f>
        <v>0</v>
      </c>
      <c r="AS127" s="58">
        <f>SUM($AH127:$AM127)/SUM($AH$190:$AM$190)*'Capital Spending'!F$12*$AO$1</f>
        <v>0</v>
      </c>
      <c r="AT127" s="58">
        <f>SUM($AH127:$AM127)/SUM($AH$190:$AM$190)*'Capital Spending'!G$12*$AO$1</f>
        <v>0</v>
      </c>
      <c r="AU127" s="58">
        <f>SUM($AH127:$AM127)/SUM($AH$190:$AM$190)*'Capital Spending'!H$12*$AO$1</f>
        <v>0</v>
      </c>
      <c r="AV127" s="58">
        <f>SUM($AH127:$AM127)/SUM($AH$190:$AM$190)*'Capital Spending'!I$12*$AO$1</f>
        <v>0</v>
      </c>
      <c r="AW127" s="58">
        <f>SUM($AH127:$AM127)/SUM($AH$190:$AM$190)*'Capital Spending'!J$12*$AO$1</f>
        <v>0</v>
      </c>
      <c r="AX127" s="58">
        <f>SUM($AH127:$AM127)/SUM($AH$190:$AM$190)*'Capital Spending'!K$12*$AO$1</f>
        <v>0</v>
      </c>
      <c r="AY127" s="58">
        <f>SUM($AH127:$AM127)/SUM($AH$190:$AM$190)*'Capital Spending'!L$12*$AO$1</f>
        <v>0</v>
      </c>
      <c r="AZ127" s="58">
        <f>SUM($AH127:$AM127)/SUM($AH$190:$AM$190)*'Capital Spending'!M$12*$AO$1</f>
        <v>0</v>
      </c>
      <c r="BA127" s="58">
        <f>SUM($AH127:$AM127)/SUM($AH$190:$AM$190)*'Capital Spending'!N$12*$AO$1</f>
        <v>0</v>
      </c>
      <c r="BB127" s="58">
        <f>SUM($AH127:$AM127)/SUM($AH$190:$AM$190)*'Capital Spending'!O$12*$AO$1</f>
        <v>0</v>
      </c>
      <c r="BC127" s="58">
        <f>SUM($AH127:$AM127)/SUM($AH$190:$AM$190)*'Capital Spending'!P$12*$AO$1</f>
        <v>0</v>
      </c>
      <c r="BD127" s="58">
        <f>SUM($AH127:$AM127)/SUM($AH$190:$AM$190)*'Capital Spending'!Q$12*$AO$1</f>
        <v>0</v>
      </c>
      <c r="BE127" s="58">
        <f>SUM($AH127:$AM127)/SUM($AH$190:$AM$190)*'Capital Spending'!R$12*$AO$1</f>
        <v>0</v>
      </c>
      <c r="BF127" s="58">
        <f>SUM($AH127:$AM127)/SUM($AH$190:$AM$190)*'Capital Spending'!S$12*$AO$1</f>
        <v>0</v>
      </c>
      <c r="BG127" s="58">
        <f>SUM($AH127:$AM127)/SUM($AH$190:$AM$190)*'Capital Spending'!T$12*$AO$1</f>
        <v>0</v>
      </c>
      <c r="BH127" s="58">
        <f>SUM($AH127:$AM127)/SUM($AH$190:$AM$190)*'Capital Spending'!U$12*$AO$1</f>
        <v>0</v>
      </c>
      <c r="BI127" s="19"/>
      <c r="BJ127" s="107">
        <f t="shared" si="320"/>
        <v>0</v>
      </c>
      <c r="BK127" s="31">
        <f>'[20]Retires (Asset and Reserve)'!M48</f>
        <v>0</v>
      </c>
      <c r="BL127" s="31">
        <f>'[20]Retires (Asset and Reserve)'!N48</f>
        <v>0</v>
      </c>
      <c r="BM127" s="31">
        <f>'[20]Retires (Asset and Reserve)'!O48</f>
        <v>0</v>
      </c>
      <c r="BN127" s="31">
        <f>'[20]Retires (Asset and Reserve)'!P48</f>
        <v>0</v>
      </c>
      <c r="BO127" s="31">
        <f>'[20]Retires (Asset and Reserve)'!Q48</f>
        <v>0</v>
      </c>
      <c r="BP127" s="31">
        <f>'[20]Retires (Asset and Reserve)'!R48</f>
        <v>0</v>
      </c>
      <c r="BQ127" s="18">
        <f t="shared" si="321"/>
        <v>0</v>
      </c>
      <c r="BR127" s="19">
        <f t="shared" si="322"/>
        <v>0</v>
      </c>
      <c r="BS127" s="19">
        <f t="shared" si="323"/>
        <v>0</v>
      </c>
      <c r="BT127" s="19">
        <f t="shared" si="324"/>
        <v>0</v>
      </c>
      <c r="BU127" s="19">
        <f t="shared" si="325"/>
        <v>0</v>
      </c>
      <c r="BV127" s="19">
        <f t="shared" si="326"/>
        <v>0</v>
      </c>
      <c r="BW127" s="19">
        <f t="shared" si="327"/>
        <v>0</v>
      </c>
      <c r="BX127" s="19">
        <f t="shared" si="328"/>
        <v>0</v>
      </c>
      <c r="BY127" s="19">
        <f t="shared" si="329"/>
        <v>0</v>
      </c>
      <c r="BZ127" s="19">
        <f t="shared" si="330"/>
        <v>0</v>
      </c>
      <c r="CA127" s="19">
        <f t="shared" si="331"/>
        <v>0</v>
      </c>
      <c r="CB127" s="19">
        <f t="shared" si="332"/>
        <v>0</v>
      </c>
      <c r="CC127" s="19">
        <f t="shared" si="333"/>
        <v>0</v>
      </c>
      <c r="CD127" s="19">
        <f t="shared" si="334"/>
        <v>0</v>
      </c>
      <c r="CE127" s="19">
        <f t="shared" si="335"/>
        <v>0</v>
      </c>
      <c r="CF127" s="19">
        <f t="shared" si="336"/>
        <v>0</v>
      </c>
      <c r="CG127" s="19">
        <f t="shared" si="337"/>
        <v>0</v>
      </c>
      <c r="CH127" s="19">
        <f t="shared" si="338"/>
        <v>0</v>
      </c>
      <c r="CI127" s="19">
        <f t="shared" si="339"/>
        <v>0</v>
      </c>
      <c r="CJ127" s="19">
        <f t="shared" si="340"/>
        <v>0</v>
      </c>
      <c r="CK127" s="19">
        <f t="shared" si="341"/>
        <v>0</v>
      </c>
      <c r="CL127" s="19"/>
      <c r="CM127" s="18">
        <f>'[20]Transfers (Asset and Reserve)'!N48</f>
        <v>0</v>
      </c>
      <c r="CN127" s="18">
        <f>'[20]Transfers (Asset and Reserve)'!O48</f>
        <v>0</v>
      </c>
      <c r="CO127" s="18">
        <f>'[20]Transfers (Asset and Reserve)'!P48</f>
        <v>0</v>
      </c>
      <c r="CP127" s="18">
        <f>'[20]Transfers (Asset and Reserve)'!Q48</f>
        <v>0</v>
      </c>
      <c r="CQ127" s="18">
        <f>'[20]Transfers (Asset and Reserve)'!R48</f>
        <v>0</v>
      </c>
      <c r="CR127" s="18">
        <f>'[20]Transfers (Asset and Reserve)'!S48</f>
        <v>0</v>
      </c>
      <c r="CS127" s="18">
        <v>0</v>
      </c>
      <c r="CT127" s="18">
        <v>0</v>
      </c>
      <c r="CU127" s="18">
        <v>0</v>
      </c>
      <c r="CV127" s="18">
        <v>0</v>
      </c>
      <c r="CW127" s="18">
        <v>0</v>
      </c>
      <c r="CX127" s="18">
        <v>0</v>
      </c>
      <c r="CY127" s="19">
        <v>0</v>
      </c>
      <c r="CZ127" s="19">
        <v>0</v>
      </c>
      <c r="DA127" s="19">
        <v>0</v>
      </c>
      <c r="DB127" s="19">
        <v>0</v>
      </c>
      <c r="DC127" s="19">
        <v>0</v>
      </c>
      <c r="DD127" s="19">
        <v>0</v>
      </c>
      <c r="DE127" s="19">
        <v>0</v>
      </c>
      <c r="DF127" s="19">
        <v>0</v>
      </c>
      <c r="DG127" s="19">
        <v>0</v>
      </c>
      <c r="DH127" s="19">
        <v>0</v>
      </c>
      <c r="DI127" s="19">
        <v>0</v>
      </c>
      <c r="DJ127" s="19">
        <v>0</v>
      </c>
      <c r="DK127" s="19">
        <v>0</v>
      </c>
      <c r="DL127" s="19">
        <v>0</v>
      </c>
      <c r="DM127" s="19">
        <v>0</v>
      </c>
      <c r="DN127" s="19"/>
    </row>
    <row r="128" spans="1:118">
      <c r="A128" s="48">
        <v>35211</v>
      </c>
      <c r="B128" s="46" t="s">
        <v>91</v>
      </c>
      <c r="C128" s="51">
        <f t="shared" si="290"/>
        <v>54614.270000000011</v>
      </c>
      <c r="D128" s="51">
        <f t="shared" si="291"/>
        <v>54614.270000000011</v>
      </c>
      <c r="E128" s="21">
        <f>'[20]Asset End Balances'!N49</f>
        <v>54614.27</v>
      </c>
      <c r="F128" s="19">
        <f t="shared" si="292"/>
        <v>54614.27</v>
      </c>
      <c r="G128" s="19">
        <f t="shared" si="293"/>
        <v>54614.27</v>
      </c>
      <c r="H128" s="19">
        <f t="shared" si="294"/>
        <v>54614.27</v>
      </c>
      <c r="I128" s="19">
        <f t="shared" si="295"/>
        <v>54614.27</v>
      </c>
      <c r="J128" s="19">
        <f t="shared" si="296"/>
        <v>54614.27</v>
      </c>
      <c r="K128" s="19">
        <f t="shared" si="297"/>
        <v>54614.27</v>
      </c>
      <c r="L128" s="19">
        <f t="shared" si="298"/>
        <v>54614.27</v>
      </c>
      <c r="M128" s="19">
        <f t="shared" si="299"/>
        <v>54614.27</v>
      </c>
      <c r="N128" s="19">
        <f t="shared" si="300"/>
        <v>54614.27</v>
      </c>
      <c r="O128" s="19">
        <f t="shared" si="301"/>
        <v>54614.27</v>
      </c>
      <c r="P128" s="19">
        <f t="shared" si="302"/>
        <v>54614.27</v>
      </c>
      <c r="Q128" s="19">
        <f t="shared" si="303"/>
        <v>54614.27</v>
      </c>
      <c r="R128" s="19">
        <f t="shared" si="304"/>
        <v>54614.27</v>
      </c>
      <c r="S128" s="19">
        <f t="shared" si="305"/>
        <v>54614.27</v>
      </c>
      <c r="T128" s="19">
        <f t="shared" si="306"/>
        <v>54614.27</v>
      </c>
      <c r="U128" s="19">
        <f t="shared" si="307"/>
        <v>54614.27</v>
      </c>
      <c r="V128" s="19">
        <f t="shared" si="308"/>
        <v>54614.27</v>
      </c>
      <c r="W128" s="19">
        <f t="shared" si="309"/>
        <v>54614.27</v>
      </c>
      <c r="X128" s="19">
        <f t="shared" si="310"/>
        <v>54614.27</v>
      </c>
      <c r="Y128" s="19">
        <f t="shared" si="311"/>
        <v>54614.27</v>
      </c>
      <c r="Z128" s="19">
        <f t="shared" si="312"/>
        <v>54614.27</v>
      </c>
      <c r="AA128" s="19">
        <f t="shared" si="313"/>
        <v>54614.27</v>
      </c>
      <c r="AB128" s="19">
        <f t="shared" si="314"/>
        <v>54614.27</v>
      </c>
      <c r="AC128" s="19">
        <f t="shared" si="315"/>
        <v>54614.27</v>
      </c>
      <c r="AD128" s="19">
        <f t="shared" si="316"/>
        <v>54614.27</v>
      </c>
      <c r="AE128" s="19">
        <f t="shared" si="317"/>
        <v>54614.27</v>
      </c>
      <c r="AF128" s="19">
        <f t="shared" si="318"/>
        <v>54614.27</v>
      </c>
      <c r="AH128" s="18">
        <f>'[20]Additions (Asset and Reserve)'!O49</f>
        <v>0</v>
      </c>
      <c r="AI128" s="18">
        <f>'[20]Additions (Asset and Reserve)'!P49</f>
        <v>0</v>
      </c>
      <c r="AJ128" s="18">
        <f>'[20]Additions (Asset and Reserve)'!Q49</f>
        <v>0</v>
      </c>
      <c r="AK128" s="18">
        <f>'[20]Additions (Asset and Reserve)'!R49</f>
        <v>0</v>
      </c>
      <c r="AL128" s="18">
        <f>'[20]Additions (Asset and Reserve)'!S49</f>
        <v>0</v>
      </c>
      <c r="AM128" s="18">
        <f>'[20]Additions (Asset and Reserve)'!T49</f>
        <v>0</v>
      </c>
      <c r="AN128" s="58">
        <f t="shared" si="319"/>
        <v>0</v>
      </c>
      <c r="AO128" s="58">
        <f t="shared" si="319"/>
        <v>0</v>
      </c>
      <c r="AP128" s="58">
        <f t="shared" si="319"/>
        <v>0</v>
      </c>
      <c r="AQ128" s="58">
        <f>SUM($AH128:$AM128)/SUM($AH$190:$AM$190)*'Capital Spending'!D$12*$AO$1</f>
        <v>0</v>
      </c>
      <c r="AR128" s="58">
        <f>SUM($AH128:$AM128)/SUM($AH$190:$AM$190)*'Capital Spending'!E$12*$AO$1</f>
        <v>0</v>
      </c>
      <c r="AS128" s="58">
        <f>SUM($AH128:$AM128)/SUM($AH$190:$AM$190)*'Capital Spending'!F$12*$AO$1</f>
        <v>0</v>
      </c>
      <c r="AT128" s="58">
        <f>SUM($AH128:$AM128)/SUM($AH$190:$AM$190)*'Capital Spending'!G$12*$AO$1</f>
        <v>0</v>
      </c>
      <c r="AU128" s="58">
        <f>SUM($AH128:$AM128)/SUM($AH$190:$AM$190)*'Capital Spending'!H$12*$AO$1</f>
        <v>0</v>
      </c>
      <c r="AV128" s="58">
        <f>SUM($AH128:$AM128)/SUM($AH$190:$AM$190)*'Capital Spending'!I$12*$AO$1</f>
        <v>0</v>
      </c>
      <c r="AW128" s="58">
        <f>SUM($AH128:$AM128)/SUM($AH$190:$AM$190)*'Capital Spending'!J$12*$AO$1</f>
        <v>0</v>
      </c>
      <c r="AX128" s="58">
        <f>SUM($AH128:$AM128)/SUM($AH$190:$AM$190)*'Capital Spending'!K$12*$AO$1</f>
        <v>0</v>
      </c>
      <c r="AY128" s="58">
        <f>SUM($AH128:$AM128)/SUM($AH$190:$AM$190)*'Capital Spending'!L$12*$AO$1</f>
        <v>0</v>
      </c>
      <c r="AZ128" s="58">
        <f>SUM($AH128:$AM128)/SUM($AH$190:$AM$190)*'Capital Spending'!M$12*$AO$1</f>
        <v>0</v>
      </c>
      <c r="BA128" s="58">
        <f>SUM($AH128:$AM128)/SUM($AH$190:$AM$190)*'Capital Spending'!N$12*$AO$1</f>
        <v>0</v>
      </c>
      <c r="BB128" s="58">
        <f>SUM($AH128:$AM128)/SUM($AH$190:$AM$190)*'Capital Spending'!O$12*$AO$1</f>
        <v>0</v>
      </c>
      <c r="BC128" s="58">
        <f>SUM($AH128:$AM128)/SUM($AH$190:$AM$190)*'Capital Spending'!P$12*$AO$1</f>
        <v>0</v>
      </c>
      <c r="BD128" s="58">
        <f>SUM($AH128:$AM128)/SUM($AH$190:$AM$190)*'Capital Spending'!Q$12*$AO$1</f>
        <v>0</v>
      </c>
      <c r="BE128" s="58">
        <f>SUM($AH128:$AM128)/SUM($AH$190:$AM$190)*'Capital Spending'!R$12*$AO$1</f>
        <v>0</v>
      </c>
      <c r="BF128" s="58">
        <f>SUM($AH128:$AM128)/SUM($AH$190:$AM$190)*'Capital Spending'!S$12*$AO$1</f>
        <v>0</v>
      </c>
      <c r="BG128" s="58">
        <f>SUM($AH128:$AM128)/SUM($AH$190:$AM$190)*'Capital Spending'!T$12*$AO$1</f>
        <v>0</v>
      </c>
      <c r="BH128" s="58">
        <f>SUM($AH128:$AM128)/SUM($AH$190:$AM$190)*'Capital Spending'!U$12*$AO$1</f>
        <v>0</v>
      </c>
      <c r="BI128" s="19"/>
      <c r="BJ128" s="107">
        <f t="shared" si="320"/>
        <v>0</v>
      </c>
      <c r="BK128" s="31">
        <f>'[20]Retires (Asset and Reserve)'!M49</f>
        <v>0</v>
      </c>
      <c r="BL128" s="31">
        <f>'[20]Retires (Asset and Reserve)'!N49</f>
        <v>0</v>
      </c>
      <c r="BM128" s="31">
        <f>'[20]Retires (Asset and Reserve)'!O49</f>
        <v>0</v>
      </c>
      <c r="BN128" s="31">
        <f>'[20]Retires (Asset and Reserve)'!P49</f>
        <v>0</v>
      </c>
      <c r="BO128" s="31">
        <f>'[20]Retires (Asset and Reserve)'!Q49</f>
        <v>0</v>
      </c>
      <c r="BP128" s="31">
        <f>'[20]Retires (Asset and Reserve)'!R49</f>
        <v>0</v>
      </c>
      <c r="BQ128" s="18">
        <f t="shared" si="321"/>
        <v>0</v>
      </c>
      <c r="BR128" s="19">
        <f t="shared" si="322"/>
        <v>0</v>
      </c>
      <c r="BS128" s="19">
        <f t="shared" si="323"/>
        <v>0</v>
      </c>
      <c r="BT128" s="19">
        <f t="shared" si="324"/>
        <v>0</v>
      </c>
      <c r="BU128" s="19">
        <f t="shared" si="325"/>
        <v>0</v>
      </c>
      <c r="BV128" s="19">
        <f t="shared" si="326"/>
        <v>0</v>
      </c>
      <c r="BW128" s="19">
        <f t="shared" si="327"/>
        <v>0</v>
      </c>
      <c r="BX128" s="19">
        <f t="shared" si="328"/>
        <v>0</v>
      </c>
      <c r="BY128" s="19">
        <f t="shared" si="329"/>
        <v>0</v>
      </c>
      <c r="BZ128" s="19">
        <f t="shared" si="330"/>
        <v>0</v>
      </c>
      <c r="CA128" s="19">
        <f t="shared" si="331"/>
        <v>0</v>
      </c>
      <c r="CB128" s="19">
        <f t="shared" si="332"/>
        <v>0</v>
      </c>
      <c r="CC128" s="19">
        <f t="shared" si="333"/>
        <v>0</v>
      </c>
      <c r="CD128" s="19">
        <f t="shared" si="334"/>
        <v>0</v>
      </c>
      <c r="CE128" s="19">
        <f t="shared" si="335"/>
        <v>0</v>
      </c>
      <c r="CF128" s="19">
        <f t="shared" si="336"/>
        <v>0</v>
      </c>
      <c r="CG128" s="19">
        <f t="shared" si="337"/>
        <v>0</v>
      </c>
      <c r="CH128" s="19">
        <f t="shared" si="338"/>
        <v>0</v>
      </c>
      <c r="CI128" s="19">
        <f t="shared" si="339"/>
        <v>0</v>
      </c>
      <c r="CJ128" s="19">
        <f t="shared" si="340"/>
        <v>0</v>
      </c>
      <c r="CK128" s="19">
        <f t="shared" si="341"/>
        <v>0</v>
      </c>
      <c r="CL128" s="19"/>
      <c r="CM128" s="18">
        <f>'[20]Transfers (Asset and Reserve)'!N49</f>
        <v>0</v>
      </c>
      <c r="CN128" s="18">
        <f>'[20]Transfers (Asset and Reserve)'!O49</f>
        <v>0</v>
      </c>
      <c r="CO128" s="18">
        <f>'[20]Transfers (Asset and Reserve)'!P49</f>
        <v>0</v>
      </c>
      <c r="CP128" s="18">
        <f>'[20]Transfers (Asset and Reserve)'!Q49</f>
        <v>0</v>
      </c>
      <c r="CQ128" s="18">
        <f>'[20]Transfers (Asset and Reserve)'!R49</f>
        <v>0</v>
      </c>
      <c r="CR128" s="18">
        <f>'[20]Transfers (Asset and Reserve)'!S49</f>
        <v>0</v>
      </c>
      <c r="CS128" s="18">
        <v>0</v>
      </c>
      <c r="CT128" s="18">
        <v>0</v>
      </c>
      <c r="CU128" s="18">
        <v>0</v>
      </c>
      <c r="CV128" s="18">
        <v>0</v>
      </c>
      <c r="CW128" s="18">
        <v>0</v>
      </c>
      <c r="CX128" s="18">
        <v>0</v>
      </c>
      <c r="CY128" s="19">
        <v>0</v>
      </c>
      <c r="CZ128" s="19">
        <v>0</v>
      </c>
      <c r="DA128" s="19">
        <v>0</v>
      </c>
      <c r="DB128" s="19">
        <v>0</v>
      </c>
      <c r="DC128" s="19">
        <v>0</v>
      </c>
      <c r="DD128" s="19">
        <v>0</v>
      </c>
      <c r="DE128" s="19">
        <v>0</v>
      </c>
      <c r="DF128" s="19">
        <v>0</v>
      </c>
      <c r="DG128" s="19">
        <v>0</v>
      </c>
      <c r="DH128" s="19">
        <v>0</v>
      </c>
      <c r="DI128" s="19">
        <v>0</v>
      </c>
      <c r="DJ128" s="19">
        <v>0</v>
      </c>
      <c r="DK128" s="19">
        <v>0</v>
      </c>
      <c r="DL128" s="19">
        <v>0</v>
      </c>
      <c r="DM128" s="19">
        <v>0</v>
      </c>
      <c r="DN128" s="19"/>
    </row>
    <row r="129" spans="1:118">
      <c r="A129" s="48">
        <v>35301</v>
      </c>
      <c r="B129" t="s">
        <v>92</v>
      </c>
      <c r="C129" s="51">
        <f t="shared" si="290"/>
        <v>178496.89999999994</v>
      </c>
      <c r="D129" s="51">
        <f t="shared" si="291"/>
        <v>178496.89999999994</v>
      </c>
      <c r="E129" s="21">
        <f>'[20]Asset End Balances'!N50</f>
        <v>178496.9</v>
      </c>
      <c r="F129" s="19">
        <f t="shared" si="292"/>
        <v>178496.9</v>
      </c>
      <c r="G129" s="19">
        <f t="shared" si="293"/>
        <v>178496.9</v>
      </c>
      <c r="H129" s="19">
        <f t="shared" si="294"/>
        <v>178496.9</v>
      </c>
      <c r="I129" s="19">
        <f t="shared" si="295"/>
        <v>178496.9</v>
      </c>
      <c r="J129" s="19">
        <f t="shared" si="296"/>
        <v>178496.9</v>
      </c>
      <c r="K129" s="19">
        <f t="shared" si="297"/>
        <v>178496.9</v>
      </c>
      <c r="L129" s="19">
        <f t="shared" si="298"/>
        <v>178496.9</v>
      </c>
      <c r="M129" s="19">
        <f t="shared" si="299"/>
        <v>178496.9</v>
      </c>
      <c r="N129" s="19">
        <f t="shared" si="300"/>
        <v>178496.9</v>
      </c>
      <c r="O129" s="19">
        <f t="shared" si="301"/>
        <v>178496.9</v>
      </c>
      <c r="P129" s="19">
        <f t="shared" si="302"/>
        <v>178496.9</v>
      </c>
      <c r="Q129" s="19">
        <f t="shared" si="303"/>
        <v>178496.9</v>
      </c>
      <c r="R129" s="19">
        <f t="shared" si="304"/>
        <v>178496.9</v>
      </c>
      <c r="S129" s="19">
        <f t="shared" si="305"/>
        <v>178496.9</v>
      </c>
      <c r="T129" s="19">
        <f t="shared" si="306"/>
        <v>178496.9</v>
      </c>
      <c r="U129" s="19">
        <f t="shared" si="307"/>
        <v>178496.9</v>
      </c>
      <c r="V129" s="19">
        <f t="shared" si="308"/>
        <v>178496.9</v>
      </c>
      <c r="W129" s="19">
        <f t="shared" si="309"/>
        <v>178496.9</v>
      </c>
      <c r="X129" s="19">
        <f t="shared" si="310"/>
        <v>178496.9</v>
      </c>
      <c r="Y129" s="19">
        <f t="shared" si="311"/>
        <v>178496.9</v>
      </c>
      <c r="Z129" s="19">
        <f t="shared" si="312"/>
        <v>178496.9</v>
      </c>
      <c r="AA129" s="19">
        <f t="shared" si="313"/>
        <v>178496.9</v>
      </c>
      <c r="AB129" s="19">
        <f t="shared" si="314"/>
        <v>178496.9</v>
      </c>
      <c r="AC129" s="19">
        <f t="shared" si="315"/>
        <v>178496.9</v>
      </c>
      <c r="AD129" s="19">
        <f t="shared" si="316"/>
        <v>178496.9</v>
      </c>
      <c r="AE129" s="19">
        <f t="shared" si="317"/>
        <v>178496.9</v>
      </c>
      <c r="AF129" s="19">
        <f t="shared" si="318"/>
        <v>178496.9</v>
      </c>
      <c r="AH129" s="18">
        <f>'[20]Additions (Asset and Reserve)'!O50</f>
        <v>0</v>
      </c>
      <c r="AI129" s="18">
        <f>'[20]Additions (Asset and Reserve)'!P50</f>
        <v>0</v>
      </c>
      <c r="AJ129" s="18">
        <f>'[20]Additions (Asset and Reserve)'!Q50</f>
        <v>0</v>
      </c>
      <c r="AK129" s="18">
        <f>'[20]Additions (Asset and Reserve)'!R50</f>
        <v>0</v>
      </c>
      <c r="AL129" s="18">
        <f>'[20]Additions (Asset and Reserve)'!S50</f>
        <v>0</v>
      </c>
      <c r="AM129" s="18">
        <f>'[20]Additions (Asset and Reserve)'!T50</f>
        <v>0</v>
      </c>
      <c r="AN129" s="58">
        <f t="shared" si="319"/>
        <v>0</v>
      </c>
      <c r="AO129" s="58">
        <f t="shared" si="319"/>
        <v>0</v>
      </c>
      <c r="AP129" s="58">
        <f t="shared" si="319"/>
        <v>0</v>
      </c>
      <c r="AQ129" s="58">
        <f>SUM($AH129:$AM129)/SUM($AH$190:$AM$190)*'Capital Spending'!D$12*$AO$1</f>
        <v>0</v>
      </c>
      <c r="AR129" s="58">
        <f>SUM($AH129:$AM129)/SUM($AH$190:$AM$190)*'Capital Spending'!E$12*$AO$1</f>
        <v>0</v>
      </c>
      <c r="AS129" s="58">
        <f>SUM($AH129:$AM129)/SUM($AH$190:$AM$190)*'Capital Spending'!F$12*$AO$1</f>
        <v>0</v>
      </c>
      <c r="AT129" s="58">
        <f>SUM($AH129:$AM129)/SUM($AH$190:$AM$190)*'Capital Spending'!G$12*$AO$1</f>
        <v>0</v>
      </c>
      <c r="AU129" s="58">
        <f>SUM($AH129:$AM129)/SUM($AH$190:$AM$190)*'Capital Spending'!H$12*$AO$1</f>
        <v>0</v>
      </c>
      <c r="AV129" s="58">
        <f>SUM($AH129:$AM129)/SUM($AH$190:$AM$190)*'Capital Spending'!I$12*$AO$1</f>
        <v>0</v>
      </c>
      <c r="AW129" s="58">
        <f>SUM($AH129:$AM129)/SUM($AH$190:$AM$190)*'Capital Spending'!J$12*$AO$1</f>
        <v>0</v>
      </c>
      <c r="AX129" s="58">
        <f>SUM($AH129:$AM129)/SUM($AH$190:$AM$190)*'Capital Spending'!K$12*$AO$1</f>
        <v>0</v>
      </c>
      <c r="AY129" s="58">
        <f>SUM($AH129:$AM129)/SUM($AH$190:$AM$190)*'Capital Spending'!L$12*$AO$1</f>
        <v>0</v>
      </c>
      <c r="AZ129" s="58">
        <f>SUM($AH129:$AM129)/SUM($AH$190:$AM$190)*'Capital Spending'!M$12*$AO$1</f>
        <v>0</v>
      </c>
      <c r="BA129" s="58">
        <f>SUM($AH129:$AM129)/SUM($AH$190:$AM$190)*'Capital Spending'!N$12*$AO$1</f>
        <v>0</v>
      </c>
      <c r="BB129" s="58">
        <f>SUM($AH129:$AM129)/SUM($AH$190:$AM$190)*'Capital Spending'!O$12*$AO$1</f>
        <v>0</v>
      </c>
      <c r="BC129" s="58">
        <f>SUM($AH129:$AM129)/SUM($AH$190:$AM$190)*'Capital Spending'!P$12*$AO$1</f>
        <v>0</v>
      </c>
      <c r="BD129" s="58">
        <f>SUM($AH129:$AM129)/SUM($AH$190:$AM$190)*'Capital Spending'!Q$12*$AO$1</f>
        <v>0</v>
      </c>
      <c r="BE129" s="58">
        <f>SUM($AH129:$AM129)/SUM($AH$190:$AM$190)*'Capital Spending'!R$12*$AO$1</f>
        <v>0</v>
      </c>
      <c r="BF129" s="58">
        <f>SUM($AH129:$AM129)/SUM($AH$190:$AM$190)*'Capital Spending'!S$12*$AO$1</f>
        <v>0</v>
      </c>
      <c r="BG129" s="58">
        <f>SUM($AH129:$AM129)/SUM($AH$190:$AM$190)*'Capital Spending'!T$12*$AO$1</f>
        <v>0</v>
      </c>
      <c r="BH129" s="58">
        <f>SUM($AH129:$AM129)/SUM($AH$190:$AM$190)*'Capital Spending'!U$12*$AO$1</f>
        <v>0</v>
      </c>
      <c r="BI129" s="19"/>
      <c r="BJ129" s="107">
        <f t="shared" si="320"/>
        <v>0</v>
      </c>
      <c r="BK129" s="31">
        <f>'[20]Retires (Asset and Reserve)'!M50</f>
        <v>0</v>
      </c>
      <c r="BL129" s="31">
        <f>'[20]Retires (Asset and Reserve)'!N50</f>
        <v>0</v>
      </c>
      <c r="BM129" s="31">
        <f>'[20]Retires (Asset and Reserve)'!O50</f>
        <v>0</v>
      </c>
      <c r="BN129" s="31">
        <f>'[20]Retires (Asset and Reserve)'!P50</f>
        <v>0</v>
      </c>
      <c r="BO129" s="31">
        <f>'[20]Retires (Asset and Reserve)'!Q50</f>
        <v>0</v>
      </c>
      <c r="BP129" s="31">
        <f>'[20]Retires (Asset and Reserve)'!R50</f>
        <v>0</v>
      </c>
      <c r="BQ129" s="18">
        <f t="shared" si="321"/>
        <v>0</v>
      </c>
      <c r="BR129" s="19">
        <f t="shared" si="322"/>
        <v>0</v>
      </c>
      <c r="BS129" s="19">
        <f t="shared" si="323"/>
        <v>0</v>
      </c>
      <c r="BT129" s="19">
        <f t="shared" si="324"/>
        <v>0</v>
      </c>
      <c r="BU129" s="19">
        <f t="shared" si="325"/>
        <v>0</v>
      </c>
      <c r="BV129" s="19">
        <f t="shared" si="326"/>
        <v>0</v>
      </c>
      <c r="BW129" s="19">
        <f t="shared" si="327"/>
        <v>0</v>
      </c>
      <c r="BX129" s="19">
        <f t="shared" si="328"/>
        <v>0</v>
      </c>
      <c r="BY129" s="19">
        <f t="shared" si="329"/>
        <v>0</v>
      </c>
      <c r="BZ129" s="19">
        <f t="shared" si="330"/>
        <v>0</v>
      </c>
      <c r="CA129" s="19">
        <f t="shared" si="331"/>
        <v>0</v>
      </c>
      <c r="CB129" s="19">
        <f t="shared" si="332"/>
        <v>0</v>
      </c>
      <c r="CC129" s="19">
        <f t="shared" si="333"/>
        <v>0</v>
      </c>
      <c r="CD129" s="19">
        <f t="shared" si="334"/>
        <v>0</v>
      </c>
      <c r="CE129" s="19">
        <f t="shared" si="335"/>
        <v>0</v>
      </c>
      <c r="CF129" s="19">
        <f t="shared" si="336"/>
        <v>0</v>
      </c>
      <c r="CG129" s="19">
        <f t="shared" si="337"/>
        <v>0</v>
      </c>
      <c r="CH129" s="19">
        <f t="shared" si="338"/>
        <v>0</v>
      </c>
      <c r="CI129" s="19">
        <f t="shared" si="339"/>
        <v>0</v>
      </c>
      <c r="CJ129" s="19">
        <f t="shared" si="340"/>
        <v>0</v>
      </c>
      <c r="CK129" s="19">
        <f t="shared" si="341"/>
        <v>0</v>
      </c>
      <c r="CL129" s="19"/>
      <c r="CM129" s="18">
        <f>'[20]Transfers (Asset and Reserve)'!N50</f>
        <v>0</v>
      </c>
      <c r="CN129" s="18">
        <f>'[20]Transfers (Asset and Reserve)'!O50</f>
        <v>0</v>
      </c>
      <c r="CO129" s="18">
        <f>'[20]Transfers (Asset and Reserve)'!P50</f>
        <v>0</v>
      </c>
      <c r="CP129" s="18">
        <f>'[20]Transfers (Asset and Reserve)'!Q50</f>
        <v>0</v>
      </c>
      <c r="CQ129" s="18">
        <f>'[20]Transfers (Asset and Reserve)'!R50</f>
        <v>0</v>
      </c>
      <c r="CR129" s="18">
        <f>'[20]Transfers (Asset and Reserve)'!S50</f>
        <v>0</v>
      </c>
      <c r="CS129" s="18">
        <v>0</v>
      </c>
      <c r="CT129" s="18">
        <v>0</v>
      </c>
      <c r="CU129" s="18">
        <v>0</v>
      </c>
      <c r="CV129" s="18">
        <v>0</v>
      </c>
      <c r="CW129" s="18">
        <v>0</v>
      </c>
      <c r="CX129" s="18">
        <v>0</v>
      </c>
      <c r="CY129" s="19">
        <v>0</v>
      </c>
      <c r="CZ129" s="19">
        <v>0</v>
      </c>
      <c r="DA129" s="19">
        <v>0</v>
      </c>
      <c r="DB129" s="19">
        <v>0</v>
      </c>
      <c r="DC129" s="19">
        <v>0</v>
      </c>
      <c r="DD129" s="19">
        <v>0</v>
      </c>
      <c r="DE129" s="19">
        <v>0</v>
      </c>
      <c r="DF129" s="19">
        <v>0</v>
      </c>
      <c r="DG129" s="19">
        <v>0</v>
      </c>
      <c r="DH129" s="19">
        <v>0</v>
      </c>
      <c r="DI129" s="19">
        <v>0</v>
      </c>
      <c r="DJ129" s="19">
        <v>0</v>
      </c>
      <c r="DK129" s="19">
        <v>0</v>
      </c>
      <c r="DL129" s="19">
        <v>0</v>
      </c>
      <c r="DM129" s="19">
        <v>0</v>
      </c>
      <c r="DN129" s="19"/>
    </row>
    <row r="130" spans="1:118">
      <c r="A130" s="48">
        <v>35302</v>
      </c>
      <c r="B130" t="s">
        <v>93</v>
      </c>
      <c r="C130" s="51">
        <f t="shared" si="290"/>
        <v>209458.21</v>
      </c>
      <c r="D130" s="51">
        <f t="shared" si="291"/>
        <v>209458.21</v>
      </c>
      <c r="E130" s="21">
        <f>'[20]Asset End Balances'!N51</f>
        <v>209458.21</v>
      </c>
      <c r="F130" s="19">
        <f t="shared" si="292"/>
        <v>209458.21</v>
      </c>
      <c r="G130" s="19">
        <f t="shared" si="293"/>
        <v>209458.21</v>
      </c>
      <c r="H130" s="19">
        <f t="shared" si="294"/>
        <v>209458.21</v>
      </c>
      <c r="I130" s="19">
        <f t="shared" si="295"/>
        <v>209458.21</v>
      </c>
      <c r="J130" s="19">
        <f t="shared" si="296"/>
        <v>209458.21</v>
      </c>
      <c r="K130" s="19">
        <f t="shared" si="297"/>
        <v>209458.21</v>
      </c>
      <c r="L130" s="19">
        <f t="shared" si="298"/>
        <v>209458.21</v>
      </c>
      <c r="M130" s="19">
        <f t="shared" si="299"/>
        <v>209458.21</v>
      </c>
      <c r="N130" s="19">
        <f t="shared" si="300"/>
        <v>209458.21</v>
      </c>
      <c r="O130" s="19">
        <f t="shared" si="301"/>
        <v>209458.21</v>
      </c>
      <c r="P130" s="19">
        <f t="shared" si="302"/>
        <v>209458.21</v>
      </c>
      <c r="Q130" s="19">
        <f t="shared" si="303"/>
        <v>209458.21</v>
      </c>
      <c r="R130" s="19">
        <f t="shared" si="304"/>
        <v>209458.21</v>
      </c>
      <c r="S130" s="19">
        <f t="shared" si="305"/>
        <v>209458.21</v>
      </c>
      <c r="T130" s="19">
        <f t="shared" si="306"/>
        <v>209458.21</v>
      </c>
      <c r="U130" s="19">
        <f t="shared" si="307"/>
        <v>209458.21</v>
      </c>
      <c r="V130" s="19">
        <f t="shared" si="308"/>
        <v>209458.21</v>
      </c>
      <c r="W130" s="19">
        <f t="shared" si="309"/>
        <v>209458.21</v>
      </c>
      <c r="X130" s="19">
        <f t="shared" si="310"/>
        <v>209458.21</v>
      </c>
      <c r="Y130" s="19">
        <f t="shared" si="311"/>
        <v>209458.21</v>
      </c>
      <c r="Z130" s="19">
        <f t="shared" si="312"/>
        <v>209458.21</v>
      </c>
      <c r="AA130" s="19">
        <f t="shared" si="313"/>
        <v>209458.21</v>
      </c>
      <c r="AB130" s="19">
        <f t="shared" si="314"/>
        <v>209458.21</v>
      </c>
      <c r="AC130" s="19">
        <f t="shared" si="315"/>
        <v>209458.21</v>
      </c>
      <c r="AD130" s="19">
        <f t="shared" si="316"/>
        <v>209458.21</v>
      </c>
      <c r="AE130" s="19">
        <f t="shared" si="317"/>
        <v>209458.21</v>
      </c>
      <c r="AF130" s="19">
        <f t="shared" si="318"/>
        <v>209458.21</v>
      </c>
      <c r="AH130" s="18">
        <f>'[20]Additions (Asset and Reserve)'!O51</f>
        <v>0</v>
      </c>
      <c r="AI130" s="18">
        <f>'[20]Additions (Asset and Reserve)'!P51</f>
        <v>0</v>
      </c>
      <c r="AJ130" s="18">
        <f>'[20]Additions (Asset and Reserve)'!Q51</f>
        <v>0</v>
      </c>
      <c r="AK130" s="18">
        <f>'[20]Additions (Asset and Reserve)'!R51</f>
        <v>0</v>
      </c>
      <c r="AL130" s="18">
        <f>'[20]Additions (Asset and Reserve)'!S51</f>
        <v>0</v>
      </c>
      <c r="AM130" s="18">
        <f>'[20]Additions (Asset and Reserve)'!T51</f>
        <v>0</v>
      </c>
      <c r="AN130" s="58">
        <f t="shared" si="319"/>
        <v>0</v>
      </c>
      <c r="AO130" s="58">
        <f t="shared" si="319"/>
        <v>0</v>
      </c>
      <c r="AP130" s="58">
        <f t="shared" si="319"/>
        <v>0</v>
      </c>
      <c r="AQ130" s="58">
        <f>SUM($AH130:$AM130)/SUM($AH$190:$AM$190)*'Capital Spending'!D$12*$AO$1</f>
        <v>0</v>
      </c>
      <c r="AR130" s="58">
        <f>SUM($AH130:$AM130)/SUM($AH$190:$AM$190)*'Capital Spending'!E$12*$AO$1</f>
        <v>0</v>
      </c>
      <c r="AS130" s="58">
        <f>SUM($AH130:$AM130)/SUM($AH$190:$AM$190)*'Capital Spending'!F$12*$AO$1</f>
        <v>0</v>
      </c>
      <c r="AT130" s="58">
        <f>SUM($AH130:$AM130)/SUM($AH$190:$AM$190)*'Capital Spending'!G$12*$AO$1</f>
        <v>0</v>
      </c>
      <c r="AU130" s="58">
        <f>SUM($AH130:$AM130)/SUM($AH$190:$AM$190)*'Capital Spending'!H$12*$AO$1</f>
        <v>0</v>
      </c>
      <c r="AV130" s="58">
        <f>SUM($AH130:$AM130)/SUM($AH$190:$AM$190)*'Capital Spending'!I$12*$AO$1</f>
        <v>0</v>
      </c>
      <c r="AW130" s="58">
        <f>SUM($AH130:$AM130)/SUM($AH$190:$AM$190)*'Capital Spending'!J$12*$AO$1</f>
        <v>0</v>
      </c>
      <c r="AX130" s="58">
        <f>SUM($AH130:$AM130)/SUM($AH$190:$AM$190)*'Capital Spending'!K$12*$AO$1</f>
        <v>0</v>
      </c>
      <c r="AY130" s="58">
        <f>SUM($AH130:$AM130)/SUM($AH$190:$AM$190)*'Capital Spending'!L$12*$AO$1</f>
        <v>0</v>
      </c>
      <c r="AZ130" s="58">
        <f>SUM($AH130:$AM130)/SUM($AH$190:$AM$190)*'Capital Spending'!M$12*$AO$1</f>
        <v>0</v>
      </c>
      <c r="BA130" s="58">
        <f>SUM($AH130:$AM130)/SUM($AH$190:$AM$190)*'Capital Spending'!N$12*$AO$1</f>
        <v>0</v>
      </c>
      <c r="BB130" s="58">
        <f>SUM($AH130:$AM130)/SUM($AH$190:$AM$190)*'Capital Spending'!O$12*$AO$1</f>
        <v>0</v>
      </c>
      <c r="BC130" s="58">
        <f>SUM($AH130:$AM130)/SUM($AH$190:$AM$190)*'Capital Spending'!P$12*$AO$1</f>
        <v>0</v>
      </c>
      <c r="BD130" s="58">
        <f>SUM($AH130:$AM130)/SUM($AH$190:$AM$190)*'Capital Spending'!Q$12*$AO$1</f>
        <v>0</v>
      </c>
      <c r="BE130" s="58">
        <f>SUM($AH130:$AM130)/SUM($AH$190:$AM$190)*'Capital Spending'!R$12*$AO$1</f>
        <v>0</v>
      </c>
      <c r="BF130" s="58">
        <f>SUM($AH130:$AM130)/SUM($AH$190:$AM$190)*'Capital Spending'!S$12*$AO$1</f>
        <v>0</v>
      </c>
      <c r="BG130" s="58">
        <f>SUM($AH130:$AM130)/SUM($AH$190:$AM$190)*'Capital Spending'!T$12*$AO$1</f>
        <v>0</v>
      </c>
      <c r="BH130" s="58">
        <f>SUM($AH130:$AM130)/SUM($AH$190:$AM$190)*'Capital Spending'!U$12*$AO$1</f>
        <v>0</v>
      </c>
      <c r="BI130" s="19"/>
      <c r="BJ130" s="107">
        <f t="shared" si="320"/>
        <v>0</v>
      </c>
      <c r="BK130" s="31">
        <f>'[20]Retires (Asset and Reserve)'!M51</f>
        <v>0</v>
      </c>
      <c r="BL130" s="31">
        <f>'[20]Retires (Asset and Reserve)'!N51</f>
        <v>0</v>
      </c>
      <c r="BM130" s="31">
        <f>'[20]Retires (Asset and Reserve)'!O51</f>
        <v>0</v>
      </c>
      <c r="BN130" s="31">
        <f>'[20]Retires (Asset and Reserve)'!P51</f>
        <v>0</v>
      </c>
      <c r="BO130" s="31">
        <f>'[20]Retires (Asset and Reserve)'!Q51</f>
        <v>0</v>
      </c>
      <c r="BP130" s="31">
        <f>'[20]Retires (Asset and Reserve)'!R51</f>
        <v>0</v>
      </c>
      <c r="BQ130" s="18">
        <f t="shared" si="321"/>
        <v>0</v>
      </c>
      <c r="BR130" s="19">
        <f t="shared" si="322"/>
        <v>0</v>
      </c>
      <c r="BS130" s="19">
        <f t="shared" si="323"/>
        <v>0</v>
      </c>
      <c r="BT130" s="19">
        <f t="shared" si="324"/>
        <v>0</v>
      </c>
      <c r="BU130" s="19">
        <f t="shared" si="325"/>
        <v>0</v>
      </c>
      <c r="BV130" s="19">
        <f t="shared" si="326"/>
        <v>0</v>
      </c>
      <c r="BW130" s="19">
        <f t="shared" si="327"/>
        <v>0</v>
      </c>
      <c r="BX130" s="19">
        <f t="shared" si="328"/>
        <v>0</v>
      </c>
      <c r="BY130" s="19">
        <f t="shared" si="329"/>
        <v>0</v>
      </c>
      <c r="BZ130" s="19">
        <f t="shared" si="330"/>
        <v>0</v>
      </c>
      <c r="CA130" s="19">
        <f t="shared" si="331"/>
        <v>0</v>
      </c>
      <c r="CB130" s="19">
        <f t="shared" si="332"/>
        <v>0</v>
      </c>
      <c r="CC130" s="19">
        <f t="shared" si="333"/>
        <v>0</v>
      </c>
      <c r="CD130" s="19">
        <f t="shared" si="334"/>
        <v>0</v>
      </c>
      <c r="CE130" s="19">
        <f t="shared" si="335"/>
        <v>0</v>
      </c>
      <c r="CF130" s="19">
        <f t="shared" si="336"/>
        <v>0</v>
      </c>
      <c r="CG130" s="19">
        <f t="shared" si="337"/>
        <v>0</v>
      </c>
      <c r="CH130" s="19">
        <f t="shared" si="338"/>
        <v>0</v>
      </c>
      <c r="CI130" s="19">
        <f t="shared" si="339"/>
        <v>0</v>
      </c>
      <c r="CJ130" s="19">
        <f t="shared" si="340"/>
        <v>0</v>
      </c>
      <c r="CK130" s="19">
        <f t="shared" si="341"/>
        <v>0</v>
      </c>
      <c r="CL130" s="19"/>
      <c r="CM130" s="18">
        <f>'[20]Transfers (Asset and Reserve)'!N51</f>
        <v>0</v>
      </c>
      <c r="CN130" s="18">
        <f>'[20]Transfers (Asset and Reserve)'!O51</f>
        <v>0</v>
      </c>
      <c r="CO130" s="18">
        <f>'[20]Transfers (Asset and Reserve)'!P51</f>
        <v>0</v>
      </c>
      <c r="CP130" s="18">
        <f>'[20]Transfers (Asset and Reserve)'!Q51</f>
        <v>0</v>
      </c>
      <c r="CQ130" s="18">
        <f>'[20]Transfers (Asset and Reserve)'!R51</f>
        <v>0</v>
      </c>
      <c r="CR130" s="18">
        <f>'[20]Transfers (Asset and Reserve)'!S51</f>
        <v>0</v>
      </c>
      <c r="CS130" s="18">
        <v>0</v>
      </c>
      <c r="CT130" s="18">
        <v>0</v>
      </c>
      <c r="CU130" s="18">
        <v>0</v>
      </c>
      <c r="CV130" s="18">
        <v>0</v>
      </c>
      <c r="CW130" s="18">
        <v>0</v>
      </c>
      <c r="CX130" s="18">
        <v>0</v>
      </c>
      <c r="CY130" s="19">
        <v>0</v>
      </c>
      <c r="CZ130" s="19">
        <v>0</v>
      </c>
      <c r="DA130" s="19">
        <v>0</v>
      </c>
      <c r="DB130" s="19">
        <v>0</v>
      </c>
      <c r="DC130" s="19">
        <v>0</v>
      </c>
      <c r="DD130" s="19">
        <v>0</v>
      </c>
      <c r="DE130" s="19">
        <v>0</v>
      </c>
      <c r="DF130" s="19">
        <v>0</v>
      </c>
      <c r="DG130" s="19">
        <v>0</v>
      </c>
      <c r="DH130" s="19">
        <v>0</v>
      </c>
      <c r="DI130" s="19">
        <v>0</v>
      </c>
      <c r="DJ130" s="19">
        <v>0</v>
      </c>
      <c r="DK130" s="19">
        <v>0</v>
      </c>
      <c r="DL130" s="19">
        <v>0</v>
      </c>
      <c r="DM130" s="19">
        <v>0</v>
      </c>
      <c r="DN130" s="19"/>
    </row>
    <row r="131" spans="1:118">
      <c r="A131" s="48">
        <v>35400</v>
      </c>
      <c r="B131" t="s">
        <v>94</v>
      </c>
      <c r="C131" s="51">
        <f t="shared" si="290"/>
        <v>923446.05000000016</v>
      </c>
      <c r="D131" s="51">
        <f t="shared" si="291"/>
        <v>923446.05000000016</v>
      </c>
      <c r="E131" s="21">
        <f>'[20]Asset End Balances'!N52</f>
        <v>923446.05</v>
      </c>
      <c r="F131" s="19">
        <f t="shared" si="292"/>
        <v>923446.05</v>
      </c>
      <c r="G131" s="19">
        <f t="shared" si="293"/>
        <v>923446.05</v>
      </c>
      <c r="H131" s="19">
        <f t="shared" si="294"/>
        <v>923446.05</v>
      </c>
      <c r="I131" s="19">
        <f t="shared" si="295"/>
        <v>923446.05</v>
      </c>
      <c r="J131" s="19">
        <f t="shared" si="296"/>
        <v>923446.05</v>
      </c>
      <c r="K131" s="19">
        <f t="shared" si="297"/>
        <v>923446.05</v>
      </c>
      <c r="L131" s="19">
        <f t="shared" si="298"/>
        <v>923446.05</v>
      </c>
      <c r="M131" s="19">
        <f t="shared" si="299"/>
        <v>923446.05</v>
      </c>
      <c r="N131" s="19">
        <f t="shared" si="300"/>
        <v>923446.05</v>
      </c>
      <c r="O131" s="19">
        <f t="shared" si="301"/>
        <v>923446.05</v>
      </c>
      <c r="P131" s="19">
        <f t="shared" si="302"/>
        <v>923446.05</v>
      </c>
      <c r="Q131" s="19">
        <f t="shared" si="303"/>
        <v>923446.05</v>
      </c>
      <c r="R131" s="19">
        <f t="shared" si="304"/>
        <v>923446.05</v>
      </c>
      <c r="S131" s="19">
        <f t="shared" si="305"/>
        <v>923446.05</v>
      </c>
      <c r="T131" s="19">
        <f t="shared" si="306"/>
        <v>923446.05</v>
      </c>
      <c r="U131" s="19">
        <f t="shared" si="307"/>
        <v>923446.05</v>
      </c>
      <c r="V131" s="19">
        <f t="shared" si="308"/>
        <v>923446.05</v>
      </c>
      <c r="W131" s="19">
        <f t="shared" si="309"/>
        <v>923446.05</v>
      </c>
      <c r="X131" s="19">
        <f t="shared" si="310"/>
        <v>923446.05</v>
      </c>
      <c r="Y131" s="19">
        <f t="shared" si="311"/>
        <v>923446.05</v>
      </c>
      <c r="Z131" s="19">
        <f t="shared" si="312"/>
        <v>923446.05</v>
      </c>
      <c r="AA131" s="19">
        <f t="shared" si="313"/>
        <v>923446.05</v>
      </c>
      <c r="AB131" s="19">
        <f t="shared" si="314"/>
        <v>923446.05</v>
      </c>
      <c r="AC131" s="19">
        <f t="shared" si="315"/>
        <v>923446.05</v>
      </c>
      <c r="AD131" s="19">
        <f t="shared" si="316"/>
        <v>923446.05</v>
      </c>
      <c r="AE131" s="19">
        <f t="shared" si="317"/>
        <v>923446.05</v>
      </c>
      <c r="AF131" s="19">
        <f t="shared" si="318"/>
        <v>923446.05</v>
      </c>
      <c r="AH131" s="18">
        <f>'[20]Additions (Asset and Reserve)'!O52</f>
        <v>0</v>
      </c>
      <c r="AI131" s="18">
        <f>'[20]Additions (Asset and Reserve)'!P52</f>
        <v>0</v>
      </c>
      <c r="AJ131" s="18">
        <f>'[20]Additions (Asset and Reserve)'!Q52</f>
        <v>0</v>
      </c>
      <c r="AK131" s="18">
        <f>'[20]Additions (Asset and Reserve)'!R52</f>
        <v>0</v>
      </c>
      <c r="AL131" s="18">
        <f>'[20]Additions (Asset and Reserve)'!S52</f>
        <v>0</v>
      </c>
      <c r="AM131" s="18">
        <f>'[20]Additions (Asset and Reserve)'!T52</f>
        <v>0</v>
      </c>
      <c r="AN131" s="58">
        <f t="shared" si="319"/>
        <v>0</v>
      </c>
      <c r="AO131" s="58">
        <f t="shared" si="319"/>
        <v>0</v>
      </c>
      <c r="AP131" s="58">
        <f t="shared" si="319"/>
        <v>0</v>
      </c>
      <c r="AQ131" s="58">
        <f>SUM($AH131:$AM131)/SUM($AH$190:$AM$190)*'Capital Spending'!D$12*$AO$1</f>
        <v>0</v>
      </c>
      <c r="AR131" s="58">
        <f>SUM($AH131:$AM131)/SUM($AH$190:$AM$190)*'Capital Spending'!E$12*$AO$1</f>
        <v>0</v>
      </c>
      <c r="AS131" s="58">
        <f>SUM($AH131:$AM131)/SUM($AH$190:$AM$190)*'Capital Spending'!F$12*$AO$1</f>
        <v>0</v>
      </c>
      <c r="AT131" s="58">
        <f>SUM($AH131:$AM131)/SUM($AH$190:$AM$190)*'Capital Spending'!G$12*$AO$1</f>
        <v>0</v>
      </c>
      <c r="AU131" s="58">
        <f>SUM($AH131:$AM131)/SUM($AH$190:$AM$190)*'Capital Spending'!H$12*$AO$1</f>
        <v>0</v>
      </c>
      <c r="AV131" s="58">
        <f>SUM($AH131:$AM131)/SUM($AH$190:$AM$190)*'Capital Spending'!I$12*$AO$1</f>
        <v>0</v>
      </c>
      <c r="AW131" s="58">
        <f>SUM($AH131:$AM131)/SUM($AH$190:$AM$190)*'Capital Spending'!J$12*$AO$1</f>
        <v>0</v>
      </c>
      <c r="AX131" s="58">
        <f>SUM($AH131:$AM131)/SUM($AH$190:$AM$190)*'Capital Spending'!K$12*$AO$1</f>
        <v>0</v>
      </c>
      <c r="AY131" s="58">
        <f>SUM($AH131:$AM131)/SUM($AH$190:$AM$190)*'Capital Spending'!L$12*$AO$1</f>
        <v>0</v>
      </c>
      <c r="AZ131" s="58">
        <f>SUM($AH131:$AM131)/SUM($AH$190:$AM$190)*'Capital Spending'!M$12*$AO$1</f>
        <v>0</v>
      </c>
      <c r="BA131" s="58">
        <f>SUM($AH131:$AM131)/SUM($AH$190:$AM$190)*'Capital Spending'!N$12*$AO$1</f>
        <v>0</v>
      </c>
      <c r="BB131" s="58">
        <f>SUM($AH131:$AM131)/SUM($AH$190:$AM$190)*'Capital Spending'!O$12*$AO$1</f>
        <v>0</v>
      </c>
      <c r="BC131" s="58">
        <f>SUM($AH131:$AM131)/SUM($AH$190:$AM$190)*'Capital Spending'!P$12*$AO$1</f>
        <v>0</v>
      </c>
      <c r="BD131" s="58">
        <f>SUM($AH131:$AM131)/SUM($AH$190:$AM$190)*'Capital Spending'!Q$12*$AO$1</f>
        <v>0</v>
      </c>
      <c r="BE131" s="58">
        <f>SUM($AH131:$AM131)/SUM($AH$190:$AM$190)*'Capital Spending'!R$12*$AO$1</f>
        <v>0</v>
      </c>
      <c r="BF131" s="58">
        <f>SUM($AH131:$AM131)/SUM($AH$190:$AM$190)*'Capital Spending'!S$12*$AO$1</f>
        <v>0</v>
      </c>
      <c r="BG131" s="58">
        <f>SUM($AH131:$AM131)/SUM($AH$190:$AM$190)*'Capital Spending'!T$12*$AO$1</f>
        <v>0</v>
      </c>
      <c r="BH131" s="58">
        <f>SUM($AH131:$AM131)/SUM($AH$190:$AM$190)*'Capital Spending'!U$12*$AO$1</f>
        <v>0</v>
      </c>
      <c r="BI131" s="19"/>
      <c r="BJ131" s="107">
        <f t="shared" si="320"/>
        <v>0</v>
      </c>
      <c r="BK131" s="31">
        <f>'[20]Retires (Asset and Reserve)'!M52</f>
        <v>0</v>
      </c>
      <c r="BL131" s="31">
        <f>'[20]Retires (Asset and Reserve)'!N52</f>
        <v>0</v>
      </c>
      <c r="BM131" s="31">
        <f>'[20]Retires (Asset and Reserve)'!O52</f>
        <v>0</v>
      </c>
      <c r="BN131" s="31">
        <f>'[20]Retires (Asset and Reserve)'!P52</f>
        <v>0</v>
      </c>
      <c r="BO131" s="31">
        <f>'[20]Retires (Asset and Reserve)'!Q52</f>
        <v>0</v>
      </c>
      <c r="BP131" s="31">
        <f>'[20]Retires (Asset and Reserve)'!R52</f>
        <v>0</v>
      </c>
      <c r="BQ131" s="18">
        <f t="shared" si="321"/>
        <v>0</v>
      </c>
      <c r="BR131" s="19">
        <f t="shared" si="322"/>
        <v>0</v>
      </c>
      <c r="BS131" s="19">
        <f t="shared" si="323"/>
        <v>0</v>
      </c>
      <c r="BT131" s="19">
        <f t="shared" si="324"/>
        <v>0</v>
      </c>
      <c r="BU131" s="19">
        <f t="shared" si="325"/>
        <v>0</v>
      </c>
      <c r="BV131" s="19">
        <f t="shared" si="326"/>
        <v>0</v>
      </c>
      <c r="BW131" s="19">
        <f t="shared" si="327"/>
        <v>0</v>
      </c>
      <c r="BX131" s="19">
        <f t="shared" si="328"/>
        <v>0</v>
      </c>
      <c r="BY131" s="19">
        <f t="shared" si="329"/>
        <v>0</v>
      </c>
      <c r="BZ131" s="19">
        <f t="shared" si="330"/>
        <v>0</v>
      </c>
      <c r="CA131" s="19">
        <f t="shared" si="331"/>
        <v>0</v>
      </c>
      <c r="CB131" s="19">
        <f t="shared" si="332"/>
        <v>0</v>
      </c>
      <c r="CC131" s="19">
        <f t="shared" si="333"/>
        <v>0</v>
      </c>
      <c r="CD131" s="19">
        <f t="shared" si="334"/>
        <v>0</v>
      </c>
      <c r="CE131" s="19">
        <f t="shared" si="335"/>
        <v>0</v>
      </c>
      <c r="CF131" s="19">
        <f t="shared" si="336"/>
        <v>0</v>
      </c>
      <c r="CG131" s="19">
        <f t="shared" si="337"/>
        <v>0</v>
      </c>
      <c r="CH131" s="19">
        <f t="shared" si="338"/>
        <v>0</v>
      </c>
      <c r="CI131" s="19">
        <f t="shared" si="339"/>
        <v>0</v>
      </c>
      <c r="CJ131" s="19">
        <f t="shared" si="340"/>
        <v>0</v>
      </c>
      <c r="CK131" s="19">
        <f t="shared" si="341"/>
        <v>0</v>
      </c>
      <c r="CL131" s="19"/>
      <c r="CM131" s="18">
        <f>'[20]Transfers (Asset and Reserve)'!N52</f>
        <v>0</v>
      </c>
      <c r="CN131" s="18">
        <f>'[20]Transfers (Asset and Reserve)'!O52</f>
        <v>0</v>
      </c>
      <c r="CO131" s="18">
        <f>'[20]Transfers (Asset and Reserve)'!P52</f>
        <v>0</v>
      </c>
      <c r="CP131" s="18">
        <f>'[20]Transfers (Asset and Reserve)'!Q52</f>
        <v>0</v>
      </c>
      <c r="CQ131" s="18">
        <f>'[20]Transfers (Asset and Reserve)'!R52</f>
        <v>0</v>
      </c>
      <c r="CR131" s="18">
        <f>'[20]Transfers (Asset and Reserve)'!S52</f>
        <v>0</v>
      </c>
      <c r="CS131" s="18">
        <v>0</v>
      </c>
      <c r="CT131" s="18">
        <v>0</v>
      </c>
      <c r="CU131" s="18">
        <v>0</v>
      </c>
      <c r="CV131" s="18">
        <v>0</v>
      </c>
      <c r="CW131" s="18">
        <v>0</v>
      </c>
      <c r="CX131" s="18">
        <v>0</v>
      </c>
      <c r="CY131" s="19">
        <v>0</v>
      </c>
      <c r="CZ131" s="19">
        <v>0</v>
      </c>
      <c r="DA131" s="19">
        <v>0</v>
      </c>
      <c r="DB131" s="19">
        <v>0</v>
      </c>
      <c r="DC131" s="19">
        <v>0</v>
      </c>
      <c r="DD131" s="19">
        <v>0</v>
      </c>
      <c r="DE131" s="19">
        <v>0</v>
      </c>
      <c r="DF131" s="19">
        <v>0</v>
      </c>
      <c r="DG131" s="19">
        <v>0</v>
      </c>
      <c r="DH131" s="19">
        <v>0</v>
      </c>
      <c r="DI131" s="19">
        <v>0</v>
      </c>
      <c r="DJ131" s="19">
        <v>0</v>
      </c>
      <c r="DK131" s="19">
        <v>0</v>
      </c>
      <c r="DL131" s="19">
        <v>0</v>
      </c>
      <c r="DM131" s="19">
        <v>0</v>
      </c>
      <c r="DN131" s="19"/>
    </row>
    <row r="132" spans="1:118">
      <c r="A132" s="48">
        <v>35500</v>
      </c>
      <c r="B132" t="s">
        <v>95</v>
      </c>
      <c r="C132" s="51">
        <f t="shared" si="290"/>
        <v>284401.8336964178</v>
      </c>
      <c r="D132" s="51">
        <f t="shared" si="291"/>
        <v>439116.75239859428</v>
      </c>
      <c r="E132" s="21">
        <f>'[20]Asset End Balances'!N53</f>
        <v>240883.03</v>
      </c>
      <c r="F132" s="19">
        <f t="shared" si="292"/>
        <v>240883.03</v>
      </c>
      <c r="G132" s="19">
        <f t="shared" si="293"/>
        <v>240883.03</v>
      </c>
      <c r="H132" s="19">
        <f t="shared" si="294"/>
        <v>240883.03</v>
      </c>
      <c r="I132" s="19">
        <f t="shared" si="295"/>
        <v>275500.13999999996</v>
      </c>
      <c r="J132" s="19">
        <f t="shared" si="296"/>
        <v>275500.13999999996</v>
      </c>
      <c r="K132" s="19">
        <f t="shared" si="297"/>
        <v>275500.13999999996</v>
      </c>
      <c r="L132" s="19">
        <f t="shared" si="298"/>
        <v>289198.4893898904</v>
      </c>
      <c r="M132" s="19">
        <f t="shared" si="299"/>
        <v>302572.56808223366</v>
      </c>
      <c r="N132" s="19">
        <f t="shared" si="300"/>
        <v>312796.96108081675</v>
      </c>
      <c r="O132" s="19">
        <f t="shared" si="301"/>
        <v>323325.09258371138</v>
      </c>
      <c r="P132" s="19">
        <f t="shared" si="302"/>
        <v>335362.69420065486</v>
      </c>
      <c r="Q132" s="19">
        <f t="shared" si="303"/>
        <v>343935.49271612481</v>
      </c>
      <c r="R132" s="19">
        <f t="shared" si="304"/>
        <v>352755.31751101342</v>
      </c>
      <c r="S132" s="19">
        <f t="shared" si="305"/>
        <v>360427.71549819747</v>
      </c>
      <c r="T132" s="19">
        <f t="shared" si="306"/>
        <v>371334.64784822654</v>
      </c>
      <c r="U132" s="19">
        <f t="shared" si="307"/>
        <v>383320.70332138211</v>
      </c>
      <c r="V132" s="19">
        <f t="shared" si="308"/>
        <v>397758.61359034991</v>
      </c>
      <c r="W132" s="19">
        <f t="shared" si="309"/>
        <v>410499.99378944648</v>
      </c>
      <c r="X132" s="19">
        <f t="shared" si="310"/>
        <v>425964.24270155717</v>
      </c>
      <c r="Y132" s="19">
        <f t="shared" si="311"/>
        <v>439890.95183760131</v>
      </c>
      <c r="Z132" s="19">
        <f t="shared" si="312"/>
        <v>450356.69715097238</v>
      </c>
      <c r="AA132" s="19">
        <f t="shared" si="313"/>
        <v>457337.29079509381</v>
      </c>
      <c r="AB132" s="19">
        <f t="shared" si="314"/>
        <v>465789.31542046374</v>
      </c>
      <c r="AC132" s="19">
        <f t="shared" si="315"/>
        <v>470903.80422413524</v>
      </c>
      <c r="AD132" s="19">
        <f t="shared" si="316"/>
        <v>475395.30014929001</v>
      </c>
      <c r="AE132" s="19">
        <f t="shared" si="317"/>
        <v>478052.24563040381</v>
      </c>
      <c r="AF132" s="19">
        <f t="shared" si="318"/>
        <v>481913.9747228034</v>
      </c>
      <c r="AH132" s="18">
        <f>'[20]Additions (Asset and Reserve)'!O53</f>
        <v>0</v>
      </c>
      <c r="AI132" s="18">
        <f>'[20]Additions (Asset and Reserve)'!P53</f>
        <v>0</v>
      </c>
      <c r="AJ132" s="18">
        <f>'[20]Additions (Asset and Reserve)'!Q53</f>
        <v>0</v>
      </c>
      <c r="AK132" s="18">
        <f>'[20]Additions (Asset and Reserve)'!R53</f>
        <v>37618.199999999997</v>
      </c>
      <c r="AL132" s="18">
        <f>'[20]Additions (Asset and Reserve)'!S53</f>
        <v>0</v>
      </c>
      <c r="AM132" s="18">
        <f>'[20]Additions (Asset and Reserve)'!T53</f>
        <v>0</v>
      </c>
      <c r="AN132" s="58">
        <f t="shared" si="319"/>
        <v>14885.911822759766</v>
      </c>
      <c r="AO132" s="58">
        <f t="shared" si="319"/>
        <v>14533.528855075068</v>
      </c>
      <c r="AP132" s="58">
        <f t="shared" si="319"/>
        <v>11110.784831526949</v>
      </c>
      <c r="AQ132" s="58">
        <f>SUM($AH132:$AM132)/SUM($AH$190:$AM$190)*'Capital Spending'!D$12*$AO$1</f>
        <v>11440.855591416823</v>
      </c>
      <c r="AR132" s="58">
        <f>SUM($AH132:$AM132)/SUM($AH$190:$AM$190)*'Capital Spending'!E$12*$AO$1</f>
        <v>13081.187457488595</v>
      </c>
      <c r="AS132" s="58">
        <f>SUM($AH132:$AM132)/SUM($AH$190:$AM$190)*'Capital Spending'!F$12*$AO$1</f>
        <v>9316.007289882129</v>
      </c>
      <c r="AT132" s="58">
        <f>SUM($AH132:$AM132)/SUM($AH$190:$AM$190)*'Capital Spending'!G$12*$AO$1</f>
        <v>9584.4492246487025</v>
      </c>
      <c r="AU132" s="58">
        <f>SUM($AH132:$AM132)/SUM($AH$190:$AM$190)*'Capital Spending'!H$12*$AO$1</f>
        <v>8337.5475873487867</v>
      </c>
      <c r="AV132" s="58">
        <f>SUM($AH132:$AM132)/SUM($AH$190:$AM$190)*'Capital Spending'!I$12*$AO$1</f>
        <v>11852.496136444155</v>
      </c>
      <c r="AW132" s="58">
        <f>SUM($AH132:$AM132)/SUM($AH$190:$AM$190)*'Capital Spending'!J$12*$AO$1</f>
        <v>13025.172580849798</v>
      </c>
      <c r="AX132" s="58">
        <f>SUM($AH132:$AM132)/SUM($AH$190:$AM$190)*'Capital Spending'!K$12*$AO$1</f>
        <v>15689.58807017929</v>
      </c>
      <c r="AY132" s="58">
        <f>SUM($AH132:$AM132)/SUM($AH$190:$AM$190)*'Capital Spending'!L$12*$AO$1</f>
        <v>13845.979303461594</v>
      </c>
      <c r="AZ132" s="58">
        <f>SUM($AH132:$AM132)/SUM($AH$190:$AM$190)*'Capital Spending'!M$12*$AO$1</f>
        <v>16804.903945637339</v>
      </c>
      <c r="BA132" s="58">
        <f>SUM($AH132:$AM132)/SUM($AH$190:$AM$190)*'Capital Spending'!N$12*$AO$1</f>
        <v>15134.06895091865</v>
      </c>
      <c r="BB132" s="58">
        <f>SUM($AH132:$AM132)/SUM($AH$190:$AM$190)*'Capital Spending'!O$12*$AO$1</f>
        <v>11373.06090391299</v>
      </c>
      <c r="BC132" s="58">
        <f>SUM($AH132:$AM132)/SUM($AH$190:$AM$190)*'Capital Spending'!P$12*$AO$1</f>
        <v>7585.7680731663868</v>
      </c>
      <c r="BD132" s="58">
        <f>SUM($AH132:$AM132)/SUM($AH$190:$AM$190)*'Capital Spending'!Q$12*$AO$1</f>
        <v>9184.7630481600154</v>
      </c>
      <c r="BE132" s="58">
        <f>SUM($AH132:$AM132)/SUM($AH$190:$AM$190)*'Capital Spending'!R$12*$AO$1</f>
        <v>5557.8834487996319</v>
      </c>
      <c r="BF132" s="58">
        <f>SUM($AH132:$AM132)/SUM($AH$190:$AM$190)*'Capital Spending'!S$12*$AO$1</f>
        <v>4880.8809288718012</v>
      </c>
      <c r="BG132" s="58">
        <f>SUM($AH132:$AM132)/SUM($AH$190:$AM$190)*'Capital Spending'!T$12*$AO$1</f>
        <v>2887.2862725292716</v>
      </c>
      <c r="BH132" s="58">
        <f>SUM($AH132:$AM132)/SUM($AH$190:$AM$190)*'Capital Spending'!U$12*$AO$1</f>
        <v>4196.5171946389237</v>
      </c>
      <c r="BI132" s="19"/>
      <c r="BJ132" s="107">
        <f t="shared" si="320"/>
        <v>-7.9777607647362192E-2</v>
      </c>
      <c r="BK132" s="31">
        <f>'[20]Retires (Asset and Reserve)'!M53</f>
        <v>0</v>
      </c>
      <c r="BL132" s="31">
        <f>'[20]Retires (Asset and Reserve)'!N53</f>
        <v>0</v>
      </c>
      <c r="BM132" s="31">
        <f>'[20]Retires (Asset and Reserve)'!O53</f>
        <v>0</v>
      </c>
      <c r="BN132" s="31">
        <f>'[20]Retires (Asset and Reserve)'!P53</f>
        <v>-3001.09</v>
      </c>
      <c r="BO132" s="31">
        <f>'[20]Retires (Asset and Reserve)'!Q53</f>
        <v>0</v>
      </c>
      <c r="BP132" s="31">
        <f>'[20]Retires (Asset and Reserve)'!R53</f>
        <v>0</v>
      </c>
      <c r="BQ132" s="18">
        <f t="shared" si="321"/>
        <v>-1187.5624328693589</v>
      </c>
      <c r="BR132" s="19">
        <f t="shared" si="322"/>
        <v>-1159.4501627317959</v>
      </c>
      <c r="BS132" s="19">
        <f t="shared" si="323"/>
        <v>-886.39183294382019</v>
      </c>
      <c r="BT132" s="19">
        <f t="shared" si="324"/>
        <v>-912.72408852218121</v>
      </c>
      <c r="BU132" s="19">
        <f t="shared" si="325"/>
        <v>-1043.5858405451206</v>
      </c>
      <c r="BV132" s="19">
        <f t="shared" si="326"/>
        <v>-743.20877441218249</v>
      </c>
      <c r="BW132" s="19">
        <f t="shared" si="327"/>
        <v>-764.62442976008901</v>
      </c>
      <c r="BX132" s="19">
        <f t="shared" si="328"/>
        <v>-665.14960016472276</v>
      </c>
      <c r="BY132" s="19">
        <f t="shared" si="329"/>
        <v>-945.5637864151181</v>
      </c>
      <c r="BZ132" s="19">
        <f t="shared" si="330"/>
        <v>-1039.1171076942151</v>
      </c>
      <c r="CA132" s="19">
        <f t="shared" si="331"/>
        <v>-1251.677801211498</v>
      </c>
      <c r="CB132" s="19">
        <f t="shared" si="332"/>
        <v>-1104.5991043650563</v>
      </c>
      <c r="CC132" s="19">
        <f t="shared" si="333"/>
        <v>-1340.6550335266645</v>
      </c>
      <c r="CD132" s="19">
        <f t="shared" si="334"/>
        <v>-1207.3598148745145</v>
      </c>
      <c r="CE132" s="19">
        <f t="shared" si="335"/>
        <v>-907.31559054192496</v>
      </c>
      <c r="CF132" s="19">
        <f t="shared" si="336"/>
        <v>-605.17442904495465</v>
      </c>
      <c r="CG132" s="19">
        <f t="shared" si="337"/>
        <v>-732.73842279010012</v>
      </c>
      <c r="CH132" s="19">
        <f t="shared" si="338"/>
        <v>-443.39464512810525</v>
      </c>
      <c r="CI132" s="19">
        <f t="shared" si="339"/>
        <v>-389.3850037170273</v>
      </c>
      <c r="CJ132" s="19">
        <f t="shared" si="340"/>
        <v>-230.3407914154551</v>
      </c>
      <c r="CK132" s="19">
        <f t="shared" si="341"/>
        <v>-334.7881022393131</v>
      </c>
      <c r="CL132" s="19"/>
      <c r="CM132" s="18">
        <f>'[20]Transfers (Asset and Reserve)'!N53</f>
        <v>0</v>
      </c>
      <c r="CN132" s="18">
        <f>'[20]Transfers (Asset and Reserve)'!O53</f>
        <v>0</v>
      </c>
      <c r="CO132" s="18">
        <f>'[20]Transfers (Asset and Reserve)'!P53</f>
        <v>0</v>
      </c>
      <c r="CP132" s="18">
        <f>'[20]Transfers (Asset and Reserve)'!Q53</f>
        <v>0</v>
      </c>
      <c r="CQ132" s="18">
        <f>'[20]Transfers (Asset and Reserve)'!R53</f>
        <v>0</v>
      </c>
      <c r="CR132" s="18">
        <f>'[20]Transfers (Asset and Reserve)'!S53</f>
        <v>0</v>
      </c>
      <c r="CS132" s="18">
        <v>0</v>
      </c>
      <c r="CT132" s="18">
        <v>0</v>
      </c>
      <c r="CU132" s="18">
        <v>0</v>
      </c>
      <c r="CV132" s="18">
        <v>0</v>
      </c>
      <c r="CW132" s="18">
        <v>0</v>
      </c>
      <c r="CX132" s="18">
        <v>0</v>
      </c>
      <c r="CY132" s="19">
        <v>0</v>
      </c>
      <c r="CZ132" s="19">
        <v>0</v>
      </c>
      <c r="DA132" s="19">
        <v>0</v>
      </c>
      <c r="DB132" s="19">
        <v>0</v>
      </c>
      <c r="DC132" s="19">
        <v>0</v>
      </c>
      <c r="DD132" s="19">
        <v>0</v>
      </c>
      <c r="DE132" s="19">
        <v>0</v>
      </c>
      <c r="DF132" s="19">
        <v>0</v>
      </c>
      <c r="DG132" s="19">
        <v>0</v>
      </c>
      <c r="DH132" s="19">
        <v>0</v>
      </c>
      <c r="DI132" s="19">
        <v>0</v>
      </c>
      <c r="DJ132" s="19">
        <v>0</v>
      </c>
      <c r="DK132" s="19">
        <v>0</v>
      </c>
      <c r="DL132" s="19">
        <v>0</v>
      </c>
      <c r="DM132" s="19">
        <v>0</v>
      </c>
      <c r="DN132" s="19"/>
    </row>
    <row r="133" spans="1:118">
      <c r="A133" s="48">
        <v>35600</v>
      </c>
      <c r="B133" t="s">
        <v>96</v>
      </c>
      <c r="C133" s="51">
        <f t="shared" si="290"/>
        <v>414663.45000000013</v>
      </c>
      <c r="D133" s="51">
        <f t="shared" si="291"/>
        <v>414663.45000000013</v>
      </c>
      <c r="E133" s="21">
        <f>'[20]Asset End Balances'!N54</f>
        <v>414663.45</v>
      </c>
      <c r="F133" s="19">
        <f t="shared" si="292"/>
        <v>414663.45</v>
      </c>
      <c r="G133" s="19">
        <f t="shared" si="293"/>
        <v>414663.45</v>
      </c>
      <c r="H133" s="19">
        <f t="shared" si="294"/>
        <v>414663.45</v>
      </c>
      <c r="I133" s="19">
        <f t="shared" si="295"/>
        <v>414663.45</v>
      </c>
      <c r="J133" s="19">
        <f t="shared" si="296"/>
        <v>414663.45</v>
      </c>
      <c r="K133" s="19">
        <f t="shared" si="297"/>
        <v>414663.45</v>
      </c>
      <c r="L133" s="19">
        <f t="shared" si="298"/>
        <v>414663.45</v>
      </c>
      <c r="M133" s="19">
        <f t="shared" si="299"/>
        <v>414663.45</v>
      </c>
      <c r="N133" s="19">
        <f t="shared" si="300"/>
        <v>414663.45</v>
      </c>
      <c r="O133" s="19">
        <f t="shared" si="301"/>
        <v>414663.45</v>
      </c>
      <c r="P133" s="19">
        <f t="shared" si="302"/>
        <v>414663.45</v>
      </c>
      <c r="Q133" s="19">
        <f t="shared" si="303"/>
        <v>414663.45</v>
      </c>
      <c r="R133" s="19">
        <f t="shared" si="304"/>
        <v>414663.45</v>
      </c>
      <c r="S133" s="19">
        <f t="shared" si="305"/>
        <v>414663.45</v>
      </c>
      <c r="T133" s="19">
        <f t="shared" si="306"/>
        <v>414663.45</v>
      </c>
      <c r="U133" s="19">
        <f t="shared" si="307"/>
        <v>414663.45</v>
      </c>
      <c r="V133" s="19">
        <f t="shared" si="308"/>
        <v>414663.45</v>
      </c>
      <c r="W133" s="19">
        <f t="shared" si="309"/>
        <v>414663.45</v>
      </c>
      <c r="X133" s="19">
        <f t="shared" si="310"/>
        <v>414663.45</v>
      </c>
      <c r="Y133" s="19">
        <f t="shared" si="311"/>
        <v>414663.45</v>
      </c>
      <c r="Z133" s="19">
        <f t="shared" si="312"/>
        <v>414663.45</v>
      </c>
      <c r="AA133" s="19">
        <f t="shared" si="313"/>
        <v>414663.45</v>
      </c>
      <c r="AB133" s="19">
        <f t="shared" si="314"/>
        <v>414663.45</v>
      </c>
      <c r="AC133" s="19">
        <f t="shared" si="315"/>
        <v>414663.45</v>
      </c>
      <c r="AD133" s="19">
        <f t="shared" si="316"/>
        <v>414663.45</v>
      </c>
      <c r="AE133" s="19">
        <f t="shared" si="317"/>
        <v>414663.45</v>
      </c>
      <c r="AF133" s="19">
        <f t="shared" si="318"/>
        <v>414663.45</v>
      </c>
      <c r="AH133" s="18">
        <f>'[20]Additions (Asset and Reserve)'!O54</f>
        <v>0</v>
      </c>
      <c r="AI133" s="18">
        <f>'[20]Additions (Asset and Reserve)'!P54</f>
        <v>0</v>
      </c>
      <c r="AJ133" s="18">
        <f>'[20]Additions (Asset and Reserve)'!Q54</f>
        <v>0</v>
      </c>
      <c r="AK133" s="18">
        <f>'[20]Additions (Asset and Reserve)'!R54</f>
        <v>0</v>
      </c>
      <c r="AL133" s="18">
        <f>'[20]Additions (Asset and Reserve)'!S54</f>
        <v>0</v>
      </c>
      <c r="AM133" s="18">
        <f>'[20]Additions (Asset and Reserve)'!T54</f>
        <v>0</v>
      </c>
      <c r="AN133" s="58">
        <f t="shared" si="319"/>
        <v>0</v>
      </c>
      <c r="AO133" s="58">
        <f t="shared" si="319"/>
        <v>0</v>
      </c>
      <c r="AP133" s="58">
        <f t="shared" si="319"/>
        <v>0</v>
      </c>
      <c r="AQ133" s="58">
        <f>SUM($AH133:$AM133)/SUM($AH$190:$AM$190)*'Capital Spending'!D$12*$AO$1</f>
        <v>0</v>
      </c>
      <c r="AR133" s="58">
        <f>SUM($AH133:$AM133)/SUM($AH$190:$AM$190)*'Capital Spending'!E$12*$AO$1</f>
        <v>0</v>
      </c>
      <c r="AS133" s="58">
        <f>SUM($AH133:$AM133)/SUM($AH$190:$AM$190)*'Capital Spending'!F$12*$AO$1</f>
        <v>0</v>
      </c>
      <c r="AT133" s="58">
        <f>SUM($AH133:$AM133)/SUM($AH$190:$AM$190)*'Capital Spending'!G$12*$AO$1</f>
        <v>0</v>
      </c>
      <c r="AU133" s="58">
        <f>SUM($AH133:$AM133)/SUM($AH$190:$AM$190)*'Capital Spending'!H$12*$AO$1</f>
        <v>0</v>
      </c>
      <c r="AV133" s="58">
        <f>SUM($AH133:$AM133)/SUM($AH$190:$AM$190)*'Capital Spending'!I$12*$AO$1</f>
        <v>0</v>
      </c>
      <c r="AW133" s="58">
        <f>SUM($AH133:$AM133)/SUM($AH$190:$AM$190)*'Capital Spending'!J$12*$AO$1</f>
        <v>0</v>
      </c>
      <c r="AX133" s="58">
        <f>SUM($AH133:$AM133)/SUM($AH$190:$AM$190)*'Capital Spending'!K$12*$AO$1</f>
        <v>0</v>
      </c>
      <c r="AY133" s="58">
        <f>SUM($AH133:$AM133)/SUM($AH$190:$AM$190)*'Capital Spending'!L$12*$AO$1</f>
        <v>0</v>
      </c>
      <c r="AZ133" s="58">
        <f>SUM($AH133:$AM133)/SUM($AH$190:$AM$190)*'Capital Spending'!M$12*$AO$1</f>
        <v>0</v>
      </c>
      <c r="BA133" s="58">
        <f>SUM($AH133:$AM133)/SUM($AH$190:$AM$190)*'Capital Spending'!N$12*$AO$1</f>
        <v>0</v>
      </c>
      <c r="BB133" s="58">
        <f>SUM($AH133:$AM133)/SUM($AH$190:$AM$190)*'Capital Spending'!O$12*$AO$1</f>
        <v>0</v>
      </c>
      <c r="BC133" s="58">
        <f>SUM($AH133:$AM133)/SUM($AH$190:$AM$190)*'Capital Spending'!P$12*$AO$1</f>
        <v>0</v>
      </c>
      <c r="BD133" s="58">
        <f>SUM($AH133:$AM133)/SUM($AH$190:$AM$190)*'Capital Spending'!Q$12*$AO$1</f>
        <v>0</v>
      </c>
      <c r="BE133" s="58">
        <f>SUM($AH133:$AM133)/SUM($AH$190:$AM$190)*'Capital Spending'!R$12*$AO$1</f>
        <v>0</v>
      </c>
      <c r="BF133" s="58">
        <f>SUM($AH133:$AM133)/SUM($AH$190:$AM$190)*'Capital Spending'!S$12*$AO$1</f>
        <v>0</v>
      </c>
      <c r="BG133" s="58">
        <f>SUM($AH133:$AM133)/SUM($AH$190:$AM$190)*'Capital Spending'!T$12*$AO$1</f>
        <v>0</v>
      </c>
      <c r="BH133" s="58">
        <f>SUM($AH133:$AM133)/SUM($AH$190:$AM$190)*'Capital Spending'!U$12*$AO$1</f>
        <v>0</v>
      </c>
      <c r="BI133" s="19"/>
      <c r="BJ133" s="107">
        <f t="shared" si="320"/>
        <v>0</v>
      </c>
      <c r="BK133" s="31">
        <f>'[20]Retires (Asset and Reserve)'!M54</f>
        <v>0</v>
      </c>
      <c r="BL133" s="31">
        <f>'[20]Retires (Asset and Reserve)'!N54</f>
        <v>0</v>
      </c>
      <c r="BM133" s="31">
        <f>'[20]Retires (Asset and Reserve)'!O54</f>
        <v>0</v>
      </c>
      <c r="BN133" s="31">
        <f>'[20]Retires (Asset and Reserve)'!P54</f>
        <v>0</v>
      </c>
      <c r="BO133" s="31">
        <f>'[20]Retires (Asset and Reserve)'!Q54</f>
        <v>0</v>
      </c>
      <c r="BP133" s="31">
        <f>'[20]Retires (Asset and Reserve)'!R54</f>
        <v>0</v>
      </c>
      <c r="BQ133" s="18">
        <f t="shared" si="321"/>
        <v>0</v>
      </c>
      <c r="BR133" s="19">
        <f t="shared" si="322"/>
        <v>0</v>
      </c>
      <c r="BS133" s="19">
        <f t="shared" si="323"/>
        <v>0</v>
      </c>
      <c r="BT133" s="19">
        <f t="shared" si="324"/>
        <v>0</v>
      </c>
      <c r="BU133" s="19">
        <f t="shared" si="325"/>
        <v>0</v>
      </c>
      <c r="BV133" s="19">
        <f t="shared" si="326"/>
        <v>0</v>
      </c>
      <c r="BW133" s="19">
        <f t="shared" si="327"/>
        <v>0</v>
      </c>
      <c r="BX133" s="19">
        <f t="shared" si="328"/>
        <v>0</v>
      </c>
      <c r="BY133" s="19">
        <f t="shared" si="329"/>
        <v>0</v>
      </c>
      <c r="BZ133" s="19">
        <f t="shared" si="330"/>
        <v>0</v>
      </c>
      <c r="CA133" s="19">
        <f t="shared" si="331"/>
        <v>0</v>
      </c>
      <c r="CB133" s="19">
        <f t="shared" si="332"/>
        <v>0</v>
      </c>
      <c r="CC133" s="19">
        <f t="shared" si="333"/>
        <v>0</v>
      </c>
      <c r="CD133" s="19">
        <f t="shared" si="334"/>
        <v>0</v>
      </c>
      <c r="CE133" s="19">
        <f t="shared" si="335"/>
        <v>0</v>
      </c>
      <c r="CF133" s="19">
        <f t="shared" si="336"/>
        <v>0</v>
      </c>
      <c r="CG133" s="19">
        <f t="shared" si="337"/>
        <v>0</v>
      </c>
      <c r="CH133" s="19">
        <f t="shared" si="338"/>
        <v>0</v>
      </c>
      <c r="CI133" s="19">
        <f t="shared" si="339"/>
        <v>0</v>
      </c>
      <c r="CJ133" s="19">
        <f t="shared" si="340"/>
        <v>0</v>
      </c>
      <c r="CK133" s="19">
        <f t="shared" si="341"/>
        <v>0</v>
      </c>
      <c r="CL133" s="19"/>
      <c r="CM133" s="18">
        <f>'[20]Transfers (Asset and Reserve)'!N54</f>
        <v>0</v>
      </c>
      <c r="CN133" s="18">
        <f>'[20]Transfers (Asset and Reserve)'!O54</f>
        <v>0</v>
      </c>
      <c r="CO133" s="18">
        <f>'[20]Transfers (Asset and Reserve)'!P54</f>
        <v>0</v>
      </c>
      <c r="CP133" s="18">
        <f>'[20]Transfers (Asset and Reserve)'!Q54</f>
        <v>0</v>
      </c>
      <c r="CQ133" s="18">
        <f>'[20]Transfers (Asset and Reserve)'!R54</f>
        <v>0</v>
      </c>
      <c r="CR133" s="18">
        <f>'[20]Transfers (Asset and Reserve)'!S54</f>
        <v>0</v>
      </c>
      <c r="CS133" s="18">
        <v>0</v>
      </c>
      <c r="CT133" s="18">
        <v>0</v>
      </c>
      <c r="CU133" s="18">
        <v>0</v>
      </c>
      <c r="CV133" s="18">
        <v>0</v>
      </c>
      <c r="CW133" s="18">
        <v>0</v>
      </c>
      <c r="CX133" s="18">
        <v>0</v>
      </c>
      <c r="CY133" s="19">
        <v>0</v>
      </c>
      <c r="CZ133" s="19">
        <v>0</v>
      </c>
      <c r="DA133" s="19">
        <v>0</v>
      </c>
      <c r="DB133" s="19">
        <v>0</v>
      </c>
      <c r="DC133" s="19">
        <v>0</v>
      </c>
      <c r="DD133" s="19">
        <v>0</v>
      </c>
      <c r="DE133" s="19">
        <v>0</v>
      </c>
      <c r="DF133" s="19">
        <v>0</v>
      </c>
      <c r="DG133" s="19">
        <v>0</v>
      </c>
      <c r="DH133" s="19">
        <v>0</v>
      </c>
      <c r="DI133" s="19">
        <v>0</v>
      </c>
      <c r="DJ133" s="19">
        <v>0</v>
      </c>
      <c r="DK133" s="19">
        <v>0</v>
      </c>
      <c r="DL133" s="19">
        <v>0</v>
      </c>
      <c r="DM133" s="19">
        <v>0</v>
      </c>
      <c r="DN133" s="19"/>
    </row>
    <row r="134" spans="1:118">
      <c r="A134" s="48">
        <v>36510</v>
      </c>
      <c r="B134" t="s">
        <v>44</v>
      </c>
      <c r="C134" s="51">
        <f t="shared" si="290"/>
        <v>26970.37</v>
      </c>
      <c r="D134" s="51">
        <f t="shared" si="291"/>
        <v>26970.37</v>
      </c>
      <c r="E134" s="21">
        <f>'[20]Asset End Balances'!N55</f>
        <v>26970.37</v>
      </c>
      <c r="F134" s="19">
        <f t="shared" si="292"/>
        <v>26970.37</v>
      </c>
      <c r="G134" s="19">
        <f t="shared" si="293"/>
        <v>26970.37</v>
      </c>
      <c r="H134" s="19">
        <f t="shared" si="294"/>
        <v>26970.37</v>
      </c>
      <c r="I134" s="19">
        <f t="shared" si="295"/>
        <v>26970.37</v>
      </c>
      <c r="J134" s="19">
        <f t="shared" si="296"/>
        <v>26970.37</v>
      </c>
      <c r="K134" s="19">
        <f t="shared" si="297"/>
        <v>26970.37</v>
      </c>
      <c r="L134" s="19">
        <f t="shared" si="298"/>
        <v>26970.37</v>
      </c>
      <c r="M134" s="19">
        <f t="shared" si="299"/>
        <v>26970.37</v>
      </c>
      <c r="N134" s="19">
        <f t="shared" si="300"/>
        <v>26970.37</v>
      </c>
      <c r="O134" s="19">
        <f t="shared" si="301"/>
        <v>26970.37</v>
      </c>
      <c r="P134" s="19">
        <f t="shared" si="302"/>
        <v>26970.37</v>
      </c>
      <c r="Q134" s="19">
        <f t="shared" si="303"/>
        <v>26970.37</v>
      </c>
      <c r="R134" s="19">
        <f t="shared" si="304"/>
        <v>26970.37</v>
      </c>
      <c r="S134" s="19">
        <f t="shared" si="305"/>
        <v>26970.37</v>
      </c>
      <c r="T134" s="19">
        <f t="shared" si="306"/>
        <v>26970.37</v>
      </c>
      <c r="U134" s="19">
        <f t="shared" si="307"/>
        <v>26970.37</v>
      </c>
      <c r="V134" s="19">
        <f t="shared" si="308"/>
        <v>26970.37</v>
      </c>
      <c r="W134" s="19">
        <f t="shared" si="309"/>
        <v>26970.37</v>
      </c>
      <c r="X134" s="19">
        <f t="shared" si="310"/>
        <v>26970.37</v>
      </c>
      <c r="Y134" s="19">
        <f t="shared" si="311"/>
        <v>26970.37</v>
      </c>
      <c r="Z134" s="19">
        <f t="shared" si="312"/>
        <v>26970.37</v>
      </c>
      <c r="AA134" s="19">
        <f t="shared" si="313"/>
        <v>26970.37</v>
      </c>
      <c r="AB134" s="19">
        <f t="shared" si="314"/>
        <v>26970.37</v>
      </c>
      <c r="AC134" s="19">
        <f t="shared" si="315"/>
        <v>26970.37</v>
      </c>
      <c r="AD134" s="19">
        <f t="shared" si="316"/>
        <v>26970.37</v>
      </c>
      <c r="AE134" s="19">
        <f t="shared" si="317"/>
        <v>26970.37</v>
      </c>
      <c r="AF134" s="19">
        <f t="shared" si="318"/>
        <v>26970.37</v>
      </c>
      <c r="AH134" s="18">
        <f>'[20]Additions (Asset and Reserve)'!O55</f>
        <v>0</v>
      </c>
      <c r="AI134" s="18">
        <f>'[20]Additions (Asset and Reserve)'!P55</f>
        <v>0</v>
      </c>
      <c r="AJ134" s="18">
        <f>'[20]Additions (Asset and Reserve)'!Q55</f>
        <v>0</v>
      </c>
      <c r="AK134" s="18">
        <f>'[20]Additions (Asset and Reserve)'!R55</f>
        <v>0</v>
      </c>
      <c r="AL134" s="18">
        <f>'[20]Additions (Asset and Reserve)'!S55</f>
        <v>0</v>
      </c>
      <c r="AM134" s="18">
        <f>'[20]Additions (Asset and Reserve)'!T55</f>
        <v>0</v>
      </c>
      <c r="AN134" s="58">
        <f t="shared" si="319"/>
        <v>0</v>
      </c>
      <c r="AO134" s="58">
        <f t="shared" si="319"/>
        <v>0</v>
      </c>
      <c r="AP134" s="58">
        <f t="shared" si="319"/>
        <v>0</v>
      </c>
      <c r="AQ134" s="58">
        <f>SUM($AH134:$AM134)/SUM($AH$190:$AM$190)*'Capital Spending'!D$12*$AO$1</f>
        <v>0</v>
      </c>
      <c r="AR134" s="58">
        <f>SUM($AH134:$AM134)/SUM($AH$190:$AM$190)*'Capital Spending'!E$12*$AO$1</f>
        <v>0</v>
      </c>
      <c r="AS134" s="58">
        <f>SUM($AH134:$AM134)/SUM($AH$190:$AM$190)*'Capital Spending'!F$12*$AO$1</f>
        <v>0</v>
      </c>
      <c r="AT134" s="58">
        <f>SUM($AH134:$AM134)/SUM($AH$190:$AM$190)*'Capital Spending'!G$12*$AO$1</f>
        <v>0</v>
      </c>
      <c r="AU134" s="58">
        <f>SUM($AH134:$AM134)/SUM($AH$190:$AM$190)*'Capital Spending'!H$12*$AO$1</f>
        <v>0</v>
      </c>
      <c r="AV134" s="58">
        <f>SUM($AH134:$AM134)/SUM($AH$190:$AM$190)*'Capital Spending'!I$12*$AO$1</f>
        <v>0</v>
      </c>
      <c r="AW134" s="58">
        <f>SUM($AH134:$AM134)/SUM($AH$190:$AM$190)*'Capital Spending'!J$12*$AO$1</f>
        <v>0</v>
      </c>
      <c r="AX134" s="58">
        <f>SUM($AH134:$AM134)/SUM($AH$190:$AM$190)*'Capital Spending'!K$12*$AO$1</f>
        <v>0</v>
      </c>
      <c r="AY134" s="58">
        <f>SUM($AH134:$AM134)/SUM($AH$190:$AM$190)*'Capital Spending'!L$12*$AO$1</f>
        <v>0</v>
      </c>
      <c r="AZ134" s="58">
        <f>SUM($AH134:$AM134)/SUM($AH$190:$AM$190)*'Capital Spending'!M$12*$AO$1</f>
        <v>0</v>
      </c>
      <c r="BA134" s="58">
        <f>SUM($AH134:$AM134)/SUM($AH$190:$AM$190)*'Capital Spending'!N$12*$AO$1</f>
        <v>0</v>
      </c>
      <c r="BB134" s="58">
        <f>SUM($AH134:$AM134)/SUM($AH$190:$AM$190)*'Capital Spending'!O$12*$AO$1</f>
        <v>0</v>
      </c>
      <c r="BC134" s="58">
        <f>SUM($AH134:$AM134)/SUM($AH$190:$AM$190)*'Capital Spending'!P$12*$AO$1</f>
        <v>0</v>
      </c>
      <c r="BD134" s="58">
        <f>SUM($AH134:$AM134)/SUM($AH$190:$AM$190)*'Capital Spending'!Q$12*$AO$1</f>
        <v>0</v>
      </c>
      <c r="BE134" s="58">
        <f>SUM($AH134:$AM134)/SUM($AH$190:$AM$190)*'Capital Spending'!R$12*$AO$1</f>
        <v>0</v>
      </c>
      <c r="BF134" s="58">
        <f>SUM($AH134:$AM134)/SUM($AH$190:$AM$190)*'Capital Spending'!S$12*$AO$1</f>
        <v>0</v>
      </c>
      <c r="BG134" s="58">
        <f>SUM($AH134:$AM134)/SUM($AH$190:$AM$190)*'Capital Spending'!T$12*$AO$1</f>
        <v>0</v>
      </c>
      <c r="BH134" s="58">
        <f>SUM($AH134:$AM134)/SUM($AH$190:$AM$190)*'Capital Spending'!U$12*$AO$1</f>
        <v>0</v>
      </c>
      <c r="BI134" s="19"/>
      <c r="BJ134" s="107">
        <f t="shared" si="320"/>
        <v>0</v>
      </c>
      <c r="BK134" s="31">
        <f>'[20]Retires (Asset and Reserve)'!M55</f>
        <v>0</v>
      </c>
      <c r="BL134" s="31">
        <f>'[20]Retires (Asset and Reserve)'!N55</f>
        <v>0</v>
      </c>
      <c r="BM134" s="31">
        <f>'[20]Retires (Asset and Reserve)'!O55</f>
        <v>0</v>
      </c>
      <c r="BN134" s="31">
        <f>'[20]Retires (Asset and Reserve)'!P55</f>
        <v>0</v>
      </c>
      <c r="BO134" s="31">
        <f>'[20]Retires (Asset and Reserve)'!Q55</f>
        <v>0</v>
      </c>
      <c r="BP134" s="31">
        <f>'[20]Retires (Asset and Reserve)'!R55</f>
        <v>0</v>
      </c>
      <c r="BQ134" s="18">
        <f t="shared" si="321"/>
        <v>0</v>
      </c>
      <c r="BR134" s="19">
        <f t="shared" si="322"/>
        <v>0</v>
      </c>
      <c r="BS134" s="19">
        <f t="shared" si="323"/>
        <v>0</v>
      </c>
      <c r="BT134" s="19">
        <f t="shared" si="324"/>
        <v>0</v>
      </c>
      <c r="BU134" s="19">
        <f t="shared" si="325"/>
        <v>0</v>
      </c>
      <c r="BV134" s="19">
        <f t="shared" si="326"/>
        <v>0</v>
      </c>
      <c r="BW134" s="19">
        <f t="shared" si="327"/>
        <v>0</v>
      </c>
      <c r="BX134" s="19">
        <f t="shared" si="328"/>
        <v>0</v>
      </c>
      <c r="BY134" s="19">
        <f t="shared" si="329"/>
        <v>0</v>
      </c>
      <c r="BZ134" s="19">
        <f t="shared" si="330"/>
        <v>0</v>
      </c>
      <c r="CA134" s="19">
        <f t="shared" si="331"/>
        <v>0</v>
      </c>
      <c r="CB134" s="19">
        <f t="shared" si="332"/>
        <v>0</v>
      </c>
      <c r="CC134" s="19">
        <f t="shared" si="333"/>
        <v>0</v>
      </c>
      <c r="CD134" s="19">
        <f t="shared" si="334"/>
        <v>0</v>
      </c>
      <c r="CE134" s="19">
        <f t="shared" si="335"/>
        <v>0</v>
      </c>
      <c r="CF134" s="19">
        <f t="shared" si="336"/>
        <v>0</v>
      </c>
      <c r="CG134" s="19">
        <f t="shared" si="337"/>
        <v>0</v>
      </c>
      <c r="CH134" s="19">
        <f t="shared" si="338"/>
        <v>0</v>
      </c>
      <c r="CI134" s="19">
        <f t="shared" si="339"/>
        <v>0</v>
      </c>
      <c r="CJ134" s="19">
        <f t="shared" si="340"/>
        <v>0</v>
      </c>
      <c r="CK134" s="19">
        <f t="shared" si="341"/>
        <v>0</v>
      </c>
      <c r="CL134" s="19"/>
      <c r="CM134" s="18">
        <f>'[20]Transfers (Asset and Reserve)'!N55</f>
        <v>0</v>
      </c>
      <c r="CN134" s="18">
        <f>'[20]Transfers (Asset and Reserve)'!O55</f>
        <v>0</v>
      </c>
      <c r="CO134" s="18">
        <f>'[20]Transfers (Asset and Reserve)'!P55</f>
        <v>0</v>
      </c>
      <c r="CP134" s="18">
        <f>'[20]Transfers (Asset and Reserve)'!Q55</f>
        <v>0</v>
      </c>
      <c r="CQ134" s="18">
        <f>'[20]Transfers (Asset and Reserve)'!R55</f>
        <v>0</v>
      </c>
      <c r="CR134" s="18">
        <f>'[20]Transfers (Asset and Reserve)'!S55</f>
        <v>0</v>
      </c>
      <c r="CS134" s="18">
        <v>0</v>
      </c>
      <c r="CT134" s="18">
        <v>0</v>
      </c>
      <c r="CU134" s="18">
        <v>0</v>
      </c>
      <c r="CV134" s="18">
        <v>0</v>
      </c>
      <c r="CW134" s="18">
        <v>0</v>
      </c>
      <c r="CX134" s="18">
        <v>0</v>
      </c>
      <c r="CY134" s="19">
        <v>0</v>
      </c>
      <c r="CZ134" s="19">
        <v>0</v>
      </c>
      <c r="DA134" s="19">
        <v>0</v>
      </c>
      <c r="DB134" s="19">
        <v>0</v>
      </c>
      <c r="DC134" s="19">
        <v>0</v>
      </c>
      <c r="DD134" s="19">
        <v>0</v>
      </c>
      <c r="DE134" s="19">
        <v>0</v>
      </c>
      <c r="DF134" s="19">
        <v>0</v>
      </c>
      <c r="DG134" s="19">
        <v>0</v>
      </c>
      <c r="DH134" s="19">
        <v>0</v>
      </c>
      <c r="DI134" s="19">
        <v>0</v>
      </c>
      <c r="DJ134" s="19">
        <v>0</v>
      </c>
      <c r="DK134" s="19">
        <v>0</v>
      </c>
      <c r="DL134" s="19">
        <v>0</v>
      </c>
      <c r="DM134" s="19">
        <v>0</v>
      </c>
      <c r="DN134" s="19"/>
    </row>
    <row r="135" spans="1:118">
      <c r="A135" s="48">
        <v>36520</v>
      </c>
      <c r="B135" t="s">
        <v>45</v>
      </c>
      <c r="C135" s="51">
        <f t="shared" si="290"/>
        <v>867772</v>
      </c>
      <c r="D135" s="51">
        <f t="shared" si="291"/>
        <v>867772</v>
      </c>
      <c r="E135" s="21">
        <f>'[20]Asset End Balances'!N56</f>
        <v>867772</v>
      </c>
      <c r="F135" s="19">
        <f t="shared" si="292"/>
        <v>867772</v>
      </c>
      <c r="G135" s="19">
        <f t="shared" si="293"/>
        <v>867772</v>
      </c>
      <c r="H135" s="19">
        <f t="shared" si="294"/>
        <v>867772</v>
      </c>
      <c r="I135" s="19">
        <f t="shared" si="295"/>
        <v>867772</v>
      </c>
      <c r="J135" s="19">
        <f t="shared" si="296"/>
        <v>867772</v>
      </c>
      <c r="K135" s="19">
        <f t="shared" si="297"/>
        <v>867772</v>
      </c>
      <c r="L135" s="19">
        <f t="shared" si="298"/>
        <v>867772</v>
      </c>
      <c r="M135" s="19">
        <f t="shared" si="299"/>
        <v>867772</v>
      </c>
      <c r="N135" s="19">
        <f t="shared" si="300"/>
        <v>867772</v>
      </c>
      <c r="O135" s="19">
        <f t="shared" si="301"/>
        <v>867772</v>
      </c>
      <c r="P135" s="19">
        <f t="shared" si="302"/>
        <v>867772</v>
      </c>
      <c r="Q135" s="19">
        <f t="shared" si="303"/>
        <v>867772</v>
      </c>
      <c r="R135" s="19">
        <f t="shared" si="304"/>
        <v>867772</v>
      </c>
      <c r="S135" s="19">
        <f t="shared" si="305"/>
        <v>867772</v>
      </c>
      <c r="T135" s="19">
        <f t="shared" si="306"/>
        <v>867772</v>
      </c>
      <c r="U135" s="19">
        <f t="shared" si="307"/>
        <v>867772</v>
      </c>
      <c r="V135" s="19">
        <f t="shared" si="308"/>
        <v>867772</v>
      </c>
      <c r="W135" s="19">
        <f t="shared" si="309"/>
        <v>867772</v>
      </c>
      <c r="X135" s="19">
        <f t="shared" si="310"/>
        <v>867772</v>
      </c>
      <c r="Y135" s="19">
        <f t="shared" si="311"/>
        <v>867772</v>
      </c>
      <c r="Z135" s="19">
        <f t="shared" si="312"/>
        <v>867772</v>
      </c>
      <c r="AA135" s="19">
        <f t="shared" si="313"/>
        <v>867772</v>
      </c>
      <c r="AB135" s="19">
        <f t="shared" si="314"/>
        <v>867772</v>
      </c>
      <c r="AC135" s="19">
        <f t="shared" si="315"/>
        <v>867772</v>
      </c>
      <c r="AD135" s="19">
        <f t="shared" si="316"/>
        <v>867772</v>
      </c>
      <c r="AE135" s="19">
        <f t="shared" si="317"/>
        <v>867772</v>
      </c>
      <c r="AF135" s="19">
        <f t="shared" si="318"/>
        <v>867772</v>
      </c>
      <c r="AH135" s="18">
        <f>'[20]Additions (Asset and Reserve)'!O56</f>
        <v>0</v>
      </c>
      <c r="AI135" s="18">
        <f>'[20]Additions (Asset and Reserve)'!P56</f>
        <v>0</v>
      </c>
      <c r="AJ135" s="18">
        <f>'[20]Additions (Asset and Reserve)'!Q56</f>
        <v>0</v>
      </c>
      <c r="AK135" s="18">
        <f>'[20]Additions (Asset and Reserve)'!R56</f>
        <v>0</v>
      </c>
      <c r="AL135" s="18">
        <f>'[20]Additions (Asset and Reserve)'!S56</f>
        <v>0</v>
      </c>
      <c r="AM135" s="18">
        <f>'[20]Additions (Asset and Reserve)'!T56</f>
        <v>0</v>
      </c>
      <c r="AN135" s="58">
        <f t="shared" si="319"/>
        <v>0</v>
      </c>
      <c r="AO135" s="58">
        <f t="shared" si="319"/>
        <v>0</v>
      </c>
      <c r="AP135" s="58">
        <f t="shared" si="319"/>
        <v>0</v>
      </c>
      <c r="AQ135" s="58">
        <f>SUM($AH135:$AM135)/SUM($AH$190:$AM$190)*'Capital Spending'!D$12*$AO$1</f>
        <v>0</v>
      </c>
      <c r="AR135" s="58">
        <f>SUM($AH135:$AM135)/SUM($AH$190:$AM$190)*'Capital Spending'!E$12*$AO$1</f>
        <v>0</v>
      </c>
      <c r="AS135" s="58">
        <f>SUM($AH135:$AM135)/SUM($AH$190:$AM$190)*'Capital Spending'!F$12*$AO$1</f>
        <v>0</v>
      </c>
      <c r="AT135" s="58">
        <f>SUM($AH135:$AM135)/SUM($AH$190:$AM$190)*'Capital Spending'!G$12*$AO$1</f>
        <v>0</v>
      </c>
      <c r="AU135" s="58">
        <f>SUM($AH135:$AM135)/SUM($AH$190:$AM$190)*'Capital Spending'!H$12*$AO$1</f>
        <v>0</v>
      </c>
      <c r="AV135" s="58">
        <f>SUM($AH135:$AM135)/SUM($AH$190:$AM$190)*'Capital Spending'!I$12*$AO$1</f>
        <v>0</v>
      </c>
      <c r="AW135" s="58">
        <f>SUM($AH135:$AM135)/SUM($AH$190:$AM$190)*'Capital Spending'!J$12*$AO$1</f>
        <v>0</v>
      </c>
      <c r="AX135" s="58">
        <f>SUM($AH135:$AM135)/SUM($AH$190:$AM$190)*'Capital Spending'!K$12*$AO$1</f>
        <v>0</v>
      </c>
      <c r="AY135" s="58">
        <f>SUM($AH135:$AM135)/SUM($AH$190:$AM$190)*'Capital Spending'!L$12*$AO$1</f>
        <v>0</v>
      </c>
      <c r="AZ135" s="58">
        <f>SUM($AH135:$AM135)/SUM($AH$190:$AM$190)*'Capital Spending'!M$12*$AO$1</f>
        <v>0</v>
      </c>
      <c r="BA135" s="58">
        <f>SUM($AH135:$AM135)/SUM($AH$190:$AM$190)*'Capital Spending'!N$12*$AO$1</f>
        <v>0</v>
      </c>
      <c r="BB135" s="58">
        <f>SUM($AH135:$AM135)/SUM($AH$190:$AM$190)*'Capital Spending'!O$12*$AO$1</f>
        <v>0</v>
      </c>
      <c r="BC135" s="58">
        <f>SUM($AH135:$AM135)/SUM($AH$190:$AM$190)*'Capital Spending'!P$12*$AO$1</f>
        <v>0</v>
      </c>
      <c r="BD135" s="58">
        <f>SUM($AH135:$AM135)/SUM($AH$190:$AM$190)*'Capital Spending'!Q$12*$AO$1</f>
        <v>0</v>
      </c>
      <c r="BE135" s="58">
        <f>SUM($AH135:$AM135)/SUM($AH$190:$AM$190)*'Capital Spending'!R$12*$AO$1</f>
        <v>0</v>
      </c>
      <c r="BF135" s="58">
        <f>SUM($AH135:$AM135)/SUM($AH$190:$AM$190)*'Capital Spending'!S$12*$AO$1</f>
        <v>0</v>
      </c>
      <c r="BG135" s="58">
        <f>SUM($AH135:$AM135)/SUM($AH$190:$AM$190)*'Capital Spending'!T$12*$AO$1</f>
        <v>0</v>
      </c>
      <c r="BH135" s="58">
        <f>SUM($AH135:$AM135)/SUM($AH$190:$AM$190)*'Capital Spending'!U$12*$AO$1</f>
        <v>0</v>
      </c>
      <c r="BI135" s="19"/>
      <c r="BJ135" s="107">
        <f t="shared" si="320"/>
        <v>0</v>
      </c>
      <c r="BK135" s="31">
        <f>'[20]Retires (Asset and Reserve)'!M56</f>
        <v>0</v>
      </c>
      <c r="BL135" s="31">
        <f>'[20]Retires (Asset and Reserve)'!N56</f>
        <v>0</v>
      </c>
      <c r="BM135" s="31">
        <f>'[20]Retires (Asset and Reserve)'!O56</f>
        <v>0</v>
      </c>
      <c r="BN135" s="31">
        <f>'[20]Retires (Asset and Reserve)'!P56</f>
        <v>0</v>
      </c>
      <c r="BO135" s="31">
        <f>'[20]Retires (Asset and Reserve)'!Q56</f>
        <v>0</v>
      </c>
      <c r="BP135" s="31">
        <f>'[20]Retires (Asset and Reserve)'!R56</f>
        <v>0</v>
      </c>
      <c r="BQ135" s="18">
        <f t="shared" si="321"/>
        <v>0</v>
      </c>
      <c r="BR135" s="19">
        <f t="shared" si="322"/>
        <v>0</v>
      </c>
      <c r="BS135" s="19">
        <f t="shared" si="323"/>
        <v>0</v>
      </c>
      <c r="BT135" s="19">
        <f t="shared" si="324"/>
        <v>0</v>
      </c>
      <c r="BU135" s="19">
        <f t="shared" si="325"/>
        <v>0</v>
      </c>
      <c r="BV135" s="19">
        <f t="shared" si="326"/>
        <v>0</v>
      </c>
      <c r="BW135" s="19">
        <f t="shared" si="327"/>
        <v>0</v>
      </c>
      <c r="BX135" s="19">
        <f t="shared" si="328"/>
        <v>0</v>
      </c>
      <c r="BY135" s="19">
        <f t="shared" si="329"/>
        <v>0</v>
      </c>
      <c r="BZ135" s="19">
        <f t="shared" si="330"/>
        <v>0</v>
      </c>
      <c r="CA135" s="19">
        <f t="shared" si="331"/>
        <v>0</v>
      </c>
      <c r="CB135" s="19">
        <f t="shared" si="332"/>
        <v>0</v>
      </c>
      <c r="CC135" s="19">
        <f t="shared" si="333"/>
        <v>0</v>
      </c>
      <c r="CD135" s="19">
        <f t="shared" si="334"/>
        <v>0</v>
      </c>
      <c r="CE135" s="19">
        <f t="shared" si="335"/>
        <v>0</v>
      </c>
      <c r="CF135" s="19">
        <f t="shared" si="336"/>
        <v>0</v>
      </c>
      <c r="CG135" s="19">
        <f t="shared" si="337"/>
        <v>0</v>
      </c>
      <c r="CH135" s="19">
        <f t="shared" si="338"/>
        <v>0</v>
      </c>
      <c r="CI135" s="19">
        <f t="shared" si="339"/>
        <v>0</v>
      </c>
      <c r="CJ135" s="19">
        <f t="shared" si="340"/>
        <v>0</v>
      </c>
      <c r="CK135" s="19">
        <f t="shared" si="341"/>
        <v>0</v>
      </c>
      <c r="CL135" s="19"/>
      <c r="CM135" s="18">
        <f>'[20]Transfers (Asset and Reserve)'!N56</f>
        <v>0</v>
      </c>
      <c r="CN135" s="18">
        <f>'[20]Transfers (Asset and Reserve)'!O56</f>
        <v>0</v>
      </c>
      <c r="CO135" s="18">
        <f>'[20]Transfers (Asset and Reserve)'!P56</f>
        <v>0</v>
      </c>
      <c r="CP135" s="18">
        <f>'[20]Transfers (Asset and Reserve)'!Q56</f>
        <v>0</v>
      </c>
      <c r="CQ135" s="18">
        <f>'[20]Transfers (Asset and Reserve)'!R56</f>
        <v>0</v>
      </c>
      <c r="CR135" s="18">
        <f>'[20]Transfers (Asset and Reserve)'!S56</f>
        <v>0</v>
      </c>
      <c r="CS135" s="18">
        <v>0</v>
      </c>
      <c r="CT135" s="18">
        <v>0</v>
      </c>
      <c r="CU135" s="18">
        <v>0</v>
      </c>
      <c r="CV135" s="18">
        <v>0</v>
      </c>
      <c r="CW135" s="18">
        <v>0</v>
      </c>
      <c r="CX135" s="18">
        <v>0</v>
      </c>
      <c r="CY135" s="19">
        <v>0</v>
      </c>
      <c r="CZ135" s="19">
        <v>0</v>
      </c>
      <c r="DA135" s="19">
        <v>0</v>
      </c>
      <c r="DB135" s="19">
        <v>0</v>
      </c>
      <c r="DC135" s="19">
        <v>0</v>
      </c>
      <c r="DD135" s="19">
        <v>0</v>
      </c>
      <c r="DE135" s="19">
        <v>0</v>
      </c>
      <c r="DF135" s="19">
        <v>0</v>
      </c>
      <c r="DG135" s="19">
        <v>0</v>
      </c>
      <c r="DH135" s="19">
        <v>0</v>
      </c>
      <c r="DI135" s="19">
        <v>0</v>
      </c>
      <c r="DJ135" s="19">
        <v>0</v>
      </c>
      <c r="DK135" s="19">
        <v>0</v>
      </c>
      <c r="DL135" s="19">
        <v>0</v>
      </c>
      <c r="DM135" s="19">
        <v>0</v>
      </c>
      <c r="DN135" s="19"/>
    </row>
    <row r="136" spans="1:118">
      <c r="A136" s="48">
        <v>36602</v>
      </c>
      <c r="B136" s="34" t="s">
        <v>97</v>
      </c>
      <c r="C136" s="51">
        <f t="shared" si="290"/>
        <v>49001.719999999987</v>
      </c>
      <c r="D136" s="51">
        <f t="shared" si="291"/>
        <v>49001.719999999987</v>
      </c>
      <c r="E136" s="21">
        <f>'[20]Asset End Balances'!N57</f>
        <v>49001.72</v>
      </c>
      <c r="F136" s="19">
        <f t="shared" si="292"/>
        <v>49001.72</v>
      </c>
      <c r="G136" s="19">
        <f t="shared" si="293"/>
        <v>49001.72</v>
      </c>
      <c r="H136" s="19">
        <f t="shared" si="294"/>
        <v>49001.72</v>
      </c>
      <c r="I136" s="19">
        <f t="shared" si="295"/>
        <v>49001.72</v>
      </c>
      <c r="J136" s="19">
        <f t="shared" si="296"/>
        <v>49001.72</v>
      </c>
      <c r="K136" s="19">
        <f t="shared" si="297"/>
        <v>49001.72</v>
      </c>
      <c r="L136" s="19">
        <f t="shared" si="298"/>
        <v>49001.72</v>
      </c>
      <c r="M136" s="19">
        <f t="shared" si="299"/>
        <v>49001.72</v>
      </c>
      <c r="N136" s="19">
        <f t="shared" si="300"/>
        <v>49001.72</v>
      </c>
      <c r="O136" s="19">
        <f t="shared" si="301"/>
        <v>49001.72</v>
      </c>
      <c r="P136" s="19">
        <f t="shared" si="302"/>
        <v>49001.72</v>
      </c>
      <c r="Q136" s="19">
        <f t="shared" si="303"/>
        <v>49001.72</v>
      </c>
      <c r="R136" s="19">
        <f t="shared" si="304"/>
        <v>49001.72</v>
      </c>
      <c r="S136" s="19">
        <f t="shared" si="305"/>
        <v>49001.72</v>
      </c>
      <c r="T136" s="19">
        <f t="shared" si="306"/>
        <v>49001.72</v>
      </c>
      <c r="U136" s="19">
        <f t="shared" si="307"/>
        <v>49001.72</v>
      </c>
      <c r="V136" s="19">
        <f t="shared" si="308"/>
        <v>49001.72</v>
      </c>
      <c r="W136" s="19">
        <f t="shared" si="309"/>
        <v>49001.72</v>
      </c>
      <c r="X136" s="19">
        <f t="shared" si="310"/>
        <v>49001.72</v>
      </c>
      <c r="Y136" s="19">
        <f t="shared" si="311"/>
        <v>49001.72</v>
      </c>
      <c r="Z136" s="19">
        <f t="shared" si="312"/>
        <v>49001.72</v>
      </c>
      <c r="AA136" s="19">
        <f t="shared" si="313"/>
        <v>49001.72</v>
      </c>
      <c r="AB136" s="19">
        <f t="shared" si="314"/>
        <v>49001.72</v>
      </c>
      <c r="AC136" s="19">
        <f t="shared" si="315"/>
        <v>49001.72</v>
      </c>
      <c r="AD136" s="19">
        <f t="shared" si="316"/>
        <v>49001.72</v>
      </c>
      <c r="AE136" s="19">
        <f t="shared" si="317"/>
        <v>49001.72</v>
      </c>
      <c r="AF136" s="19">
        <f t="shared" si="318"/>
        <v>49001.72</v>
      </c>
      <c r="AH136" s="18">
        <f>'[20]Additions (Asset and Reserve)'!O57</f>
        <v>0</v>
      </c>
      <c r="AI136" s="18">
        <f>'[20]Additions (Asset and Reserve)'!P57</f>
        <v>0</v>
      </c>
      <c r="AJ136" s="18">
        <f>'[20]Additions (Asset and Reserve)'!Q57</f>
        <v>0</v>
      </c>
      <c r="AK136" s="18">
        <f>'[20]Additions (Asset and Reserve)'!R57</f>
        <v>0</v>
      </c>
      <c r="AL136" s="18">
        <f>'[20]Additions (Asset and Reserve)'!S57</f>
        <v>0</v>
      </c>
      <c r="AM136" s="18">
        <f>'[20]Additions (Asset and Reserve)'!T57</f>
        <v>0</v>
      </c>
      <c r="AN136" s="58">
        <f t="shared" si="319"/>
        <v>0</v>
      </c>
      <c r="AO136" s="58">
        <f t="shared" si="319"/>
        <v>0</v>
      </c>
      <c r="AP136" s="58">
        <f t="shared" si="319"/>
        <v>0</v>
      </c>
      <c r="AQ136" s="58">
        <f>SUM($AH136:$AM136)/SUM($AH$190:$AM$190)*'Capital Spending'!D$12*$AO$1</f>
        <v>0</v>
      </c>
      <c r="AR136" s="58">
        <f>SUM($AH136:$AM136)/SUM($AH$190:$AM$190)*'Capital Spending'!E$12*$AO$1</f>
        <v>0</v>
      </c>
      <c r="AS136" s="58">
        <f>SUM($AH136:$AM136)/SUM($AH$190:$AM$190)*'Capital Spending'!F$12*$AO$1</f>
        <v>0</v>
      </c>
      <c r="AT136" s="58">
        <f>SUM($AH136:$AM136)/SUM($AH$190:$AM$190)*'Capital Spending'!G$12*$AO$1</f>
        <v>0</v>
      </c>
      <c r="AU136" s="58">
        <f>SUM($AH136:$AM136)/SUM($AH$190:$AM$190)*'Capital Spending'!H$12*$AO$1</f>
        <v>0</v>
      </c>
      <c r="AV136" s="58">
        <f>SUM($AH136:$AM136)/SUM($AH$190:$AM$190)*'Capital Spending'!I$12*$AO$1</f>
        <v>0</v>
      </c>
      <c r="AW136" s="58">
        <f>SUM($AH136:$AM136)/SUM($AH$190:$AM$190)*'Capital Spending'!J$12*$AO$1</f>
        <v>0</v>
      </c>
      <c r="AX136" s="58">
        <f>SUM($AH136:$AM136)/SUM($AH$190:$AM$190)*'Capital Spending'!K$12*$AO$1</f>
        <v>0</v>
      </c>
      <c r="AY136" s="58">
        <f>SUM($AH136:$AM136)/SUM($AH$190:$AM$190)*'Capital Spending'!L$12*$AO$1</f>
        <v>0</v>
      </c>
      <c r="AZ136" s="58">
        <f>SUM($AH136:$AM136)/SUM($AH$190:$AM$190)*'Capital Spending'!M$12*$AO$1</f>
        <v>0</v>
      </c>
      <c r="BA136" s="58">
        <f>SUM($AH136:$AM136)/SUM($AH$190:$AM$190)*'Capital Spending'!N$12*$AO$1</f>
        <v>0</v>
      </c>
      <c r="BB136" s="58">
        <f>SUM($AH136:$AM136)/SUM($AH$190:$AM$190)*'Capital Spending'!O$12*$AO$1</f>
        <v>0</v>
      </c>
      <c r="BC136" s="58">
        <f>SUM($AH136:$AM136)/SUM($AH$190:$AM$190)*'Capital Spending'!P$12*$AO$1</f>
        <v>0</v>
      </c>
      <c r="BD136" s="58">
        <f>SUM($AH136:$AM136)/SUM($AH$190:$AM$190)*'Capital Spending'!Q$12*$AO$1</f>
        <v>0</v>
      </c>
      <c r="BE136" s="58">
        <f>SUM($AH136:$AM136)/SUM($AH$190:$AM$190)*'Capital Spending'!R$12*$AO$1</f>
        <v>0</v>
      </c>
      <c r="BF136" s="58">
        <f>SUM($AH136:$AM136)/SUM($AH$190:$AM$190)*'Capital Spending'!S$12*$AO$1</f>
        <v>0</v>
      </c>
      <c r="BG136" s="58">
        <f>SUM($AH136:$AM136)/SUM($AH$190:$AM$190)*'Capital Spending'!T$12*$AO$1</f>
        <v>0</v>
      </c>
      <c r="BH136" s="58">
        <f>SUM($AH136:$AM136)/SUM($AH$190:$AM$190)*'Capital Spending'!U$12*$AO$1</f>
        <v>0</v>
      </c>
      <c r="BI136" s="19"/>
      <c r="BJ136" s="107">
        <f t="shared" si="320"/>
        <v>0</v>
      </c>
      <c r="BK136" s="31">
        <f>'[20]Retires (Asset and Reserve)'!M57</f>
        <v>0</v>
      </c>
      <c r="BL136" s="31">
        <f>'[20]Retires (Asset and Reserve)'!N57</f>
        <v>0</v>
      </c>
      <c r="BM136" s="31">
        <f>'[20]Retires (Asset and Reserve)'!O57</f>
        <v>0</v>
      </c>
      <c r="BN136" s="31">
        <f>'[20]Retires (Asset and Reserve)'!P57</f>
        <v>0</v>
      </c>
      <c r="BO136" s="31">
        <f>'[20]Retires (Asset and Reserve)'!Q57</f>
        <v>0</v>
      </c>
      <c r="BP136" s="31">
        <f>'[20]Retires (Asset and Reserve)'!R57</f>
        <v>0</v>
      </c>
      <c r="BQ136" s="18">
        <f t="shared" si="321"/>
        <v>0</v>
      </c>
      <c r="BR136" s="19">
        <f t="shared" si="322"/>
        <v>0</v>
      </c>
      <c r="BS136" s="19">
        <f t="shared" si="323"/>
        <v>0</v>
      </c>
      <c r="BT136" s="19">
        <f t="shared" si="324"/>
        <v>0</v>
      </c>
      <c r="BU136" s="19">
        <f t="shared" si="325"/>
        <v>0</v>
      </c>
      <c r="BV136" s="19">
        <f t="shared" si="326"/>
        <v>0</v>
      </c>
      <c r="BW136" s="19">
        <f t="shared" si="327"/>
        <v>0</v>
      </c>
      <c r="BX136" s="19">
        <f t="shared" si="328"/>
        <v>0</v>
      </c>
      <c r="BY136" s="19">
        <f t="shared" si="329"/>
        <v>0</v>
      </c>
      <c r="BZ136" s="19">
        <f t="shared" si="330"/>
        <v>0</v>
      </c>
      <c r="CA136" s="19">
        <f t="shared" si="331"/>
        <v>0</v>
      </c>
      <c r="CB136" s="19">
        <f t="shared" si="332"/>
        <v>0</v>
      </c>
      <c r="CC136" s="19">
        <f t="shared" si="333"/>
        <v>0</v>
      </c>
      <c r="CD136" s="19">
        <f t="shared" si="334"/>
        <v>0</v>
      </c>
      <c r="CE136" s="19">
        <f t="shared" si="335"/>
        <v>0</v>
      </c>
      <c r="CF136" s="19">
        <f t="shared" si="336"/>
        <v>0</v>
      </c>
      <c r="CG136" s="19">
        <f t="shared" si="337"/>
        <v>0</v>
      </c>
      <c r="CH136" s="19">
        <f t="shared" si="338"/>
        <v>0</v>
      </c>
      <c r="CI136" s="19">
        <f t="shared" si="339"/>
        <v>0</v>
      </c>
      <c r="CJ136" s="19">
        <f t="shared" si="340"/>
        <v>0</v>
      </c>
      <c r="CK136" s="19">
        <f t="shared" si="341"/>
        <v>0</v>
      </c>
      <c r="CL136" s="19"/>
      <c r="CM136" s="18">
        <f>'[20]Transfers (Asset and Reserve)'!N57</f>
        <v>0</v>
      </c>
      <c r="CN136" s="18">
        <f>'[20]Transfers (Asset and Reserve)'!O57</f>
        <v>0</v>
      </c>
      <c r="CO136" s="18">
        <f>'[20]Transfers (Asset and Reserve)'!P57</f>
        <v>0</v>
      </c>
      <c r="CP136" s="18">
        <f>'[20]Transfers (Asset and Reserve)'!Q57</f>
        <v>0</v>
      </c>
      <c r="CQ136" s="18">
        <f>'[20]Transfers (Asset and Reserve)'!R57</f>
        <v>0</v>
      </c>
      <c r="CR136" s="18">
        <f>'[20]Transfers (Asset and Reserve)'!S57</f>
        <v>0</v>
      </c>
      <c r="CS136" s="18">
        <v>0</v>
      </c>
      <c r="CT136" s="18">
        <v>0</v>
      </c>
      <c r="CU136" s="18">
        <v>0</v>
      </c>
      <c r="CV136" s="18">
        <v>0</v>
      </c>
      <c r="CW136" s="18">
        <v>0</v>
      </c>
      <c r="CX136" s="18">
        <v>0</v>
      </c>
      <c r="CY136" s="19">
        <v>0</v>
      </c>
      <c r="CZ136" s="19">
        <v>0</v>
      </c>
      <c r="DA136" s="19">
        <v>0</v>
      </c>
      <c r="DB136" s="19">
        <v>0</v>
      </c>
      <c r="DC136" s="19">
        <v>0</v>
      </c>
      <c r="DD136" s="19">
        <v>0</v>
      </c>
      <c r="DE136" s="19">
        <v>0</v>
      </c>
      <c r="DF136" s="19">
        <v>0</v>
      </c>
      <c r="DG136" s="19">
        <v>0</v>
      </c>
      <c r="DH136" s="19">
        <v>0</v>
      </c>
      <c r="DI136" s="19">
        <v>0</v>
      </c>
      <c r="DJ136" s="19">
        <v>0</v>
      </c>
      <c r="DK136" s="19">
        <v>0</v>
      </c>
      <c r="DL136" s="19">
        <v>0</v>
      </c>
      <c r="DM136" s="19">
        <v>0</v>
      </c>
      <c r="DN136" s="19"/>
    </row>
    <row r="137" spans="1:118">
      <c r="A137" s="48">
        <v>36603</v>
      </c>
      <c r="B137" s="34" t="s">
        <v>98</v>
      </c>
      <c r="C137" s="51">
        <f t="shared" si="290"/>
        <v>60826.290000000008</v>
      </c>
      <c r="D137" s="51">
        <f t="shared" si="291"/>
        <v>60826.290000000008</v>
      </c>
      <c r="E137" s="21">
        <f>'[20]Asset End Balances'!N58</f>
        <v>60826.29</v>
      </c>
      <c r="F137" s="19">
        <f t="shared" si="292"/>
        <v>60826.29</v>
      </c>
      <c r="G137" s="19">
        <f t="shared" si="293"/>
        <v>60826.29</v>
      </c>
      <c r="H137" s="19">
        <f t="shared" si="294"/>
        <v>60826.29</v>
      </c>
      <c r="I137" s="19">
        <f t="shared" si="295"/>
        <v>60826.29</v>
      </c>
      <c r="J137" s="19">
        <f t="shared" si="296"/>
        <v>60826.29</v>
      </c>
      <c r="K137" s="19">
        <f t="shared" si="297"/>
        <v>60826.29</v>
      </c>
      <c r="L137" s="19">
        <f t="shared" si="298"/>
        <v>60826.29</v>
      </c>
      <c r="M137" s="19">
        <f t="shared" si="299"/>
        <v>60826.29</v>
      </c>
      <c r="N137" s="19">
        <f t="shared" si="300"/>
        <v>60826.29</v>
      </c>
      <c r="O137" s="19">
        <f t="shared" si="301"/>
        <v>60826.29</v>
      </c>
      <c r="P137" s="19">
        <f t="shared" si="302"/>
        <v>60826.29</v>
      </c>
      <c r="Q137" s="19">
        <f t="shared" si="303"/>
        <v>60826.29</v>
      </c>
      <c r="R137" s="19">
        <f t="shared" si="304"/>
        <v>60826.29</v>
      </c>
      <c r="S137" s="19">
        <f t="shared" si="305"/>
        <v>60826.29</v>
      </c>
      <c r="T137" s="19">
        <f t="shared" si="306"/>
        <v>60826.29</v>
      </c>
      <c r="U137" s="19">
        <f t="shared" si="307"/>
        <v>60826.29</v>
      </c>
      <c r="V137" s="19">
        <f t="shared" si="308"/>
        <v>60826.29</v>
      </c>
      <c r="W137" s="19">
        <f t="shared" si="309"/>
        <v>60826.29</v>
      </c>
      <c r="X137" s="19">
        <f t="shared" si="310"/>
        <v>60826.29</v>
      </c>
      <c r="Y137" s="19">
        <f t="shared" si="311"/>
        <v>60826.29</v>
      </c>
      <c r="Z137" s="19">
        <f t="shared" si="312"/>
        <v>60826.29</v>
      </c>
      <c r="AA137" s="19">
        <f t="shared" si="313"/>
        <v>60826.29</v>
      </c>
      <c r="AB137" s="19">
        <f t="shared" si="314"/>
        <v>60826.29</v>
      </c>
      <c r="AC137" s="19">
        <f t="shared" si="315"/>
        <v>60826.29</v>
      </c>
      <c r="AD137" s="19">
        <f t="shared" si="316"/>
        <v>60826.29</v>
      </c>
      <c r="AE137" s="19">
        <f t="shared" si="317"/>
        <v>60826.29</v>
      </c>
      <c r="AF137" s="19">
        <f t="shared" si="318"/>
        <v>60826.29</v>
      </c>
      <c r="AH137" s="18">
        <f>'[20]Additions (Asset and Reserve)'!O58</f>
        <v>0</v>
      </c>
      <c r="AI137" s="18">
        <f>'[20]Additions (Asset and Reserve)'!P58</f>
        <v>0</v>
      </c>
      <c r="AJ137" s="18">
        <f>'[20]Additions (Asset and Reserve)'!Q58</f>
        <v>0</v>
      </c>
      <c r="AK137" s="18">
        <f>'[20]Additions (Asset and Reserve)'!R58</f>
        <v>0</v>
      </c>
      <c r="AL137" s="18">
        <f>'[20]Additions (Asset and Reserve)'!S58</f>
        <v>0</v>
      </c>
      <c r="AM137" s="18">
        <f>'[20]Additions (Asset and Reserve)'!T58</f>
        <v>0</v>
      </c>
      <c r="AN137" s="58">
        <f t="shared" si="319"/>
        <v>0</v>
      </c>
      <c r="AO137" s="58">
        <f t="shared" si="319"/>
        <v>0</v>
      </c>
      <c r="AP137" s="58">
        <f t="shared" si="319"/>
        <v>0</v>
      </c>
      <c r="AQ137" s="58">
        <f>SUM($AH137:$AM137)/SUM($AH$190:$AM$190)*'Capital Spending'!D$12*$AO$1</f>
        <v>0</v>
      </c>
      <c r="AR137" s="58">
        <f>SUM($AH137:$AM137)/SUM($AH$190:$AM$190)*'Capital Spending'!E$12*$AO$1</f>
        <v>0</v>
      </c>
      <c r="AS137" s="58">
        <f>SUM($AH137:$AM137)/SUM($AH$190:$AM$190)*'Capital Spending'!F$12*$AO$1</f>
        <v>0</v>
      </c>
      <c r="AT137" s="58">
        <f>SUM($AH137:$AM137)/SUM($AH$190:$AM$190)*'Capital Spending'!G$12*$AO$1</f>
        <v>0</v>
      </c>
      <c r="AU137" s="58">
        <f>SUM($AH137:$AM137)/SUM($AH$190:$AM$190)*'Capital Spending'!H$12*$AO$1</f>
        <v>0</v>
      </c>
      <c r="AV137" s="58">
        <f>SUM($AH137:$AM137)/SUM($AH$190:$AM$190)*'Capital Spending'!I$12*$AO$1</f>
        <v>0</v>
      </c>
      <c r="AW137" s="58">
        <f>SUM($AH137:$AM137)/SUM($AH$190:$AM$190)*'Capital Spending'!J$12*$AO$1</f>
        <v>0</v>
      </c>
      <c r="AX137" s="58">
        <f>SUM($AH137:$AM137)/SUM($AH$190:$AM$190)*'Capital Spending'!K$12*$AO$1</f>
        <v>0</v>
      </c>
      <c r="AY137" s="58">
        <f>SUM($AH137:$AM137)/SUM($AH$190:$AM$190)*'Capital Spending'!L$12*$AO$1</f>
        <v>0</v>
      </c>
      <c r="AZ137" s="58">
        <f>SUM($AH137:$AM137)/SUM($AH$190:$AM$190)*'Capital Spending'!M$12*$AO$1</f>
        <v>0</v>
      </c>
      <c r="BA137" s="58">
        <f>SUM($AH137:$AM137)/SUM($AH$190:$AM$190)*'Capital Spending'!N$12*$AO$1</f>
        <v>0</v>
      </c>
      <c r="BB137" s="58">
        <f>SUM($AH137:$AM137)/SUM($AH$190:$AM$190)*'Capital Spending'!O$12*$AO$1</f>
        <v>0</v>
      </c>
      <c r="BC137" s="58">
        <f>SUM($AH137:$AM137)/SUM($AH$190:$AM$190)*'Capital Spending'!P$12*$AO$1</f>
        <v>0</v>
      </c>
      <c r="BD137" s="58">
        <f>SUM($AH137:$AM137)/SUM($AH$190:$AM$190)*'Capital Spending'!Q$12*$AO$1</f>
        <v>0</v>
      </c>
      <c r="BE137" s="58">
        <f>SUM($AH137:$AM137)/SUM($AH$190:$AM$190)*'Capital Spending'!R$12*$AO$1</f>
        <v>0</v>
      </c>
      <c r="BF137" s="58">
        <f>SUM($AH137:$AM137)/SUM($AH$190:$AM$190)*'Capital Spending'!S$12*$AO$1</f>
        <v>0</v>
      </c>
      <c r="BG137" s="58">
        <f>SUM($AH137:$AM137)/SUM($AH$190:$AM$190)*'Capital Spending'!T$12*$AO$1</f>
        <v>0</v>
      </c>
      <c r="BH137" s="58">
        <f>SUM($AH137:$AM137)/SUM($AH$190:$AM$190)*'Capital Spending'!U$12*$AO$1</f>
        <v>0</v>
      </c>
      <c r="BI137" s="19"/>
      <c r="BJ137" s="107">
        <f t="shared" si="320"/>
        <v>0</v>
      </c>
      <c r="BK137" s="31">
        <f>'[20]Retires (Asset and Reserve)'!M58</f>
        <v>0</v>
      </c>
      <c r="BL137" s="31">
        <f>'[20]Retires (Asset and Reserve)'!N58</f>
        <v>0</v>
      </c>
      <c r="BM137" s="31">
        <f>'[20]Retires (Asset and Reserve)'!O58</f>
        <v>0</v>
      </c>
      <c r="BN137" s="31">
        <f>'[20]Retires (Asset and Reserve)'!P58</f>
        <v>0</v>
      </c>
      <c r="BO137" s="31">
        <f>'[20]Retires (Asset and Reserve)'!Q58</f>
        <v>0</v>
      </c>
      <c r="BP137" s="31">
        <f>'[20]Retires (Asset and Reserve)'!R58</f>
        <v>0</v>
      </c>
      <c r="BQ137" s="18">
        <f t="shared" si="321"/>
        <v>0</v>
      </c>
      <c r="BR137" s="19">
        <f t="shared" si="322"/>
        <v>0</v>
      </c>
      <c r="BS137" s="19">
        <f t="shared" si="323"/>
        <v>0</v>
      </c>
      <c r="BT137" s="19">
        <f t="shared" si="324"/>
        <v>0</v>
      </c>
      <c r="BU137" s="19">
        <f t="shared" si="325"/>
        <v>0</v>
      </c>
      <c r="BV137" s="19">
        <f t="shared" si="326"/>
        <v>0</v>
      </c>
      <c r="BW137" s="19">
        <f t="shared" si="327"/>
        <v>0</v>
      </c>
      <c r="BX137" s="19">
        <f t="shared" si="328"/>
        <v>0</v>
      </c>
      <c r="BY137" s="19">
        <f t="shared" si="329"/>
        <v>0</v>
      </c>
      <c r="BZ137" s="19">
        <f t="shared" si="330"/>
        <v>0</v>
      </c>
      <c r="CA137" s="19">
        <f t="shared" si="331"/>
        <v>0</v>
      </c>
      <c r="CB137" s="19">
        <f t="shared" si="332"/>
        <v>0</v>
      </c>
      <c r="CC137" s="19">
        <f t="shared" si="333"/>
        <v>0</v>
      </c>
      <c r="CD137" s="19">
        <f t="shared" si="334"/>
        <v>0</v>
      </c>
      <c r="CE137" s="19">
        <f t="shared" si="335"/>
        <v>0</v>
      </c>
      <c r="CF137" s="19">
        <f t="shared" si="336"/>
        <v>0</v>
      </c>
      <c r="CG137" s="19">
        <f t="shared" si="337"/>
        <v>0</v>
      </c>
      <c r="CH137" s="19">
        <f t="shared" si="338"/>
        <v>0</v>
      </c>
      <c r="CI137" s="19">
        <f t="shared" si="339"/>
        <v>0</v>
      </c>
      <c r="CJ137" s="19">
        <f t="shared" si="340"/>
        <v>0</v>
      </c>
      <c r="CK137" s="19">
        <f t="shared" si="341"/>
        <v>0</v>
      </c>
      <c r="CL137" s="19"/>
      <c r="CM137" s="18">
        <f>'[20]Transfers (Asset and Reserve)'!N58</f>
        <v>0</v>
      </c>
      <c r="CN137" s="18">
        <f>'[20]Transfers (Asset and Reserve)'!O58</f>
        <v>0</v>
      </c>
      <c r="CO137" s="18">
        <f>'[20]Transfers (Asset and Reserve)'!P58</f>
        <v>0</v>
      </c>
      <c r="CP137" s="18">
        <f>'[20]Transfers (Asset and Reserve)'!Q58</f>
        <v>0</v>
      </c>
      <c r="CQ137" s="18">
        <f>'[20]Transfers (Asset and Reserve)'!R58</f>
        <v>0</v>
      </c>
      <c r="CR137" s="18">
        <f>'[20]Transfers (Asset and Reserve)'!S58</f>
        <v>0</v>
      </c>
      <c r="CS137" s="18">
        <v>0</v>
      </c>
      <c r="CT137" s="18">
        <v>0</v>
      </c>
      <c r="CU137" s="18">
        <v>0</v>
      </c>
      <c r="CV137" s="18">
        <v>0</v>
      </c>
      <c r="CW137" s="18">
        <v>0</v>
      </c>
      <c r="CX137" s="18">
        <v>0</v>
      </c>
      <c r="CY137" s="19">
        <v>0</v>
      </c>
      <c r="CZ137" s="19">
        <v>0</v>
      </c>
      <c r="DA137" s="19">
        <v>0</v>
      </c>
      <c r="DB137" s="19">
        <v>0</v>
      </c>
      <c r="DC137" s="19">
        <v>0</v>
      </c>
      <c r="DD137" s="19">
        <v>0</v>
      </c>
      <c r="DE137" s="19">
        <v>0</v>
      </c>
      <c r="DF137" s="19">
        <v>0</v>
      </c>
      <c r="DG137" s="19">
        <v>0</v>
      </c>
      <c r="DH137" s="19">
        <v>0</v>
      </c>
      <c r="DI137" s="19">
        <v>0</v>
      </c>
      <c r="DJ137" s="19">
        <v>0</v>
      </c>
      <c r="DK137" s="19">
        <v>0</v>
      </c>
      <c r="DL137" s="19">
        <v>0</v>
      </c>
      <c r="DM137" s="19">
        <v>0</v>
      </c>
      <c r="DN137" s="19"/>
    </row>
    <row r="138" spans="1:118">
      <c r="A138" s="48">
        <v>36700</v>
      </c>
      <c r="B138" s="34" t="s">
        <v>46</v>
      </c>
      <c r="C138" s="51">
        <f t="shared" si="290"/>
        <v>158925.43999999997</v>
      </c>
      <c r="D138" s="51">
        <f t="shared" si="291"/>
        <v>158925.43999999997</v>
      </c>
      <c r="E138" s="21">
        <f>'[20]Asset End Balances'!N59</f>
        <v>158925.44</v>
      </c>
      <c r="F138" s="19">
        <f t="shared" si="292"/>
        <v>158925.44</v>
      </c>
      <c r="G138" s="19">
        <f t="shared" si="293"/>
        <v>158925.44</v>
      </c>
      <c r="H138" s="19">
        <f t="shared" si="294"/>
        <v>158925.44</v>
      </c>
      <c r="I138" s="19">
        <f t="shared" si="295"/>
        <v>158925.44</v>
      </c>
      <c r="J138" s="19">
        <f t="shared" si="296"/>
        <v>158925.44</v>
      </c>
      <c r="K138" s="19">
        <f t="shared" si="297"/>
        <v>158925.44</v>
      </c>
      <c r="L138" s="19">
        <f t="shared" si="298"/>
        <v>158925.44</v>
      </c>
      <c r="M138" s="19">
        <f t="shared" si="299"/>
        <v>158925.44</v>
      </c>
      <c r="N138" s="19">
        <f t="shared" si="300"/>
        <v>158925.44</v>
      </c>
      <c r="O138" s="19">
        <f t="shared" si="301"/>
        <v>158925.44</v>
      </c>
      <c r="P138" s="19">
        <f t="shared" si="302"/>
        <v>158925.44</v>
      </c>
      <c r="Q138" s="19">
        <f t="shared" si="303"/>
        <v>158925.44</v>
      </c>
      <c r="R138" s="19">
        <f t="shared" si="304"/>
        <v>158925.44</v>
      </c>
      <c r="S138" s="19">
        <f t="shared" si="305"/>
        <v>158925.44</v>
      </c>
      <c r="T138" s="19">
        <f t="shared" si="306"/>
        <v>158925.44</v>
      </c>
      <c r="U138" s="19">
        <f t="shared" si="307"/>
        <v>158925.44</v>
      </c>
      <c r="V138" s="19">
        <f t="shared" si="308"/>
        <v>158925.44</v>
      </c>
      <c r="W138" s="19">
        <f t="shared" si="309"/>
        <v>158925.44</v>
      </c>
      <c r="X138" s="19">
        <f t="shared" si="310"/>
        <v>158925.44</v>
      </c>
      <c r="Y138" s="19">
        <f t="shared" si="311"/>
        <v>158925.44</v>
      </c>
      <c r="Z138" s="19">
        <f t="shared" si="312"/>
        <v>158925.44</v>
      </c>
      <c r="AA138" s="19">
        <f t="shared" si="313"/>
        <v>158925.44</v>
      </c>
      <c r="AB138" s="19">
        <f t="shared" si="314"/>
        <v>158925.44</v>
      </c>
      <c r="AC138" s="19">
        <f t="shared" si="315"/>
        <v>158925.44</v>
      </c>
      <c r="AD138" s="19">
        <f t="shared" si="316"/>
        <v>158925.44</v>
      </c>
      <c r="AE138" s="19">
        <f t="shared" si="317"/>
        <v>158925.44</v>
      </c>
      <c r="AF138" s="19">
        <f t="shared" si="318"/>
        <v>158925.44</v>
      </c>
      <c r="AH138" s="18">
        <f>'[20]Additions (Asset and Reserve)'!O59</f>
        <v>0</v>
      </c>
      <c r="AI138" s="18">
        <f>'[20]Additions (Asset and Reserve)'!P59</f>
        <v>0</v>
      </c>
      <c r="AJ138" s="18">
        <f>'[20]Additions (Asset and Reserve)'!Q59</f>
        <v>0</v>
      </c>
      <c r="AK138" s="18">
        <f>'[20]Additions (Asset and Reserve)'!R59</f>
        <v>0</v>
      </c>
      <c r="AL138" s="18">
        <f>'[20]Additions (Asset and Reserve)'!S59</f>
        <v>0</v>
      </c>
      <c r="AM138" s="18">
        <f>'[20]Additions (Asset and Reserve)'!T59</f>
        <v>0</v>
      </c>
      <c r="AN138" s="58">
        <f t="shared" si="319"/>
        <v>0</v>
      </c>
      <c r="AO138" s="58">
        <f t="shared" si="319"/>
        <v>0</v>
      </c>
      <c r="AP138" s="58">
        <f t="shared" si="319"/>
        <v>0</v>
      </c>
      <c r="AQ138" s="58">
        <f>SUM($AH138:$AM138)/SUM($AH$190:$AM$190)*'Capital Spending'!D$12*$AO$1</f>
        <v>0</v>
      </c>
      <c r="AR138" s="58">
        <f>SUM($AH138:$AM138)/SUM($AH$190:$AM$190)*'Capital Spending'!E$12*$AO$1</f>
        <v>0</v>
      </c>
      <c r="AS138" s="58">
        <f>SUM($AH138:$AM138)/SUM($AH$190:$AM$190)*'Capital Spending'!F$12*$AO$1</f>
        <v>0</v>
      </c>
      <c r="AT138" s="58">
        <f>SUM($AH138:$AM138)/SUM($AH$190:$AM$190)*'Capital Spending'!G$12*$AO$1</f>
        <v>0</v>
      </c>
      <c r="AU138" s="58">
        <f>SUM($AH138:$AM138)/SUM($AH$190:$AM$190)*'Capital Spending'!H$12*$AO$1</f>
        <v>0</v>
      </c>
      <c r="AV138" s="58">
        <f>SUM($AH138:$AM138)/SUM($AH$190:$AM$190)*'Capital Spending'!I$12*$AO$1</f>
        <v>0</v>
      </c>
      <c r="AW138" s="58">
        <f>SUM($AH138:$AM138)/SUM($AH$190:$AM$190)*'Capital Spending'!J$12*$AO$1</f>
        <v>0</v>
      </c>
      <c r="AX138" s="58">
        <f>SUM($AH138:$AM138)/SUM($AH$190:$AM$190)*'Capital Spending'!K$12*$AO$1</f>
        <v>0</v>
      </c>
      <c r="AY138" s="58">
        <f>SUM($AH138:$AM138)/SUM($AH$190:$AM$190)*'Capital Spending'!L$12*$AO$1</f>
        <v>0</v>
      </c>
      <c r="AZ138" s="58">
        <f>SUM($AH138:$AM138)/SUM($AH$190:$AM$190)*'Capital Spending'!M$12*$AO$1</f>
        <v>0</v>
      </c>
      <c r="BA138" s="58">
        <f>SUM($AH138:$AM138)/SUM($AH$190:$AM$190)*'Capital Spending'!N$12*$AO$1</f>
        <v>0</v>
      </c>
      <c r="BB138" s="58">
        <f>SUM($AH138:$AM138)/SUM($AH$190:$AM$190)*'Capital Spending'!O$12*$AO$1</f>
        <v>0</v>
      </c>
      <c r="BC138" s="58">
        <f>SUM($AH138:$AM138)/SUM($AH$190:$AM$190)*'Capital Spending'!P$12*$AO$1</f>
        <v>0</v>
      </c>
      <c r="BD138" s="58">
        <f>SUM($AH138:$AM138)/SUM($AH$190:$AM$190)*'Capital Spending'!Q$12*$AO$1</f>
        <v>0</v>
      </c>
      <c r="BE138" s="58">
        <f>SUM($AH138:$AM138)/SUM($AH$190:$AM$190)*'Capital Spending'!R$12*$AO$1</f>
        <v>0</v>
      </c>
      <c r="BF138" s="58">
        <f>SUM($AH138:$AM138)/SUM($AH$190:$AM$190)*'Capital Spending'!S$12*$AO$1</f>
        <v>0</v>
      </c>
      <c r="BG138" s="58">
        <f>SUM($AH138:$AM138)/SUM($AH$190:$AM$190)*'Capital Spending'!T$12*$AO$1</f>
        <v>0</v>
      </c>
      <c r="BH138" s="58">
        <f>SUM($AH138:$AM138)/SUM($AH$190:$AM$190)*'Capital Spending'!U$12*$AO$1</f>
        <v>0</v>
      </c>
      <c r="BI138" s="19"/>
      <c r="BJ138" s="107">
        <f t="shared" si="320"/>
        <v>0</v>
      </c>
      <c r="BK138" s="31">
        <f>'[20]Retires (Asset and Reserve)'!M59</f>
        <v>0</v>
      </c>
      <c r="BL138" s="31">
        <f>'[20]Retires (Asset and Reserve)'!N59</f>
        <v>0</v>
      </c>
      <c r="BM138" s="31">
        <f>'[20]Retires (Asset and Reserve)'!O59</f>
        <v>0</v>
      </c>
      <c r="BN138" s="31">
        <f>'[20]Retires (Asset and Reserve)'!P59</f>
        <v>0</v>
      </c>
      <c r="BO138" s="31">
        <f>'[20]Retires (Asset and Reserve)'!Q59</f>
        <v>0</v>
      </c>
      <c r="BP138" s="31">
        <f>'[20]Retires (Asset and Reserve)'!R59</f>
        <v>0</v>
      </c>
      <c r="BQ138" s="18">
        <f t="shared" si="321"/>
        <v>0</v>
      </c>
      <c r="BR138" s="19">
        <f t="shared" si="322"/>
        <v>0</v>
      </c>
      <c r="BS138" s="19">
        <f t="shared" si="323"/>
        <v>0</v>
      </c>
      <c r="BT138" s="19">
        <f t="shared" si="324"/>
        <v>0</v>
      </c>
      <c r="BU138" s="19">
        <f t="shared" si="325"/>
        <v>0</v>
      </c>
      <c r="BV138" s="19">
        <f t="shared" si="326"/>
        <v>0</v>
      </c>
      <c r="BW138" s="19">
        <f t="shared" si="327"/>
        <v>0</v>
      </c>
      <c r="BX138" s="19">
        <f t="shared" si="328"/>
        <v>0</v>
      </c>
      <c r="BY138" s="19">
        <f t="shared" si="329"/>
        <v>0</v>
      </c>
      <c r="BZ138" s="19">
        <f t="shared" si="330"/>
        <v>0</v>
      </c>
      <c r="CA138" s="19">
        <f t="shared" si="331"/>
        <v>0</v>
      </c>
      <c r="CB138" s="19">
        <f t="shared" si="332"/>
        <v>0</v>
      </c>
      <c r="CC138" s="19">
        <f t="shared" si="333"/>
        <v>0</v>
      </c>
      <c r="CD138" s="19">
        <f t="shared" si="334"/>
        <v>0</v>
      </c>
      <c r="CE138" s="19">
        <f t="shared" si="335"/>
        <v>0</v>
      </c>
      <c r="CF138" s="19">
        <f t="shared" si="336"/>
        <v>0</v>
      </c>
      <c r="CG138" s="19">
        <f t="shared" si="337"/>
        <v>0</v>
      </c>
      <c r="CH138" s="19">
        <f t="shared" si="338"/>
        <v>0</v>
      </c>
      <c r="CI138" s="19">
        <f t="shared" si="339"/>
        <v>0</v>
      </c>
      <c r="CJ138" s="19">
        <f t="shared" si="340"/>
        <v>0</v>
      </c>
      <c r="CK138" s="19">
        <f t="shared" si="341"/>
        <v>0</v>
      </c>
      <c r="CL138" s="19"/>
      <c r="CM138" s="18">
        <f>'[20]Transfers (Asset and Reserve)'!N59</f>
        <v>0</v>
      </c>
      <c r="CN138" s="18">
        <f>'[20]Transfers (Asset and Reserve)'!O59</f>
        <v>0</v>
      </c>
      <c r="CO138" s="18">
        <f>'[20]Transfers (Asset and Reserve)'!P59</f>
        <v>0</v>
      </c>
      <c r="CP138" s="18">
        <f>'[20]Transfers (Asset and Reserve)'!Q59</f>
        <v>0</v>
      </c>
      <c r="CQ138" s="18">
        <f>'[20]Transfers (Asset and Reserve)'!R59</f>
        <v>0</v>
      </c>
      <c r="CR138" s="18">
        <f>'[20]Transfers (Asset and Reserve)'!S59</f>
        <v>0</v>
      </c>
      <c r="CS138" s="18">
        <v>0</v>
      </c>
      <c r="CT138" s="18">
        <v>0</v>
      </c>
      <c r="CU138" s="18">
        <v>0</v>
      </c>
      <c r="CV138" s="18">
        <v>0</v>
      </c>
      <c r="CW138" s="18">
        <v>0</v>
      </c>
      <c r="CX138" s="18">
        <v>0</v>
      </c>
      <c r="CY138" s="19">
        <v>0</v>
      </c>
      <c r="CZ138" s="19">
        <v>0</v>
      </c>
      <c r="DA138" s="19">
        <v>0</v>
      </c>
      <c r="DB138" s="19">
        <v>0</v>
      </c>
      <c r="DC138" s="19">
        <v>0</v>
      </c>
      <c r="DD138" s="19">
        <v>0</v>
      </c>
      <c r="DE138" s="19">
        <v>0</v>
      </c>
      <c r="DF138" s="19">
        <v>0</v>
      </c>
      <c r="DG138" s="19">
        <v>0</v>
      </c>
      <c r="DH138" s="19">
        <v>0</v>
      </c>
      <c r="DI138" s="19">
        <v>0</v>
      </c>
      <c r="DJ138" s="19">
        <v>0</v>
      </c>
      <c r="DK138" s="19">
        <v>0</v>
      </c>
      <c r="DL138" s="19">
        <v>0</v>
      </c>
      <c r="DM138" s="19">
        <v>0</v>
      </c>
      <c r="DN138" s="19"/>
    </row>
    <row r="139" spans="1:118">
      <c r="A139" s="48">
        <v>36701</v>
      </c>
      <c r="B139" s="34" t="s">
        <v>47</v>
      </c>
      <c r="C139" s="51">
        <f t="shared" si="290"/>
        <v>27644378.737692304</v>
      </c>
      <c r="D139" s="51">
        <f t="shared" si="291"/>
        <v>27643441.629999999</v>
      </c>
      <c r="E139" s="21">
        <f>'[20]Asset End Balances'!N60</f>
        <v>27649546.030000001</v>
      </c>
      <c r="F139" s="19">
        <f t="shared" si="292"/>
        <v>27649519.630000003</v>
      </c>
      <c r="G139" s="19">
        <f t="shared" si="293"/>
        <v>27643441.630000003</v>
      </c>
      <c r="H139" s="19">
        <f t="shared" si="294"/>
        <v>27643441.630000003</v>
      </c>
      <c r="I139" s="19">
        <f t="shared" si="295"/>
        <v>27643441.630000003</v>
      </c>
      <c r="J139" s="19">
        <f t="shared" si="296"/>
        <v>27643441.630000003</v>
      </c>
      <c r="K139" s="19">
        <f t="shared" si="297"/>
        <v>27643441.630000003</v>
      </c>
      <c r="L139" s="19">
        <f t="shared" si="298"/>
        <v>27643441.630000003</v>
      </c>
      <c r="M139" s="19">
        <f t="shared" si="299"/>
        <v>27643441.630000003</v>
      </c>
      <c r="N139" s="19">
        <f t="shared" si="300"/>
        <v>27643441.630000003</v>
      </c>
      <c r="O139" s="19">
        <f t="shared" si="301"/>
        <v>27643441.630000003</v>
      </c>
      <c r="P139" s="19">
        <f t="shared" si="302"/>
        <v>27643441.630000003</v>
      </c>
      <c r="Q139" s="19">
        <f t="shared" si="303"/>
        <v>27643441.630000003</v>
      </c>
      <c r="R139" s="19">
        <f t="shared" si="304"/>
        <v>27643441.630000003</v>
      </c>
      <c r="S139" s="19">
        <f t="shared" si="305"/>
        <v>27643441.630000003</v>
      </c>
      <c r="T139" s="19">
        <f t="shared" si="306"/>
        <v>27643441.630000003</v>
      </c>
      <c r="U139" s="19">
        <f t="shared" si="307"/>
        <v>27643441.630000003</v>
      </c>
      <c r="V139" s="19">
        <f t="shared" si="308"/>
        <v>27643441.630000003</v>
      </c>
      <c r="W139" s="19">
        <f t="shared" si="309"/>
        <v>27643441.630000003</v>
      </c>
      <c r="X139" s="19">
        <f t="shared" si="310"/>
        <v>27643441.630000003</v>
      </c>
      <c r="Y139" s="19">
        <f t="shared" si="311"/>
        <v>27643441.630000003</v>
      </c>
      <c r="Z139" s="19">
        <f t="shared" si="312"/>
        <v>27643441.630000003</v>
      </c>
      <c r="AA139" s="19">
        <f t="shared" si="313"/>
        <v>27643441.630000003</v>
      </c>
      <c r="AB139" s="19">
        <f t="shared" si="314"/>
        <v>27643441.630000003</v>
      </c>
      <c r="AC139" s="19">
        <f t="shared" si="315"/>
        <v>27643441.630000003</v>
      </c>
      <c r="AD139" s="19">
        <f t="shared" si="316"/>
        <v>27643441.630000003</v>
      </c>
      <c r="AE139" s="19">
        <f t="shared" si="317"/>
        <v>27643441.630000003</v>
      </c>
      <c r="AF139" s="19">
        <f t="shared" si="318"/>
        <v>27643441.630000003</v>
      </c>
      <c r="AH139" s="18">
        <f>'[20]Additions (Asset and Reserve)'!O60</f>
        <v>0</v>
      </c>
      <c r="AI139" s="18">
        <f>'[20]Additions (Asset and Reserve)'!P60</f>
        <v>0</v>
      </c>
      <c r="AJ139" s="18">
        <f>'[20]Additions (Asset and Reserve)'!Q60</f>
        <v>0</v>
      </c>
      <c r="AK139" s="18">
        <f>'[20]Additions (Asset and Reserve)'!R60</f>
        <v>0</v>
      </c>
      <c r="AL139" s="18">
        <f>'[20]Additions (Asset and Reserve)'!S60</f>
        <v>0</v>
      </c>
      <c r="AM139" s="18">
        <f>'[20]Additions (Asset and Reserve)'!T60</f>
        <v>0</v>
      </c>
      <c r="AN139" s="58">
        <f t="shared" si="319"/>
        <v>0</v>
      </c>
      <c r="AO139" s="58">
        <f t="shared" si="319"/>
        <v>0</v>
      </c>
      <c r="AP139" s="58">
        <f t="shared" si="319"/>
        <v>0</v>
      </c>
      <c r="AQ139" s="58">
        <f>SUM($AH139:$AM139)/SUM($AH$190:$AM$190)*'Capital Spending'!D$12*$AO$1</f>
        <v>0</v>
      </c>
      <c r="AR139" s="58">
        <f>SUM($AH139:$AM139)/SUM($AH$190:$AM$190)*'Capital Spending'!E$12*$AO$1</f>
        <v>0</v>
      </c>
      <c r="AS139" s="58">
        <f>SUM($AH139:$AM139)/SUM($AH$190:$AM$190)*'Capital Spending'!F$12*$AO$1</f>
        <v>0</v>
      </c>
      <c r="AT139" s="58">
        <f>SUM($AH139:$AM139)/SUM($AH$190:$AM$190)*'Capital Spending'!G$12*$AO$1</f>
        <v>0</v>
      </c>
      <c r="AU139" s="58">
        <f>SUM($AH139:$AM139)/SUM($AH$190:$AM$190)*'Capital Spending'!H$12*$AO$1</f>
        <v>0</v>
      </c>
      <c r="AV139" s="58">
        <f>SUM($AH139:$AM139)/SUM($AH$190:$AM$190)*'Capital Spending'!I$12*$AO$1</f>
        <v>0</v>
      </c>
      <c r="AW139" s="58">
        <f>SUM($AH139:$AM139)/SUM($AH$190:$AM$190)*'Capital Spending'!J$12*$AO$1</f>
        <v>0</v>
      </c>
      <c r="AX139" s="58">
        <f>SUM($AH139:$AM139)/SUM($AH$190:$AM$190)*'Capital Spending'!K$12*$AO$1</f>
        <v>0</v>
      </c>
      <c r="AY139" s="58">
        <f>SUM($AH139:$AM139)/SUM($AH$190:$AM$190)*'Capital Spending'!L$12*$AO$1</f>
        <v>0</v>
      </c>
      <c r="AZ139" s="58">
        <f>SUM($AH139:$AM139)/SUM($AH$190:$AM$190)*'Capital Spending'!M$12*$AO$1</f>
        <v>0</v>
      </c>
      <c r="BA139" s="58">
        <f>SUM($AH139:$AM139)/SUM($AH$190:$AM$190)*'Capital Spending'!N$12*$AO$1</f>
        <v>0</v>
      </c>
      <c r="BB139" s="58">
        <f>SUM($AH139:$AM139)/SUM($AH$190:$AM$190)*'Capital Spending'!O$12*$AO$1</f>
        <v>0</v>
      </c>
      <c r="BC139" s="58">
        <f>SUM($AH139:$AM139)/SUM($AH$190:$AM$190)*'Capital Spending'!P$12*$AO$1</f>
        <v>0</v>
      </c>
      <c r="BD139" s="58">
        <f>SUM($AH139:$AM139)/SUM($AH$190:$AM$190)*'Capital Spending'!Q$12*$AO$1</f>
        <v>0</v>
      </c>
      <c r="BE139" s="58">
        <f>SUM($AH139:$AM139)/SUM($AH$190:$AM$190)*'Capital Spending'!R$12*$AO$1</f>
        <v>0</v>
      </c>
      <c r="BF139" s="58">
        <f>SUM($AH139:$AM139)/SUM($AH$190:$AM$190)*'Capital Spending'!S$12*$AO$1</f>
        <v>0</v>
      </c>
      <c r="BG139" s="58">
        <f>SUM($AH139:$AM139)/SUM($AH$190:$AM$190)*'Capital Spending'!T$12*$AO$1</f>
        <v>0</v>
      </c>
      <c r="BH139" s="58">
        <f>SUM($AH139:$AM139)/SUM($AH$190:$AM$190)*'Capital Spending'!U$12*$AO$1</f>
        <v>0</v>
      </c>
      <c r="BI139" s="19"/>
      <c r="BJ139" s="107">
        <f t="shared" si="320"/>
        <v>0</v>
      </c>
      <c r="BK139" s="31">
        <f>'[20]Retires (Asset and Reserve)'!M60</f>
        <v>-26.4</v>
      </c>
      <c r="BL139" s="31">
        <f>'[20]Retires (Asset and Reserve)'!N60</f>
        <v>0</v>
      </c>
      <c r="BM139" s="31">
        <f>'[20]Retires (Asset and Reserve)'!O60</f>
        <v>0</v>
      </c>
      <c r="BN139" s="31">
        <f>'[20]Retires (Asset and Reserve)'!P60</f>
        <v>0</v>
      </c>
      <c r="BO139" s="31">
        <f>'[20]Retires (Asset and Reserve)'!Q60</f>
        <v>0</v>
      </c>
      <c r="BP139" s="31">
        <f>'[20]Retires (Asset and Reserve)'!R60</f>
        <v>0</v>
      </c>
      <c r="BQ139" s="18">
        <f t="shared" si="321"/>
        <v>0</v>
      </c>
      <c r="BR139" s="19">
        <f t="shared" si="322"/>
        <v>0</v>
      </c>
      <c r="BS139" s="19">
        <f t="shared" si="323"/>
        <v>0</v>
      </c>
      <c r="BT139" s="19">
        <f t="shared" si="324"/>
        <v>0</v>
      </c>
      <c r="BU139" s="19">
        <f t="shared" si="325"/>
        <v>0</v>
      </c>
      <c r="BV139" s="19">
        <f t="shared" si="326"/>
        <v>0</v>
      </c>
      <c r="BW139" s="19">
        <f t="shared" si="327"/>
        <v>0</v>
      </c>
      <c r="BX139" s="19">
        <f t="shared" si="328"/>
        <v>0</v>
      </c>
      <c r="BY139" s="19">
        <f t="shared" si="329"/>
        <v>0</v>
      </c>
      <c r="BZ139" s="19">
        <f t="shared" si="330"/>
        <v>0</v>
      </c>
      <c r="CA139" s="19">
        <f t="shared" si="331"/>
        <v>0</v>
      </c>
      <c r="CB139" s="19">
        <f t="shared" si="332"/>
        <v>0</v>
      </c>
      <c r="CC139" s="19">
        <f t="shared" si="333"/>
        <v>0</v>
      </c>
      <c r="CD139" s="19">
        <f t="shared" si="334"/>
        <v>0</v>
      </c>
      <c r="CE139" s="19">
        <f t="shared" si="335"/>
        <v>0</v>
      </c>
      <c r="CF139" s="19">
        <f t="shared" si="336"/>
        <v>0</v>
      </c>
      <c r="CG139" s="19">
        <f t="shared" si="337"/>
        <v>0</v>
      </c>
      <c r="CH139" s="19">
        <f t="shared" si="338"/>
        <v>0</v>
      </c>
      <c r="CI139" s="19">
        <f t="shared" si="339"/>
        <v>0</v>
      </c>
      <c r="CJ139" s="19">
        <f t="shared" si="340"/>
        <v>0</v>
      </c>
      <c r="CK139" s="19">
        <f t="shared" si="341"/>
        <v>0</v>
      </c>
      <c r="CL139" s="19"/>
      <c r="CM139" s="18">
        <f>'[20]Transfers (Asset and Reserve)'!N60</f>
        <v>0</v>
      </c>
      <c r="CN139" s="18">
        <f>'[20]Transfers (Asset and Reserve)'!O60</f>
        <v>-6078</v>
      </c>
      <c r="CO139" s="18">
        <f>'[20]Transfers (Asset and Reserve)'!P60</f>
        <v>0</v>
      </c>
      <c r="CP139" s="18">
        <f>'[20]Transfers (Asset and Reserve)'!Q60</f>
        <v>0</v>
      </c>
      <c r="CQ139" s="18">
        <f>'[20]Transfers (Asset and Reserve)'!R60</f>
        <v>0</v>
      </c>
      <c r="CR139" s="18">
        <f>'[20]Transfers (Asset and Reserve)'!S60</f>
        <v>0</v>
      </c>
      <c r="CS139" s="18">
        <v>0</v>
      </c>
      <c r="CT139" s="18">
        <v>0</v>
      </c>
      <c r="CU139" s="18">
        <v>0</v>
      </c>
      <c r="CV139" s="18">
        <v>0</v>
      </c>
      <c r="CW139" s="18">
        <v>0</v>
      </c>
      <c r="CX139" s="18">
        <v>0</v>
      </c>
      <c r="CY139" s="19">
        <v>0</v>
      </c>
      <c r="CZ139" s="19">
        <v>0</v>
      </c>
      <c r="DA139" s="19">
        <v>0</v>
      </c>
      <c r="DB139" s="19">
        <v>0</v>
      </c>
      <c r="DC139" s="19">
        <v>0</v>
      </c>
      <c r="DD139" s="19">
        <v>0</v>
      </c>
      <c r="DE139" s="19">
        <v>0</v>
      </c>
      <c r="DF139" s="19">
        <v>0</v>
      </c>
      <c r="DG139" s="19">
        <v>0</v>
      </c>
      <c r="DH139" s="19">
        <v>0</v>
      </c>
      <c r="DI139" s="19">
        <v>0</v>
      </c>
      <c r="DJ139" s="19">
        <v>0</v>
      </c>
      <c r="DK139" s="19">
        <v>0</v>
      </c>
      <c r="DL139" s="19">
        <v>0</v>
      </c>
      <c r="DM139" s="19">
        <v>0</v>
      </c>
      <c r="DN139" s="19"/>
    </row>
    <row r="140" spans="1:118">
      <c r="A140" s="48">
        <v>36900</v>
      </c>
      <c r="B140" s="34" t="s">
        <v>48</v>
      </c>
      <c r="C140" s="51">
        <f t="shared" si="290"/>
        <v>731466.6399999999</v>
      </c>
      <c r="D140" s="51">
        <f t="shared" si="291"/>
        <v>731466.6399999999</v>
      </c>
      <c r="E140" s="21">
        <f>'[20]Asset End Balances'!N61</f>
        <v>731466.64</v>
      </c>
      <c r="F140" s="19">
        <f t="shared" si="292"/>
        <v>731466.64</v>
      </c>
      <c r="G140" s="19">
        <f t="shared" si="293"/>
        <v>731466.64</v>
      </c>
      <c r="H140" s="19">
        <f t="shared" si="294"/>
        <v>731466.64</v>
      </c>
      <c r="I140" s="19">
        <f t="shared" si="295"/>
        <v>731466.64</v>
      </c>
      <c r="J140" s="19">
        <f t="shared" si="296"/>
        <v>731466.64</v>
      </c>
      <c r="K140" s="19">
        <f t="shared" si="297"/>
        <v>731466.64</v>
      </c>
      <c r="L140" s="19">
        <f t="shared" si="298"/>
        <v>731466.64</v>
      </c>
      <c r="M140" s="19">
        <f t="shared" si="299"/>
        <v>731466.64</v>
      </c>
      <c r="N140" s="19">
        <f t="shared" si="300"/>
        <v>731466.64</v>
      </c>
      <c r="O140" s="19">
        <f t="shared" si="301"/>
        <v>731466.64</v>
      </c>
      <c r="P140" s="19">
        <f t="shared" si="302"/>
        <v>731466.64</v>
      </c>
      <c r="Q140" s="19">
        <f t="shared" si="303"/>
        <v>731466.64</v>
      </c>
      <c r="R140" s="19">
        <f t="shared" si="304"/>
        <v>731466.64</v>
      </c>
      <c r="S140" s="19">
        <f t="shared" si="305"/>
        <v>731466.64</v>
      </c>
      <c r="T140" s="19">
        <f t="shared" si="306"/>
        <v>731466.64</v>
      </c>
      <c r="U140" s="19">
        <f t="shared" si="307"/>
        <v>731466.64</v>
      </c>
      <c r="V140" s="19">
        <f t="shared" si="308"/>
        <v>731466.64</v>
      </c>
      <c r="W140" s="19">
        <f t="shared" si="309"/>
        <v>731466.64</v>
      </c>
      <c r="X140" s="19">
        <f t="shared" si="310"/>
        <v>731466.64</v>
      </c>
      <c r="Y140" s="19">
        <f t="shared" si="311"/>
        <v>731466.64</v>
      </c>
      <c r="Z140" s="19">
        <f t="shared" si="312"/>
        <v>731466.64</v>
      </c>
      <c r="AA140" s="19">
        <f t="shared" si="313"/>
        <v>731466.64</v>
      </c>
      <c r="AB140" s="19">
        <f t="shared" si="314"/>
        <v>731466.64</v>
      </c>
      <c r="AC140" s="19">
        <f t="shared" si="315"/>
        <v>731466.64</v>
      </c>
      <c r="AD140" s="19">
        <f t="shared" si="316"/>
        <v>731466.64</v>
      </c>
      <c r="AE140" s="19">
        <f t="shared" si="317"/>
        <v>731466.64</v>
      </c>
      <c r="AF140" s="19">
        <f t="shared" si="318"/>
        <v>731466.64</v>
      </c>
      <c r="AH140" s="18">
        <f>'[20]Additions (Asset and Reserve)'!O61</f>
        <v>0</v>
      </c>
      <c r="AI140" s="18">
        <f>'[20]Additions (Asset and Reserve)'!P61</f>
        <v>0</v>
      </c>
      <c r="AJ140" s="18">
        <f>'[20]Additions (Asset and Reserve)'!Q61</f>
        <v>0</v>
      </c>
      <c r="AK140" s="18">
        <f>'[20]Additions (Asset and Reserve)'!R61</f>
        <v>0</v>
      </c>
      <c r="AL140" s="18">
        <f>'[20]Additions (Asset and Reserve)'!S61</f>
        <v>0</v>
      </c>
      <c r="AM140" s="18">
        <f>'[20]Additions (Asset and Reserve)'!T61</f>
        <v>0</v>
      </c>
      <c r="AN140" s="58">
        <f t="shared" si="319"/>
        <v>0</v>
      </c>
      <c r="AO140" s="58">
        <f t="shared" si="319"/>
        <v>0</v>
      </c>
      <c r="AP140" s="58">
        <f t="shared" si="319"/>
        <v>0</v>
      </c>
      <c r="AQ140" s="58">
        <f>SUM($AH140:$AM140)/SUM($AH$190:$AM$190)*'Capital Spending'!D$12*$AO$1</f>
        <v>0</v>
      </c>
      <c r="AR140" s="58">
        <f>SUM($AH140:$AM140)/SUM($AH$190:$AM$190)*'Capital Spending'!E$12*$AO$1</f>
        <v>0</v>
      </c>
      <c r="AS140" s="58">
        <f>SUM($AH140:$AM140)/SUM($AH$190:$AM$190)*'Capital Spending'!F$12*$AO$1</f>
        <v>0</v>
      </c>
      <c r="AT140" s="58">
        <f>SUM($AH140:$AM140)/SUM($AH$190:$AM$190)*'Capital Spending'!G$12*$AO$1</f>
        <v>0</v>
      </c>
      <c r="AU140" s="58">
        <f>SUM($AH140:$AM140)/SUM($AH$190:$AM$190)*'Capital Spending'!H$12*$AO$1</f>
        <v>0</v>
      </c>
      <c r="AV140" s="58">
        <f>SUM($AH140:$AM140)/SUM($AH$190:$AM$190)*'Capital Spending'!I$12*$AO$1</f>
        <v>0</v>
      </c>
      <c r="AW140" s="58">
        <f>SUM($AH140:$AM140)/SUM($AH$190:$AM$190)*'Capital Spending'!J$12*$AO$1</f>
        <v>0</v>
      </c>
      <c r="AX140" s="58">
        <f>SUM($AH140:$AM140)/SUM($AH$190:$AM$190)*'Capital Spending'!K$12*$AO$1</f>
        <v>0</v>
      </c>
      <c r="AY140" s="58">
        <f>SUM($AH140:$AM140)/SUM($AH$190:$AM$190)*'Capital Spending'!L$12*$AO$1</f>
        <v>0</v>
      </c>
      <c r="AZ140" s="58">
        <f>SUM($AH140:$AM140)/SUM($AH$190:$AM$190)*'Capital Spending'!M$12*$AO$1</f>
        <v>0</v>
      </c>
      <c r="BA140" s="58">
        <f>SUM($AH140:$AM140)/SUM($AH$190:$AM$190)*'Capital Spending'!N$12*$AO$1</f>
        <v>0</v>
      </c>
      <c r="BB140" s="58">
        <f>SUM($AH140:$AM140)/SUM($AH$190:$AM$190)*'Capital Spending'!O$12*$AO$1</f>
        <v>0</v>
      </c>
      <c r="BC140" s="58">
        <f>SUM($AH140:$AM140)/SUM($AH$190:$AM$190)*'Capital Spending'!P$12*$AO$1</f>
        <v>0</v>
      </c>
      <c r="BD140" s="58">
        <f>SUM($AH140:$AM140)/SUM($AH$190:$AM$190)*'Capital Spending'!Q$12*$AO$1</f>
        <v>0</v>
      </c>
      <c r="BE140" s="58">
        <f>SUM($AH140:$AM140)/SUM($AH$190:$AM$190)*'Capital Spending'!R$12*$AO$1</f>
        <v>0</v>
      </c>
      <c r="BF140" s="58">
        <f>SUM($AH140:$AM140)/SUM($AH$190:$AM$190)*'Capital Spending'!S$12*$AO$1</f>
        <v>0</v>
      </c>
      <c r="BG140" s="58">
        <f>SUM($AH140:$AM140)/SUM($AH$190:$AM$190)*'Capital Spending'!T$12*$AO$1</f>
        <v>0</v>
      </c>
      <c r="BH140" s="58">
        <f>SUM($AH140:$AM140)/SUM($AH$190:$AM$190)*'Capital Spending'!U$12*$AO$1</f>
        <v>0</v>
      </c>
      <c r="BI140" s="19"/>
      <c r="BJ140" s="107">
        <f t="shared" si="320"/>
        <v>0</v>
      </c>
      <c r="BK140" s="31">
        <f>'[20]Retires (Asset and Reserve)'!M61</f>
        <v>0</v>
      </c>
      <c r="BL140" s="31">
        <f>'[20]Retires (Asset and Reserve)'!N61</f>
        <v>0</v>
      </c>
      <c r="BM140" s="31">
        <f>'[20]Retires (Asset and Reserve)'!O61</f>
        <v>0</v>
      </c>
      <c r="BN140" s="31">
        <f>'[20]Retires (Asset and Reserve)'!P61</f>
        <v>0</v>
      </c>
      <c r="BO140" s="31">
        <f>'[20]Retires (Asset and Reserve)'!Q61</f>
        <v>0</v>
      </c>
      <c r="BP140" s="31">
        <f>'[20]Retires (Asset and Reserve)'!R61</f>
        <v>0</v>
      </c>
      <c r="BQ140" s="18">
        <f t="shared" si="321"/>
        <v>0</v>
      </c>
      <c r="BR140" s="19">
        <f t="shared" si="322"/>
        <v>0</v>
      </c>
      <c r="BS140" s="19">
        <f t="shared" si="323"/>
        <v>0</v>
      </c>
      <c r="BT140" s="19">
        <f t="shared" si="324"/>
        <v>0</v>
      </c>
      <c r="BU140" s="19">
        <f t="shared" si="325"/>
        <v>0</v>
      </c>
      <c r="BV140" s="19">
        <f t="shared" si="326"/>
        <v>0</v>
      </c>
      <c r="BW140" s="19">
        <f t="shared" si="327"/>
        <v>0</v>
      </c>
      <c r="BX140" s="19">
        <f t="shared" si="328"/>
        <v>0</v>
      </c>
      <c r="BY140" s="19">
        <f t="shared" si="329"/>
        <v>0</v>
      </c>
      <c r="BZ140" s="19">
        <f t="shared" si="330"/>
        <v>0</v>
      </c>
      <c r="CA140" s="19">
        <f t="shared" si="331"/>
        <v>0</v>
      </c>
      <c r="CB140" s="19">
        <f t="shared" si="332"/>
        <v>0</v>
      </c>
      <c r="CC140" s="19">
        <f t="shared" si="333"/>
        <v>0</v>
      </c>
      <c r="CD140" s="19">
        <f t="shared" si="334"/>
        <v>0</v>
      </c>
      <c r="CE140" s="19">
        <f t="shared" si="335"/>
        <v>0</v>
      </c>
      <c r="CF140" s="19">
        <f t="shared" si="336"/>
        <v>0</v>
      </c>
      <c r="CG140" s="19">
        <f t="shared" si="337"/>
        <v>0</v>
      </c>
      <c r="CH140" s="19">
        <f t="shared" si="338"/>
        <v>0</v>
      </c>
      <c r="CI140" s="19">
        <f t="shared" si="339"/>
        <v>0</v>
      </c>
      <c r="CJ140" s="19">
        <f t="shared" si="340"/>
        <v>0</v>
      </c>
      <c r="CK140" s="19">
        <f t="shared" si="341"/>
        <v>0</v>
      </c>
      <c r="CL140" s="19"/>
      <c r="CM140" s="18">
        <f>'[20]Transfers (Asset and Reserve)'!N61</f>
        <v>0</v>
      </c>
      <c r="CN140" s="18">
        <f>'[20]Transfers (Asset and Reserve)'!O61</f>
        <v>0</v>
      </c>
      <c r="CO140" s="18">
        <f>'[20]Transfers (Asset and Reserve)'!P61</f>
        <v>0</v>
      </c>
      <c r="CP140" s="18">
        <f>'[20]Transfers (Asset and Reserve)'!Q61</f>
        <v>0</v>
      </c>
      <c r="CQ140" s="18">
        <f>'[20]Transfers (Asset and Reserve)'!R61</f>
        <v>0</v>
      </c>
      <c r="CR140" s="18">
        <f>'[20]Transfers (Asset and Reserve)'!S61</f>
        <v>0</v>
      </c>
      <c r="CS140" s="18">
        <v>0</v>
      </c>
      <c r="CT140" s="18">
        <v>0</v>
      </c>
      <c r="CU140" s="18">
        <v>0</v>
      </c>
      <c r="CV140" s="18">
        <v>0</v>
      </c>
      <c r="CW140" s="18">
        <v>0</v>
      </c>
      <c r="CX140" s="18">
        <v>0</v>
      </c>
      <c r="CY140" s="19">
        <v>0</v>
      </c>
      <c r="CZ140" s="19">
        <v>0</v>
      </c>
      <c r="DA140" s="19">
        <v>0</v>
      </c>
      <c r="DB140" s="19">
        <v>0</v>
      </c>
      <c r="DC140" s="19">
        <v>0</v>
      </c>
      <c r="DD140" s="19">
        <v>0</v>
      </c>
      <c r="DE140" s="19">
        <v>0</v>
      </c>
      <c r="DF140" s="19">
        <v>0</v>
      </c>
      <c r="DG140" s="19">
        <v>0</v>
      </c>
      <c r="DH140" s="19">
        <v>0</v>
      </c>
      <c r="DI140" s="19">
        <v>0</v>
      </c>
      <c r="DJ140" s="19">
        <v>0</v>
      </c>
      <c r="DK140" s="19">
        <v>0</v>
      </c>
      <c r="DL140" s="19">
        <v>0</v>
      </c>
      <c r="DM140" s="19">
        <v>0</v>
      </c>
      <c r="DN140" s="19"/>
    </row>
    <row r="141" spans="1:118">
      <c r="A141" s="48">
        <v>36901</v>
      </c>
      <c r="B141" s="34" t="s">
        <v>99</v>
      </c>
      <c r="C141" s="51">
        <f t="shared" si="290"/>
        <v>2269555.91</v>
      </c>
      <c r="D141" s="51">
        <f t="shared" si="291"/>
        <v>2269555.91</v>
      </c>
      <c r="E141" s="21">
        <f>'[20]Asset End Balances'!N62</f>
        <v>2269555.91</v>
      </c>
      <c r="F141" s="19">
        <f t="shared" si="292"/>
        <v>2269555.91</v>
      </c>
      <c r="G141" s="19">
        <f t="shared" si="293"/>
        <v>2269555.91</v>
      </c>
      <c r="H141" s="19">
        <f t="shared" si="294"/>
        <v>2269555.91</v>
      </c>
      <c r="I141" s="19">
        <f t="shared" si="295"/>
        <v>2269555.91</v>
      </c>
      <c r="J141" s="19">
        <f t="shared" si="296"/>
        <v>2269555.91</v>
      </c>
      <c r="K141" s="19">
        <f t="shared" si="297"/>
        <v>2269555.91</v>
      </c>
      <c r="L141" s="19">
        <f t="shared" si="298"/>
        <v>2269555.91</v>
      </c>
      <c r="M141" s="19">
        <f t="shared" si="299"/>
        <v>2269555.91</v>
      </c>
      <c r="N141" s="19">
        <f t="shared" si="300"/>
        <v>2269555.91</v>
      </c>
      <c r="O141" s="19">
        <f t="shared" si="301"/>
        <v>2269555.91</v>
      </c>
      <c r="P141" s="19">
        <f t="shared" si="302"/>
        <v>2269555.91</v>
      </c>
      <c r="Q141" s="19">
        <f t="shared" si="303"/>
        <v>2269555.91</v>
      </c>
      <c r="R141" s="19">
        <f t="shared" si="304"/>
        <v>2269555.91</v>
      </c>
      <c r="S141" s="19">
        <f t="shared" si="305"/>
        <v>2269555.91</v>
      </c>
      <c r="T141" s="19">
        <f t="shared" si="306"/>
        <v>2269555.91</v>
      </c>
      <c r="U141" s="19">
        <f t="shared" si="307"/>
        <v>2269555.91</v>
      </c>
      <c r="V141" s="19">
        <f t="shared" si="308"/>
        <v>2269555.91</v>
      </c>
      <c r="W141" s="19">
        <f t="shared" si="309"/>
        <v>2269555.91</v>
      </c>
      <c r="X141" s="19">
        <f t="shared" si="310"/>
        <v>2269555.91</v>
      </c>
      <c r="Y141" s="19">
        <f t="shared" si="311"/>
        <v>2269555.91</v>
      </c>
      <c r="Z141" s="19">
        <f t="shared" si="312"/>
        <v>2269555.91</v>
      </c>
      <c r="AA141" s="19">
        <f t="shared" si="313"/>
        <v>2269555.91</v>
      </c>
      <c r="AB141" s="19">
        <f t="shared" si="314"/>
        <v>2269555.91</v>
      </c>
      <c r="AC141" s="19">
        <f t="shared" si="315"/>
        <v>2269555.91</v>
      </c>
      <c r="AD141" s="19">
        <f t="shared" si="316"/>
        <v>2269555.91</v>
      </c>
      <c r="AE141" s="19">
        <f t="shared" si="317"/>
        <v>2269555.91</v>
      </c>
      <c r="AF141" s="19">
        <f t="shared" si="318"/>
        <v>2269555.91</v>
      </c>
      <c r="AH141" s="18">
        <f>'[20]Additions (Asset and Reserve)'!O62</f>
        <v>0</v>
      </c>
      <c r="AI141" s="18">
        <f>'[20]Additions (Asset and Reserve)'!P62</f>
        <v>0</v>
      </c>
      <c r="AJ141" s="18">
        <f>'[20]Additions (Asset and Reserve)'!Q62</f>
        <v>0</v>
      </c>
      <c r="AK141" s="18">
        <f>'[20]Additions (Asset and Reserve)'!R62</f>
        <v>0</v>
      </c>
      <c r="AL141" s="18">
        <f>'[20]Additions (Asset and Reserve)'!S62</f>
        <v>0</v>
      </c>
      <c r="AM141" s="18">
        <f>'[20]Additions (Asset and Reserve)'!T62</f>
        <v>0</v>
      </c>
      <c r="AN141" s="58">
        <f t="shared" si="319"/>
        <v>0</v>
      </c>
      <c r="AO141" s="58">
        <f t="shared" si="319"/>
        <v>0</v>
      </c>
      <c r="AP141" s="58">
        <f t="shared" si="319"/>
        <v>0</v>
      </c>
      <c r="AQ141" s="58">
        <f>SUM($AH141:$AM141)/SUM($AH$190:$AM$190)*'Capital Spending'!D$12*$AO$1</f>
        <v>0</v>
      </c>
      <c r="AR141" s="58">
        <f>SUM($AH141:$AM141)/SUM($AH$190:$AM$190)*'Capital Spending'!E$12*$AO$1</f>
        <v>0</v>
      </c>
      <c r="AS141" s="58">
        <f>SUM($AH141:$AM141)/SUM($AH$190:$AM$190)*'Capital Spending'!F$12*$AO$1</f>
        <v>0</v>
      </c>
      <c r="AT141" s="58">
        <f>SUM($AH141:$AM141)/SUM($AH$190:$AM$190)*'Capital Spending'!G$12*$AO$1</f>
        <v>0</v>
      </c>
      <c r="AU141" s="58">
        <f>SUM($AH141:$AM141)/SUM($AH$190:$AM$190)*'Capital Spending'!H$12*$AO$1</f>
        <v>0</v>
      </c>
      <c r="AV141" s="58">
        <f>SUM($AH141:$AM141)/SUM($AH$190:$AM$190)*'Capital Spending'!I$12*$AO$1</f>
        <v>0</v>
      </c>
      <c r="AW141" s="58">
        <f>SUM($AH141:$AM141)/SUM($AH$190:$AM$190)*'Capital Spending'!J$12*$AO$1</f>
        <v>0</v>
      </c>
      <c r="AX141" s="58">
        <f>SUM($AH141:$AM141)/SUM($AH$190:$AM$190)*'Capital Spending'!K$12*$AO$1</f>
        <v>0</v>
      </c>
      <c r="AY141" s="58">
        <f>SUM($AH141:$AM141)/SUM($AH$190:$AM$190)*'Capital Spending'!L$12*$AO$1</f>
        <v>0</v>
      </c>
      <c r="AZ141" s="58">
        <f>SUM($AH141:$AM141)/SUM($AH$190:$AM$190)*'Capital Spending'!M$12*$AO$1</f>
        <v>0</v>
      </c>
      <c r="BA141" s="58">
        <f>SUM($AH141:$AM141)/SUM($AH$190:$AM$190)*'Capital Spending'!N$12*$AO$1</f>
        <v>0</v>
      </c>
      <c r="BB141" s="58">
        <f>SUM($AH141:$AM141)/SUM($AH$190:$AM$190)*'Capital Spending'!O$12*$AO$1</f>
        <v>0</v>
      </c>
      <c r="BC141" s="58">
        <f>SUM($AH141:$AM141)/SUM($AH$190:$AM$190)*'Capital Spending'!P$12*$AO$1</f>
        <v>0</v>
      </c>
      <c r="BD141" s="58">
        <f>SUM($AH141:$AM141)/SUM($AH$190:$AM$190)*'Capital Spending'!Q$12*$AO$1</f>
        <v>0</v>
      </c>
      <c r="BE141" s="58">
        <f>SUM($AH141:$AM141)/SUM($AH$190:$AM$190)*'Capital Spending'!R$12*$AO$1</f>
        <v>0</v>
      </c>
      <c r="BF141" s="58">
        <f>SUM($AH141:$AM141)/SUM($AH$190:$AM$190)*'Capital Spending'!S$12*$AO$1</f>
        <v>0</v>
      </c>
      <c r="BG141" s="58">
        <f>SUM($AH141:$AM141)/SUM($AH$190:$AM$190)*'Capital Spending'!T$12*$AO$1</f>
        <v>0</v>
      </c>
      <c r="BH141" s="58">
        <f>SUM($AH141:$AM141)/SUM($AH$190:$AM$190)*'Capital Spending'!U$12*$AO$1</f>
        <v>0</v>
      </c>
      <c r="BI141" s="19"/>
      <c r="BJ141" s="107">
        <f t="shared" si="320"/>
        <v>0</v>
      </c>
      <c r="BK141" s="31">
        <f>'[20]Retires (Asset and Reserve)'!M62</f>
        <v>0</v>
      </c>
      <c r="BL141" s="31">
        <f>'[20]Retires (Asset and Reserve)'!N62</f>
        <v>0</v>
      </c>
      <c r="BM141" s="31">
        <f>'[20]Retires (Asset and Reserve)'!O62</f>
        <v>0</v>
      </c>
      <c r="BN141" s="31">
        <f>'[20]Retires (Asset and Reserve)'!P62</f>
        <v>0</v>
      </c>
      <c r="BO141" s="31">
        <f>'[20]Retires (Asset and Reserve)'!Q62</f>
        <v>0</v>
      </c>
      <c r="BP141" s="31">
        <f>'[20]Retires (Asset and Reserve)'!R62</f>
        <v>0</v>
      </c>
      <c r="BQ141" s="18">
        <f t="shared" si="321"/>
        <v>0</v>
      </c>
      <c r="BR141" s="19">
        <f t="shared" si="322"/>
        <v>0</v>
      </c>
      <c r="BS141" s="19">
        <f t="shared" si="323"/>
        <v>0</v>
      </c>
      <c r="BT141" s="19">
        <f t="shared" si="324"/>
        <v>0</v>
      </c>
      <c r="BU141" s="19">
        <f t="shared" si="325"/>
        <v>0</v>
      </c>
      <c r="BV141" s="19">
        <f t="shared" si="326"/>
        <v>0</v>
      </c>
      <c r="BW141" s="19">
        <f t="shared" si="327"/>
        <v>0</v>
      </c>
      <c r="BX141" s="19">
        <f t="shared" si="328"/>
        <v>0</v>
      </c>
      <c r="BY141" s="19">
        <f t="shared" si="329"/>
        <v>0</v>
      </c>
      <c r="BZ141" s="19">
        <f t="shared" si="330"/>
        <v>0</v>
      </c>
      <c r="CA141" s="19">
        <f t="shared" si="331"/>
        <v>0</v>
      </c>
      <c r="CB141" s="19">
        <f t="shared" si="332"/>
        <v>0</v>
      </c>
      <c r="CC141" s="19">
        <f t="shared" si="333"/>
        <v>0</v>
      </c>
      <c r="CD141" s="19">
        <f t="shared" si="334"/>
        <v>0</v>
      </c>
      <c r="CE141" s="19">
        <f t="shared" si="335"/>
        <v>0</v>
      </c>
      <c r="CF141" s="19">
        <f t="shared" si="336"/>
        <v>0</v>
      </c>
      <c r="CG141" s="19">
        <f t="shared" si="337"/>
        <v>0</v>
      </c>
      <c r="CH141" s="19">
        <f t="shared" si="338"/>
        <v>0</v>
      </c>
      <c r="CI141" s="19">
        <f t="shared" si="339"/>
        <v>0</v>
      </c>
      <c r="CJ141" s="19">
        <f t="shared" si="340"/>
        <v>0</v>
      </c>
      <c r="CK141" s="19">
        <f t="shared" si="341"/>
        <v>0</v>
      </c>
      <c r="CL141" s="19"/>
      <c r="CM141" s="18">
        <f>'[20]Transfers (Asset and Reserve)'!N62</f>
        <v>0</v>
      </c>
      <c r="CN141" s="18">
        <f>'[20]Transfers (Asset and Reserve)'!O62</f>
        <v>0</v>
      </c>
      <c r="CO141" s="18">
        <f>'[20]Transfers (Asset and Reserve)'!P62</f>
        <v>0</v>
      </c>
      <c r="CP141" s="18">
        <f>'[20]Transfers (Asset and Reserve)'!Q62</f>
        <v>0</v>
      </c>
      <c r="CQ141" s="18">
        <f>'[20]Transfers (Asset and Reserve)'!R62</f>
        <v>0</v>
      </c>
      <c r="CR141" s="18">
        <f>'[20]Transfers (Asset and Reserve)'!S62</f>
        <v>0</v>
      </c>
      <c r="CS141" s="18">
        <v>0</v>
      </c>
      <c r="CT141" s="18">
        <v>0</v>
      </c>
      <c r="CU141" s="18">
        <v>0</v>
      </c>
      <c r="CV141" s="18">
        <v>0</v>
      </c>
      <c r="CW141" s="18">
        <v>0</v>
      </c>
      <c r="CX141" s="18">
        <v>0</v>
      </c>
      <c r="CY141" s="19">
        <v>0</v>
      </c>
      <c r="CZ141" s="19">
        <v>0</v>
      </c>
      <c r="DA141" s="19">
        <v>0</v>
      </c>
      <c r="DB141" s="19">
        <v>0</v>
      </c>
      <c r="DC141" s="19">
        <v>0</v>
      </c>
      <c r="DD141" s="19">
        <v>0</v>
      </c>
      <c r="DE141" s="19">
        <v>0</v>
      </c>
      <c r="DF141" s="19">
        <v>0</v>
      </c>
      <c r="DG141" s="19">
        <v>0</v>
      </c>
      <c r="DH141" s="19">
        <v>0</v>
      </c>
      <c r="DI141" s="19">
        <v>0</v>
      </c>
      <c r="DJ141" s="19">
        <v>0</v>
      </c>
      <c r="DK141" s="19">
        <v>0</v>
      </c>
      <c r="DL141" s="19">
        <v>0</v>
      </c>
      <c r="DM141" s="19">
        <v>0</v>
      </c>
      <c r="DN141" s="19"/>
    </row>
    <row r="142" spans="1:118">
      <c r="A142" s="48">
        <v>37400</v>
      </c>
      <c r="B142" s="34" t="s">
        <v>49</v>
      </c>
      <c r="C142" s="51">
        <f t="shared" si="290"/>
        <v>531166.79</v>
      </c>
      <c r="D142" s="51">
        <f t="shared" si="291"/>
        <v>531166.79</v>
      </c>
      <c r="E142" s="21">
        <f>'[20]Asset End Balances'!N63</f>
        <v>531166.79</v>
      </c>
      <c r="F142" s="19">
        <f t="shared" ref="F142:F168" si="342">E142+AH142+BK142+CM142</f>
        <v>531166.79</v>
      </c>
      <c r="G142" s="19">
        <f t="shared" ref="G142:G168" si="343">F142+AI142+BL142+CN142</f>
        <v>531166.79</v>
      </c>
      <c r="H142" s="19">
        <f t="shared" ref="H142:H168" si="344">G142+AJ142+BM142+CO142</f>
        <v>531166.79</v>
      </c>
      <c r="I142" s="19">
        <f t="shared" ref="I142:I168" si="345">H142+AK142+BN142+CP142</f>
        <v>531166.79</v>
      </c>
      <c r="J142" s="19">
        <f t="shared" ref="J142:J168" si="346">I142+AL142+BO142+CQ142</f>
        <v>531166.79</v>
      </c>
      <c r="K142" s="19">
        <f t="shared" ref="K142:K168" si="347">J142+AM142+BP142+CR142</f>
        <v>531166.79</v>
      </c>
      <c r="L142" s="19">
        <f t="shared" ref="L142:L168" si="348">K142+AN142+BQ142+CS142</f>
        <v>531166.79</v>
      </c>
      <c r="M142" s="19">
        <f t="shared" ref="M142:M168" si="349">L142+AO142+BR142+CT142</f>
        <v>531166.79</v>
      </c>
      <c r="N142" s="19">
        <f t="shared" ref="N142:N168" si="350">M142+AP142+BS142+CU142</f>
        <v>531166.79</v>
      </c>
      <c r="O142" s="19">
        <f t="shared" ref="O142:O168" si="351">N142+AQ142+BT142+CV142</f>
        <v>531166.79</v>
      </c>
      <c r="P142" s="19">
        <f t="shared" ref="P142:P168" si="352">O142+AR142+BU142+CW142</f>
        <v>531166.79</v>
      </c>
      <c r="Q142" s="19">
        <f t="shared" ref="Q142:Q168" si="353">P142+AS142+BV142+CX142</f>
        <v>531166.79</v>
      </c>
      <c r="R142" s="19">
        <f t="shared" ref="R142:R168" si="354">Q142+AT142+BW142+CY142</f>
        <v>531166.79</v>
      </c>
      <c r="S142" s="19">
        <f t="shared" ref="S142:S168" si="355">R142+AU142+BX142+CZ142</f>
        <v>531166.79</v>
      </c>
      <c r="T142" s="19">
        <f t="shared" ref="T142:T168" si="356">S142+AV142+BY142+DA142</f>
        <v>531166.79</v>
      </c>
      <c r="U142" s="19">
        <f t="shared" ref="U142:U168" si="357">T142+AW142+BZ142+DB142</f>
        <v>531166.79</v>
      </c>
      <c r="V142" s="19">
        <f t="shared" ref="V142:V168" si="358">U142+AX142+CA142+DC142</f>
        <v>531166.79</v>
      </c>
      <c r="W142" s="19">
        <f t="shared" ref="W142:W168" si="359">V142+AY142+CB142+DD142</f>
        <v>531166.79</v>
      </c>
      <c r="X142" s="19">
        <f t="shared" ref="X142:X168" si="360">W142+AZ142+CC142+DE142</f>
        <v>531166.79</v>
      </c>
      <c r="Y142" s="19">
        <f t="shared" ref="Y142:Y168" si="361">X142+BA142+CD142+DF142</f>
        <v>531166.79</v>
      </c>
      <c r="Z142" s="19">
        <f t="shared" ref="Z142:Z168" si="362">Y142+BB142+CE142+DG142</f>
        <v>531166.79</v>
      </c>
      <c r="AA142" s="19">
        <f t="shared" ref="AA142:AA168" si="363">Z142+BC142+CF142+DH142</f>
        <v>531166.79</v>
      </c>
      <c r="AB142" s="19">
        <f t="shared" ref="AB142:AB168" si="364">AA142+BD142+CG142+DI142</f>
        <v>531166.79</v>
      </c>
      <c r="AC142" s="19">
        <f t="shared" ref="AC142:AC168" si="365">AB142+BE142+CH142+DJ142</f>
        <v>531166.79</v>
      </c>
      <c r="AD142" s="19">
        <f t="shared" ref="AD142:AD168" si="366">AC142+BF142+CI142+DK142</f>
        <v>531166.79</v>
      </c>
      <c r="AE142" s="19">
        <f t="shared" ref="AE142:AE168" si="367">AD142+BG142+CJ142+DL142</f>
        <v>531166.79</v>
      </c>
      <c r="AF142" s="19">
        <f t="shared" ref="AF142:AF168" si="368">AE142+BH142+CK142+DM142</f>
        <v>531166.79</v>
      </c>
      <c r="AH142" s="18">
        <f>'[20]Additions (Asset and Reserve)'!O63</f>
        <v>0</v>
      </c>
      <c r="AI142" s="18">
        <f>'[20]Additions (Asset and Reserve)'!P63</f>
        <v>0</v>
      </c>
      <c r="AJ142" s="18">
        <f>'[20]Additions (Asset and Reserve)'!Q63</f>
        <v>0</v>
      </c>
      <c r="AK142" s="18">
        <f>'[20]Additions (Asset and Reserve)'!R63</f>
        <v>0</v>
      </c>
      <c r="AL142" s="18">
        <f>'[20]Additions (Asset and Reserve)'!S63</f>
        <v>0</v>
      </c>
      <c r="AM142" s="18">
        <f>'[20]Additions (Asset and Reserve)'!T63</f>
        <v>0</v>
      </c>
      <c r="AN142" s="58">
        <f t="shared" si="319"/>
        <v>0</v>
      </c>
      <c r="AO142" s="58">
        <f t="shared" si="319"/>
        <v>0</v>
      </c>
      <c r="AP142" s="58">
        <f t="shared" si="319"/>
        <v>0</v>
      </c>
      <c r="AQ142" s="58">
        <f>SUM($AH142:$AM142)/SUM($AH$190:$AM$190)*'Capital Spending'!D$12*$AO$1</f>
        <v>0</v>
      </c>
      <c r="AR142" s="58">
        <f>SUM($AH142:$AM142)/SUM($AH$190:$AM$190)*'Capital Spending'!E$12*$AO$1</f>
        <v>0</v>
      </c>
      <c r="AS142" s="58">
        <f>SUM($AH142:$AM142)/SUM($AH$190:$AM$190)*'Capital Spending'!F$12*$AO$1</f>
        <v>0</v>
      </c>
      <c r="AT142" s="58">
        <f>SUM($AH142:$AM142)/SUM($AH$190:$AM$190)*'Capital Spending'!G$12*$AO$1</f>
        <v>0</v>
      </c>
      <c r="AU142" s="58">
        <f>SUM($AH142:$AM142)/SUM($AH$190:$AM$190)*'Capital Spending'!H$12*$AO$1</f>
        <v>0</v>
      </c>
      <c r="AV142" s="58">
        <f>SUM($AH142:$AM142)/SUM($AH$190:$AM$190)*'Capital Spending'!I$12*$AO$1</f>
        <v>0</v>
      </c>
      <c r="AW142" s="58">
        <f>SUM($AH142:$AM142)/SUM($AH$190:$AM$190)*'Capital Spending'!J$12*$AO$1</f>
        <v>0</v>
      </c>
      <c r="AX142" s="58">
        <f>SUM($AH142:$AM142)/SUM($AH$190:$AM$190)*'Capital Spending'!K$12*$AO$1</f>
        <v>0</v>
      </c>
      <c r="AY142" s="58">
        <f>SUM($AH142:$AM142)/SUM($AH$190:$AM$190)*'Capital Spending'!L$12*$AO$1</f>
        <v>0</v>
      </c>
      <c r="AZ142" s="58">
        <f>SUM($AH142:$AM142)/SUM($AH$190:$AM$190)*'Capital Spending'!M$12*$AO$1</f>
        <v>0</v>
      </c>
      <c r="BA142" s="58">
        <f>SUM($AH142:$AM142)/SUM($AH$190:$AM$190)*'Capital Spending'!N$12*$AO$1</f>
        <v>0</v>
      </c>
      <c r="BB142" s="58">
        <f>SUM($AH142:$AM142)/SUM($AH$190:$AM$190)*'Capital Spending'!O$12*$AO$1</f>
        <v>0</v>
      </c>
      <c r="BC142" s="58">
        <f>SUM($AH142:$AM142)/SUM($AH$190:$AM$190)*'Capital Spending'!P$12*$AO$1</f>
        <v>0</v>
      </c>
      <c r="BD142" s="58">
        <f>SUM($AH142:$AM142)/SUM($AH$190:$AM$190)*'Capital Spending'!Q$12*$AO$1</f>
        <v>0</v>
      </c>
      <c r="BE142" s="58">
        <f>SUM($AH142:$AM142)/SUM($AH$190:$AM$190)*'Capital Spending'!R$12*$AO$1</f>
        <v>0</v>
      </c>
      <c r="BF142" s="58">
        <f>SUM($AH142:$AM142)/SUM($AH$190:$AM$190)*'Capital Spending'!S$12*$AO$1</f>
        <v>0</v>
      </c>
      <c r="BG142" s="58">
        <f>SUM($AH142:$AM142)/SUM($AH$190:$AM$190)*'Capital Spending'!T$12*$AO$1</f>
        <v>0</v>
      </c>
      <c r="BH142" s="58">
        <f>SUM($AH142:$AM142)/SUM($AH$190:$AM$190)*'Capital Spending'!U$12*$AO$1</f>
        <v>0</v>
      </c>
      <c r="BI142" s="19"/>
      <c r="BJ142" s="107">
        <f t="shared" si="320"/>
        <v>0</v>
      </c>
      <c r="BK142" s="31">
        <f>'[20]Retires (Asset and Reserve)'!M63</f>
        <v>0</v>
      </c>
      <c r="BL142" s="31">
        <f>'[20]Retires (Asset and Reserve)'!N63</f>
        <v>0</v>
      </c>
      <c r="BM142" s="31">
        <f>'[20]Retires (Asset and Reserve)'!O63</f>
        <v>0</v>
      </c>
      <c r="BN142" s="31">
        <f>'[20]Retires (Asset and Reserve)'!P63</f>
        <v>0</v>
      </c>
      <c r="BO142" s="31">
        <f>'[20]Retires (Asset and Reserve)'!Q63</f>
        <v>0</v>
      </c>
      <c r="BP142" s="31">
        <f>'[20]Retires (Asset and Reserve)'!R63</f>
        <v>0</v>
      </c>
      <c r="BQ142" s="18">
        <f t="shared" si="321"/>
        <v>0</v>
      </c>
      <c r="BR142" s="19">
        <f t="shared" ref="BR142:BR174" si="369">$BJ142*AO142</f>
        <v>0</v>
      </c>
      <c r="BS142" s="19">
        <f t="shared" ref="BS142:BS174" si="370">$BJ142*AP142</f>
        <v>0</v>
      </c>
      <c r="BT142" s="19">
        <f t="shared" ref="BT142:BT174" si="371">$BJ142*AQ142</f>
        <v>0</v>
      </c>
      <c r="BU142" s="19">
        <f t="shared" ref="BU142:BU174" si="372">$BJ142*AR142</f>
        <v>0</v>
      </c>
      <c r="BV142" s="19">
        <f t="shared" ref="BV142:BV174" si="373">$BJ142*AS142</f>
        <v>0</v>
      </c>
      <c r="BW142" s="19">
        <f t="shared" ref="BW142:BW174" si="374">$BJ142*AT142</f>
        <v>0</v>
      </c>
      <c r="BX142" s="19">
        <f t="shared" ref="BX142:BX174" si="375">$BJ142*AU142</f>
        <v>0</v>
      </c>
      <c r="BY142" s="19">
        <f t="shared" ref="BY142:BY174" si="376">$BJ142*AV142</f>
        <v>0</v>
      </c>
      <c r="BZ142" s="19">
        <f t="shared" ref="BZ142:BZ174" si="377">$BJ142*AW142</f>
        <v>0</v>
      </c>
      <c r="CA142" s="19">
        <f t="shared" ref="CA142:CA174" si="378">$BJ142*AX142</f>
        <v>0</v>
      </c>
      <c r="CB142" s="19">
        <f t="shared" ref="CB142:CB174" si="379">$BJ142*AY142</f>
        <v>0</v>
      </c>
      <c r="CC142" s="19">
        <f t="shared" ref="CC142:CC174" si="380">$BJ142*AZ142</f>
        <v>0</v>
      </c>
      <c r="CD142" s="19">
        <f t="shared" ref="CD142:CD174" si="381">$BJ142*BA142</f>
        <v>0</v>
      </c>
      <c r="CE142" s="19">
        <f t="shared" ref="CE142:CE174" si="382">$BJ142*BB142</f>
        <v>0</v>
      </c>
      <c r="CF142" s="19">
        <f t="shared" ref="CF142:CF174" si="383">$BJ142*BC142</f>
        <v>0</v>
      </c>
      <c r="CG142" s="19">
        <f t="shared" ref="CG142:CG174" si="384">$BJ142*BD142</f>
        <v>0</v>
      </c>
      <c r="CH142" s="19">
        <f t="shared" ref="CH142:CH174" si="385">$BJ142*BE142</f>
        <v>0</v>
      </c>
      <c r="CI142" s="19">
        <f t="shared" ref="CI142:CI174" si="386">$BJ142*BF142</f>
        <v>0</v>
      </c>
      <c r="CJ142" s="19">
        <f t="shared" ref="CJ142:CJ174" si="387">$BJ142*BG142</f>
        <v>0</v>
      </c>
      <c r="CK142" s="19">
        <f t="shared" ref="CK142:CK174" si="388">$BJ142*BH142</f>
        <v>0</v>
      </c>
      <c r="CL142" s="19"/>
      <c r="CM142" s="18">
        <f>'[20]Transfers (Asset and Reserve)'!N63</f>
        <v>0</v>
      </c>
      <c r="CN142" s="18">
        <f>'[20]Transfers (Asset and Reserve)'!O63</f>
        <v>0</v>
      </c>
      <c r="CO142" s="18">
        <f>'[20]Transfers (Asset and Reserve)'!P63</f>
        <v>0</v>
      </c>
      <c r="CP142" s="18">
        <f>'[20]Transfers (Asset and Reserve)'!Q63</f>
        <v>0</v>
      </c>
      <c r="CQ142" s="18">
        <f>'[20]Transfers (Asset and Reserve)'!R63</f>
        <v>0</v>
      </c>
      <c r="CR142" s="18">
        <f>'[20]Transfers (Asset and Reserve)'!S63</f>
        <v>0</v>
      </c>
      <c r="CS142" s="18">
        <v>0</v>
      </c>
      <c r="CT142" s="18">
        <v>0</v>
      </c>
      <c r="CU142" s="18">
        <v>0</v>
      </c>
      <c r="CV142" s="18">
        <v>0</v>
      </c>
      <c r="CW142" s="18">
        <v>0</v>
      </c>
      <c r="CX142" s="18">
        <v>0</v>
      </c>
      <c r="CY142" s="19">
        <v>0</v>
      </c>
      <c r="CZ142" s="19">
        <v>0</v>
      </c>
      <c r="DA142" s="19">
        <v>0</v>
      </c>
      <c r="DB142" s="19">
        <v>0</v>
      </c>
      <c r="DC142" s="19">
        <v>0</v>
      </c>
      <c r="DD142" s="19">
        <v>0</v>
      </c>
      <c r="DE142" s="19">
        <v>0</v>
      </c>
      <c r="DF142" s="19">
        <v>0</v>
      </c>
      <c r="DG142" s="19">
        <v>0</v>
      </c>
      <c r="DH142" s="19">
        <v>0</v>
      </c>
      <c r="DI142" s="19">
        <v>0</v>
      </c>
      <c r="DJ142" s="19">
        <v>0</v>
      </c>
      <c r="DK142" s="19">
        <v>0</v>
      </c>
      <c r="DL142" s="19">
        <v>0</v>
      </c>
      <c r="DM142" s="19">
        <v>0</v>
      </c>
      <c r="DN142" s="19"/>
    </row>
    <row r="143" spans="1:118">
      <c r="A143" s="48">
        <v>37401</v>
      </c>
      <c r="B143" s="34" t="s">
        <v>100</v>
      </c>
      <c r="C143" s="51">
        <f t="shared" si="290"/>
        <v>37326.419999999991</v>
      </c>
      <c r="D143" s="51">
        <f t="shared" si="291"/>
        <v>37326.419999999991</v>
      </c>
      <c r="E143" s="21">
        <f>'[20]Asset End Balances'!N64</f>
        <v>37326.42</v>
      </c>
      <c r="F143" s="19">
        <f t="shared" si="342"/>
        <v>37326.42</v>
      </c>
      <c r="G143" s="19">
        <f t="shared" si="343"/>
        <v>37326.42</v>
      </c>
      <c r="H143" s="19">
        <f t="shared" si="344"/>
        <v>37326.42</v>
      </c>
      <c r="I143" s="19">
        <f t="shared" si="345"/>
        <v>37326.42</v>
      </c>
      <c r="J143" s="19">
        <f t="shared" si="346"/>
        <v>37326.42</v>
      </c>
      <c r="K143" s="19">
        <f t="shared" si="347"/>
        <v>37326.42</v>
      </c>
      <c r="L143" s="19">
        <f t="shared" si="348"/>
        <v>37326.42</v>
      </c>
      <c r="M143" s="19">
        <f t="shared" si="349"/>
        <v>37326.42</v>
      </c>
      <c r="N143" s="19">
        <f t="shared" si="350"/>
        <v>37326.42</v>
      </c>
      <c r="O143" s="19">
        <f t="shared" si="351"/>
        <v>37326.42</v>
      </c>
      <c r="P143" s="19">
        <f t="shared" si="352"/>
        <v>37326.42</v>
      </c>
      <c r="Q143" s="19">
        <f t="shared" si="353"/>
        <v>37326.42</v>
      </c>
      <c r="R143" s="19">
        <f t="shared" si="354"/>
        <v>37326.42</v>
      </c>
      <c r="S143" s="19">
        <f t="shared" si="355"/>
        <v>37326.42</v>
      </c>
      <c r="T143" s="19">
        <f t="shared" si="356"/>
        <v>37326.42</v>
      </c>
      <c r="U143" s="19">
        <f t="shared" si="357"/>
        <v>37326.42</v>
      </c>
      <c r="V143" s="19">
        <f t="shared" si="358"/>
        <v>37326.42</v>
      </c>
      <c r="W143" s="19">
        <f t="shared" si="359"/>
        <v>37326.42</v>
      </c>
      <c r="X143" s="19">
        <f t="shared" si="360"/>
        <v>37326.42</v>
      </c>
      <c r="Y143" s="19">
        <f t="shared" si="361"/>
        <v>37326.42</v>
      </c>
      <c r="Z143" s="19">
        <f t="shared" si="362"/>
        <v>37326.42</v>
      </c>
      <c r="AA143" s="19">
        <f t="shared" si="363"/>
        <v>37326.42</v>
      </c>
      <c r="AB143" s="19">
        <f t="shared" si="364"/>
        <v>37326.42</v>
      </c>
      <c r="AC143" s="19">
        <f t="shared" si="365"/>
        <v>37326.42</v>
      </c>
      <c r="AD143" s="19">
        <f t="shared" si="366"/>
        <v>37326.42</v>
      </c>
      <c r="AE143" s="19">
        <f t="shared" si="367"/>
        <v>37326.42</v>
      </c>
      <c r="AF143" s="19">
        <f t="shared" si="368"/>
        <v>37326.42</v>
      </c>
      <c r="AH143" s="18">
        <f>'[20]Additions (Asset and Reserve)'!O64</f>
        <v>0</v>
      </c>
      <c r="AI143" s="18">
        <f>'[20]Additions (Asset and Reserve)'!P64</f>
        <v>0</v>
      </c>
      <c r="AJ143" s="18">
        <f>'[20]Additions (Asset and Reserve)'!Q64</f>
        <v>0</v>
      </c>
      <c r="AK143" s="18">
        <f>'[20]Additions (Asset and Reserve)'!R64</f>
        <v>0</v>
      </c>
      <c r="AL143" s="18">
        <f>'[20]Additions (Asset and Reserve)'!S64</f>
        <v>0</v>
      </c>
      <c r="AM143" s="18">
        <f>'[20]Additions (Asset and Reserve)'!T64</f>
        <v>0</v>
      </c>
      <c r="AN143" s="58">
        <f t="shared" si="319"/>
        <v>0</v>
      </c>
      <c r="AO143" s="58">
        <f t="shared" si="319"/>
        <v>0</v>
      </c>
      <c r="AP143" s="58">
        <f t="shared" si="319"/>
        <v>0</v>
      </c>
      <c r="AQ143" s="58">
        <f>SUM($AH143:$AM143)/SUM($AH$190:$AM$190)*'Capital Spending'!D$12*$AO$1</f>
        <v>0</v>
      </c>
      <c r="AR143" s="58">
        <f>SUM($AH143:$AM143)/SUM($AH$190:$AM$190)*'Capital Spending'!E$12*$AO$1</f>
        <v>0</v>
      </c>
      <c r="AS143" s="58">
        <f>SUM($AH143:$AM143)/SUM($AH$190:$AM$190)*'Capital Spending'!F$12*$AO$1</f>
        <v>0</v>
      </c>
      <c r="AT143" s="58">
        <f>SUM($AH143:$AM143)/SUM($AH$190:$AM$190)*'Capital Spending'!G$12*$AO$1</f>
        <v>0</v>
      </c>
      <c r="AU143" s="58">
        <f>SUM($AH143:$AM143)/SUM($AH$190:$AM$190)*'Capital Spending'!H$12*$AO$1</f>
        <v>0</v>
      </c>
      <c r="AV143" s="58">
        <f>SUM($AH143:$AM143)/SUM($AH$190:$AM$190)*'Capital Spending'!I$12*$AO$1</f>
        <v>0</v>
      </c>
      <c r="AW143" s="58">
        <f>SUM($AH143:$AM143)/SUM($AH$190:$AM$190)*'Capital Spending'!J$12*$AO$1</f>
        <v>0</v>
      </c>
      <c r="AX143" s="58">
        <f>SUM($AH143:$AM143)/SUM($AH$190:$AM$190)*'Capital Spending'!K$12*$AO$1</f>
        <v>0</v>
      </c>
      <c r="AY143" s="58">
        <f>SUM($AH143:$AM143)/SUM($AH$190:$AM$190)*'Capital Spending'!L$12*$AO$1</f>
        <v>0</v>
      </c>
      <c r="AZ143" s="58">
        <f>SUM($AH143:$AM143)/SUM($AH$190:$AM$190)*'Capital Spending'!M$12*$AO$1</f>
        <v>0</v>
      </c>
      <c r="BA143" s="58">
        <f>SUM($AH143:$AM143)/SUM($AH$190:$AM$190)*'Capital Spending'!N$12*$AO$1</f>
        <v>0</v>
      </c>
      <c r="BB143" s="58">
        <f>SUM($AH143:$AM143)/SUM($AH$190:$AM$190)*'Capital Spending'!O$12*$AO$1</f>
        <v>0</v>
      </c>
      <c r="BC143" s="58">
        <f>SUM($AH143:$AM143)/SUM($AH$190:$AM$190)*'Capital Spending'!P$12*$AO$1</f>
        <v>0</v>
      </c>
      <c r="BD143" s="58">
        <f>SUM($AH143:$AM143)/SUM($AH$190:$AM$190)*'Capital Spending'!Q$12*$AO$1</f>
        <v>0</v>
      </c>
      <c r="BE143" s="58">
        <f>SUM($AH143:$AM143)/SUM($AH$190:$AM$190)*'Capital Spending'!R$12*$AO$1</f>
        <v>0</v>
      </c>
      <c r="BF143" s="58">
        <f>SUM($AH143:$AM143)/SUM($AH$190:$AM$190)*'Capital Spending'!S$12*$AO$1</f>
        <v>0</v>
      </c>
      <c r="BG143" s="58">
        <f>SUM($AH143:$AM143)/SUM($AH$190:$AM$190)*'Capital Spending'!T$12*$AO$1</f>
        <v>0</v>
      </c>
      <c r="BH143" s="58">
        <f>SUM($AH143:$AM143)/SUM($AH$190:$AM$190)*'Capital Spending'!U$12*$AO$1</f>
        <v>0</v>
      </c>
      <c r="BI143" s="19"/>
      <c r="BJ143" s="107">
        <f t="shared" si="320"/>
        <v>0</v>
      </c>
      <c r="BK143" s="31">
        <f>'[20]Retires (Asset and Reserve)'!M64</f>
        <v>0</v>
      </c>
      <c r="BL143" s="31">
        <f>'[20]Retires (Asset and Reserve)'!N64</f>
        <v>0</v>
      </c>
      <c r="BM143" s="31">
        <f>'[20]Retires (Asset and Reserve)'!O64</f>
        <v>0</v>
      </c>
      <c r="BN143" s="31">
        <f>'[20]Retires (Asset and Reserve)'!P64</f>
        <v>0</v>
      </c>
      <c r="BO143" s="31">
        <f>'[20]Retires (Asset and Reserve)'!Q64</f>
        <v>0</v>
      </c>
      <c r="BP143" s="31">
        <f>'[20]Retires (Asset and Reserve)'!R64</f>
        <v>0</v>
      </c>
      <c r="BQ143" s="18">
        <f t="shared" si="321"/>
        <v>0</v>
      </c>
      <c r="BR143" s="19">
        <f t="shared" si="369"/>
        <v>0</v>
      </c>
      <c r="BS143" s="19">
        <f t="shared" si="370"/>
        <v>0</v>
      </c>
      <c r="BT143" s="19">
        <f t="shared" si="371"/>
        <v>0</v>
      </c>
      <c r="BU143" s="19">
        <f t="shared" si="372"/>
        <v>0</v>
      </c>
      <c r="BV143" s="19">
        <f t="shared" si="373"/>
        <v>0</v>
      </c>
      <c r="BW143" s="19">
        <f t="shared" si="374"/>
        <v>0</v>
      </c>
      <c r="BX143" s="19">
        <f t="shared" si="375"/>
        <v>0</v>
      </c>
      <c r="BY143" s="19">
        <f t="shared" si="376"/>
        <v>0</v>
      </c>
      <c r="BZ143" s="19">
        <f t="shared" si="377"/>
        <v>0</v>
      </c>
      <c r="CA143" s="19">
        <f t="shared" si="378"/>
        <v>0</v>
      </c>
      <c r="CB143" s="19">
        <f t="shared" si="379"/>
        <v>0</v>
      </c>
      <c r="CC143" s="19">
        <f t="shared" si="380"/>
        <v>0</v>
      </c>
      <c r="CD143" s="19">
        <f t="shared" si="381"/>
        <v>0</v>
      </c>
      <c r="CE143" s="19">
        <f t="shared" si="382"/>
        <v>0</v>
      </c>
      <c r="CF143" s="19">
        <f t="shared" si="383"/>
        <v>0</v>
      </c>
      <c r="CG143" s="19">
        <f t="shared" si="384"/>
        <v>0</v>
      </c>
      <c r="CH143" s="19">
        <f t="shared" si="385"/>
        <v>0</v>
      </c>
      <c r="CI143" s="19">
        <f t="shared" si="386"/>
        <v>0</v>
      </c>
      <c r="CJ143" s="19">
        <f t="shared" si="387"/>
        <v>0</v>
      </c>
      <c r="CK143" s="19">
        <f t="shared" si="388"/>
        <v>0</v>
      </c>
      <c r="CL143" s="19"/>
      <c r="CM143" s="18">
        <f>'[20]Transfers (Asset and Reserve)'!N64</f>
        <v>0</v>
      </c>
      <c r="CN143" s="18">
        <f>'[20]Transfers (Asset and Reserve)'!O64</f>
        <v>0</v>
      </c>
      <c r="CO143" s="18">
        <f>'[20]Transfers (Asset and Reserve)'!P64</f>
        <v>0</v>
      </c>
      <c r="CP143" s="18">
        <f>'[20]Transfers (Asset and Reserve)'!Q64</f>
        <v>0</v>
      </c>
      <c r="CQ143" s="18">
        <f>'[20]Transfers (Asset and Reserve)'!R64</f>
        <v>0</v>
      </c>
      <c r="CR143" s="18">
        <f>'[20]Transfers (Asset and Reserve)'!S64</f>
        <v>0</v>
      </c>
      <c r="CS143" s="18">
        <v>0</v>
      </c>
      <c r="CT143" s="18">
        <v>0</v>
      </c>
      <c r="CU143" s="18">
        <v>0</v>
      </c>
      <c r="CV143" s="18">
        <v>0</v>
      </c>
      <c r="CW143" s="18">
        <v>0</v>
      </c>
      <c r="CX143" s="18">
        <v>0</v>
      </c>
      <c r="CY143" s="19">
        <v>0</v>
      </c>
      <c r="CZ143" s="19">
        <v>0</v>
      </c>
      <c r="DA143" s="19">
        <v>0</v>
      </c>
      <c r="DB143" s="19">
        <v>0</v>
      </c>
      <c r="DC143" s="19">
        <v>0</v>
      </c>
      <c r="DD143" s="19">
        <v>0</v>
      </c>
      <c r="DE143" s="19">
        <v>0</v>
      </c>
      <c r="DF143" s="19">
        <v>0</v>
      </c>
      <c r="DG143" s="19">
        <v>0</v>
      </c>
      <c r="DH143" s="19">
        <v>0</v>
      </c>
      <c r="DI143" s="19">
        <v>0</v>
      </c>
      <c r="DJ143" s="19">
        <v>0</v>
      </c>
      <c r="DK143" s="19">
        <v>0</v>
      </c>
      <c r="DL143" s="19">
        <v>0</v>
      </c>
      <c r="DM143" s="19">
        <v>0</v>
      </c>
      <c r="DN143" s="19"/>
    </row>
    <row r="144" spans="1:118">
      <c r="A144" s="48">
        <v>37402</v>
      </c>
      <c r="B144" s="34" t="s">
        <v>50</v>
      </c>
      <c r="C144" s="51">
        <f t="shared" si="290"/>
        <v>2428380.5264732754</v>
      </c>
      <c r="D144" s="51">
        <f t="shared" si="291"/>
        <v>3231772.0035037072</v>
      </c>
      <c r="E144" s="21">
        <f>'[20]Asset End Balances'!N65</f>
        <v>2185176.75</v>
      </c>
      <c r="F144" s="19">
        <f t="shared" si="342"/>
        <v>2185176.75</v>
      </c>
      <c r="G144" s="19">
        <f t="shared" si="343"/>
        <v>2185176.75</v>
      </c>
      <c r="H144" s="19">
        <f t="shared" si="344"/>
        <v>2360094.5299999998</v>
      </c>
      <c r="I144" s="19">
        <f t="shared" si="345"/>
        <v>2367854.09</v>
      </c>
      <c r="J144" s="19">
        <f t="shared" si="346"/>
        <v>2367854.09</v>
      </c>
      <c r="K144" s="19">
        <f t="shared" si="347"/>
        <v>2367941.33</v>
      </c>
      <c r="L144" s="19">
        <f t="shared" si="348"/>
        <v>2440263.1694873683</v>
      </c>
      <c r="M144" s="19">
        <f t="shared" si="349"/>
        <v>2510872.9885939625</v>
      </c>
      <c r="N144" s="19">
        <f t="shared" si="350"/>
        <v>2564853.7192829479</v>
      </c>
      <c r="O144" s="19">
        <f t="shared" si="351"/>
        <v>2620438.0685342662</v>
      </c>
      <c r="P144" s="19">
        <f t="shared" si="352"/>
        <v>2683991.8199516432</v>
      </c>
      <c r="Q144" s="19">
        <f t="shared" si="353"/>
        <v>2729252.788302395</v>
      </c>
      <c r="R144" s="19">
        <f t="shared" si="354"/>
        <v>2775817.9572119717</v>
      </c>
      <c r="S144" s="19">
        <f t="shared" si="355"/>
        <v>2816325.1686955574</v>
      </c>
      <c r="T144" s="19">
        <f t="shared" si="356"/>
        <v>2873909.4358409508</v>
      </c>
      <c r="U144" s="19">
        <f t="shared" si="357"/>
        <v>2937191.0441094628</v>
      </c>
      <c r="V144" s="19">
        <f t="shared" si="358"/>
        <v>3013417.4710522546</v>
      </c>
      <c r="W144" s="19">
        <f t="shared" si="359"/>
        <v>3080686.8936212729</v>
      </c>
      <c r="X144" s="19">
        <f t="shared" si="360"/>
        <v>3162331.9806154608</v>
      </c>
      <c r="Y144" s="19">
        <f t="shared" si="361"/>
        <v>3235859.4687862317</v>
      </c>
      <c r="Z144" s="19">
        <f t="shared" si="362"/>
        <v>3291114.4437562749</v>
      </c>
      <c r="AA144" s="19">
        <f t="shared" si="363"/>
        <v>3327969.2033106838</v>
      </c>
      <c r="AB144" s="19">
        <f t="shared" si="364"/>
        <v>3372592.5335310688</v>
      </c>
      <c r="AC144" s="19">
        <f t="shared" si="365"/>
        <v>3399595.0013314639</v>
      </c>
      <c r="AD144" s="19">
        <f t="shared" si="366"/>
        <v>3423308.3143819361</v>
      </c>
      <c r="AE144" s="19">
        <f t="shared" si="367"/>
        <v>3437335.9303481062</v>
      </c>
      <c r="AF144" s="19">
        <f t="shared" si="368"/>
        <v>3457724.3248630208</v>
      </c>
      <c r="AH144" s="18">
        <f>'[20]Additions (Asset and Reserve)'!O65</f>
        <v>0</v>
      </c>
      <c r="AI144" s="18">
        <f>'[20]Additions (Asset and Reserve)'!P65</f>
        <v>0</v>
      </c>
      <c r="AJ144" s="18">
        <f>'[20]Additions (Asset and Reserve)'!Q65</f>
        <v>174917.78</v>
      </c>
      <c r="AK144" s="18">
        <f>'[20]Additions (Asset and Reserve)'!R65</f>
        <v>7759.56</v>
      </c>
      <c r="AL144" s="18">
        <f>'[20]Additions (Asset and Reserve)'!S65</f>
        <v>0</v>
      </c>
      <c r="AM144" s="18">
        <f>'[20]Additions (Asset and Reserve)'!T65</f>
        <v>87.24</v>
      </c>
      <c r="AN144" s="58">
        <f t="shared" si="319"/>
        <v>72321.839487368445</v>
      </c>
      <c r="AO144" s="58">
        <f t="shared" si="319"/>
        <v>70609.819106594048</v>
      </c>
      <c r="AP144" s="58">
        <f t="shared" si="319"/>
        <v>53980.730688985488</v>
      </c>
      <c r="AQ144" s="58">
        <f>SUM($AH144:$AM144)/SUM($AH$190:$AM$190)*'Capital Spending'!D$12*$AO$1</f>
        <v>55584.349251318439</v>
      </c>
      <c r="AR144" s="58">
        <f>SUM($AH144:$AM144)/SUM($AH$190:$AM$190)*'Capital Spending'!E$12*$AO$1</f>
        <v>63553.751417376989</v>
      </c>
      <c r="AS144" s="58">
        <f>SUM($AH144:$AM144)/SUM($AH$190:$AM$190)*'Capital Spending'!F$12*$AO$1</f>
        <v>45260.968350751646</v>
      </c>
      <c r="AT144" s="58">
        <f>SUM($AH144:$AM144)/SUM($AH$190:$AM$190)*'Capital Spending'!G$12*$AO$1</f>
        <v>46565.168909576911</v>
      </c>
      <c r="AU144" s="58">
        <f>SUM($AH144:$AM144)/SUM($AH$190:$AM$190)*'Capital Spending'!H$12*$AO$1</f>
        <v>40507.211483585459</v>
      </c>
      <c r="AV144" s="58">
        <f>SUM($AH144:$AM144)/SUM($AH$190:$AM$190)*'Capital Spending'!I$12*$AO$1</f>
        <v>57584.267145393424</v>
      </c>
      <c r="AW144" s="58">
        <f>SUM($AH144:$AM144)/SUM($AH$190:$AM$190)*'Capital Spending'!J$12*$AO$1</f>
        <v>63281.608268511773</v>
      </c>
      <c r="AX144" s="58">
        <f>SUM($AH144:$AM144)/SUM($AH$190:$AM$190)*'Capital Spending'!K$12*$AO$1</f>
        <v>76226.426942791761</v>
      </c>
      <c r="AY144" s="58">
        <f>SUM($AH144:$AM144)/SUM($AH$190:$AM$190)*'Capital Spending'!L$12*$AO$1</f>
        <v>67269.422569018483</v>
      </c>
      <c r="AZ144" s="58">
        <f>SUM($AH144:$AM144)/SUM($AH$190:$AM$190)*'Capital Spending'!M$12*$AO$1</f>
        <v>81645.086994187703</v>
      </c>
      <c r="BA144" s="58">
        <f>SUM($AH144:$AM144)/SUM($AH$190:$AM$190)*'Capital Spending'!N$12*$AO$1</f>
        <v>73527.488170770739</v>
      </c>
      <c r="BB144" s="58">
        <f>SUM($AH144:$AM144)/SUM($AH$190:$AM$190)*'Capital Spending'!O$12*$AO$1</f>
        <v>55254.974970043178</v>
      </c>
      <c r="BC144" s="58">
        <f>SUM($AH144:$AM144)/SUM($AH$190:$AM$190)*'Capital Spending'!P$12*$AO$1</f>
        <v>36854.759554408876</v>
      </c>
      <c r="BD144" s="58">
        <f>SUM($AH144:$AM144)/SUM($AH$190:$AM$190)*'Capital Spending'!Q$12*$AO$1</f>
        <v>44623.330220384953</v>
      </c>
      <c r="BE144" s="58">
        <f>SUM($AH144:$AM144)/SUM($AH$190:$AM$190)*'Capital Spending'!R$12*$AO$1</f>
        <v>27002.467800394923</v>
      </c>
      <c r="BF144" s="58">
        <f>SUM($AH144:$AM144)/SUM($AH$190:$AM$190)*'Capital Spending'!S$12*$AO$1</f>
        <v>23713.31305047197</v>
      </c>
      <c r="BG144" s="58">
        <f>SUM($AH144:$AM144)/SUM($AH$190:$AM$190)*'Capital Spending'!T$12*$AO$1</f>
        <v>14027.615966170042</v>
      </c>
      <c r="BH144" s="58">
        <f>SUM($AH144:$AM144)/SUM($AH$190:$AM$190)*'Capital Spending'!U$12*$AO$1</f>
        <v>20388.39451491462</v>
      </c>
      <c r="BI144" s="19"/>
      <c r="BJ144" s="107">
        <f t="shared" si="320"/>
        <v>0</v>
      </c>
      <c r="BK144" s="31">
        <f>'[20]Retires (Asset and Reserve)'!M65</f>
        <v>0</v>
      </c>
      <c r="BL144" s="31">
        <f>'[20]Retires (Asset and Reserve)'!N65</f>
        <v>0</v>
      </c>
      <c r="BM144" s="31">
        <f>'[20]Retires (Asset and Reserve)'!O65</f>
        <v>0</v>
      </c>
      <c r="BN144" s="31">
        <f>'[20]Retires (Asset and Reserve)'!P65</f>
        <v>0</v>
      </c>
      <c r="BO144" s="31">
        <f>'[20]Retires (Asset and Reserve)'!Q65</f>
        <v>0</v>
      </c>
      <c r="BP144" s="31">
        <f>'[20]Retires (Asset and Reserve)'!R65</f>
        <v>0</v>
      </c>
      <c r="BQ144" s="18">
        <f t="shared" si="321"/>
        <v>0</v>
      </c>
      <c r="BR144" s="19">
        <f t="shared" si="369"/>
        <v>0</v>
      </c>
      <c r="BS144" s="19">
        <f t="shared" si="370"/>
        <v>0</v>
      </c>
      <c r="BT144" s="19">
        <f t="shared" si="371"/>
        <v>0</v>
      </c>
      <c r="BU144" s="19">
        <f t="shared" si="372"/>
        <v>0</v>
      </c>
      <c r="BV144" s="19">
        <f t="shared" si="373"/>
        <v>0</v>
      </c>
      <c r="BW144" s="19">
        <f t="shared" si="374"/>
        <v>0</v>
      </c>
      <c r="BX144" s="19">
        <f t="shared" si="375"/>
        <v>0</v>
      </c>
      <c r="BY144" s="19">
        <f t="shared" si="376"/>
        <v>0</v>
      </c>
      <c r="BZ144" s="19">
        <f t="shared" si="377"/>
        <v>0</v>
      </c>
      <c r="CA144" s="19">
        <f t="shared" si="378"/>
        <v>0</v>
      </c>
      <c r="CB144" s="19">
        <f t="shared" si="379"/>
        <v>0</v>
      </c>
      <c r="CC144" s="19">
        <f t="shared" si="380"/>
        <v>0</v>
      </c>
      <c r="CD144" s="19">
        <f t="shared" si="381"/>
        <v>0</v>
      </c>
      <c r="CE144" s="19">
        <f t="shared" si="382"/>
        <v>0</v>
      </c>
      <c r="CF144" s="19">
        <f t="shared" si="383"/>
        <v>0</v>
      </c>
      <c r="CG144" s="19">
        <f t="shared" si="384"/>
        <v>0</v>
      </c>
      <c r="CH144" s="19">
        <f t="shared" si="385"/>
        <v>0</v>
      </c>
      <c r="CI144" s="19">
        <f t="shared" si="386"/>
        <v>0</v>
      </c>
      <c r="CJ144" s="19">
        <f t="shared" si="387"/>
        <v>0</v>
      </c>
      <c r="CK144" s="19">
        <f t="shared" si="388"/>
        <v>0</v>
      </c>
      <c r="CL144" s="19"/>
      <c r="CM144" s="18">
        <f>'[20]Transfers (Asset and Reserve)'!N65</f>
        <v>0</v>
      </c>
      <c r="CN144" s="18">
        <f>'[20]Transfers (Asset and Reserve)'!O65</f>
        <v>0</v>
      </c>
      <c r="CO144" s="18">
        <f>'[20]Transfers (Asset and Reserve)'!P65</f>
        <v>0</v>
      </c>
      <c r="CP144" s="18">
        <f>'[20]Transfers (Asset and Reserve)'!Q65</f>
        <v>0</v>
      </c>
      <c r="CQ144" s="18">
        <f>'[20]Transfers (Asset and Reserve)'!R65</f>
        <v>0</v>
      </c>
      <c r="CR144" s="18">
        <f>'[20]Transfers (Asset and Reserve)'!S65</f>
        <v>0</v>
      </c>
      <c r="CS144" s="18">
        <v>0</v>
      </c>
      <c r="CT144" s="18">
        <v>0</v>
      </c>
      <c r="CU144" s="18">
        <v>0</v>
      </c>
      <c r="CV144" s="18">
        <v>0</v>
      </c>
      <c r="CW144" s="18">
        <v>0</v>
      </c>
      <c r="CX144" s="18">
        <v>0</v>
      </c>
      <c r="CY144" s="19">
        <v>0</v>
      </c>
      <c r="CZ144" s="19">
        <v>0</v>
      </c>
      <c r="DA144" s="19">
        <v>0</v>
      </c>
      <c r="DB144" s="19">
        <v>0</v>
      </c>
      <c r="DC144" s="19">
        <v>0</v>
      </c>
      <c r="DD144" s="19">
        <v>0</v>
      </c>
      <c r="DE144" s="19">
        <v>0</v>
      </c>
      <c r="DF144" s="19">
        <v>0</v>
      </c>
      <c r="DG144" s="19">
        <v>0</v>
      </c>
      <c r="DH144" s="19">
        <v>0</v>
      </c>
      <c r="DI144" s="19">
        <v>0</v>
      </c>
      <c r="DJ144" s="19">
        <v>0</v>
      </c>
      <c r="DK144" s="19">
        <v>0</v>
      </c>
      <c r="DL144" s="19">
        <v>0</v>
      </c>
      <c r="DM144" s="19">
        <v>0</v>
      </c>
      <c r="DN144" s="19"/>
    </row>
    <row r="145" spans="1:118">
      <c r="A145" s="48">
        <v>37403</v>
      </c>
      <c r="B145" s="34" t="s">
        <v>101</v>
      </c>
      <c r="C145" s="51">
        <f t="shared" si="290"/>
        <v>2783.89</v>
      </c>
      <c r="D145" s="51">
        <f t="shared" si="291"/>
        <v>2783.89</v>
      </c>
      <c r="E145" s="21">
        <f>'[20]Asset End Balances'!N66</f>
        <v>2783.89</v>
      </c>
      <c r="F145" s="19">
        <f t="shared" si="342"/>
        <v>2783.89</v>
      </c>
      <c r="G145" s="19">
        <f t="shared" si="343"/>
        <v>2783.89</v>
      </c>
      <c r="H145" s="19">
        <f t="shared" si="344"/>
        <v>2783.89</v>
      </c>
      <c r="I145" s="19">
        <f t="shared" si="345"/>
        <v>2783.89</v>
      </c>
      <c r="J145" s="19">
        <f t="shared" si="346"/>
        <v>2783.89</v>
      </c>
      <c r="K145" s="19">
        <f t="shared" si="347"/>
        <v>2783.89</v>
      </c>
      <c r="L145" s="19">
        <f t="shared" si="348"/>
        <v>2783.89</v>
      </c>
      <c r="M145" s="19">
        <f t="shared" si="349"/>
        <v>2783.89</v>
      </c>
      <c r="N145" s="19">
        <f t="shared" si="350"/>
        <v>2783.89</v>
      </c>
      <c r="O145" s="19">
        <f t="shared" si="351"/>
        <v>2783.89</v>
      </c>
      <c r="P145" s="19">
        <f t="shared" si="352"/>
        <v>2783.89</v>
      </c>
      <c r="Q145" s="19">
        <f t="shared" si="353"/>
        <v>2783.89</v>
      </c>
      <c r="R145" s="19">
        <f t="shared" si="354"/>
        <v>2783.89</v>
      </c>
      <c r="S145" s="19">
        <f t="shared" si="355"/>
        <v>2783.89</v>
      </c>
      <c r="T145" s="19">
        <f t="shared" si="356"/>
        <v>2783.89</v>
      </c>
      <c r="U145" s="19">
        <f t="shared" si="357"/>
        <v>2783.89</v>
      </c>
      <c r="V145" s="19">
        <f t="shared" si="358"/>
        <v>2783.89</v>
      </c>
      <c r="W145" s="19">
        <f t="shared" si="359"/>
        <v>2783.89</v>
      </c>
      <c r="X145" s="19">
        <f t="shared" si="360"/>
        <v>2783.89</v>
      </c>
      <c r="Y145" s="19">
        <f t="shared" si="361"/>
        <v>2783.89</v>
      </c>
      <c r="Z145" s="19">
        <f t="shared" si="362"/>
        <v>2783.89</v>
      </c>
      <c r="AA145" s="19">
        <f t="shared" si="363"/>
        <v>2783.89</v>
      </c>
      <c r="AB145" s="19">
        <f t="shared" si="364"/>
        <v>2783.89</v>
      </c>
      <c r="AC145" s="19">
        <f t="shared" si="365"/>
        <v>2783.89</v>
      </c>
      <c r="AD145" s="19">
        <f t="shared" si="366"/>
        <v>2783.89</v>
      </c>
      <c r="AE145" s="19">
        <f t="shared" si="367"/>
        <v>2783.89</v>
      </c>
      <c r="AF145" s="19">
        <f t="shared" si="368"/>
        <v>2783.89</v>
      </c>
      <c r="AH145" s="18">
        <f>'[20]Additions (Asset and Reserve)'!O66</f>
        <v>0</v>
      </c>
      <c r="AI145" s="18">
        <f>'[20]Additions (Asset and Reserve)'!P66</f>
        <v>0</v>
      </c>
      <c r="AJ145" s="18">
        <f>'[20]Additions (Asset and Reserve)'!Q66</f>
        <v>0</v>
      </c>
      <c r="AK145" s="18">
        <f>'[20]Additions (Asset and Reserve)'!R66</f>
        <v>0</v>
      </c>
      <c r="AL145" s="18">
        <f>'[20]Additions (Asset and Reserve)'!S66</f>
        <v>0</v>
      </c>
      <c r="AM145" s="18">
        <f>'[20]Additions (Asset and Reserve)'!T66</f>
        <v>0</v>
      </c>
      <c r="AN145" s="58">
        <f t="shared" si="319"/>
        <v>0</v>
      </c>
      <c r="AO145" s="58">
        <f t="shared" si="319"/>
        <v>0</v>
      </c>
      <c r="AP145" s="58">
        <f t="shared" si="319"/>
        <v>0</v>
      </c>
      <c r="AQ145" s="58">
        <f>SUM($AH145:$AM145)/SUM($AH$190:$AM$190)*'Capital Spending'!D$12*$AO$1</f>
        <v>0</v>
      </c>
      <c r="AR145" s="58">
        <f>SUM($AH145:$AM145)/SUM($AH$190:$AM$190)*'Capital Spending'!E$12*$AO$1</f>
        <v>0</v>
      </c>
      <c r="AS145" s="58">
        <f>SUM($AH145:$AM145)/SUM($AH$190:$AM$190)*'Capital Spending'!F$12*$AO$1</f>
        <v>0</v>
      </c>
      <c r="AT145" s="58">
        <f>SUM($AH145:$AM145)/SUM($AH$190:$AM$190)*'Capital Spending'!G$12*$AO$1</f>
        <v>0</v>
      </c>
      <c r="AU145" s="58">
        <f>SUM($AH145:$AM145)/SUM($AH$190:$AM$190)*'Capital Spending'!H$12*$AO$1</f>
        <v>0</v>
      </c>
      <c r="AV145" s="58">
        <f>SUM($AH145:$AM145)/SUM($AH$190:$AM$190)*'Capital Spending'!I$12*$AO$1</f>
        <v>0</v>
      </c>
      <c r="AW145" s="58">
        <f>SUM($AH145:$AM145)/SUM($AH$190:$AM$190)*'Capital Spending'!J$12*$AO$1</f>
        <v>0</v>
      </c>
      <c r="AX145" s="58">
        <f>SUM($AH145:$AM145)/SUM($AH$190:$AM$190)*'Capital Spending'!K$12*$AO$1</f>
        <v>0</v>
      </c>
      <c r="AY145" s="58">
        <f>SUM($AH145:$AM145)/SUM($AH$190:$AM$190)*'Capital Spending'!L$12*$AO$1</f>
        <v>0</v>
      </c>
      <c r="AZ145" s="58">
        <f>SUM($AH145:$AM145)/SUM($AH$190:$AM$190)*'Capital Spending'!M$12*$AO$1</f>
        <v>0</v>
      </c>
      <c r="BA145" s="58">
        <f>SUM($AH145:$AM145)/SUM($AH$190:$AM$190)*'Capital Spending'!N$12*$AO$1</f>
        <v>0</v>
      </c>
      <c r="BB145" s="58">
        <f>SUM($AH145:$AM145)/SUM($AH$190:$AM$190)*'Capital Spending'!O$12*$AO$1</f>
        <v>0</v>
      </c>
      <c r="BC145" s="58">
        <f>SUM($AH145:$AM145)/SUM($AH$190:$AM$190)*'Capital Spending'!P$12*$AO$1</f>
        <v>0</v>
      </c>
      <c r="BD145" s="58">
        <f>SUM($AH145:$AM145)/SUM($AH$190:$AM$190)*'Capital Spending'!Q$12*$AO$1</f>
        <v>0</v>
      </c>
      <c r="BE145" s="58">
        <f>SUM($AH145:$AM145)/SUM($AH$190:$AM$190)*'Capital Spending'!R$12*$AO$1</f>
        <v>0</v>
      </c>
      <c r="BF145" s="58">
        <f>SUM($AH145:$AM145)/SUM($AH$190:$AM$190)*'Capital Spending'!S$12*$AO$1</f>
        <v>0</v>
      </c>
      <c r="BG145" s="58">
        <f>SUM($AH145:$AM145)/SUM($AH$190:$AM$190)*'Capital Spending'!T$12*$AO$1</f>
        <v>0</v>
      </c>
      <c r="BH145" s="58">
        <f>SUM($AH145:$AM145)/SUM($AH$190:$AM$190)*'Capital Spending'!U$12*$AO$1</f>
        <v>0</v>
      </c>
      <c r="BI145" s="19"/>
      <c r="BJ145" s="107">
        <f t="shared" si="320"/>
        <v>0</v>
      </c>
      <c r="BK145" s="31">
        <f>'[20]Retires (Asset and Reserve)'!M66</f>
        <v>0</v>
      </c>
      <c r="BL145" s="31">
        <f>'[20]Retires (Asset and Reserve)'!N66</f>
        <v>0</v>
      </c>
      <c r="BM145" s="31">
        <f>'[20]Retires (Asset and Reserve)'!O66</f>
        <v>0</v>
      </c>
      <c r="BN145" s="31">
        <f>'[20]Retires (Asset and Reserve)'!P66</f>
        <v>0</v>
      </c>
      <c r="BO145" s="31">
        <f>'[20]Retires (Asset and Reserve)'!Q66</f>
        <v>0</v>
      </c>
      <c r="BP145" s="31">
        <f>'[20]Retires (Asset and Reserve)'!R66</f>
        <v>0</v>
      </c>
      <c r="BQ145" s="18">
        <f t="shared" si="321"/>
        <v>0</v>
      </c>
      <c r="BR145" s="19">
        <f t="shared" si="369"/>
        <v>0</v>
      </c>
      <c r="BS145" s="19">
        <f t="shared" si="370"/>
        <v>0</v>
      </c>
      <c r="BT145" s="19">
        <f t="shared" si="371"/>
        <v>0</v>
      </c>
      <c r="BU145" s="19">
        <f t="shared" si="372"/>
        <v>0</v>
      </c>
      <c r="BV145" s="19">
        <f t="shared" si="373"/>
        <v>0</v>
      </c>
      <c r="BW145" s="19">
        <f t="shared" si="374"/>
        <v>0</v>
      </c>
      <c r="BX145" s="19">
        <f t="shared" si="375"/>
        <v>0</v>
      </c>
      <c r="BY145" s="19">
        <f t="shared" si="376"/>
        <v>0</v>
      </c>
      <c r="BZ145" s="19">
        <f t="shared" si="377"/>
        <v>0</v>
      </c>
      <c r="CA145" s="19">
        <f t="shared" si="378"/>
        <v>0</v>
      </c>
      <c r="CB145" s="19">
        <f t="shared" si="379"/>
        <v>0</v>
      </c>
      <c r="CC145" s="19">
        <f t="shared" si="380"/>
        <v>0</v>
      </c>
      <c r="CD145" s="19">
        <f t="shared" si="381"/>
        <v>0</v>
      </c>
      <c r="CE145" s="19">
        <f t="shared" si="382"/>
        <v>0</v>
      </c>
      <c r="CF145" s="19">
        <f t="shared" si="383"/>
        <v>0</v>
      </c>
      <c r="CG145" s="19">
        <f t="shared" si="384"/>
        <v>0</v>
      </c>
      <c r="CH145" s="19">
        <f t="shared" si="385"/>
        <v>0</v>
      </c>
      <c r="CI145" s="19">
        <f t="shared" si="386"/>
        <v>0</v>
      </c>
      <c r="CJ145" s="19">
        <f t="shared" si="387"/>
        <v>0</v>
      </c>
      <c r="CK145" s="19">
        <f t="shared" si="388"/>
        <v>0</v>
      </c>
      <c r="CL145" s="19"/>
      <c r="CM145" s="18">
        <f>'[20]Transfers (Asset and Reserve)'!N66</f>
        <v>0</v>
      </c>
      <c r="CN145" s="18">
        <f>'[20]Transfers (Asset and Reserve)'!O66</f>
        <v>0</v>
      </c>
      <c r="CO145" s="18">
        <f>'[20]Transfers (Asset and Reserve)'!P66</f>
        <v>0</v>
      </c>
      <c r="CP145" s="18">
        <f>'[20]Transfers (Asset and Reserve)'!Q66</f>
        <v>0</v>
      </c>
      <c r="CQ145" s="18">
        <f>'[20]Transfers (Asset and Reserve)'!R66</f>
        <v>0</v>
      </c>
      <c r="CR145" s="18">
        <f>'[20]Transfers (Asset and Reserve)'!S66</f>
        <v>0</v>
      </c>
      <c r="CS145" s="18">
        <v>0</v>
      </c>
      <c r="CT145" s="18">
        <v>0</v>
      </c>
      <c r="CU145" s="18">
        <v>0</v>
      </c>
      <c r="CV145" s="18">
        <v>0</v>
      </c>
      <c r="CW145" s="18">
        <v>0</v>
      </c>
      <c r="CX145" s="18">
        <v>0</v>
      </c>
      <c r="CY145" s="19">
        <v>0</v>
      </c>
      <c r="CZ145" s="19">
        <v>0</v>
      </c>
      <c r="DA145" s="19">
        <v>0</v>
      </c>
      <c r="DB145" s="19">
        <v>0</v>
      </c>
      <c r="DC145" s="19">
        <v>0</v>
      </c>
      <c r="DD145" s="19">
        <v>0</v>
      </c>
      <c r="DE145" s="19">
        <v>0</v>
      </c>
      <c r="DF145" s="19">
        <v>0</v>
      </c>
      <c r="DG145" s="19">
        <v>0</v>
      </c>
      <c r="DH145" s="19">
        <v>0</v>
      </c>
      <c r="DI145" s="19">
        <v>0</v>
      </c>
      <c r="DJ145" s="19">
        <v>0</v>
      </c>
      <c r="DK145" s="19">
        <v>0</v>
      </c>
      <c r="DL145" s="19">
        <v>0</v>
      </c>
      <c r="DM145" s="19">
        <v>0</v>
      </c>
      <c r="DN145" s="19"/>
    </row>
    <row r="146" spans="1:118">
      <c r="A146" s="48">
        <v>37500</v>
      </c>
      <c r="B146" s="34" t="s">
        <v>51</v>
      </c>
      <c r="C146" s="51">
        <f t="shared" si="290"/>
        <v>336167.54</v>
      </c>
      <c r="D146" s="51">
        <f t="shared" si="291"/>
        <v>336167.54</v>
      </c>
      <c r="E146" s="21">
        <f>'[20]Asset End Balances'!N67</f>
        <v>336167.54</v>
      </c>
      <c r="F146" s="19">
        <f t="shared" si="342"/>
        <v>336167.54</v>
      </c>
      <c r="G146" s="19">
        <f t="shared" si="343"/>
        <v>336167.54</v>
      </c>
      <c r="H146" s="19">
        <f t="shared" si="344"/>
        <v>336167.54</v>
      </c>
      <c r="I146" s="19">
        <f t="shared" si="345"/>
        <v>336167.54</v>
      </c>
      <c r="J146" s="19">
        <f t="shared" si="346"/>
        <v>336167.54</v>
      </c>
      <c r="K146" s="19">
        <f t="shared" si="347"/>
        <v>336167.54</v>
      </c>
      <c r="L146" s="19">
        <f t="shared" si="348"/>
        <v>336167.54</v>
      </c>
      <c r="M146" s="19">
        <f t="shared" si="349"/>
        <v>336167.54</v>
      </c>
      <c r="N146" s="19">
        <f t="shared" si="350"/>
        <v>336167.54</v>
      </c>
      <c r="O146" s="19">
        <f t="shared" si="351"/>
        <v>336167.54</v>
      </c>
      <c r="P146" s="19">
        <f t="shared" si="352"/>
        <v>336167.54</v>
      </c>
      <c r="Q146" s="19">
        <f t="shared" si="353"/>
        <v>336167.54</v>
      </c>
      <c r="R146" s="19">
        <f t="shared" si="354"/>
        <v>336167.54</v>
      </c>
      <c r="S146" s="19">
        <f t="shared" si="355"/>
        <v>336167.54</v>
      </c>
      <c r="T146" s="19">
        <f t="shared" si="356"/>
        <v>336167.54</v>
      </c>
      <c r="U146" s="19">
        <f t="shared" si="357"/>
        <v>336167.54</v>
      </c>
      <c r="V146" s="19">
        <f t="shared" si="358"/>
        <v>336167.54</v>
      </c>
      <c r="W146" s="19">
        <f t="shared" si="359"/>
        <v>336167.54</v>
      </c>
      <c r="X146" s="19">
        <f t="shared" si="360"/>
        <v>336167.54</v>
      </c>
      <c r="Y146" s="19">
        <f t="shared" si="361"/>
        <v>336167.54</v>
      </c>
      <c r="Z146" s="19">
        <f t="shared" si="362"/>
        <v>336167.54</v>
      </c>
      <c r="AA146" s="19">
        <f t="shared" si="363"/>
        <v>336167.54</v>
      </c>
      <c r="AB146" s="19">
        <f t="shared" si="364"/>
        <v>336167.54</v>
      </c>
      <c r="AC146" s="19">
        <f t="shared" si="365"/>
        <v>336167.54</v>
      </c>
      <c r="AD146" s="19">
        <f t="shared" si="366"/>
        <v>336167.54</v>
      </c>
      <c r="AE146" s="19">
        <f t="shared" si="367"/>
        <v>336167.54</v>
      </c>
      <c r="AF146" s="19">
        <f t="shared" si="368"/>
        <v>336167.54</v>
      </c>
      <c r="AH146" s="18">
        <f>'[20]Additions (Asset and Reserve)'!O67</f>
        <v>0</v>
      </c>
      <c r="AI146" s="18">
        <f>'[20]Additions (Asset and Reserve)'!P67</f>
        <v>0</v>
      </c>
      <c r="AJ146" s="18">
        <f>'[20]Additions (Asset and Reserve)'!Q67</f>
        <v>0</v>
      </c>
      <c r="AK146" s="18">
        <f>'[20]Additions (Asset and Reserve)'!R67</f>
        <v>0</v>
      </c>
      <c r="AL146" s="18">
        <f>'[20]Additions (Asset and Reserve)'!S67</f>
        <v>0</v>
      </c>
      <c r="AM146" s="18">
        <f>'[20]Additions (Asset and Reserve)'!T67</f>
        <v>0</v>
      </c>
      <c r="AN146" s="58">
        <f t="shared" si="319"/>
        <v>0</v>
      </c>
      <c r="AO146" s="58">
        <f t="shared" si="319"/>
        <v>0</v>
      </c>
      <c r="AP146" s="58">
        <f t="shared" si="319"/>
        <v>0</v>
      </c>
      <c r="AQ146" s="58">
        <f>SUM($AH146:$AM146)/SUM($AH$190:$AM$190)*'Capital Spending'!D$12*$AO$1</f>
        <v>0</v>
      </c>
      <c r="AR146" s="58">
        <f>SUM($AH146:$AM146)/SUM($AH$190:$AM$190)*'Capital Spending'!E$12*$AO$1</f>
        <v>0</v>
      </c>
      <c r="AS146" s="58">
        <f>SUM($AH146:$AM146)/SUM($AH$190:$AM$190)*'Capital Spending'!F$12*$AO$1</f>
        <v>0</v>
      </c>
      <c r="AT146" s="58">
        <f>SUM($AH146:$AM146)/SUM($AH$190:$AM$190)*'Capital Spending'!G$12*$AO$1</f>
        <v>0</v>
      </c>
      <c r="AU146" s="58">
        <f>SUM($AH146:$AM146)/SUM($AH$190:$AM$190)*'Capital Spending'!H$12*$AO$1</f>
        <v>0</v>
      </c>
      <c r="AV146" s="58">
        <f>SUM($AH146:$AM146)/SUM($AH$190:$AM$190)*'Capital Spending'!I$12*$AO$1</f>
        <v>0</v>
      </c>
      <c r="AW146" s="58">
        <f>SUM($AH146:$AM146)/SUM($AH$190:$AM$190)*'Capital Spending'!J$12*$AO$1</f>
        <v>0</v>
      </c>
      <c r="AX146" s="58">
        <f>SUM($AH146:$AM146)/SUM($AH$190:$AM$190)*'Capital Spending'!K$12*$AO$1</f>
        <v>0</v>
      </c>
      <c r="AY146" s="58">
        <f>SUM($AH146:$AM146)/SUM($AH$190:$AM$190)*'Capital Spending'!L$12*$AO$1</f>
        <v>0</v>
      </c>
      <c r="AZ146" s="58">
        <f>SUM($AH146:$AM146)/SUM($AH$190:$AM$190)*'Capital Spending'!M$12*$AO$1</f>
        <v>0</v>
      </c>
      <c r="BA146" s="58">
        <f>SUM($AH146:$AM146)/SUM($AH$190:$AM$190)*'Capital Spending'!N$12*$AO$1</f>
        <v>0</v>
      </c>
      <c r="BB146" s="58">
        <f>SUM($AH146:$AM146)/SUM($AH$190:$AM$190)*'Capital Spending'!O$12*$AO$1</f>
        <v>0</v>
      </c>
      <c r="BC146" s="58">
        <f>SUM($AH146:$AM146)/SUM($AH$190:$AM$190)*'Capital Spending'!P$12*$AO$1</f>
        <v>0</v>
      </c>
      <c r="BD146" s="58">
        <f>SUM($AH146:$AM146)/SUM($AH$190:$AM$190)*'Capital Spending'!Q$12*$AO$1</f>
        <v>0</v>
      </c>
      <c r="BE146" s="58">
        <f>SUM($AH146:$AM146)/SUM($AH$190:$AM$190)*'Capital Spending'!R$12*$AO$1</f>
        <v>0</v>
      </c>
      <c r="BF146" s="58">
        <f>SUM($AH146:$AM146)/SUM($AH$190:$AM$190)*'Capital Spending'!S$12*$AO$1</f>
        <v>0</v>
      </c>
      <c r="BG146" s="58">
        <f>SUM($AH146:$AM146)/SUM($AH$190:$AM$190)*'Capital Spending'!T$12*$AO$1</f>
        <v>0</v>
      </c>
      <c r="BH146" s="58">
        <f>SUM($AH146:$AM146)/SUM($AH$190:$AM$190)*'Capital Spending'!U$12*$AO$1</f>
        <v>0</v>
      </c>
      <c r="BI146" s="19"/>
      <c r="BJ146" s="107">
        <f t="shared" si="320"/>
        <v>0</v>
      </c>
      <c r="BK146" s="31">
        <f>'[20]Retires (Asset and Reserve)'!M67</f>
        <v>0</v>
      </c>
      <c r="BL146" s="31">
        <f>'[20]Retires (Asset and Reserve)'!N67</f>
        <v>0</v>
      </c>
      <c r="BM146" s="31">
        <f>'[20]Retires (Asset and Reserve)'!O67</f>
        <v>0</v>
      </c>
      <c r="BN146" s="31">
        <f>'[20]Retires (Asset and Reserve)'!P67</f>
        <v>0</v>
      </c>
      <c r="BO146" s="31">
        <f>'[20]Retires (Asset and Reserve)'!Q67</f>
        <v>0</v>
      </c>
      <c r="BP146" s="31">
        <f>'[20]Retires (Asset and Reserve)'!R67</f>
        <v>0</v>
      </c>
      <c r="BQ146" s="18">
        <f t="shared" si="321"/>
        <v>0</v>
      </c>
      <c r="BR146" s="19">
        <f t="shared" si="369"/>
        <v>0</v>
      </c>
      <c r="BS146" s="19">
        <f t="shared" si="370"/>
        <v>0</v>
      </c>
      <c r="BT146" s="19">
        <f t="shared" si="371"/>
        <v>0</v>
      </c>
      <c r="BU146" s="19">
        <f t="shared" si="372"/>
        <v>0</v>
      </c>
      <c r="BV146" s="19">
        <f t="shared" si="373"/>
        <v>0</v>
      </c>
      <c r="BW146" s="19">
        <f t="shared" si="374"/>
        <v>0</v>
      </c>
      <c r="BX146" s="19">
        <f t="shared" si="375"/>
        <v>0</v>
      </c>
      <c r="BY146" s="19">
        <f t="shared" si="376"/>
        <v>0</v>
      </c>
      <c r="BZ146" s="19">
        <f t="shared" si="377"/>
        <v>0</v>
      </c>
      <c r="CA146" s="19">
        <f t="shared" si="378"/>
        <v>0</v>
      </c>
      <c r="CB146" s="19">
        <f t="shared" si="379"/>
        <v>0</v>
      </c>
      <c r="CC146" s="19">
        <f t="shared" si="380"/>
        <v>0</v>
      </c>
      <c r="CD146" s="19">
        <f t="shared" si="381"/>
        <v>0</v>
      </c>
      <c r="CE146" s="19">
        <f t="shared" si="382"/>
        <v>0</v>
      </c>
      <c r="CF146" s="19">
        <f t="shared" si="383"/>
        <v>0</v>
      </c>
      <c r="CG146" s="19">
        <f t="shared" si="384"/>
        <v>0</v>
      </c>
      <c r="CH146" s="19">
        <f t="shared" si="385"/>
        <v>0</v>
      </c>
      <c r="CI146" s="19">
        <f t="shared" si="386"/>
        <v>0</v>
      </c>
      <c r="CJ146" s="19">
        <f t="shared" si="387"/>
        <v>0</v>
      </c>
      <c r="CK146" s="19">
        <f t="shared" si="388"/>
        <v>0</v>
      </c>
      <c r="CL146" s="19"/>
      <c r="CM146" s="18">
        <f>'[20]Transfers (Asset and Reserve)'!N67</f>
        <v>0</v>
      </c>
      <c r="CN146" s="18">
        <f>'[20]Transfers (Asset and Reserve)'!O67</f>
        <v>0</v>
      </c>
      <c r="CO146" s="18">
        <f>'[20]Transfers (Asset and Reserve)'!P67</f>
        <v>0</v>
      </c>
      <c r="CP146" s="18">
        <f>'[20]Transfers (Asset and Reserve)'!Q67</f>
        <v>0</v>
      </c>
      <c r="CQ146" s="18">
        <f>'[20]Transfers (Asset and Reserve)'!R67</f>
        <v>0</v>
      </c>
      <c r="CR146" s="18">
        <f>'[20]Transfers (Asset and Reserve)'!S67</f>
        <v>0</v>
      </c>
      <c r="CS146" s="18">
        <v>0</v>
      </c>
      <c r="CT146" s="18">
        <v>0</v>
      </c>
      <c r="CU146" s="18">
        <v>0</v>
      </c>
      <c r="CV146" s="18">
        <v>0</v>
      </c>
      <c r="CW146" s="18">
        <v>0</v>
      </c>
      <c r="CX146" s="18">
        <v>0</v>
      </c>
      <c r="CY146" s="19">
        <v>0</v>
      </c>
      <c r="CZ146" s="19">
        <v>0</v>
      </c>
      <c r="DA146" s="19">
        <v>0</v>
      </c>
      <c r="DB146" s="19">
        <v>0</v>
      </c>
      <c r="DC146" s="19">
        <v>0</v>
      </c>
      <c r="DD146" s="19">
        <v>0</v>
      </c>
      <c r="DE146" s="19">
        <v>0</v>
      </c>
      <c r="DF146" s="19">
        <v>0</v>
      </c>
      <c r="DG146" s="19">
        <v>0</v>
      </c>
      <c r="DH146" s="19">
        <v>0</v>
      </c>
      <c r="DI146" s="19">
        <v>0</v>
      </c>
      <c r="DJ146" s="19">
        <v>0</v>
      </c>
      <c r="DK146" s="19">
        <v>0</v>
      </c>
      <c r="DL146" s="19">
        <v>0</v>
      </c>
      <c r="DM146" s="19">
        <v>0</v>
      </c>
      <c r="DN146" s="19"/>
    </row>
    <row r="147" spans="1:118">
      <c r="A147" s="48">
        <v>37501</v>
      </c>
      <c r="B147" s="34" t="s">
        <v>102</v>
      </c>
      <c r="C147" s="51">
        <f t="shared" si="290"/>
        <v>99818.12999999999</v>
      </c>
      <c r="D147" s="51">
        <f t="shared" si="291"/>
        <v>99818.12999999999</v>
      </c>
      <c r="E147" s="21">
        <f>'[20]Asset End Balances'!N68</f>
        <v>99818.13</v>
      </c>
      <c r="F147" s="19">
        <f t="shared" si="342"/>
        <v>99818.13</v>
      </c>
      <c r="G147" s="19">
        <f t="shared" si="343"/>
        <v>99818.13</v>
      </c>
      <c r="H147" s="19">
        <f t="shared" si="344"/>
        <v>99818.13</v>
      </c>
      <c r="I147" s="19">
        <f t="shared" si="345"/>
        <v>99818.13</v>
      </c>
      <c r="J147" s="19">
        <f t="shared" si="346"/>
        <v>99818.13</v>
      </c>
      <c r="K147" s="19">
        <f t="shared" si="347"/>
        <v>99818.13</v>
      </c>
      <c r="L147" s="19">
        <f t="shared" si="348"/>
        <v>99818.13</v>
      </c>
      <c r="M147" s="19">
        <f t="shared" si="349"/>
        <v>99818.13</v>
      </c>
      <c r="N147" s="19">
        <f t="shared" si="350"/>
        <v>99818.13</v>
      </c>
      <c r="O147" s="19">
        <f t="shared" si="351"/>
        <v>99818.13</v>
      </c>
      <c r="P147" s="19">
        <f t="shared" si="352"/>
        <v>99818.13</v>
      </c>
      <c r="Q147" s="19">
        <f t="shared" si="353"/>
        <v>99818.13</v>
      </c>
      <c r="R147" s="19">
        <f t="shared" si="354"/>
        <v>99818.13</v>
      </c>
      <c r="S147" s="19">
        <f t="shared" si="355"/>
        <v>99818.13</v>
      </c>
      <c r="T147" s="19">
        <f t="shared" si="356"/>
        <v>99818.13</v>
      </c>
      <c r="U147" s="19">
        <f t="shared" si="357"/>
        <v>99818.13</v>
      </c>
      <c r="V147" s="19">
        <f t="shared" si="358"/>
        <v>99818.13</v>
      </c>
      <c r="W147" s="19">
        <f t="shared" si="359"/>
        <v>99818.13</v>
      </c>
      <c r="X147" s="19">
        <f t="shared" si="360"/>
        <v>99818.13</v>
      </c>
      <c r="Y147" s="19">
        <f t="shared" si="361"/>
        <v>99818.13</v>
      </c>
      <c r="Z147" s="19">
        <f t="shared" si="362"/>
        <v>99818.13</v>
      </c>
      <c r="AA147" s="19">
        <f t="shared" si="363"/>
        <v>99818.13</v>
      </c>
      <c r="AB147" s="19">
        <f t="shared" si="364"/>
        <v>99818.13</v>
      </c>
      <c r="AC147" s="19">
        <f t="shared" si="365"/>
        <v>99818.13</v>
      </c>
      <c r="AD147" s="19">
        <f t="shared" si="366"/>
        <v>99818.13</v>
      </c>
      <c r="AE147" s="19">
        <f t="shared" si="367"/>
        <v>99818.13</v>
      </c>
      <c r="AF147" s="19">
        <f t="shared" si="368"/>
        <v>99818.13</v>
      </c>
      <c r="AH147" s="18">
        <f>'[20]Additions (Asset and Reserve)'!O68</f>
        <v>0</v>
      </c>
      <c r="AI147" s="18">
        <f>'[20]Additions (Asset and Reserve)'!P68</f>
        <v>0</v>
      </c>
      <c r="AJ147" s="18">
        <f>'[20]Additions (Asset and Reserve)'!Q68</f>
        <v>0</v>
      </c>
      <c r="AK147" s="18">
        <f>'[20]Additions (Asset and Reserve)'!R68</f>
        <v>0</v>
      </c>
      <c r="AL147" s="18">
        <f>'[20]Additions (Asset and Reserve)'!S68</f>
        <v>0</v>
      </c>
      <c r="AM147" s="18">
        <f>'[20]Additions (Asset and Reserve)'!T68</f>
        <v>0</v>
      </c>
      <c r="AN147" s="58">
        <f t="shared" si="319"/>
        <v>0</v>
      </c>
      <c r="AO147" s="58">
        <f t="shared" si="319"/>
        <v>0</v>
      </c>
      <c r="AP147" s="58">
        <f t="shared" si="319"/>
        <v>0</v>
      </c>
      <c r="AQ147" s="58">
        <f>SUM($AH147:$AM147)/SUM($AH$190:$AM$190)*'Capital Spending'!D$12*$AO$1</f>
        <v>0</v>
      </c>
      <c r="AR147" s="58">
        <f>SUM($AH147:$AM147)/SUM($AH$190:$AM$190)*'Capital Spending'!E$12*$AO$1</f>
        <v>0</v>
      </c>
      <c r="AS147" s="58">
        <f>SUM($AH147:$AM147)/SUM($AH$190:$AM$190)*'Capital Spending'!F$12*$AO$1</f>
        <v>0</v>
      </c>
      <c r="AT147" s="58">
        <f>SUM($AH147:$AM147)/SUM($AH$190:$AM$190)*'Capital Spending'!G$12*$AO$1</f>
        <v>0</v>
      </c>
      <c r="AU147" s="58">
        <f>SUM($AH147:$AM147)/SUM($AH$190:$AM$190)*'Capital Spending'!H$12*$AO$1</f>
        <v>0</v>
      </c>
      <c r="AV147" s="58">
        <f>SUM($AH147:$AM147)/SUM($AH$190:$AM$190)*'Capital Spending'!I$12*$AO$1</f>
        <v>0</v>
      </c>
      <c r="AW147" s="58">
        <f>SUM($AH147:$AM147)/SUM($AH$190:$AM$190)*'Capital Spending'!J$12*$AO$1</f>
        <v>0</v>
      </c>
      <c r="AX147" s="58">
        <f>SUM($AH147:$AM147)/SUM($AH$190:$AM$190)*'Capital Spending'!K$12*$AO$1</f>
        <v>0</v>
      </c>
      <c r="AY147" s="58">
        <f>SUM($AH147:$AM147)/SUM($AH$190:$AM$190)*'Capital Spending'!L$12*$AO$1</f>
        <v>0</v>
      </c>
      <c r="AZ147" s="58">
        <f>SUM($AH147:$AM147)/SUM($AH$190:$AM$190)*'Capital Spending'!M$12*$AO$1</f>
        <v>0</v>
      </c>
      <c r="BA147" s="58">
        <f>SUM($AH147:$AM147)/SUM($AH$190:$AM$190)*'Capital Spending'!N$12*$AO$1</f>
        <v>0</v>
      </c>
      <c r="BB147" s="58">
        <f>SUM($AH147:$AM147)/SUM($AH$190:$AM$190)*'Capital Spending'!O$12*$AO$1</f>
        <v>0</v>
      </c>
      <c r="BC147" s="58">
        <f>SUM($AH147:$AM147)/SUM($AH$190:$AM$190)*'Capital Spending'!P$12*$AO$1</f>
        <v>0</v>
      </c>
      <c r="BD147" s="58">
        <f>SUM($AH147:$AM147)/SUM($AH$190:$AM$190)*'Capital Spending'!Q$12*$AO$1</f>
        <v>0</v>
      </c>
      <c r="BE147" s="58">
        <f>SUM($AH147:$AM147)/SUM($AH$190:$AM$190)*'Capital Spending'!R$12*$AO$1</f>
        <v>0</v>
      </c>
      <c r="BF147" s="58">
        <f>SUM($AH147:$AM147)/SUM($AH$190:$AM$190)*'Capital Spending'!S$12*$AO$1</f>
        <v>0</v>
      </c>
      <c r="BG147" s="58">
        <f>SUM($AH147:$AM147)/SUM($AH$190:$AM$190)*'Capital Spending'!T$12*$AO$1</f>
        <v>0</v>
      </c>
      <c r="BH147" s="58">
        <f>SUM($AH147:$AM147)/SUM($AH$190:$AM$190)*'Capital Spending'!U$12*$AO$1</f>
        <v>0</v>
      </c>
      <c r="BI147" s="19"/>
      <c r="BJ147" s="107">
        <f t="shared" si="320"/>
        <v>0</v>
      </c>
      <c r="BK147" s="31">
        <f>'[20]Retires (Asset and Reserve)'!M68</f>
        <v>0</v>
      </c>
      <c r="BL147" s="31">
        <f>'[20]Retires (Asset and Reserve)'!N68</f>
        <v>0</v>
      </c>
      <c r="BM147" s="31">
        <f>'[20]Retires (Asset and Reserve)'!O68</f>
        <v>0</v>
      </c>
      <c r="BN147" s="31">
        <f>'[20]Retires (Asset and Reserve)'!P68</f>
        <v>0</v>
      </c>
      <c r="BO147" s="31">
        <f>'[20]Retires (Asset and Reserve)'!Q68</f>
        <v>0</v>
      </c>
      <c r="BP147" s="31">
        <f>'[20]Retires (Asset and Reserve)'!R68</f>
        <v>0</v>
      </c>
      <c r="BQ147" s="18">
        <f t="shared" si="321"/>
        <v>0</v>
      </c>
      <c r="BR147" s="19">
        <f t="shared" si="369"/>
        <v>0</v>
      </c>
      <c r="BS147" s="19">
        <f t="shared" si="370"/>
        <v>0</v>
      </c>
      <c r="BT147" s="19">
        <f t="shared" si="371"/>
        <v>0</v>
      </c>
      <c r="BU147" s="19">
        <f t="shared" si="372"/>
        <v>0</v>
      </c>
      <c r="BV147" s="19">
        <f t="shared" si="373"/>
        <v>0</v>
      </c>
      <c r="BW147" s="19">
        <f t="shared" si="374"/>
        <v>0</v>
      </c>
      <c r="BX147" s="19">
        <f t="shared" si="375"/>
        <v>0</v>
      </c>
      <c r="BY147" s="19">
        <f t="shared" si="376"/>
        <v>0</v>
      </c>
      <c r="BZ147" s="19">
        <f t="shared" si="377"/>
        <v>0</v>
      </c>
      <c r="CA147" s="19">
        <f t="shared" si="378"/>
        <v>0</v>
      </c>
      <c r="CB147" s="19">
        <f t="shared" si="379"/>
        <v>0</v>
      </c>
      <c r="CC147" s="19">
        <f t="shared" si="380"/>
        <v>0</v>
      </c>
      <c r="CD147" s="19">
        <f t="shared" si="381"/>
        <v>0</v>
      </c>
      <c r="CE147" s="19">
        <f t="shared" si="382"/>
        <v>0</v>
      </c>
      <c r="CF147" s="19">
        <f t="shared" si="383"/>
        <v>0</v>
      </c>
      <c r="CG147" s="19">
        <f t="shared" si="384"/>
        <v>0</v>
      </c>
      <c r="CH147" s="19">
        <f t="shared" si="385"/>
        <v>0</v>
      </c>
      <c r="CI147" s="19">
        <f t="shared" si="386"/>
        <v>0</v>
      </c>
      <c r="CJ147" s="19">
        <f t="shared" si="387"/>
        <v>0</v>
      </c>
      <c r="CK147" s="19">
        <f t="shared" si="388"/>
        <v>0</v>
      </c>
      <c r="CL147" s="19"/>
      <c r="CM147" s="18">
        <f>'[20]Transfers (Asset and Reserve)'!N68</f>
        <v>0</v>
      </c>
      <c r="CN147" s="18">
        <f>'[20]Transfers (Asset and Reserve)'!O68</f>
        <v>0</v>
      </c>
      <c r="CO147" s="18">
        <f>'[20]Transfers (Asset and Reserve)'!P68</f>
        <v>0</v>
      </c>
      <c r="CP147" s="18">
        <f>'[20]Transfers (Asset and Reserve)'!Q68</f>
        <v>0</v>
      </c>
      <c r="CQ147" s="18">
        <f>'[20]Transfers (Asset and Reserve)'!R68</f>
        <v>0</v>
      </c>
      <c r="CR147" s="18">
        <f>'[20]Transfers (Asset and Reserve)'!S68</f>
        <v>0</v>
      </c>
      <c r="CS147" s="18">
        <v>0</v>
      </c>
      <c r="CT147" s="18">
        <v>0</v>
      </c>
      <c r="CU147" s="18">
        <v>0</v>
      </c>
      <c r="CV147" s="18">
        <v>0</v>
      </c>
      <c r="CW147" s="18">
        <v>0</v>
      </c>
      <c r="CX147" s="18">
        <v>0</v>
      </c>
      <c r="CY147" s="19">
        <v>0</v>
      </c>
      <c r="CZ147" s="19">
        <v>0</v>
      </c>
      <c r="DA147" s="19">
        <v>0</v>
      </c>
      <c r="DB147" s="19">
        <v>0</v>
      </c>
      <c r="DC147" s="19">
        <v>0</v>
      </c>
      <c r="DD147" s="19">
        <v>0</v>
      </c>
      <c r="DE147" s="19">
        <v>0</v>
      </c>
      <c r="DF147" s="19">
        <v>0</v>
      </c>
      <c r="DG147" s="19">
        <v>0</v>
      </c>
      <c r="DH147" s="19">
        <v>0</v>
      </c>
      <c r="DI147" s="19">
        <v>0</v>
      </c>
      <c r="DJ147" s="19">
        <v>0</v>
      </c>
      <c r="DK147" s="19">
        <v>0</v>
      </c>
      <c r="DL147" s="19">
        <v>0</v>
      </c>
      <c r="DM147" s="19">
        <v>0</v>
      </c>
      <c r="DN147" s="19"/>
    </row>
    <row r="148" spans="1:118">
      <c r="A148" s="48">
        <v>37502</v>
      </c>
      <c r="B148" s="34" t="s">
        <v>103</v>
      </c>
      <c r="C148" s="51">
        <f t="shared" si="290"/>
        <v>46264.189999999995</v>
      </c>
      <c r="D148" s="51">
        <f t="shared" si="291"/>
        <v>46264.189999999995</v>
      </c>
      <c r="E148" s="21">
        <f>'[20]Asset End Balances'!N69</f>
        <v>46264.19</v>
      </c>
      <c r="F148" s="19">
        <f t="shared" si="342"/>
        <v>46264.19</v>
      </c>
      <c r="G148" s="19">
        <f t="shared" si="343"/>
        <v>46264.19</v>
      </c>
      <c r="H148" s="19">
        <f t="shared" si="344"/>
        <v>46264.19</v>
      </c>
      <c r="I148" s="19">
        <f t="shared" si="345"/>
        <v>46264.19</v>
      </c>
      <c r="J148" s="19">
        <f t="shared" si="346"/>
        <v>46264.19</v>
      </c>
      <c r="K148" s="19">
        <f t="shared" si="347"/>
        <v>46264.19</v>
      </c>
      <c r="L148" s="19">
        <f t="shared" si="348"/>
        <v>46264.19</v>
      </c>
      <c r="M148" s="19">
        <f t="shared" si="349"/>
        <v>46264.19</v>
      </c>
      <c r="N148" s="19">
        <f t="shared" si="350"/>
        <v>46264.19</v>
      </c>
      <c r="O148" s="19">
        <f t="shared" si="351"/>
        <v>46264.19</v>
      </c>
      <c r="P148" s="19">
        <f t="shared" si="352"/>
        <v>46264.19</v>
      </c>
      <c r="Q148" s="19">
        <f t="shared" si="353"/>
        <v>46264.19</v>
      </c>
      <c r="R148" s="19">
        <f t="shared" si="354"/>
        <v>46264.19</v>
      </c>
      <c r="S148" s="19">
        <f t="shared" si="355"/>
        <v>46264.19</v>
      </c>
      <c r="T148" s="19">
        <f t="shared" si="356"/>
        <v>46264.19</v>
      </c>
      <c r="U148" s="19">
        <f t="shared" si="357"/>
        <v>46264.19</v>
      </c>
      <c r="V148" s="19">
        <f t="shared" si="358"/>
        <v>46264.19</v>
      </c>
      <c r="W148" s="19">
        <f t="shared" si="359"/>
        <v>46264.19</v>
      </c>
      <c r="X148" s="19">
        <f t="shared" si="360"/>
        <v>46264.19</v>
      </c>
      <c r="Y148" s="19">
        <f t="shared" si="361"/>
        <v>46264.19</v>
      </c>
      <c r="Z148" s="19">
        <f t="shared" si="362"/>
        <v>46264.19</v>
      </c>
      <c r="AA148" s="19">
        <f t="shared" si="363"/>
        <v>46264.19</v>
      </c>
      <c r="AB148" s="19">
        <f t="shared" si="364"/>
        <v>46264.19</v>
      </c>
      <c r="AC148" s="19">
        <f t="shared" si="365"/>
        <v>46264.19</v>
      </c>
      <c r="AD148" s="19">
        <f t="shared" si="366"/>
        <v>46264.19</v>
      </c>
      <c r="AE148" s="19">
        <f t="shared" si="367"/>
        <v>46264.19</v>
      </c>
      <c r="AF148" s="19">
        <f t="shared" si="368"/>
        <v>46264.19</v>
      </c>
      <c r="AH148" s="18">
        <f>'[20]Additions (Asset and Reserve)'!O69</f>
        <v>0</v>
      </c>
      <c r="AI148" s="18">
        <f>'[20]Additions (Asset and Reserve)'!P69</f>
        <v>0</v>
      </c>
      <c r="AJ148" s="18">
        <f>'[20]Additions (Asset and Reserve)'!Q69</f>
        <v>0</v>
      </c>
      <c r="AK148" s="18">
        <f>'[20]Additions (Asset and Reserve)'!R69</f>
        <v>0</v>
      </c>
      <c r="AL148" s="18">
        <f>'[20]Additions (Asset and Reserve)'!S69</f>
        <v>0</v>
      </c>
      <c r="AM148" s="18">
        <f>'[20]Additions (Asset and Reserve)'!T69</f>
        <v>0</v>
      </c>
      <c r="AN148" s="58">
        <f t="shared" si="319"/>
        <v>0</v>
      </c>
      <c r="AO148" s="58">
        <f t="shared" si="319"/>
        <v>0</v>
      </c>
      <c r="AP148" s="58">
        <f t="shared" si="319"/>
        <v>0</v>
      </c>
      <c r="AQ148" s="58">
        <f>SUM($AH148:$AM148)/SUM($AH$190:$AM$190)*'Capital Spending'!D$12*$AO$1</f>
        <v>0</v>
      </c>
      <c r="AR148" s="58">
        <f>SUM($AH148:$AM148)/SUM($AH$190:$AM$190)*'Capital Spending'!E$12*$AO$1</f>
        <v>0</v>
      </c>
      <c r="AS148" s="58">
        <f>SUM($AH148:$AM148)/SUM($AH$190:$AM$190)*'Capital Spending'!F$12*$AO$1</f>
        <v>0</v>
      </c>
      <c r="AT148" s="58">
        <f>SUM($AH148:$AM148)/SUM($AH$190:$AM$190)*'Capital Spending'!G$12*$AO$1</f>
        <v>0</v>
      </c>
      <c r="AU148" s="58">
        <f>SUM($AH148:$AM148)/SUM($AH$190:$AM$190)*'Capital Spending'!H$12*$AO$1</f>
        <v>0</v>
      </c>
      <c r="AV148" s="58">
        <f>SUM($AH148:$AM148)/SUM($AH$190:$AM$190)*'Capital Spending'!I$12*$AO$1</f>
        <v>0</v>
      </c>
      <c r="AW148" s="58">
        <f>SUM($AH148:$AM148)/SUM($AH$190:$AM$190)*'Capital Spending'!J$12*$AO$1</f>
        <v>0</v>
      </c>
      <c r="AX148" s="58">
        <f>SUM($AH148:$AM148)/SUM($AH$190:$AM$190)*'Capital Spending'!K$12*$AO$1</f>
        <v>0</v>
      </c>
      <c r="AY148" s="58">
        <f>SUM($AH148:$AM148)/SUM($AH$190:$AM$190)*'Capital Spending'!L$12*$AO$1</f>
        <v>0</v>
      </c>
      <c r="AZ148" s="58">
        <f>SUM($AH148:$AM148)/SUM($AH$190:$AM$190)*'Capital Spending'!M$12*$AO$1</f>
        <v>0</v>
      </c>
      <c r="BA148" s="58">
        <f>SUM($AH148:$AM148)/SUM($AH$190:$AM$190)*'Capital Spending'!N$12*$AO$1</f>
        <v>0</v>
      </c>
      <c r="BB148" s="58">
        <f>SUM($AH148:$AM148)/SUM($AH$190:$AM$190)*'Capital Spending'!O$12*$AO$1</f>
        <v>0</v>
      </c>
      <c r="BC148" s="58">
        <f>SUM($AH148:$AM148)/SUM($AH$190:$AM$190)*'Capital Spending'!P$12*$AO$1</f>
        <v>0</v>
      </c>
      <c r="BD148" s="58">
        <f>SUM($AH148:$AM148)/SUM($AH$190:$AM$190)*'Capital Spending'!Q$12*$AO$1</f>
        <v>0</v>
      </c>
      <c r="BE148" s="58">
        <f>SUM($AH148:$AM148)/SUM($AH$190:$AM$190)*'Capital Spending'!R$12*$AO$1</f>
        <v>0</v>
      </c>
      <c r="BF148" s="58">
        <f>SUM($AH148:$AM148)/SUM($AH$190:$AM$190)*'Capital Spending'!S$12*$AO$1</f>
        <v>0</v>
      </c>
      <c r="BG148" s="58">
        <f>SUM($AH148:$AM148)/SUM($AH$190:$AM$190)*'Capital Spending'!T$12*$AO$1</f>
        <v>0</v>
      </c>
      <c r="BH148" s="58">
        <f>SUM($AH148:$AM148)/SUM($AH$190:$AM$190)*'Capital Spending'!U$12*$AO$1</f>
        <v>0</v>
      </c>
      <c r="BI148" s="19"/>
      <c r="BJ148" s="107">
        <f t="shared" si="320"/>
        <v>0</v>
      </c>
      <c r="BK148" s="31">
        <f>'[20]Retires (Asset and Reserve)'!M69</f>
        <v>0</v>
      </c>
      <c r="BL148" s="31">
        <f>'[20]Retires (Asset and Reserve)'!N69</f>
        <v>0</v>
      </c>
      <c r="BM148" s="31">
        <f>'[20]Retires (Asset and Reserve)'!O69</f>
        <v>0</v>
      </c>
      <c r="BN148" s="31">
        <f>'[20]Retires (Asset and Reserve)'!P69</f>
        <v>0</v>
      </c>
      <c r="BO148" s="31">
        <f>'[20]Retires (Asset and Reserve)'!Q69</f>
        <v>0</v>
      </c>
      <c r="BP148" s="31">
        <f>'[20]Retires (Asset and Reserve)'!R69</f>
        <v>0</v>
      </c>
      <c r="BQ148" s="18">
        <f t="shared" si="321"/>
        <v>0</v>
      </c>
      <c r="BR148" s="19">
        <f t="shared" si="369"/>
        <v>0</v>
      </c>
      <c r="BS148" s="19">
        <f t="shared" si="370"/>
        <v>0</v>
      </c>
      <c r="BT148" s="19">
        <f t="shared" si="371"/>
        <v>0</v>
      </c>
      <c r="BU148" s="19">
        <f t="shared" si="372"/>
        <v>0</v>
      </c>
      <c r="BV148" s="19">
        <f t="shared" si="373"/>
        <v>0</v>
      </c>
      <c r="BW148" s="19">
        <f t="shared" si="374"/>
        <v>0</v>
      </c>
      <c r="BX148" s="19">
        <f t="shared" si="375"/>
        <v>0</v>
      </c>
      <c r="BY148" s="19">
        <f t="shared" si="376"/>
        <v>0</v>
      </c>
      <c r="BZ148" s="19">
        <f t="shared" si="377"/>
        <v>0</v>
      </c>
      <c r="CA148" s="19">
        <f t="shared" si="378"/>
        <v>0</v>
      </c>
      <c r="CB148" s="19">
        <f t="shared" si="379"/>
        <v>0</v>
      </c>
      <c r="CC148" s="19">
        <f t="shared" si="380"/>
        <v>0</v>
      </c>
      <c r="CD148" s="19">
        <f t="shared" si="381"/>
        <v>0</v>
      </c>
      <c r="CE148" s="19">
        <f t="shared" si="382"/>
        <v>0</v>
      </c>
      <c r="CF148" s="19">
        <f t="shared" si="383"/>
        <v>0</v>
      </c>
      <c r="CG148" s="19">
        <f t="shared" si="384"/>
        <v>0</v>
      </c>
      <c r="CH148" s="19">
        <f t="shared" si="385"/>
        <v>0</v>
      </c>
      <c r="CI148" s="19">
        <f t="shared" si="386"/>
        <v>0</v>
      </c>
      <c r="CJ148" s="19">
        <f t="shared" si="387"/>
        <v>0</v>
      </c>
      <c r="CK148" s="19">
        <f t="shared" si="388"/>
        <v>0</v>
      </c>
      <c r="CL148" s="19"/>
      <c r="CM148" s="18">
        <f>'[20]Transfers (Asset and Reserve)'!N69</f>
        <v>0</v>
      </c>
      <c r="CN148" s="18">
        <f>'[20]Transfers (Asset and Reserve)'!O69</f>
        <v>0</v>
      </c>
      <c r="CO148" s="18">
        <f>'[20]Transfers (Asset and Reserve)'!P69</f>
        <v>0</v>
      </c>
      <c r="CP148" s="18">
        <f>'[20]Transfers (Asset and Reserve)'!Q69</f>
        <v>0</v>
      </c>
      <c r="CQ148" s="18">
        <f>'[20]Transfers (Asset and Reserve)'!R69</f>
        <v>0</v>
      </c>
      <c r="CR148" s="18">
        <f>'[20]Transfers (Asset and Reserve)'!S69</f>
        <v>0</v>
      </c>
      <c r="CS148" s="18">
        <v>0</v>
      </c>
      <c r="CT148" s="18">
        <v>0</v>
      </c>
      <c r="CU148" s="18">
        <v>0</v>
      </c>
      <c r="CV148" s="18">
        <v>0</v>
      </c>
      <c r="CW148" s="18">
        <v>0</v>
      </c>
      <c r="CX148" s="18">
        <v>0</v>
      </c>
      <c r="CY148" s="19">
        <v>0</v>
      </c>
      <c r="CZ148" s="19">
        <v>0</v>
      </c>
      <c r="DA148" s="19">
        <v>0</v>
      </c>
      <c r="DB148" s="19">
        <v>0</v>
      </c>
      <c r="DC148" s="19">
        <v>0</v>
      </c>
      <c r="DD148" s="19">
        <v>0</v>
      </c>
      <c r="DE148" s="19">
        <v>0</v>
      </c>
      <c r="DF148" s="19">
        <v>0</v>
      </c>
      <c r="DG148" s="19">
        <v>0</v>
      </c>
      <c r="DH148" s="19">
        <v>0</v>
      </c>
      <c r="DI148" s="19">
        <v>0</v>
      </c>
      <c r="DJ148" s="19">
        <v>0</v>
      </c>
      <c r="DK148" s="19">
        <v>0</v>
      </c>
      <c r="DL148" s="19">
        <v>0</v>
      </c>
      <c r="DM148" s="19">
        <v>0</v>
      </c>
      <c r="DN148" s="19"/>
    </row>
    <row r="149" spans="1:118">
      <c r="A149" s="48">
        <v>37503</v>
      </c>
      <c r="B149" s="34" t="s">
        <v>104</v>
      </c>
      <c r="C149" s="51">
        <f t="shared" si="290"/>
        <v>4005.0800000000013</v>
      </c>
      <c r="D149" s="51">
        <f t="shared" si="291"/>
        <v>4005.0800000000013</v>
      </c>
      <c r="E149" s="21">
        <f>'[20]Asset End Balances'!N70</f>
        <v>4005.08</v>
      </c>
      <c r="F149" s="19">
        <f t="shared" si="342"/>
        <v>4005.08</v>
      </c>
      <c r="G149" s="19">
        <f t="shared" si="343"/>
        <v>4005.08</v>
      </c>
      <c r="H149" s="19">
        <f t="shared" si="344"/>
        <v>4005.08</v>
      </c>
      <c r="I149" s="19">
        <f t="shared" si="345"/>
        <v>4005.08</v>
      </c>
      <c r="J149" s="19">
        <f t="shared" si="346"/>
        <v>4005.08</v>
      </c>
      <c r="K149" s="19">
        <f t="shared" si="347"/>
        <v>4005.08</v>
      </c>
      <c r="L149" s="19">
        <f t="shared" si="348"/>
        <v>4005.08</v>
      </c>
      <c r="M149" s="19">
        <f t="shared" si="349"/>
        <v>4005.08</v>
      </c>
      <c r="N149" s="19">
        <f t="shared" si="350"/>
        <v>4005.08</v>
      </c>
      <c r="O149" s="19">
        <f t="shared" si="351"/>
        <v>4005.08</v>
      </c>
      <c r="P149" s="19">
        <f t="shared" si="352"/>
        <v>4005.08</v>
      </c>
      <c r="Q149" s="19">
        <f t="shared" si="353"/>
        <v>4005.08</v>
      </c>
      <c r="R149" s="19">
        <f t="shared" si="354"/>
        <v>4005.08</v>
      </c>
      <c r="S149" s="19">
        <f t="shared" si="355"/>
        <v>4005.08</v>
      </c>
      <c r="T149" s="19">
        <f t="shared" si="356"/>
        <v>4005.08</v>
      </c>
      <c r="U149" s="19">
        <f t="shared" si="357"/>
        <v>4005.08</v>
      </c>
      <c r="V149" s="19">
        <f t="shared" si="358"/>
        <v>4005.08</v>
      </c>
      <c r="W149" s="19">
        <f t="shared" si="359"/>
        <v>4005.08</v>
      </c>
      <c r="X149" s="19">
        <f t="shared" si="360"/>
        <v>4005.08</v>
      </c>
      <c r="Y149" s="19">
        <f t="shared" si="361"/>
        <v>4005.08</v>
      </c>
      <c r="Z149" s="19">
        <f t="shared" si="362"/>
        <v>4005.08</v>
      </c>
      <c r="AA149" s="19">
        <f t="shared" si="363"/>
        <v>4005.08</v>
      </c>
      <c r="AB149" s="19">
        <f t="shared" si="364"/>
        <v>4005.08</v>
      </c>
      <c r="AC149" s="19">
        <f t="shared" si="365"/>
        <v>4005.08</v>
      </c>
      <c r="AD149" s="19">
        <f t="shared" si="366"/>
        <v>4005.08</v>
      </c>
      <c r="AE149" s="19">
        <f t="shared" si="367"/>
        <v>4005.08</v>
      </c>
      <c r="AF149" s="19">
        <f t="shared" si="368"/>
        <v>4005.08</v>
      </c>
      <c r="AH149" s="18">
        <f>'[20]Additions (Asset and Reserve)'!O70</f>
        <v>0</v>
      </c>
      <c r="AI149" s="18">
        <f>'[20]Additions (Asset and Reserve)'!P70</f>
        <v>0</v>
      </c>
      <c r="AJ149" s="18">
        <f>'[20]Additions (Asset and Reserve)'!Q70</f>
        <v>0</v>
      </c>
      <c r="AK149" s="18">
        <f>'[20]Additions (Asset and Reserve)'!R70</f>
        <v>0</v>
      </c>
      <c r="AL149" s="18">
        <f>'[20]Additions (Asset and Reserve)'!S70</f>
        <v>0</v>
      </c>
      <c r="AM149" s="18">
        <f>'[20]Additions (Asset and Reserve)'!T70</f>
        <v>0</v>
      </c>
      <c r="AN149" s="58">
        <f t="shared" si="319"/>
        <v>0</v>
      </c>
      <c r="AO149" s="58">
        <f t="shared" si="319"/>
        <v>0</v>
      </c>
      <c r="AP149" s="58">
        <f t="shared" si="319"/>
        <v>0</v>
      </c>
      <c r="AQ149" s="58">
        <f>SUM($AH149:$AM149)/SUM($AH$190:$AM$190)*'Capital Spending'!D$12*$AO$1</f>
        <v>0</v>
      </c>
      <c r="AR149" s="58">
        <f>SUM($AH149:$AM149)/SUM($AH$190:$AM$190)*'Capital Spending'!E$12*$AO$1</f>
        <v>0</v>
      </c>
      <c r="AS149" s="58">
        <f>SUM($AH149:$AM149)/SUM($AH$190:$AM$190)*'Capital Spending'!F$12*$AO$1</f>
        <v>0</v>
      </c>
      <c r="AT149" s="58">
        <f>SUM($AH149:$AM149)/SUM($AH$190:$AM$190)*'Capital Spending'!G$12*$AO$1</f>
        <v>0</v>
      </c>
      <c r="AU149" s="58">
        <f>SUM($AH149:$AM149)/SUM($AH$190:$AM$190)*'Capital Spending'!H$12*$AO$1</f>
        <v>0</v>
      </c>
      <c r="AV149" s="58">
        <f>SUM($AH149:$AM149)/SUM($AH$190:$AM$190)*'Capital Spending'!I$12*$AO$1</f>
        <v>0</v>
      </c>
      <c r="AW149" s="58">
        <f>SUM($AH149:$AM149)/SUM($AH$190:$AM$190)*'Capital Spending'!J$12*$AO$1</f>
        <v>0</v>
      </c>
      <c r="AX149" s="58">
        <f>SUM($AH149:$AM149)/SUM($AH$190:$AM$190)*'Capital Spending'!K$12*$AO$1</f>
        <v>0</v>
      </c>
      <c r="AY149" s="58">
        <f>SUM($AH149:$AM149)/SUM($AH$190:$AM$190)*'Capital Spending'!L$12*$AO$1</f>
        <v>0</v>
      </c>
      <c r="AZ149" s="58">
        <f>SUM($AH149:$AM149)/SUM($AH$190:$AM$190)*'Capital Spending'!M$12*$AO$1</f>
        <v>0</v>
      </c>
      <c r="BA149" s="58">
        <f>SUM($AH149:$AM149)/SUM($AH$190:$AM$190)*'Capital Spending'!N$12*$AO$1</f>
        <v>0</v>
      </c>
      <c r="BB149" s="58">
        <f>SUM($AH149:$AM149)/SUM($AH$190:$AM$190)*'Capital Spending'!O$12*$AO$1</f>
        <v>0</v>
      </c>
      <c r="BC149" s="58">
        <f>SUM($AH149:$AM149)/SUM($AH$190:$AM$190)*'Capital Spending'!P$12*$AO$1</f>
        <v>0</v>
      </c>
      <c r="BD149" s="58">
        <f>SUM($AH149:$AM149)/SUM($AH$190:$AM$190)*'Capital Spending'!Q$12*$AO$1</f>
        <v>0</v>
      </c>
      <c r="BE149" s="58">
        <f>SUM($AH149:$AM149)/SUM($AH$190:$AM$190)*'Capital Spending'!R$12*$AO$1</f>
        <v>0</v>
      </c>
      <c r="BF149" s="58">
        <f>SUM($AH149:$AM149)/SUM($AH$190:$AM$190)*'Capital Spending'!S$12*$AO$1</f>
        <v>0</v>
      </c>
      <c r="BG149" s="58">
        <f>SUM($AH149:$AM149)/SUM($AH$190:$AM$190)*'Capital Spending'!T$12*$AO$1</f>
        <v>0</v>
      </c>
      <c r="BH149" s="58">
        <f>SUM($AH149:$AM149)/SUM($AH$190:$AM$190)*'Capital Spending'!U$12*$AO$1</f>
        <v>0</v>
      </c>
      <c r="BI149" s="19"/>
      <c r="BJ149" s="107">
        <f t="shared" si="320"/>
        <v>0</v>
      </c>
      <c r="BK149" s="31">
        <f>'[20]Retires (Asset and Reserve)'!M70</f>
        <v>0</v>
      </c>
      <c r="BL149" s="31">
        <f>'[20]Retires (Asset and Reserve)'!N70</f>
        <v>0</v>
      </c>
      <c r="BM149" s="31">
        <f>'[20]Retires (Asset and Reserve)'!O70</f>
        <v>0</v>
      </c>
      <c r="BN149" s="31">
        <f>'[20]Retires (Asset and Reserve)'!P70</f>
        <v>0</v>
      </c>
      <c r="BO149" s="31">
        <f>'[20]Retires (Asset and Reserve)'!Q70</f>
        <v>0</v>
      </c>
      <c r="BP149" s="31">
        <f>'[20]Retires (Asset and Reserve)'!R70</f>
        <v>0</v>
      </c>
      <c r="BQ149" s="18">
        <f t="shared" si="321"/>
        <v>0</v>
      </c>
      <c r="BR149" s="19">
        <f t="shared" si="369"/>
        <v>0</v>
      </c>
      <c r="BS149" s="19">
        <f t="shared" si="370"/>
        <v>0</v>
      </c>
      <c r="BT149" s="19">
        <f t="shared" si="371"/>
        <v>0</v>
      </c>
      <c r="BU149" s="19">
        <f t="shared" si="372"/>
        <v>0</v>
      </c>
      <c r="BV149" s="19">
        <f t="shared" si="373"/>
        <v>0</v>
      </c>
      <c r="BW149" s="19">
        <f t="shared" si="374"/>
        <v>0</v>
      </c>
      <c r="BX149" s="19">
        <f t="shared" si="375"/>
        <v>0</v>
      </c>
      <c r="BY149" s="19">
        <f t="shared" si="376"/>
        <v>0</v>
      </c>
      <c r="BZ149" s="19">
        <f t="shared" si="377"/>
        <v>0</v>
      </c>
      <c r="CA149" s="19">
        <f t="shared" si="378"/>
        <v>0</v>
      </c>
      <c r="CB149" s="19">
        <f t="shared" si="379"/>
        <v>0</v>
      </c>
      <c r="CC149" s="19">
        <f t="shared" si="380"/>
        <v>0</v>
      </c>
      <c r="CD149" s="19">
        <f t="shared" si="381"/>
        <v>0</v>
      </c>
      <c r="CE149" s="19">
        <f t="shared" si="382"/>
        <v>0</v>
      </c>
      <c r="CF149" s="19">
        <f t="shared" si="383"/>
        <v>0</v>
      </c>
      <c r="CG149" s="19">
        <f t="shared" si="384"/>
        <v>0</v>
      </c>
      <c r="CH149" s="19">
        <f t="shared" si="385"/>
        <v>0</v>
      </c>
      <c r="CI149" s="19">
        <f t="shared" si="386"/>
        <v>0</v>
      </c>
      <c r="CJ149" s="19">
        <f t="shared" si="387"/>
        <v>0</v>
      </c>
      <c r="CK149" s="19">
        <f t="shared" si="388"/>
        <v>0</v>
      </c>
      <c r="CL149" s="19"/>
      <c r="CM149" s="18">
        <f>'[20]Transfers (Asset and Reserve)'!N70</f>
        <v>0</v>
      </c>
      <c r="CN149" s="18">
        <f>'[20]Transfers (Asset and Reserve)'!O70</f>
        <v>0</v>
      </c>
      <c r="CO149" s="18">
        <f>'[20]Transfers (Asset and Reserve)'!P70</f>
        <v>0</v>
      </c>
      <c r="CP149" s="18">
        <f>'[20]Transfers (Asset and Reserve)'!Q70</f>
        <v>0</v>
      </c>
      <c r="CQ149" s="18">
        <f>'[20]Transfers (Asset and Reserve)'!R70</f>
        <v>0</v>
      </c>
      <c r="CR149" s="18">
        <f>'[20]Transfers (Asset and Reserve)'!S70</f>
        <v>0</v>
      </c>
      <c r="CS149" s="18">
        <v>0</v>
      </c>
      <c r="CT149" s="18">
        <v>0</v>
      </c>
      <c r="CU149" s="18">
        <v>0</v>
      </c>
      <c r="CV149" s="18">
        <v>0</v>
      </c>
      <c r="CW149" s="18">
        <v>0</v>
      </c>
      <c r="CX149" s="18">
        <v>0</v>
      </c>
      <c r="CY149" s="19">
        <v>0</v>
      </c>
      <c r="CZ149" s="19">
        <v>0</v>
      </c>
      <c r="DA149" s="19">
        <v>0</v>
      </c>
      <c r="DB149" s="19">
        <v>0</v>
      </c>
      <c r="DC149" s="19">
        <v>0</v>
      </c>
      <c r="DD149" s="19">
        <v>0</v>
      </c>
      <c r="DE149" s="19">
        <v>0</v>
      </c>
      <c r="DF149" s="19">
        <v>0</v>
      </c>
      <c r="DG149" s="19">
        <v>0</v>
      </c>
      <c r="DH149" s="19">
        <v>0</v>
      </c>
      <c r="DI149" s="19">
        <v>0</v>
      </c>
      <c r="DJ149" s="19">
        <v>0</v>
      </c>
      <c r="DK149" s="19">
        <v>0</v>
      </c>
      <c r="DL149" s="19">
        <v>0</v>
      </c>
      <c r="DM149" s="19">
        <v>0</v>
      </c>
      <c r="DN149" s="19"/>
    </row>
    <row r="150" spans="1:118">
      <c r="A150" s="48">
        <v>37600</v>
      </c>
      <c r="B150" s="34" t="s">
        <v>52</v>
      </c>
      <c r="C150" s="51">
        <f t="shared" si="290"/>
        <v>20931756.50472464</v>
      </c>
      <c r="D150" s="51">
        <f t="shared" si="291"/>
        <v>20712559.000218406</v>
      </c>
      <c r="E150" s="21">
        <f>'[20]Asset End Balances'!N71</f>
        <v>20977613.830000002</v>
      </c>
      <c r="F150" s="19">
        <f t="shared" si="342"/>
        <v>20976991.310000002</v>
      </c>
      <c r="G150" s="19">
        <f t="shared" si="343"/>
        <v>20992036.690000001</v>
      </c>
      <c r="H150" s="19">
        <f t="shared" si="344"/>
        <v>21007925.860000003</v>
      </c>
      <c r="I150" s="19">
        <f t="shared" si="345"/>
        <v>21026797.200000003</v>
      </c>
      <c r="J150" s="19">
        <f t="shared" si="346"/>
        <v>20952047.970000003</v>
      </c>
      <c r="K150" s="19">
        <f t="shared" si="347"/>
        <v>20931327.900000002</v>
      </c>
      <c r="L150" s="19">
        <f t="shared" si="348"/>
        <v>20913012.077536024</v>
      </c>
      <c r="M150" s="19">
        <f t="shared" si="349"/>
        <v>20895129.831728436</v>
      </c>
      <c r="N150" s="19">
        <f t="shared" si="350"/>
        <v>20881458.975362182</v>
      </c>
      <c r="O150" s="19">
        <f t="shared" si="351"/>
        <v>20867381.99557462</v>
      </c>
      <c r="P150" s="19">
        <f t="shared" si="352"/>
        <v>20851286.729799699</v>
      </c>
      <c r="Q150" s="19">
        <f t="shared" si="353"/>
        <v>20839824.191419367</v>
      </c>
      <c r="R150" s="19">
        <f t="shared" si="354"/>
        <v>20828031.358537924</v>
      </c>
      <c r="S150" s="19">
        <f t="shared" si="355"/>
        <v>20817772.729895413</v>
      </c>
      <c r="T150" s="19">
        <f t="shared" si="356"/>
        <v>20803189.262145843</v>
      </c>
      <c r="U150" s="19">
        <f t="shared" si="357"/>
        <v>20787162.917814773</v>
      </c>
      <c r="V150" s="19">
        <f t="shared" si="358"/>
        <v>20767858.241484031</v>
      </c>
      <c r="W150" s="19">
        <f t="shared" si="359"/>
        <v>20750821.965723325</v>
      </c>
      <c r="X150" s="19">
        <f t="shared" si="360"/>
        <v>20730144.990012512</v>
      </c>
      <c r="Y150" s="19">
        <f t="shared" si="361"/>
        <v>20711523.831741318</v>
      </c>
      <c r="Z150" s="19">
        <f t="shared" si="362"/>
        <v>20697530.26743244</v>
      </c>
      <c r="AA150" s="19">
        <f t="shared" si="363"/>
        <v>20688196.63823086</v>
      </c>
      <c r="AB150" s="19">
        <f t="shared" si="364"/>
        <v>20676895.584498525</v>
      </c>
      <c r="AC150" s="19">
        <f t="shared" si="365"/>
        <v>20670057.091315456</v>
      </c>
      <c r="AD150" s="19">
        <f t="shared" si="366"/>
        <v>20664051.590972215</v>
      </c>
      <c r="AE150" s="19">
        <f t="shared" si="367"/>
        <v>20660499.035818052</v>
      </c>
      <c r="AF150" s="19">
        <f t="shared" si="368"/>
        <v>20655335.585649919</v>
      </c>
      <c r="AH150" s="18">
        <f>'[20]Additions (Asset and Reserve)'!O71</f>
        <v>9947.31</v>
      </c>
      <c r="AI150" s="18">
        <f>'[20]Additions (Asset and Reserve)'!P71</f>
        <v>15045.38</v>
      </c>
      <c r="AJ150" s="18">
        <f>'[20]Additions (Asset and Reserve)'!Q71</f>
        <v>15889.17</v>
      </c>
      <c r="AK150" s="18">
        <f>'[20]Additions (Asset and Reserve)'!R71</f>
        <v>18871.34</v>
      </c>
      <c r="AL150" s="18">
        <f>'[20]Additions (Asset and Reserve)'!S71</f>
        <v>25694.78</v>
      </c>
      <c r="AM150" s="18">
        <f>'[20]Additions (Asset and Reserve)'!T71</f>
        <v>20507.62</v>
      </c>
      <c r="AN150" s="58">
        <f t="shared" si="319"/>
        <v>41927.729628945694</v>
      </c>
      <c r="AO150" s="58">
        <f t="shared" si="319"/>
        <v>40935.206095900176</v>
      </c>
      <c r="AP150" s="58">
        <f t="shared" si="319"/>
        <v>31294.689094516401</v>
      </c>
      <c r="AQ150" s="58">
        <f>SUM($AH150:$AM150)/SUM($AH$190:$AM$190)*'Capital Spending'!D$12*$AO$1</f>
        <v>32224.367957582348</v>
      </c>
      <c r="AR150" s="58">
        <f>SUM($AH150:$AM150)/SUM($AH$190:$AM$190)*'Capital Spending'!E$12*$AO$1</f>
        <v>36844.534447971419</v>
      </c>
      <c r="AS150" s="58">
        <f>SUM($AH150:$AM150)/SUM($AH$190:$AM$190)*'Capital Spending'!F$12*$AO$1</f>
        <v>26239.510184002287</v>
      </c>
      <c r="AT150" s="58">
        <f>SUM($AH150:$AM150)/SUM($AH$190:$AM$190)*'Capital Spending'!G$12*$AO$1</f>
        <v>26995.605006810219</v>
      </c>
      <c r="AU150" s="58">
        <f>SUM($AH150:$AM150)/SUM($AH$190:$AM$190)*'Capital Spending'!H$12*$AO$1</f>
        <v>23483.575959139278</v>
      </c>
      <c r="AV150" s="58">
        <f>SUM($AH150:$AM150)/SUM($AH$190:$AM$190)*'Capital Spending'!I$12*$AO$1</f>
        <v>33383.796663174275</v>
      </c>
      <c r="AW150" s="58">
        <f>SUM($AH150:$AM150)/SUM($AH$190:$AM$190)*'Capital Spending'!J$12*$AO$1</f>
        <v>36686.762681560758</v>
      </c>
      <c r="AX150" s="58">
        <f>SUM($AH150:$AM150)/SUM($AH$190:$AM$190)*'Capital Spending'!K$12*$AO$1</f>
        <v>44191.367947660678</v>
      </c>
      <c r="AY150" s="58">
        <f>SUM($AH150:$AM150)/SUM($AH$190:$AM$190)*'Capital Spending'!L$12*$AO$1</f>
        <v>38998.650777704817</v>
      </c>
      <c r="AZ150" s="58">
        <f>SUM($AH150:$AM150)/SUM($AH$190:$AM$190)*'Capital Spending'!M$12*$AO$1</f>
        <v>47332.771916316349</v>
      </c>
      <c r="BA150" s="58">
        <f>SUM($AH150:$AM150)/SUM($AH$190:$AM$190)*'Capital Spending'!N$12*$AO$1</f>
        <v>42626.690169544425</v>
      </c>
      <c r="BB150" s="58">
        <f>SUM($AH150:$AM150)/SUM($AH$190:$AM$190)*'Capital Spending'!O$12*$AO$1</f>
        <v>32033.417120187656</v>
      </c>
      <c r="BC150" s="58">
        <f>SUM($AH150:$AM150)/SUM($AH$190:$AM$190)*'Capital Spending'!P$12*$AO$1</f>
        <v>21366.110224656906</v>
      </c>
      <c r="BD150" s="58">
        <f>SUM($AH150:$AM150)/SUM($AH$190:$AM$190)*'Capital Spending'!Q$12*$AO$1</f>
        <v>25869.847032171219</v>
      </c>
      <c r="BE150" s="58">
        <f>SUM($AH150:$AM150)/SUM($AH$190:$AM$190)*'Capital Spending'!R$12*$AO$1</f>
        <v>15654.360802686846</v>
      </c>
      <c r="BF150" s="58">
        <f>SUM($AH150:$AM150)/SUM($AH$190:$AM$190)*'Capital Spending'!S$12*$AO$1</f>
        <v>13747.512303809564</v>
      </c>
      <c r="BG150" s="58">
        <f>SUM($AH150:$AM150)/SUM($AH$190:$AM$190)*'Capital Spending'!T$12*$AO$1</f>
        <v>8132.3441679187863</v>
      </c>
      <c r="BH150" s="58">
        <f>SUM($AH150:$AM150)/SUM($AH$190:$AM$190)*'Capital Spending'!U$12*$AO$1</f>
        <v>11819.930173912733</v>
      </c>
      <c r="BI150" s="19"/>
      <c r="BJ150" s="107">
        <f t="shared" si="320"/>
        <v>-1.4368426963747081</v>
      </c>
      <c r="BK150" s="31">
        <f>'[20]Retires (Asset and Reserve)'!M71</f>
        <v>-10569.83</v>
      </c>
      <c r="BL150" s="31">
        <f>'[20]Retires (Asset and Reserve)'!N71</f>
        <v>0</v>
      </c>
      <c r="BM150" s="31">
        <f>'[20]Retires (Asset and Reserve)'!O71</f>
        <v>0</v>
      </c>
      <c r="BN150" s="31">
        <f>'[20]Retires (Asset and Reserve)'!P71</f>
        <v>0</v>
      </c>
      <c r="BO150" s="31">
        <f>'[20]Retires (Asset and Reserve)'!Q71</f>
        <v>-100444.01</v>
      </c>
      <c r="BP150" s="31">
        <f>'[20]Retires (Asset and Reserve)'!R71</f>
        <v>-41227.69</v>
      </c>
      <c r="BQ150" s="18">
        <f t="shared" si="321"/>
        <v>-60243.552092924067</v>
      </c>
      <c r="BR150" s="19">
        <f t="shared" si="369"/>
        <v>-58817.451903487592</v>
      </c>
      <c r="BS150" s="19">
        <f t="shared" si="370"/>
        <v>-44965.545460773115</v>
      </c>
      <c r="BT150" s="19">
        <f t="shared" si="371"/>
        <v>-46301.347745143365</v>
      </c>
      <c r="BU150" s="19">
        <f t="shared" si="372"/>
        <v>-52939.800222894068</v>
      </c>
      <c r="BV150" s="19">
        <f t="shared" si="373"/>
        <v>-37702.048564333461</v>
      </c>
      <c r="BW150" s="19">
        <f t="shared" si="374"/>
        <v>-38788.437888251763</v>
      </c>
      <c r="BX150" s="19">
        <f t="shared" si="375"/>
        <v>-33742.204601649952</v>
      </c>
      <c r="BY150" s="19">
        <f t="shared" si="376"/>
        <v>-47967.264412740304</v>
      </c>
      <c r="BZ150" s="19">
        <f t="shared" si="377"/>
        <v>-52713.107012632776</v>
      </c>
      <c r="CA150" s="19">
        <f t="shared" si="378"/>
        <v>-63496.04427840362</v>
      </c>
      <c r="CB150" s="19">
        <f t="shared" si="379"/>
        <v>-56034.926538412998</v>
      </c>
      <c r="CC150" s="19">
        <f t="shared" si="380"/>
        <v>-68009.747627129036</v>
      </c>
      <c r="CD150" s="19">
        <f t="shared" si="381"/>
        <v>-61247.848440737471</v>
      </c>
      <c r="CE150" s="19">
        <f t="shared" si="382"/>
        <v>-46026.981429066167</v>
      </c>
      <c r="CF150" s="19">
        <f t="shared" si="383"/>
        <v>-30699.73942623525</v>
      </c>
      <c r="CG150" s="19">
        <f t="shared" si="384"/>
        <v>-37170.900764506136</v>
      </c>
      <c r="CH150" s="19">
        <f t="shared" si="385"/>
        <v>-22492.853985755108</v>
      </c>
      <c r="CI150" s="19">
        <f t="shared" si="386"/>
        <v>-19753.012647050211</v>
      </c>
      <c r="CJ150" s="19">
        <f t="shared" si="387"/>
        <v>-11684.89932207956</v>
      </c>
      <c r="CK150" s="19">
        <f t="shared" si="388"/>
        <v>-16983.380342045544</v>
      </c>
      <c r="CL150" s="19"/>
      <c r="CM150" s="18">
        <f>'[20]Transfers (Asset and Reserve)'!N71</f>
        <v>0</v>
      </c>
      <c r="CN150" s="18">
        <f>'[20]Transfers (Asset and Reserve)'!O71</f>
        <v>0</v>
      </c>
      <c r="CO150" s="18">
        <f>'[20]Transfers (Asset and Reserve)'!P71</f>
        <v>0</v>
      </c>
      <c r="CP150" s="18">
        <f>'[20]Transfers (Asset and Reserve)'!Q71</f>
        <v>0</v>
      </c>
      <c r="CQ150" s="18">
        <f>'[20]Transfers (Asset and Reserve)'!R71</f>
        <v>0</v>
      </c>
      <c r="CR150" s="18">
        <f>'[20]Transfers (Asset and Reserve)'!S71</f>
        <v>0</v>
      </c>
      <c r="CS150" s="18">
        <v>0</v>
      </c>
      <c r="CT150" s="18">
        <v>0</v>
      </c>
      <c r="CU150" s="18">
        <v>0</v>
      </c>
      <c r="CV150" s="18">
        <v>0</v>
      </c>
      <c r="CW150" s="18">
        <v>0</v>
      </c>
      <c r="CX150" s="18">
        <v>0</v>
      </c>
      <c r="CY150" s="19">
        <v>0</v>
      </c>
      <c r="CZ150" s="19">
        <v>0</v>
      </c>
      <c r="DA150" s="19">
        <v>0</v>
      </c>
      <c r="DB150" s="19">
        <v>0</v>
      </c>
      <c r="DC150" s="19">
        <v>0</v>
      </c>
      <c r="DD150" s="19">
        <v>0</v>
      </c>
      <c r="DE150" s="19">
        <v>0</v>
      </c>
      <c r="DF150" s="19">
        <v>0</v>
      </c>
      <c r="DG150" s="19">
        <v>0</v>
      </c>
      <c r="DH150" s="19">
        <v>0</v>
      </c>
      <c r="DI150" s="19">
        <v>0</v>
      </c>
      <c r="DJ150" s="19">
        <v>0</v>
      </c>
      <c r="DK150" s="19">
        <v>0</v>
      </c>
      <c r="DL150" s="19">
        <v>0</v>
      </c>
      <c r="DM150" s="19">
        <v>0</v>
      </c>
      <c r="DN150" s="19"/>
    </row>
    <row r="151" spans="1:118">
      <c r="A151" s="48">
        <v>37601</v>
      </c>
      <c r="B151" s="34" t="s">
        <v>37</v>
      </c>
      <c r="C151" s="51">
        <f t="shared" si="290"/>
        <v>139186816.52012223</v>
      </c>
      <c r="D151" s="51">
        <f t="shared" si="291"/>
        <v>140488694.34852239</v>
      </c>
      <c r="E151" s="21">
        <f>'[20]Asset End Balances'!N72</f>
        <v>138700880.33999997</v>
      </c>
      <c r="F151" s="19">
        <f t="shared" si="342"/>
        <v>139311408.34999996</v>
      </c>
      <c r="G151" s="19">
        <f t="shared" si="343"/>
        <v>139013259.70999998</v>
      </c>
      <c r="H151" s="19">
        <f t="shared" si="344"/>
        <v>138985493.86999997</v>
      </c>
      <c r="I151" s="19">
        <f t="shared" si="345"/>
        <v>138978121.83999997</v>
      </c>
      <c r="J151" s="19">
        <f t="shared" si="346"/>
        <v>139028080.00999999</v>
      </c>
      <c r="K151" s="19">
        <f t="shared" si="347"/>
        <v>139018098.90000001</v>
      </c>
      <c r="L151" s="19">
        <f t="shared" si="348"/>
        <v>139141220.44597095</v>
      </c>
      <c r="M151" s="19">
        <f t="shared" si="349"/>
        <v>139261427.4284088</v>
      </c>
      <c r="N151" s="19">
        <f t="shared" si="350"/>
        <v>139353324.85610393</v>
      </c>
      <c r="O151" s="19">
        <f t="shared" si="351"/>
        <v>139447952.30280772</v>
      </c>
      <c r="P151" s="19">
        <f t="shared" si="352"/>
        <v>139556146.95302987</v>
      </c>
      <c r="Q151" s="19">
        <f t="shared" si="353"/>
        <v>139633199.75526756</v>
      </c>
      <c r="R151" s="19">
        <f t="shared" si="354"/>
        <v>139712472.84380049</v>
      </c>
      <c r="S151" s="19">
        <f t="shared" si="355"/>
        <v>139781432.79471132</v>
      </c>
      <c r="T151" s="19">
        <f t="shared" si="356"/>
        <v>139879464.92504427</v>
      </c>
      <c r="U151" s="19">
        <f t="shared" si="357"/>
        <v>139987196.27558476</v>
      </c>
      <c r="V151" s="19">
        <f t="shared" si="358"/>
        <v>140116965.03693765</v>
      </c>
      <c r="W151" s="19">
        <f t="shared" si="359"/>
        <v>140231485.28921521</v>
      </c>
      <c r="X151" s="19">
        <f t="shared" si="360"/>
        <v>140370478.84085757</v>
      </c>
      <c r="Y151" s="19">
        <f t="shared" si="361"/>
        <v>140495652.89725757</v>
      </c>
      <c r="Z151" s="19">
        <f t="shared" si="362"/>
        <v>140589719.61333004</v>
      </c>
      <c r="AA151" s="19">
        <f t="shared" si="363"/>
        <v>140652461.58732972</v>
      </c>
      <c r="AB151" s="19">
        <f t="shared" si="364"/>
        <v>140728428.86695158</v>
      </c>
      <c r="AC151" s="19">
        <f t="shared" si="365"/>
        <v>140774398.18416172</v>
      </c>
      <c r="AD151" s="19">
        <f t="shared" si="366"/>
        <v>140814768.00583056</v>
      </c>
      <c r="AE151" s="19">
        <f t="shared" si="367"/>
        <v>140838648.7834253</v>
      </c>
      <c r="AF151" s="19">
        <f t="shared" si="368"/>
        <v>140873358.22486562</v>
      </c>
      <c r="AH151" s="18">
        <f>'[20]Additions (Asset and Reserve)'!O72</f>
        <v>618937.01000000013</v>
      </c>
      <c r="AI151" s="18">
        <f>'[20]Additions (Asset and Reserve)'!P72</f>
        <v>-105642.84999999963</v>
      </c>
      <c r="AJ151" s="18">
        <f>'[20]Additions (Asset and Reserve)'!Q72</f>
        <v>82995.819999999949</v>
      </c>
      <c r="AK151" s="18">
        <f>'[20]Additions (Asset and Reserve)'!R72</f>
        <v>194123.33</v>
      </c>
      <c r="AL151" s="18">
        <f>'[20]Additions (Asset and Reserve)'!S72</f>
        <v>92477.33</v>
      </c>
      <c r="AM151" s="18">
        <f>'[20]Additions (Asset and Reserve)'!T72</f>
        <v>57703.11</v>
      </c>
      <c r="AN151" s="58">
        <f t="shared" si="319"/>
        <v>372202.7003827655</v>
      </c>
      <c r="AO151" s="58">
        <f t="shared" si="319"/>
        <v>363391.82647038589</v>
      </c>
      <c r="AP151" s="58">
        <f t="shared" si="319"/>
        <v>277810.60152078129</v>
      </c>
      <c r="AQ151" s="58">
        <f>SUM($AH151:$AM151)/SUM($AH$190:$AM$190)*'Capital Spending'!D$12*$AO$1</f>
        <v>286063.58794251771</v>
      </c>
      <c r="AR151" s="58">
        <f>SUM($AH151:$AM151)/SUM($AH$190:$AM$190)*'Capital Spending'!E$12*$AO$1</f>
        <v>327077.93475211912</v>
      </c>
      <c r="AS151" s="58">
        <f>SUM($AH151:$AM151)/SUM($AH$190:$AM$190)*'Capital Spending'!F$12*$AO$1</f>
        <v>232934.54316840178</v>
      </c>
      <c r="AT151" s="58">
        <f>SUM($AH151:$AM151)/SUM($AH$190:$AM$190)*'Capital Spending'!G$12*$AO$1</f>
        <v>239646.58165188445</v>
      </c>
      <c r="AU151" s="58">
        <f>SUM($AH151:$AM151)/SUM($AH$190:$AM$190)*'Capital Spending'!H$12*$AO$1</f>
        <v>208469.44167950226</v>
      </c>
      <c r="AV151" s="58">
        <f>SUM($AH151:$AM151)/SUM($AH$190:$AM$190)*'Capital Spending'!I$12*$AO$1</f>
        <v>296356.11985258531</v>
      </c>
      <c r="AW151" s="58">
        <f>SUM($AH151:$AM151)/SUM($AH$190:$AM$190)*'Capital Spending'!J$12*$AO$1</f>
        <v>325677.35623232089</v>
      </c>
      <c r="AX151" s="58">
        <f>SUM($AH151:$AM151)/SUM($AH$190:$AM$190)*'Capital Spending'!K$12*$AO$1</f>
        <v>392297.5708270254</v>
      </c>
      <c r="AY151" s="58">
        <f>SUM($AH151:$AM151)/SUM($AH$190:$AM$190)*'Capital Spending'!L$12*$AO$1</f>
        <v>346200.55173999112</v>
      </c>
      <c r="AZ151" s="58">
        <f>SUM($AH151:$AM151)/SUM($AH$190:$AM$190)*'Capital Spending'!M$12*$AO$1</f>
        <v>420184.58141582605</v>
      </c>
      <c r="BA151" s="58">
        <f>SUM($AH151:$AM151)/SUM($AH$190:$AM$190)*'Capital Spending'!N$12*$AO$1</f>
        <v>378407.54388309765</v>
      </c>
      <c r="BB151" s="58">
        <f>SUM($AH151:$AM151)/SUM($AH$190:$AM$190)*'Capital Spending'!O$12*$AO$1</f>
        <v>284368.47070274263</v>
      </c>
      <c r="BC151" s="58">
        <f>SUM($AH151:$AM151)/SUM($AH$190:$AM$190)*'Capital Spending'!P$12*$AO$1</f>
        <v>189672.18098074466</v>
      </c>
      <c r="BD151" s="58">
        <f>SUM($AH151:$AM151)/SUM($AH$190:$AM$190)*'Capital Spending'!Q$12*$AO$1</f>
        <v>229652.95304746807</v>
      </c>
      <c r="BE151" s="58">
        <f>SUM($AH151:$AM151)/SUM($AH$190:$AM$190)*'Capital Spending'!R$12*$AO$1</f>
        <v>138967.58577415667</v>
      </c>
      <c r="BF151" s="58">
        <f>SUM($AH151:$AM151)/SUM($AH$190:$AM$190)*'Capital Spending'!S$12*$AO$1</f>
        <v>122040.025737303</v>
      </c>
      <c r="BG151" s="58">
        <f>SUM($AH151:$AM151)/SUM($AH$190:$AM$190)*'Capital Spending'!T$12*$AO$1</f>
        <v>72192.806205555578</v>
      </c>
      <c r="BH151" s="58">
        <f>SUM($AH151:$AM151)/SUM($AH$190:$AM$190)*'Capital Spending'!U$12*$AO$1</f>
        <v>104928.40819190994</v>
      </c>
      <c r="BI151" s="19"/>
      <c r="BJ151" s="107">
        <f t="shared" si="320"/>
        <v>-0.66920834845011434</v>
      </c>
      <c r="BK151" s="31">
        <f>'[20]Retires (Asset and Reserve)'!M72</f>
        <v>-8409</v>
      </c>
      <c r="BL151" s="31">
        <f>'[20]Retires (Asset and Reserve)'!N72</f>
        <v>-198583.79</v>
      </c>
      <c r="BM151" s="31">
        <f>'[20]Retires (Asset and Reserve)'!O72</f>
        <v>-110761.66</v>
      </c>
      <c r="BN151" s="31">
        <f>'[20]Retires (Asset and Reserve)'!P72</f>
        <v>-201495.36</v>
      </c>
      <c r="BO151" s="31">
        <f>'[20]Retires (Asset and Reserve)'!Q72</f>
        <v>-42519.16</v>
      </c>
      <c r="BP151" s="31">
        <f>'[20]Retires (Asset and Reserve)'!R72</f>
        <v>-67684.22</v>
      </c>
      <c r="BQ151" s="18">
        <f t="shared" si="321"/>
        <v>-249081.15441182323</v>
      </c>
      <c r="BR151" s="19">
        <f t="shared" si="369"/>
        <v>-243184.84403251749</v>
      </c>
      <c r="BS151" s="19">
        <f t="shared" si="370"/>
        <v>-185913.17382565487</v>
      </c>
      <c r="BT151" s="19">
        <f t="shared" si="371"/>
        <v>-191436.14123872633</v>
      </c>
      <c r="BU151" s="19">
        <f t="shared" si="372"/>
        <v>-218883.28452993991</v>
      </c>
      <c r="BV151" s="19">
        <f t="shared" si="373"/>
        <v>-155881.74093070801</v>
      </c>
      <c r="BW151" s="19">
        <f t="shared" si="374"/>
        <v>-160373.49311897307</v>
      </c>
      <c r="BX151" s="19">
        <f t="shared" si="375"/>
        <v>-139509.49076865712</v>
      </c>
      <c r="BY151" s="19">
        <f t="shared" si="376"/>
        <v>-198323.98951963277</v>
      </c>
      <c r="BZ151" s="19">
        <f t="shared" si="377"/>
        <v>-217946.00569183103</v>
      </c>
      <c r="CA151" s="19">
        <f t="shared" si="378"/>
        <v>-262528.80947414541</v>
      </c>
      <c r="CB151" s="19">
        <f t="shared" si="379"/>
        <v>-231680.2994624378</v>
      </c>
      <c r="CC151" s="19">
        <f t="shared" si="380"/>
        <v>-281191.02977348753</v>
      </c>
      <c r="CD151" s="19">
        <f t="shared" si="381"/>
        <v>-253233.48748307195</v>
      </c>
      <c r="CE151" s="19">
        <f t="shared" si="382"/>
        <v>-190301.75463026713</v>
      </c>
      <c r="CF151" s="19">
        <f t="shared" si="383"/>
        <v>-126930.20698105532</v>
      </c>
      <c r="CG151" s="19">
        <f t="shared" si="384"/>
        <v>-153685.67342558777</v>
      </c>
      <c r="CH151" s="19">
        <f t="shared" si="385"/>
        <v>-92998.26856402299</v>
      </c>
      <c r="CI151" s="19">
        <f t="shared" si="386"/>
        <v>-81670.20406846999</v>
      </c>
      <c r="CJ151" s="19">
        <f t="shared" si="387"/>
        <v>-48312.028610799018</v>
      </c>
      <c r="CK151" s="19">
        <f t="shared" si="388"/>
        <v>-70218.966751607499</v>
      </c>
      <c r="CL151" s="19"/>
      <c r="CM151" s="18">
        <f>'[20]Transfers (Asset and Reserve)'!N72</f>
        <v>0</v>
      </c>
      <c r="CN151" s="18">
        <f>'[20]Transfers (Asset and Reserve)'!O72</f>
        <v>6078</v>
      </c>
      <c r="CO151" s="18">
        <f>'[20]Transfers (Asset and Reserve)'!P72</f>
        <v>0</v>
      </c>
      <c r="CP151" s="18">
        <f>'[20]Transfers (Asset and Reserve)'!Q72</f>
        <v>0</v>
      </c>
      <c r="CQ151" s="18">
        <f>'[20]Transfers (Asset and Reserve)'!R72</f>
        <v>0</v>
      </c>
      <c r="CR151" s="18">
        <f>'[20]Transfers (Asset and Reserve)'!S72</f>
        <v>0</v>
      </c>
      <c r="CS151" s="18">
        <v>0</v>
      </c>
      <c r="CT151" s="18">
        <v>0</v>
      </c>
      <c r="CU151" s="18">
        <v>0</v>
      </c>
      <c r="CV151" s="18">
        <v>0</v>
      </c>
      <c r="CW151" s="18">
        <v>0</v>
      </c>
      <c r="CX151" s="18">
        <v>0</v>
      </c>
      <c r="CY151" s="19">
        <v>0</v>
      </c>
      <c r="CZ151" s="19">
        <v>0</v>
      </c>
      <c r="DA151" s="19">
        <v>0</v>
      </c>
      <c r="DB151" s="19">
        <v>0</v>
      </c>
      <c r="DC151" s="19">
        <v>0</v>
      </c>
      <c r="DD151" s="19">
        <v>0</v>
      </c>
      <c r="DE151" s="19">
        <v>0</v>
      </c>
      <c r="DF151" s="19">
        <v>0</v>
      </c>
      <c r="DG151" s="19">
        <v>0</v>
      </c>
      <c r="DH151" s="19">
        <v>0</v>
      </c>
      <c r="DI151" s="19">
        <v>0</v>
      </c>
      <c r="DJ151" s="19">
        <v>0</v>
      </c>
      <c r="DK151" s="19">
        <v>0</v>
      </c>
      <c r="DL151" s="19">
        <v>0</v>
      </c>
      <c r="DM151" s="19">
        <v>0</v>
      </c>
      <c r="DN151" s="19"/>
    </row>
    <row r="152" spans="1:118">
      <c r="A152" s="48">
        <v>37602</v>
      </c>
      <c r="B152" s="34" t="s">
        <v>53</v>
      </c>
      <c r="C152" s="51">
        <f t="shared" si="290"/>
        <v>97764861.214369506</v>
      </c>
      <c r="D152" s="51">
        <f t="shared" si="291"/>
        <v>125040068.23160912</v>
      </c>
      <c r="E152" s="21">
        <f>'[20]Asset End Balances'!N73</f>
        <v>89946653.650000021</v>
      </c>
      <c r="F152" s="19">
        <f t="shared" si="342"/>
        <v>90635621.480000019</v>
      </c>
      <c r="G152" s="19">
        <f t="shared" si="343"/>
        <v>91187404.520000011</v>
      </c>
      <c r="H152" s="19">
        <f t="shared" si="344"/>
        <v>93169170.710000023</v>
      </c>
      <c r="I152" s="19">
        <f t="shared" si="345"/>
        <v>94005119.860000029</v>
      </c>
      <c r="J152" s="19">
        <f t="shared" si="346"/>
        <v>94475197.120000035</v>
      </c>
      <c r="K152" s="19">
        <f t="shared" si="347"/>
        <v>96074937.870000035</v>
      </c>
      <c r="L152" s="19">
        <f t="shared" si="348"/>
        <v>98499963.483233258</v>
      </c>
      <c r="M152" s="19">
        <f t="shared" si="349"/>
        <v>100867583.29341745</v>
      </c>
      <c r="N152" s="19">
        <f t="shared" si="350"/>
        <v>102677612.67693026</v>
      </c>
      <c r="O152" s="19">
        <f t="shared" si="351"/>
        <v>104541413.03910013</v>
      </c>
      <c r="P152" s="19">
        <f t="shared" si="352"/>
        <v>106672435.6471619</v>
      </c>
      <c r="Q152" s="19">
        <f t="shared" si="353"/>
        <v>108190082.43696019</v>
      </c>
      <c r="R152" s="19">
        <f t="shared" si="354"/>
        <v>109751460.41200434</v>
      </c>
      <c r="S152" s="19">
        <f t="shared" si="355"/>
        <v>111109708.84794888</v>
      </c>
      <c r="T152" s="19">
        <f t="shared" si="356"/>
        <v>113040568.51270109</v>
      </c>
      <c r="U152" s="19">
        <f t="shared" si="357"/>
        <v>115162465.88126202</v>
      </c>
      <c r="V152" s="19">
        <f t="shared" si="358"/>
        <v>117718416.32516365</v>
      </c>
      <c r="W152" s="19">
        <f t="shared" si="359"/>
        <v>119974029.20605242</v>
      </c>
      <c r="X152" s="19">
        <f t="shared" si="360"/>
        <v>122711672.89098857</v>
      </c>
      <c r="Y152" s="19">
        <f t="shared" si="361"/>
        <v>125177125.14378925</v>
      </c>
      <c r="Z152" s="19">
        <f t="shared" si="362"/>
        <v>127029881.24776416</v>
      </c>
      <c r="AA152" s="19">
        <f t="shared" si="363"/>
        <v>128265659.21639012</v>
      </c>
      <c r="AB152" s="19">
        <f t="shared" si="364"/>
        <v>129761925.34428774</v>
      </c>
      <c r="AC152" s="19">
        <f t="shared" si="365"/>
        <v>130667345.84382993</v>
      </c>
      <c r="AD152" s="19">
        <f t="shared" si="366"/>
        <v>131462477.60388501</v>
      </c>
      <c r="AE152" s="19">
        <f t="shared" si="367"/>
        <v>131932837.98536427</v>
      </c>
      <c r="AF152" s="19">
        <f t="shared" si="368"/>
        <v>132616481.80944051</v>
      </c>
      <c r="AH152" s="18">
        <f>'[20]Additions (Asset and Reserve)'!O73</f>
        <v>689692.88</v>
      </c>
      <c r="AI152" s="18">
        <f>'[20]Additions (Asset and Reserve)'!P73</f>
        <v>560959.30000000005</v>
      </c>
      <c r="AJ152" s="18">
        <f>'[20]Additions (Asset and Reserve)'!Q73</f>
        <v>1993880.1500000001</v>
      </c>
      <c r="AK152" s="18">
        <f>'[20]Additions (Asset and Reserve)'!R73</f>
        <v>860817.17</v>
      </c>
      <c r="AL152" s="18">
        <f>'[20]Additions (Asset and Reserve)'!S73</f>
        <v>470077.26</v>
      </c>
      <c r="AM152" s="18">
        <f>'[20]Additions (Asset and Reserve)'!T73</f>
        <v>1613008.36</v>
      </c>
      <c r="AN152" s="58">
        <f t="shared" si="319"/>
        <v>2448827.948099318</v>
      </c>
      <c r="AO152" s="58">
        <f t="shared" si="319"/>
        <v>2390858.6903222366</v>
      </c>
      <c r="AP152" s="58">
        <f t="shared" si="319"/>
        <v>1827795.3507128109</v>
      </c>
      <c r="AQ152" s="58">
        <f>SUM($AH152:$AM152)/SUM($AH$190:$AM$190)*'Capital Spending'!D$12*$AO$1</f>
        <v>1882094.1072345895</v>
      </c>
      <c r="AR152" s="58">
        <f>SUM($AH152:$AM152)/SUM($AH$190:$AM$190)*'Capital Spending'!E$12*$AO$1</f>
        <v>2151939.2175390087</v>
      </c>
      <c r="AS152" s="58">
        <f>SUM($AH152:$AM152)/SUM($AH$190:$AM$190)*'Capital Spending'!F$12*$AO$1</f>
        <v>1532542.9364212693</v>
      </c>
      <c r="AT152" s="58">
        <f>SUM($AH152:$AM152)/SUM($AH$190:$AM$190)*'Capital Spending'!G$12*$AO$1</f>
        <v>1576703.3560264132</v>
      </c>
      <c r="AU152" s="58">
        <f>SUM($AH152:$AM152)/SUM($AH$190:$AM$190)*'Capital Spending'!H$12*$AO$1</f>
        <v>1371580.041156156</v>
      </c>
      <c r="AV152" s="58">
        <f>SUM($AH152:$AM152)/SUM($AH$190:$AM$190)*'Capital Spending'!I$12*$AO$1</f>
        <v>1949811.6164631837</v>
      </c>
      <c r="AW152" s="58">
        <f>SUM($AH152:$AM152)/SUM($AH$190:$AM$190)*'Capital Spending'!J$12*$AO$1</f>
        <v>2142724.4111465178</v>
      </c>
      <c r="AX152" s="58">
        <f>SUM($AH152:$AM152)/SUM($AH$190:$AM$190)*'Capital Spending'!K$12*$AO$1</f>
        <v>2581037.844230467</v>
      </c>
      <c r="AY152" s="58">
        <f>SUM($AH152:$AM152)/SUM($AH$190:$AM$190)*'Capital Spending'!L$12*$AO$1</f>
        <v>2277752.3802929134</v>
      </c>
      <c r="AZ152" s="58">
        <f>SUM($AH152:$AM152)/SUM($AH$190:$AM$190)*'Capital Spending'!M$12*$AO$1</f>
        <v>2764514.4575075018</v>
      </c>
      <c r="BA152" s="58">
        <f>SUM($AH152:$AM152)/SUM($AH$190:$AM$190)*'Capital Spending'!N$12*$AO$1</f>
        <v>2489651.3869447913</v>
      </c>
      <c r="BB152" s="58">
        <f>SUM($AH152:$AM152)/SUM($AH$190:$AM$190)*'Capital Spending'!O$12*$AO$1</f>
        <v>1870941.446418864</v>
      </c>
      <c r="BC152" s="58">
        <f>SUM($AH152:$AM152)/SUM($AH$190:$AM$190)*'Capital Spending'!P$12*$AO$1</f>
        <v>1247907.4904210621</v>
      </c>
      <c r="BD152" s="58">
        <f>SUM($AH152:$AM152)/SUM($AH$190:$AM$190)*'Capital Spending'!Q$12*$AO$1</f>
        <v>1510952.4170776831</v>
      </c>
      <c r="BE152" s="58">
        <f>SUM($AH152:$AM152)/SUM($AH$190:$AM$190)*'Capital Spending'!R$12*$AO$1</f>
        <v>914307.46626415849</v>
      </c>
      <c r="BF152" s="58">
        <f>SUM($AH152:$AM152)/SUM($AH$190:$AM$190)*'Capital Spending'!S$12*$AO$1</f>
        <v>802936.21057808399</v>
      </c>
      <c r="BG152" s="58">
        <f>SUM($AH152:$AM152)/SUM($AH$190:$AM$190)*'Capital Spending'!T$12*$AO$1</f>
        <v>474977.10603947128</v>
      </c>
      <c r="BH152" s="58">
        <f>SUM($AH152:$AM152)/SUM($AH$190:$AM$190)*'Capital Spending'!U$12*$AO$1</f>
        <v>690353.98793635517</v>
      </c>
      <c r="BI152" s="19"/>
      <c r="BJ152" s="107">
        <f t="shared" si="320"/>
        <v>-9.719888604083805E-3</v>
      </c>
      <c r="BK152" s="31">
        <f>'[20]Retires (Asset and Reserve)'!M73</f>
        <v>-725.05</v>
      </c>
      <c r="BL152" s="31">
        <f>'[20]Retires (Asset and Reserve)'!N73</f>
        <v>-9176.26</v>
      </c>
      <c r="BM152" s="31">
        <f>'[20]Retires (Asset and Reserve)'!O73</f>
        <v>-12113.96</v>
      </c>
      <c r="BN152" s="31">
        <f>'[20]Retires (Asset and Reserve)'!P73</f>
        <v>-24868.02</v>
      </c>
      <c r="BO152" s="31">
        <f>'[20]Retires (Asset and Reserve)'!Q73</f>
        <v>0</v>
      </c>
      <c r="BP152" s="31">
        <f>'[20]Retires (Asset and Reserve)'!R73</f>
        <v>-13267.61</v>
      </c>
      <c r="BQ152" s="18">
        <f t="shared" si="321"/>
        <v>-23802.334866092489</v>
      </c>
      <c r="BR152" s="19">
        <f t="shared" si="369"/>
        <v>-23238.880138037839</v>
      </c>
      <c r="BS152" s="19">
        <f t="shared" si="370"/>
        <v>-17765.967199990813</v>
      </c>
      <c r="BT152" s="19">
        <f t="shared" si="371"/>
        <v>-18293.745064722771</v>
      </c>
      <c r="BU152" s="19">
        <f t="shared" si="372"/>
        <v>-20916.609477238431</v>
      </c>
      <c r="BV152" s="19">
        <f t="shared" si="373"/>
        <v>-14896.146622990227</v>
      </c>
      <c r="BW152" s="19">
        <f t="shared" si="374"/>
        <v>-15325.380982261824</v>
      </c>
      <c r="BX152" s="19">
        <f t="shared" si="375"/>
        <v>-13331.605211622516</v>
      </c>
      <c r="BY152" s="19">
        <f t="shared" si="376"/>
        <v>-18951.951710970723</v>
      </c>
      <c r="BZ152" s="19">
        <f t="shared" si="377"/>
        <v>-20827.04258559522</v>
      </c>
      <c r="CA152" s="19">
        <f t="shared" si="378"/>
        <v>-25087.400328844746</v>
      </c>
      <c r="CB152" s="19">
        <f t="shared" si="379"/>
        <v>-22139.49940413385</v>
      </c>
      <c r="CC152" s="19">
        <f t="shared" si="380"/>
        <v>-26870.772571352089</v>
      </c>
      <c r="CD152" s="19">
        <f t="shared" si="381"/>
        <v>-24199.134144106116</v>
      </c>
      <c r="CE152" s="19">
        <f t="shared" si="382"/>
        <v>-18185.342443954785</v>
      </c>
      <c r="CF152" s="19">
        <f t="shared" si="383"/>
        <v>-12129.521795094501</v>
      </c>
      <c r="CG152" s="19">
        <f t="shared" si="384"/>
        <v>-14686.289180066253</v>
      </c>
      <c r="CH152" s="19">
        <f t="shared" si="385"/>
        <v>-8886.9667219697312</v>
      </c>
      <c r="CI152" s="19">
        <f t="shared" si="386"/>
        <v>-7804.4505230041532</v>
      </c>
      <c r="CJ152" s="19">
        <f t="shared" si="387"/>
        <v>-4616.724560193762</v>
      </c>
      <c r="CK152" s="19">
        <f t="shared" si="388"/>
        <v>-6710.1638601263876</v>
      </c>
      <c r="CL152" s="19"/>
      <c r="CM152" s="18">
        <f>'[20]Transfers (Asset and Reserve)'!N73</f>
        <v>0</v>
      </c>
      <c r="CN152" s="18">
        <f>'[20]Transfers (Asset and Reserve)'!O73</f>
        <v>0</v>
      </c>
      <c r="CO152" s="18">
        <f>'[20]Transfers (Asset and Reserve)'!P73</f>
        <v>0</v>
      </c>
      <c r="CP152" s="18">
        <f>'[20]Transfers (Asset and Reserve)'!Q73</f>
        <v>0</v>
      </c>
      <c r="CQ152" s="18">
        <f>'[20]Transfers (Asset and Reserve)'!R73</f>
        <v>0</v>
      </c>
      <c r="CR152" s="18">
        <f>'[20]Transfers (Asset and Reserve)'!S73</f>
        <v>0</v>
      </c>
      <c r="CS152" s="18">
        <v>0</v>
      </c>
      <c r="CT152" s="18">
        <v>0</v>
      </c>
      <c r="CU152" s="18">
        <v>0</v>
      </c>
      <c r="CV152" s="18">
        <v>0</v>
      </c>
      <c r="CW152" s="18">
        <v>0</v>
      </c>
      <c r="CX152" s="18">
        <v>0</v>
      </c>
      <c r="CY152" s="19">
        <v>0</v>
      </c>
      <c r="CZ152" s="19">
        <v>0</v>
      </c>
      <c r="DA152" s="19">
        <v>0</v>
      </c>
      <c r="DB152" s="19">
        <v>0</v>
      </c>
      <c r="DC152" s="19">
        <v>0</v>
      </c>
      <c r="DD152" s="19">
        <v>0</v>
      </c>
      <c r="DE152" s="19">
        <v>0</v>
      </c>
      <c r="DF152" s="19">
        <v>0</v>
      </c>
      <c r="DG152" s="19">
        <v>0</v>
      </c>
      <c r="DH152" s="19">
        <v>0</v>
      </c>
      <c r="DI152" s="19">
        <v>0</v>
      </c>
      <c r="DJ152" s="19">
        <v>0</v>
      </c>
      <c r="DK152" s="19">
        <v>0</v>
      </c>
      <c r="DL152" s="19">
        <v>0</v>
      </c>
      <c r="DM152" s="19">
        <v>0</v>
      </c>
      <c r="DN152" s="19"/>
    </row>
    <row r="153" spans="1:118">
      <c r="A153" s="48">
        <v>37800</v>
      </c>
      <c r="B153" s="34" t="s">
        <v>54</v>
      </c>
      <c r="C153" s="51">
        <f t="shared" si="290"/>
        <v>9597586.2010076065</v>
      </c>
      <c r="D153" s="51">
        <f t="shared" si="291"/>
        <v>13616672.591601254</v>
      </c>
      <c r="E153" s="21">
        <f>'[20]Asset End Balances'!N74</f>
        <v>8465767.4700000007</v>
      </c>
      <c r="F153" s="19">
        <f t="shared" si="342"/>
        <v>8465767.4700000007</v>
      </c>
      <c r="G153" s="19">
        <f t="shared" si="343"/>
        <v>8472015.1400000006</v>
      </c>
      <c r="H153" s="19">
        <f t="shared" si="344"/>
        <v>8494781.0800000001</v>
      </c>
      <c r="I153" s="19">
        <f t="shared" si="345"/>
        <v>9354205.7400000002</v>
      </c>
      <c r="J153" s="19">
        <f t="shared" si="346"/>
        <v>9354389.4600000009</v>
      </c>
      <c r="K153" s="19">
        <f t="shared" si="347"/>
        <v>9365258.4700000007</v>
      </c>
      <c r="L153" s="19">
        <f t="shared" si="348"/>
        <v>9721196.3859918881</v>
      </c>
      <c r="M153" s="19">
        <f t="shared" si="349"/>
        <v>10068708.452049816</v>
      </c>
      <c r="N153" s="19">
        <f t="shared" si="350"/>
        <v>10334379.083789106</v>
      </c>
      <c r="O153" s="19">
        <f t="shared" si="351"/>
        <v>10607942.056945162</v>
      </c>
      <c r="P153" s="19">
        <f t="shared" si="352"/>
        <v>10920727.102144664</v>
      </c>
      <c r="Q153" s="19">
        <f t="shared" si="353"/>
        <v>11143482.702178247</v>
      </c>
      <c r="R153" s="19">
        <f t="shared" si="354"/>
        <v>11372657.033154437</v>
      </c>
      <c r="S153" s="19">
        <f t="shared" si="355"/>
        <v>11572016.62550314</v>
      </c>
      <c r="T153" s="19">
        <f t="shared" si="356"/>
        <v>11855422.360021705</v>
      </c>
      <c r="U153" s="19">
        <f t="shared" si="357"/>
        <v>12166868.030200532</v>
      </c>
      <c r="V153" s="19">
        <f t="shared" si="358"/>
        <v>12542022.696368335</v>
      </c>
      <c r="W153" s="19">
        <f t="shared" si="359"/>
        <v>12873094.724526247</v>
      </c>
      <c r="X153" s="19">
        <f t="shared" si="360"/>
        <v>13274917.774405435</v>
      </c>
      <c r="Y153" s="19">
        <f t="shared" si="361"/>
        <v>13636789.39013215</v>
      </c>
      <c r="Z153" s="19">
        <f t="shared" si="362"/>
        <v>13908731.320514826</v>
      </c>
      <c r="AA153" s="19">
        <f t="shared" si="363"/>
        <v>14090115.068538403</v>
      </c>
      <c r="AB153" s="19">
        <f t="shared" si="364"/>
        <v>14309732.479763621</v>
      </c>
      <c r="AC153" s="19">
        <f t="shared" si="365"/>
        <v>14442627.358871188</v>
      </c>
      <c r="AD153" s="19">
        <f t="shared" si="366"/>
        <v>14559334.39077574</v>
      </c>
      <c r="AE153" s="19">
        <f t="shared" si="367"/>
        <v>14628372.463213114</v>
      </c>
      <c r="AF153" s="19">
        <f t="shared" si="368"/>
        <v>14728715.633485029</v>
      </c>
      <c r="AH153" s="18">
        <f>'[20]Additions (Asset and Reserve)'!O74</f>
        <v>0</v>
      </c>
      <c r="AI153" s="18">
        <f>'[20]Additions (Asset and Reserve)'!P74</f>
        <v>6811.61</v>
      </c>
      <c r="AJ153" s="18">
        <f>'[20]Additions (Asset and Reserve)'!Q74</f>
        <v>25163.41</v>
      </c>
      <c r="AK153" s="18">
        <f>'[20]Additions (Asset and Reserve)'!R74</f>
        <v>859424.66</v>
      </c>
      <c r="AL153" s="18">
        <f>'[20]Additions (Asset and Reserve)'!S74</f>
        <v>183.72</v>
      </c>
      <c r="AM153" s="18">
        <f>'[20]Additions (Asset and Reserve)'!T74</f>
        <v>11210.359999999986</v>
      </c>
      <c r="AN153" s="58">
        <f t="shared" si="319"/>
        <v>357244.8523719302</v>
      </c>
      <c r="AO153" s="58">
        <f t="shared" si="319"/>
        <v>348788.06431838096</v>
      </c>
      <c r="AP153" s="58">
        <f t="shared" si="319"/>
        <v>266646.12380723114</v>
      </c>
      <c r="AQ153" s="58">
        <f>SUM($AH153:$AM153)/SUM($AH$190:$AM$190)*'Capital Spending'!D$12*$AO$1</f>
        <v>274567.444401705</v>
      </c>
      <c r="AR153" s="58">
        <f>SUM($AH153:$AM153)/SUM($AH$190:$AM$190)*'Capital Spending'!E$12*$AO$1</f>
        <v>313933.53243937698</v>
      </c>
      <c r="AS153" s="58">
        <f>SUM($AH153:$AM153)/SUM($AH$190:$AM$190)*'Capital Spending'!F$12*$AO$1</f>
        <v>223573.5162612804</v>
      </c>
      <c r="AT153" s="58">
        <f>SUM($AH153:$AM153)/SUM($AH$190:$AM$190)*'Capital Spending'!G$12*$AO$1</f>
        <v>230015.81556400063</v>
      </c>
      <c r="AU153" s="58">
        <f>SUM($AH153:$AM153)/SUM($AH$190:$AM$190)*'Capital Spending'!H$12*$AO$1</f>
        <v>200091.6028826882</v>
      </c>
      <c r="AV153" s="58">
        <f>SUM($AH153:$AM153)/SUM($AH$190:$AM$190)*'Capital Spending'!I$12*$AO$1</f>
        <v>284446.34651328065</v>
      </c>
      <c r="AW153" s="58">
        <f>SUM($AH153:$AM153)/SUM($AH$190:$AM$190)*'Capital Spending'!J$12*$AO$1</f>
        <v>312589.23948818113</v>
      </c>
      <c r="AX153" s="58">
        <f>SUM($AH153:$AM153)/SUM($AH$190:$AM$190)*'Capital Spending'!K$12*$AO$1</f>
        <v>376532.16280226881</v>
      </c>
      <c r="AY153" s="58">
        <f>SUM($AH153:$AM153)/SUM($AH$190:$AM$190)*'Capital Spending'!L$12*$AO$1</f>
        <v>332287.66172369424</v>
      </c>
      <c r="AZ153" s="58">
        <f>SUM($AH153:$AM153)/SUM($AH$190:$AM$190)*'Capital Spending'!M$12*$AO$1</f>
        <v>403298.46775020531</v>
      </c>
      <c r="BA153" s="58">
        <f>SUM($AH153:$AM153)/SUM($AH$190:$AM$190)*'Capital Spending'!N$12*$AO$1</f>
        <v>363200.33952446171</v>
      </c>
      <c r="BB153" s="58">
        <f>SUM($AH153:$AM153)/SUM($AH$190:$AM$190)*'Capital Spending'!O$12*$AO$1</f>
        <v>272940.44946734852</v>
      </c>
      <c r="BC153" s="58">
        <f>SUM($AH153:$AM153)/SUM($AH$190:$AM$190)*'Capital Spending'!P$12*$AO$1</f>
        <v>182049.75467358457</v>
      </c>
      <c r="BD153" s="58">
        <f>SUM($AH153:$AM153)/SUM($AH$190:$AM$190)*'Capital Spending'!Q$12*$AO$1</f>
        <v>220423.80462003613</v>
      </c>
      <c r="BE153" s="58">
        <f>SUM($AH153:$AM153)/SUM($AH$190:$AM$190)*'Capital Spending'!R$12*$AO$1</f>
        <v>133382.84384642509</v>
      </c>
      <c r="BF153" s="58">
        <f>SUM($AH153:$AM153)/SUM($AH$190:$AM$190)*'Capital Spending'!S$12*$AO$1</f>
        <v>117135.55794504964</v>
      </c>
      <c r="BG153" s="58">
        <f>SUM($AH153:$AM153)/SUM($AH$190:$AM$190)*'Capital Spending'!T$12*$AO$1</f>
        <v>69291.567118391802</v>
      </c>
      <c r="BH153" s="58">
        <f>SUM($AH153:$AM153)/SUM($AH$190:$AM$190)*'Capital Spending'!U$12*$AO$1</f>
        <v>100711.61132251746</v>
      </c>
      <c r="BI153" s="19"/>
      <c r="BJ153" s="107">
        <f t="shared" si="320"/>
        <v>-3.6583770804973219E-3</v>
      </c>
      <c r="BK153" s="31">
        <f>'[20]Retires (Asset and Reserve)'!M74</f>
        <v>0</v>
      </c>
      <c r="BL153" s="31">
        <f>'[20]Retires (Asset and Reserve)'!N74</f>
        <v>-563.94000000000005</v>
      </c>
      <c r="BM153" s="31">
        <f>'[20]Retires (Asset and Reserve)'!O74</f>
        <v>-2397.4699999999998</v>
      </c>
      <c r="BN153" s="31">
        <f>'[20]Retires (Asset and Reserve)'!P74</f>
        <v>0</v>
      </c>
      <c r="BO153" s="31">
        <f>'[20]Retires (Asset and Reserve)'!Q74</f>
        <v>0</v>
      </c>
      <c r="BP153" s="31">
        <f>'[20]Retires (Asset and Reserve)'!R74</f>
        <v>-341.35</v>
      </c>
      <c r="BQ153" s="18">
        <f t="shared" si="321"/>
        <v>-1306.9363800431188</v>
      </c>
      <c r="BR153" s="19">
        <f t="shared" si="369"/>
        <v>-1275.9982604533907</v>
      </c>
      <c r="BS153" s="19">
        <f t="shared" si="370"/>
        <v>-975.49206793982569</v>
      </c>
      <c r="BT153" s="19">
        <f t="shared" si="371"/>
        <v>-1004.4712456499203</v>
      </c>
      <c r="BU153" s="19">
        <f t="shared" si="372"/>
        <v>-1148.4872398757793</v>
      </c>
      <c r="BV153" s="19">
        <f t="shared" si="373"/>
        <v>-817.91622769646347</v>
      </c>
      <c r="BW153" s="19">
        <f t="shared" si="374"/>
        <v>-841.48458781123907</v>
      </c>
      <c r="BX153" s="19">
        <f t="shared" si="375"/>
        <v>-732.01053398599834</v>
      </c>
      <c r="BY153" s="19">
        <f t="shared" si="376"/>
        <v>-1040.6119947153852</v>
      </c>
      <c r="BZ153" s="19">
        <f t="shared" si="377"/>
        <v>-1143.5693093536502</v>
      </c>
      <c r="CA153" s="19">
        <f t="shared" si="378"/>
        <v>-1377.4966344659065</v>
      </c>
      <c r="CB153" s="19">
        <f t="shared" si="379"/>
        <v>-1215.6335657820102</v>
      </c>
      <c r="CC153" s="19">
        <f t="shared" si="380"/>
        <v>-1475.4178710170395</v>
      </c>
      <c r="CD153" s="19">
        <f t="shared" si="381"/>
        <v>-1328.7237977451364</v>
      </c>
      <c r="CE153" s="19">
        <f t="shared" si="382"/>
        <v>-998.5190846719853</v>
      </c>
      <c r="CF153" s="19">
        <f t="shared" si="383"/>
        <v>-666.006650008002</v>
      </c>
      <c r="CG153" s="19">
        <f t="shared" si="384"/>
        <v>-806.39339481795992</v>
      </c>
      <c r="CH153" s="19">
        <f t="shared" si="385"/>
        <v>-487.96473885931482</v>
      </c>
      <c r="CI153" s="19">
        <f t="shared" si="386"/>
        <v>-428.52604049743559</v>
      </c>
      <c r="CJ153" s="19">
        <f t="shared" si="387"/>
        <v>-253.49468101766644</v>
      </c>
      <c r="CK153" s="19">
        <f t="shared" si="388"/>
        <v>-368.44105060225246</v>
      </c>
      <c r="CL153" s="19"/>
      <c r="CM153" s="18">
        <f>'[20]Transfers (Asset and Reserve)'!N74</f>
        <v>0</v>
      </c>
      <c r="CN153" s="18">
        <f>'[20]Transfers (Asset and Reserve)'!O74</f>
        <v>0</v>
      </c>
      <c r="CO153" s="18">
        <f>'[20]Transfers (Asset and Reserve)'!P74</f>
        <v>0</v>
      </c>
      <c r="CP153" s="18">
        <f>'[20]Transfers (Asset and Reserve)'!Q74</f>
        <v>0</v>
      </c>
      <c r="CQ153" s="18">
        <f>'[20]Transfers (Asset and Reserve)'!R74</f>
        <v>0</v>
      </c>
      <c r="CR153" s="18">
        <f>'[20]Transfers (Asset and Reserve)'!S74</f>
        <v>0</v>
      </c>
      <c r="CS153" s="18">
        <v>0</v>
      </c>
      <c r="CT153" s="18">
        <v>0</v>
      </c>
      <c r="CU153" s="18">
        <v>0</v>
      </c>
      <c r="CV153" s="18">
        <v>0</v>
      </c>
      <c r="CW153" s="18">
        <v>0</v>
      </c>
      <c r="CX153" s="18">
        <v>0</v>
      </c>
      <c r="CY153" s="19">
        <v>0</v>
      </c>
      <c r="CZ153" s="19">
        <v>0</v>
      </c>
      <c r="DA153" s="19">
        <v>0</v>
      </c>
      <c r="DB153" s="19">
        <v>0</v>
      </c>
      <c r="DC153" s="19">
        <v>0</v>
      </c>
      <c r="DD153" s="19">
        <v>0</v>
      </c>
      <c r="DE153" s="19">
        <v>0</v>
      </c>
      <c r="DF153" s="19">
        <v>0</v>
      </c>
      <c r="DG153" s="19">
        <v>0</v>
      </c>
      <c r="DH153" s="19">
        <v>0</v>
      </c>
      <c r="DI153" s="19">
        <v>0</v>
      </c>
      <c r="DJ153" s="19">
        <v>0</v>
      </c>
      <c r="DK153" s="19">
        <v>0</v>
      </c>
      <c r="DL153" s="19">
        <v>0</v>
      </c>
      <c r="DM153" s="19">
        <v>0</v>
      </c>
      <c r="DN153" s="19"/>
    </row>
    <row r="154" spans="1:118">
      <c r="A154" s="48">
        <v>37900</v>
      </c>
      <c r="B154" s="34" t="s">
        <v>55</v>
      </c>
      <c r="C154" s="51">
        <f t="shared" si="290"/>
        <v>4016209.7106458554</v>
      </c>
      <c r="D154" s="51">
        <f t="shared" si="291"/>
        <v>5018152.1710744491</v>
      </c>
      <c r="E154" s="21">
        <f>'[20]Asset End Balances'!N75</f>
        <v>3711955.86</v>
      </c>
      <c r="F154" s="19">
        <f t="shared" si="342"/>
        <v>3711955.86</v>
      </c>
      <c r="G154" s="19">
        <f t="shared" si="343"/>
        <v>3731050.9699999997</v>
      </c>
      <c r="H154" s="19">
        <f t="shared" si="344"/>
        <v>3929568.3899999997</v>
      </c>
      <c r="I154" s="19">
        <f t="shared" si="345"/>
        <v>3935473.8099999996</v>
      </c>
      <c r="J154" s="19">
        <f t="shared" si="346"/>
        <v>3935438.4899999998</v>
      </c>
      <c r="K154" s="19">
        <f t="shared" si="347"/>
        <v>3940053.9899999998</v>
      </c>
      <c r="L154" s="19">
        <f t="shared" si="348"/>
        <v>4030314.7853096211</v>
      </c>
      <c r="M154" s="19">
        <f t="shared" si="349"/>
        <v>4118438.9048619564</v>
      </c>
      <c r="N154" s="19">
        <f t="shared" si="350"/>
        <v>4185809.2001685807</v>
      </c>
      <c r="O154" s="19">
        <f t="shared" si="351"/>
        <v>4255180.881057146</v>
      </c>
      <c r="P154" s="19">
        <f t="shared" si="352"/>
        <v>4334498.7218159437</v>
      </c>
      <c r="Q154" s="19">
        <f t="shared" si="353"/>
        <v>4390986.3751828903</v>
      </c>
      <c r="R154" s="19">
        <f t="shared" si="354"/>
        <v>4449101.7274650922</v>
      </c>
      <c r="S154" s="19">
        <f t="shared" si="355"/>
        <v>4499656.4858921375</v>
      </c>
      <c r="T154" s="19">
        <f t="shared" si="356"/>
        <v>4571524.151132769</v>
      </c>
      <c r="U154" s="19">
        <f t="shared" si="357"/>
        <v>4650502.345427528</v>
      </c>
      <c r="V154" s="19">
        <f t="shared" si="358"/>
        <v>4745636.2353871278</v>
      </c>
      <c r="W154" s="19">
        <f t="shared" si="359"/>
        <v>4829591.3950475659</v>
      </c>
      <c r="X154" s="19">
        <f t="shared" si="360"/>
        <v>4931488.0079857046</v>
      </c>
      <c r="Y154" s="19">
        <f t="shared" si="361"/>
        <v>5023253.5051917275</v>
      </c>
      <c r="Z154" s="19">
        <f t="shared" si="362"/>
        <v>5092214.1126784934</v>
      </c>
      <c r="AA154" s="19">
        <f t="shared" si="363"/>
        <v>5138210.4525380014</v>
      </c>
      <c r="AB154" s="19">
        <f t="shared" si="364"/>
        <v>5193902.30583716</v>
      </c>
      <c r="AC154" s="19">
        <f t="shared" si="365"/>
        <v>5227602.5578808291</v>
      </c>
      <c r="AD154" s="19">
        <f t="shared" si="366"/>
        <v>5257197.8020080952</v>
      </c>
      <c r="AE154" s="19">
        <f t="shared" si="367"/>
        <v>5274704.8756995155</v>
      </c>
      <c r="AF154" s="19">
        <f t="shared" si="368"/>
        <v>5300150.4771533329</v>
      </c>
      <c r="AH154" s="18">
        <f>'[20]Additions (Asset and Reserve)'!O75</f>
        <v>0</v>
      </c>
      <c r="AI154" s="18">
        <f>'[20]Additions (Asset and Reserve)'!P75</f>
        <v>19095.11</v>
      </c>
      <c r="AJ154" s="18">
        <f>'[20]Additions (Asset and Reserve)'!Q75</f>
        <v>198517.42</v>
      </c>
      <c r="AK154" s="18">
        <f>'[20]Additions (Asset and Reserve)'!R75</f>
        <v>5905.4200000000019</v>
      </c>
      <c r="AL154" s="18">
        <f>'[20]Additions (Asset and Reserve)'!S75</f>
        <v>-35.32</v>
      </c>
      <c r="AM154" s="18">
        <f>'[20]Additions (Asset and Reserve)'!T75</f>
        <v>4615.5</v>
      </c>
      <c r="AN154" s="58">
        <f t="shared" si="319"/>
        <v>90260.795309621273</v>
      </c>
      <c r="AO154" s="58">
        <f t="shared" si="319"/>
        <v>88124.11955233544</v>
      </c>
      <c r="AP154" s="58">
        <f t="shared" si="319"/>
        <v>67370.295306624525</v>
      </c>
      <c r="AQ154" s="58">
        <f>SUM($AH154:$AM154)/SUM($AH$190:$AM$190)*'Capital Spending'!D$12*$AO$1</f>
        <v>69371.680888565155</v>
      </c>
      <c r="AR154" s="58">
        <f>SUM($AH154:$AM154)/SUM($AH$190:$AM$190)*'Capital Spending'!E$12*$AO$1</f>
        <v>79317.840758797698</v>
      </c>
      <c r="AS154" s="58">
        <f>SUM($AH154:$AM154)/SUM($AH$190:$AM$190)*'Capital Spending'!F$12*$AO$1</f>
        <v>56487.653366946899</v>
      </c>
      <c r="AT154" s="58">
        <f>SUM($AH154:$AM154)/SUM($AH$190:$AM$190)*'Capital Spending'!G$12*$AO$1</f>
        <v>58115.352282201689</v>
      </c>
      <c r="AU154" s="58">
        <f>SUM($AH154:$AM154)/SUM($AH$190:$AM$190)*'Capital Spending'!H$12*$AO$1</f>
        <v>50554.758427045163</v>
      </c>
      <c r="AV154" s="58">
        <f>SUM($AH154:$AM154)/SUM($AH$190:$AM$190)*'Capital Spending'!I$12*$AO$1</f>
        <v>71867.665240631861</v>
      </c>
      <c r="AW154" s="58">
        <f>SUM($AH154:$AM154)/SUM($AH$190:$AM$190)*'Capital Spending'!J$12*$AO$1</f>
        <v>78978.194294759276</v>
      </c>
      <c r="AX154" s="58">
        <f>SUM($AH154:$AM154)/SUM($AH$190:$AM$190)*'Capital Spending'!K$12*$AO$1</f>
        <v>95133.889959599488</v>
      </c>
      <c r="AY154" s="58">
        <f>SUM($AH154:$AM154)/SUM($AH$190:$AM$190)*'Capital Spending'!L$12*$AO$1</f>
        <v>83955.159660438105</v>
      </c>
      <c r="AZ154" s="58">
        <f>SUM($AH154:$AM154)/SUM($AH$190:$AM$190)*'Capital Spending'!M$12*$AO$1</f>
        <v>101896.61293813898</v>
      </c>
      <c r="BA154" s="58">
        <f>SUM($AH154:$AM154)/SUM($AH$190:$AM$190)*'Capital Spending'!N$12*$AO$1</f>
        <v>91765.497206022788</v>
      </c>
      <c r="BB154" s="58">
        <f>SUM($AH154:$AM154)/SUM($AH$190:$AM$190)*'Capital Spending'!O$12*$AO$1</f>
        <v>68960.607486766065</v>
      </c>
      <c r="BC154" s="58">
        <f>SUM($AH154:$AM154)/SUM($AH$190:$AM$190)*'Capital Spending'!P$12*$AO$1</f>
        <v>45996.339859508334</v>
      </c>
      <c r="BD154" s="58">
        <f>SUM($AH154:$AM154)/SUM($AH$190:$AM$190)*'Capital Spending'!Q$12*$AO$1</f>
        <v>55691.853299158385</v>
      </c>
      <c r="BE154" s="58">
        <f>SUM($AH154:$AM154)/SUM($AH$190:$AM$190)*'Capital Spending'!R$12*$AO$1</f>
        <v>33700.252043668945</v>
      </c>
      <c r="BF154" s="58">
        <f>SUM($AH154:$AM154)/SUM($AH$190:$AM$190)*'Capital Spending'!S$12*$AO$1</f>
        <v>29595.244127266084</v>
      </c>
      <c r="BG154" s="58">
        <f>SUM($AH154:$AM154)/SUM($AH$190:$AM$190)*'Capital Spending'!T$12*$AO$1</f>
        <v>17507.073691420574</v>
      </c>
      <c r="BH154" s="58">
        <f>SUM($AH154:$AM154)/SUM($AH$190:$AM$190)*'Capital Spending'!U$12*$AO$1</f>
        <v>25445.601453817162</v>
      </c>
      <c r="BI154" s="19"/>
      <c r="BJ154" s="107">
        <f t="shared" si="320"/>
        <v>0</v>
      </c>
      <c r="BK154" s="31">
        <f>'[20]Retires (Asset and Reserve)'!M75</f>
        <v>0</v>
      </c>
      <c r="BL154" s="31">
        <f>'[20]Retires (Asset and Reserve)'!N75</f>
        <v>0</v>
      </c>
      <c r="BM154" s="31">
        <f>'[20]Retires (Asset and Reserve)'!O75</f>
        <v>0</v>
      </c>
      <c r="BN154" s="31">
        <f>'[20]Retires (Asset and Reserve)'!P75</f>
        <v>0</v>
      </c>
      <c r="BO154" s="31">
        <f>'[20]Retires (Asset and Reserve)'!Q75</f>
        <v>0</v>
      </c>
      <c r="BP154" s="31">
        <f>'[20]Retires (Asset and Reserve)'!R75</f>
        <v>0</v>
      </c>
      <c r="BQ154" s="18">
        <f t="shared" si="321"/>
        <v>0</v>
      </c>
      <c r="BR154" s="19">
        <f t="shared" si="369"/>
        <v>0</v>
      </c>
      <c r="BS154" s="19">
        <f t="shared" si="370"/>
        <v>0</v>
      </c>
      <c r="BT154" s="19">
        <f t="shared" si="371"/>
        <v>0</v>
      </c>
      <c r="BU154" s="19">
        <f t="shared" si="372"/>
        <v>0</v>
      </c>
      <c r="BV154" s="19">
        <f t="shared" si="373"/>
        <v>0</v>
      </c>
      <c r="BW154" s="19">
        <f t="shared" si="374"/>
        <v>0</v>
      </c>
      <c r="BX154" s="19">
        <f t="shared" si="375"/>
        <v>0</v>
      </c>
      <c r="BY154" s="19">
        <f t="shared" si="376"/>
        <v>0</v>
      </c>
      <c r="BZ154" s="19">
        <f t="shared" si="377"/>
        <v>0</v>
      </c>
      <c r="CA154" s="19">
        <f t="shared" si="378"/>
        <v>0</v>
      </c>
      <c r="CB154" s="19">
        <f t="shared" si="379"/>
        <v>0</v>
      </c>
      <c r="CC154" s="19">
        <f t="shared" si="380"/>
        <v>0</v>
      </c>
      <c r="CD154" s="19">
        <f t="shared" si="381"/>
        <v>0</v>
      </c>
      <c r="CE154" s="19">
        <f t="shared" si="382"/>
        <v>0</v>
      </c>
      <c r="CF154" s="19">
        <f t="shared" si="383"/>
        <v>0</v>
      </c>
      <c r="CG154" s="19">
        <f t="shared" si="384"/>
        <v>0</v>
      </c>
      <c r="CH154" s="19">
        <f t="shared" si="385"/>
        <v>0</v>
      </c>
      <c r="CI154" s="19">
        <f t="shared" si="386"/>
        <v>0</v>
      </c>
      <c r="CJ154" s="19">
        <f t="shared" si="387"/>
        <v>0</v>
      </c>
      <c r="CK154" s="19">
        <f t="shared" si="388"/>
        <v>0</v>
      </c>
      <c r="CL154" s="19"/>
      <c r="CM154" s="18">
        <f>'[20]Transfers (Asset and Reserve)'!N75</f>
        <v>0</v>
      </c>
      <c r="CN154" s="18">
        <f>'[20]Transfers (Asset and Reserve)'!O75</f>
        <v>0</v>
      </c>
      <c r="CO154" s="18">
        <f>'[20]Transfers (Asset and Reserve)'!P75</f>
        <v>0</v>
      </c>
      <c r="CP154" s="18">
        <f>'[20]Transfers (Asset and Reserve)'!Q75</f>
        <v>0</v>
      </c>
      <c r="CQ154" s="18">
        <f>'[20]Transfers (Asset and Reserve)'!R75</f>
        <v>0</v>
      </c>
      <c r="CR154" s="18">
        <f>'[20]Transfers (Asset and Reserve)'!S75</f>
        <v>0</v>
      </c>
      <c r="CS154" s="18">
        <v>0</v>
      </c>
      <c r="CT154" s="18">
        <v>0</v>
      </c>
      <c r="CU154" s="18">
        <v>0</v>
      </c>
      <c r="CV154" s="18">
        <v>0</v>
      </c>
      <c r="CW154" s="18">
        <v>0</v>
      </c>
      <c r="CX154" s="18">
        <v>0</v>
      </c>
      <c r="CY154" s="19">
        <v>0</v>
      </c>
      <c r="CZ154" s="19">
        <v>0</v>
      </c>
      <c r="DA154" s="19">
        <v>0</v>
      </c>
      <c r="DB154" s="19">
        <v>0</v>
      </c>
      <c r="DC154" s="19">
        <v>0</v>
      </c>
      <c r="DD154" s="19">
        <v>0</v>
      </c>
      <c r="DE154" s="19">
        <v>0</v>
      </c>
      <c r="DF154" s="19">
        <v>0</v>
      </c>
      <c r="DG154" s="19">
        <v>0</v>
      </c>
      <c r="DH154" s="19">
        <v>0</v>
      </c>
      <c r="DI154" s="19">
        <v>0</v>
      </c>
      <c r="DJ154" s="19">
        <v>0</v>
      </c>
      <c r="DK154" s="19">
        <v>0</v>
      </c>
      <c r="DL154" s="19">
        <v>0</v>
      </c>
      <c r="DM154" s="19">
        <v>0</v>
      </c>
      <c r="DN154" s="19"/>
    </row>
    <row r="155" spans="1:118">
      <c r="A155" s="48">
        <v>37905</v>
      </c>
      <c r="B155" s="34" t="s">
        <v>105</v>
      </c>
      <c r="C155" s="51">
        <f t="shared" si="290"/>
        <v>1753407.2767088378</v>
      </c>
      <c r="D155" s="51">
        <f>SUM(T155:AF155)/13</f>
        <v>2811184.1186289769</v>
      </c>
      <c r="E155" s="21">
        <f>'[20]Asset End Balances'!N76</f>
        <v>1407520.77</v>
      </c>
      <c r="F155" s="19">
        <f t="shared" si="342"/>
        <v>1407520.77</v>
      </c>
      <c r="G155" s="19">
        <f t="shared" si="343"/>
        <v>1651858.33</v>
      </c>
      <c r="H155" s="19">
        <f t="shared" si="344"/>
        <v>1652437.05</v>
      </c>
      <c r="I155" s="19">
        <f t="shared" si="345"/>
        <v>1653058.01</v>
      </c>
      <c r="J155" s="19">
        <f t="shared" si="346"/>
        <v>1653539.59</v>
      </c>
      <c r="K155" s="19">
        <f t="shared" si="347"/>
        <v>1652639.35</v>
      </c>
      <c r="L155" s="19">
        <f t="shared" si="348"/>
        <v>1749635.3138685552</v>
      </c>
      <c r="M155" s="19">
        <f t="shared" si="349"/>
        <v>1844335.1654123566</v>
      </c>
      <c r="N155" s="19">
        <f t="shared" si="350"/>
        <v>1916732.5634959817</v>
      </c>
      <c r="O155" s="19">
        <f t="shared" si="351"/>
        <v>1991280.6885140091</v>
      </c>
      <c r="P155" s="19">
        <f t="shared" si="352"/>
        <v>2076517.1457154015</v>
      </c>
      <c r="Q155" s="19">
        <f t="shared" si="353"/>
        <v>2137219.850208587</v>
      </c>
      <c r="R155" s="19">
        <f t="shared" si="354"/>
        <v>2199671.7108512544</v>
      </c>
      <c r="S155" s="19">
        <f t="shared" si="355"/>
        <v>2253998.8138304865</v>
      </c>
      <c r="T155" s="19">
        <f t="shared" si="356"/>
        <v>2331229.1710092109</v>
      </c>
      <c r="U155" s="19">
        <f t="shared" si="357"/>
        <v>2416100.6376735605</v>
      </c>
      <c r="V155" s="19">
        <f t="shared" si="358"/>
        <v>2518333.3215485807</v>
      </c>
      <c r="W155" s="19">
        <f t="shared" si="359"/>
        <v>2608553.1296620443</v>
      </c>
      <c r="X155" s="19">
        <f t="shared" si="360"/>
        <v>2718053.1640121997</v>
      </c>
      <c r="Y155" s="19">
        <f t="shared" si="361"/>
        <v>2816666.109099186</v>
      </c>
      <c r="Z155" s="19">
        <f t="shared" si="362"/>
        <v>2890772.4868371072</v>
      </c>
      <c r="AA155" s="19">
        <f t="shared" si="363"/>
        <v>2940201.0267008934</v>
      </c>
      <c r="AB155" s="19">
        <f t="shared" si="364"/>
        <v>3000048.5493362523</v>
      </c>
      <c r="AC155" s="19">
        <f t="shared" si="365"/>
        <v>3036263.4798426367</v>
      </c>
      <c r="AD155" s="19">
        <f t="shared" si="366"/>
        <v>3068067.0909254141</v>
      </c>
      <c r="AE155" s="19">
        <f t="shared" si="367"/>
        <v>3086880.5246137846</v>
      </c>
      <c r="AF155" s="19">
        <f t="shared" si="368"/>
        <v>3114224.8509158269</v>
      </c>
      <c r="AH155" s="18">
        <f>'[20]Additions (Asset and Reserve)'!O76</f>
        <v>0</v>
      </c>
      <c r="AI155" s="18">
        <f>'[20]Additions (Asset and Reserve)'!P76</f>
        <v>244337.56</v>
      </c>
      <c r="AJ155" s="18">
        <f>'[20]Additions (Asset and Reserve)'!Q76</f>
        <v>578.72</v>
      </c>
      <c r="AK155" s="18">
        <f>'[20]Additions (Asset and Reserve)'!R76</f>
        <v>620.96</v>
      </c>
      <c r="AL155" s="18">
        <f>'[20]Additions (Asset and Reserve)'!S76</f>
        <v>481.58</v>
      </c>
      <c r="AM155" s="18">
        <f>'[20]Additions (Asset and Reserve)'!T76</f>
        <v>12.4</v>
      </c>
      <c r="AN155" s="58">
        <f t="shared" si="319"/>
        <v>97357.104980195989</v>
      </c>
      <c r="AO155" s="58">
        <f t="shared" si="319"/>
        <v>95052.443634180323</v>
      </c>
      <c r="AP155" s="58">
        <f t="shared" si="319"/>
        <v>72666.952359710718</v>
      </c>
      <c r="AQ155" s="58">
        <f>SUM($AH155:$AM155)/SUM($AH$190:$AM$190)*'Capital Spending'!D$12*$AO$1</f>
        <v>74825.687007887187</v>
      </c>
      <c r="AR155" s="58">
        <f>SUM($AH155:$AM155)/SUM($AH$190:$AM$190)*'Capital Spending'!E$12*$AO$1</f>
        <v>85553.814622034464</v>
      </c>
      <c r="AS155" s="58">
        <f>SUM($AH155:$AM155)/SUM($AH$190:$AM$190)*'Capital Spending'!F$12*$AO$1</f>
        <v>60928.716394154784</v>
      </c>
      <c r="AT155" s="58">
        <f>SUM($AH155:$AM155)/SUM($AH$190:$AM$190)*'Capital Spending'!G$12*$AO$1</f>
        <v>62684.385105304726</v>
      </c>
      <c r="AU155" s="58">
        <f>SUM($AH155:$AM155)/SUM($AH$190:$AM$190)*'Capital Spending'!H$12*$AO$1</f>
        <v>54529.37686341926</v>
      </c>
      <c r="AV155" s="58">
        <f>SUM($AH155:$AM155)/SUM($AH$190:$AM$190)*'Capital Spending'!I$12*$AO$1</f>
        <v>77517.905814064521</v>
      </c>
      <c r="AW155" s="58">
        <f>SUM($AH155:$AM155)/SUM($AH$190:$AM$190)*'Capital Spending'!J$12*$AO$1</f>
        <v>85187.465130628902</v>
      </c>
      <c r="AX155" s="58">
        <f>SUM($AH155:$AM155)/SUM($AH$190:$AM$190)*'Capital Spending'!K$12*$AO$1</f>
        <v>102613.32265243038</v>
      </c>
      <c r="AY155" s="58">
        <f>SUM($AH155:$AM155)/SUM($AH$190:$AM$190)*'Capital Spending'!L$12*$AO$1</f>
        <v>90555.719841071768</v>
      </c>
      <c r="AZ155" s="58">
        <f>SUM($AH155:$AM155)/SUM($AH$190:$AM$190)*'Capital Spending'!M$12*$AO$1</f>
        <v>109907.73135684239</v>
      </c>
      <c r="BA155" s="58">
        <f>SUM($AH155:$AM155)/SUM($AH$190:$AM$190)*'Capital Spending'!N$12*$AO$1</f>
        <v>98980.106638771525</v>
      </c>
      <c r="BB155" s="58">
        <f>SUM($AH155:$AM155)/SUM($AH$190:$AM$190)*'Capital Spending'!O$12*$AO$1</f>
        <v>74382.294988171037</v>
      </c>
      <c r="BC155" s="58">
        <f>SUM($AH155:$AM155)/SUM($AH$190:$AM$190)*'Capital Spending'!P$12*$AO$1</f>
        <v>49612.575127948046</v>
      </c>
      <c r="BD155" s="58">
        <f>SUM($AH155:$AM155)/SUM($AH$190:$AM$190)*'Capital Spending'!Q$12*$AO$1</f>
        <v>60070.35047263631</v>
      </c>
      <c r="BE155" s="58">
        <f>SUM($AH155:$AM155)/SUM($AH$190:$AM$190)*'Capital Spending'!R$12*$AO$1</f>
        <v>36349.768078376444</v>
      </c>
      <c r="BF155" s="58">
        <f>SUM($AH155:$AM155)/SUM($AH$190:$AM$190)*'Capital Spending'!S$12*$AO$1</f>
        <v>31922.024169286735</v>
      </c>
      <c r="BG155" s="58">
        <f>SUM($AH155:$AM155)/SUM($AH$190:$AM$190)*'Capital Spending'!T$12*$AO$1</f>
        <v>18883.480977814706</v>
      </c>
      <c r="BH155" s="58">
        <f>SUM($AH155:$AM155)/SUM($AH$190:$AM$190)*'Capital Spending'!U$12*$AO$1</f>
        <v>27446.13631561297</v>
      </c>
      <c r="BI155" s="19"/>
      <c r="BJ155" s="107">
        <f t="shared" si="320"/>
        <v>-3.7094479310389962E-3</v>
      </c>
      <c r="BK155" s="31">
        <f>'[20]Retires (Asset and Reserve)'!M76</f>
        <v>0</v>
      </c>
      <c r="BL155" s="31">
        <f>'[20]Retires (Asset and Reserve)'!N76</f>
        <v>0</v>
      </c>
      <c r="BM155" s="31">
        <f>'[20]Retires (Asset and Reserve)'!O76</f>
        <v>0</v>
      </c>
      <c r="BN155" s="31">
        <f>'[20]Retires (Asset and Reserve)'!P76</f>
        <v>0</v>
      </c>
      <c r="BO155" s="31">
        <f>'[20]Retires (Asset and Reserve)'!Q76</f>
        <v>0</v>
      </c>
      <c r="BP155" s="31">
        <f>'[20]Retires (Asset and Reserve)'!R76</f>
        <v>-912.64</v>
      </c>
      <c r="BQ155" s="18">
        <f t="shared" si="321"/>
        <v>-361.14111164073438</v>
      </c>
      <c r="BR155" s="19">
        <f t="shared" si="369"/>
        <v>-352.59209037901098</v>
      </c>
      <c r="BS155" s="19">
        <f t="shared" si="370"/>
        <v>-269.55427608563821</v>
      </c>
      <c r="BT155" s="19">
        <f t="shared" si="371"/>
        <v>-277.56198985997861</v>
      </c>
      <c r="BU155" s="19">
        <f t="shared" si="372"/>
        <v>-317.35742064219954</v>
      </c>
      <c r="BV155" s="19">
        <f t="shared" si="373"/>
        <v>-226.01190096915923</v>
      </c>
      <c r="BW155" s="19">
        <f t="shared" si="374"/>
        <v>-232.52446263732429</v>
      </c>
      <c r="BX155" s="19">
        <f t="shared" si="375"/>
        <v>-202.27388418685629</v>
      </c>
      <c r="BY155" s="19">
        <f t="shared" si="376"/>
        <v>-287.54863534045739</v>
      </c>
      <c r="BZ155" s="19">
        <f t="shared" si="377"/>
        <v>-315.99846627926803</v>
      </c>
      <c r="CA155" s="19">
        <f t="shared" si="378"/>
        <v>-380.6387774100948</v>
      </c>
      <c r="CB155" s="19">
        <f t="shared" si="379"/>
        <v>-335.91172760821064</v>
      </c>
      <c r="CC155" s="19">
        <f t="shared" si="380"/>
        <v>-407.69700668682879</v>
      </c>
      <c r="CD155" s="19">
        <f t="shared" si="381"/>
        <v>-367.16155178521024</v>
      </c>
      <c r="CE155" s="19">
        <f t="shared" si="382"/>
        <v>-275.91725024980337</v>
      </c>
      <c r="CF155" s="19">
        <f t="shared" si="383"/>
        <v>-184.03526416188365</v>
      </c>
      <c r="CG155" s="19">
        <f t="shared" si="384"/>
        <v>-222.82783727750814</v>
      </c>
      <c r="CH155" s="19">
        <f t="shared" si="385"/>
        <v>-134.83757199208085</v>
      </c>
      <c r="CI155" s="19">
        <f t="shared" si="386"/>
        <v>-118.4130865093375</v>
      </c>
      <c r="CJ155" s="19">
        <f t="shared" si="387"/>
        <v>-70.047289443969007</v>
      </c>
      <c r="CK155" s="19">
        <f t="shared" si="388"/>
        <v>-101.81001357096478</v>
      </c>
      <c r="CL155" s="19"/>
      <c r="CM155" s="18">
        <f>'[20]Transfers (Asset and Reserve)'!N76</f>
        <v>0</v>
      </c>
      <c r="CN155" s="18">
        <f>'[20]Transfers (Asset and Reserve)'!O76</f>
        <v>0</v>
      </c>
      <c r="CO155" s="18">
        <f>'[20]Transfers (Asset and Reserve)'!P76</f>
        <v>0</v>
      </c>
      <c r="CP155" s="18">
        <f>'[20]Transfers (Asset and Reserve)'!Q76</f>
        <v>0</v>
      </c>
      <c r="CQ155" s="18">
        <f>'[20]Transfers (Asset and Reserve)'!R76</f>
        <v>0</v>
      </c>
      <c r="CR155" s="18">
        <f>'[20]Transfers (Asset and Reserve)'!S76</f>
        <v>0</v>
      </c>
      <c r="CS155" s="18">
        <v>0</v>
      </c>
      <c r="CT155" s="18">
        <v>0</v>
      </c>
      <c r="CU155" s="18">
        <v>0</v>
      </c>
      <c r="CV155" s="18">
        <v>0</v>
      </c>
      <c r="CW155" s="18">
        <v>0</v>
      </c>
      <c r="CX155" s="18">
        <v>0</v>
      </c>
      <c r="CY155" s="19">
        <v>0</v>
      </c>
      <c r="CZ155" s="19">
        <v>0</v>
      </c>
      <c r="DA155" s="19">
        <v>0</v>
      </c>
      <c r="DB155" s="19">
        <v>0</v>
      </c>
      <c r="DC155" s="19">
        <v>0</v>
      </c>
      <c r="DD155" s="19">
        <v>0</v>
      </c>
      <c r="DE155" s="19">
        <v>0</v>
      </c>
      <c r="DF155" s="19">
        <v>0</v>
      </c>
      <c r="DG155" s="19">
        <v>0</v>
      </c>
      <c r="DH155" s="19">
        <v>0</v>
      </c>
      <c r="DI155" s="19">
        <v>0</v>
      </c>
      <c r="DJ155" s="19">
        <v>0</v>
      </c>
      <c r="DK155" s="19">
        <v>0</v>
      </c>
      <c r="DL155" s="19">
        <v>0</v>
      </c>
      <c r="DM155" s="19">
        <v>0</v>
      </c>
      <c r="DN155" s="19"/>
    </row>
    <row r="156" spans="1:118">
      <c r="A156" s="48">
        <v>38000</v>
      </c>
      <c r="B156" s="34" t="s">
        <v>56</v>
      </c>
      <c r="C156" s="51">
        <f t="shared" si="290"/>
        <v>115920465.59676665</v>
      </c>
      <c r="D156" s="51">
        <f t="shared" si="291"/>
        <v>139868620.0155507</v>
      </c>
      <c r="E156" s="21">
        <f>'[20]Asset End Balances'!N77</f>
        <v>109091166.88</v>
      </c>
      <c r="F156" s="19">
        <f t="shared" si="342"/>
        <v>109630915.72</v>
      </c>
      <c r="G156" s="19">
        <f t="shared" si="343"/>
        <v>110355437.14999999</v>
      </c>
      <c r="H156" s="19">
        <f t="shared" si="344"/>
        <v>111388651.73999999</v>
      </c>
      <c r="I156" s="19">
        <f t="shared" si="345"/>
        <v>112276164.13999999</v>
      </c>
      <c r="J156" s="19">
        <f t="shared" si="346"/>
        <v>113498158.93999998</v>
      </c>
      <c r="K156" s="19">
        <f t="shared" si="347"/>
        <v>114465764.43999998</v>
      </c>
      <c r="L156" s="19">
        <f t="shared" si="348"/>
        <v>116592548.42650066</v>
      </c>
      <c r="M156" s="19">
        <f t="shared" si="349"/>
        <v>118668986.65912946</v>
      </c>
      <c r="N156" s="19">
        <f t="shared" si="350"/>
        <v>120256409.68960965</v>
      </c>
      <c r="O156" s="19">
        <f t="shared" si="351"/>
        <v>121890990.67822529</v>
      </c>
      <c r="P156" s="19">
        <f t="shared" si="352"/>
        <v>123759929.60116474</v>
      </c>
      <c r="Q156" s="19">
        <f t="shared" si="353"/>
        <v>125090928.6933367</v>
      </c>
      <c r="R156" s="19">
        <f t="shared" si="354"/>
        <v>126460280.69361158</v>
      </c>
      <c r="S156" s="19">
        <f t="shared" si="355"/>
        <v>127651485.02872992</v>
      </c>
      <c r="T156" s="19">
        <f t="shared" si="356"/>
        <v>129344878.03570108</v>
      </c>
      <c r="U156" s="19">
        <f t="shared" si="357"/>
        <v>131205813.9861616</v>
      </c>
      <c r="V156" s="19">
        <f t="shared" si="358"/>
        <v>133447421.0210381</v>
      </c>
      <c r="W156" s="19">
        <f t="shared" si="359"/>
        <v>135425627.48972067</v>
      </c>
      <c r="X156" s="19">
        <f t="shared" si="360"/>
        <v>137826582.23349515</v>
      </c>
      <c r="Y156" s="19">
        <f t="shared" si="361"/>
        <v>139988820.99176851</v>
      </c>
      <c r="Z156" s="19">
        <f t="shared" si="362"/>
        <v>141613715.99960786</v>
      </c>
      <c r="AA156" s="19">
        <f t="shared" si="363"/>
        <v>142697511.89034072</v>
      </c>
      <c r="AB156" s="19">
        <f t="shared" si="364"/>
        <v>144009759.82000825</v>
      </c>
      <c r="AC156" s="19">
        <f t="shared" si="365"/>
        <v>144803827.23478839</v>
      </c>
      <c r="AD156" s="19">
        <f t="shared" si="366"/>
        <v>145501169.76396215</v>
      </c>
      <c r="AE156" s="19">
        <f t="shared" si="367"/>
        <v>145913682.90269172</v>
      </c>
      <c r="AF156" s="19">
        <f t="shared" si="368"/>
        <v>146513248.83287457</v>
      </c>
      <c r="AH156" s="18">
        <f>'[20]Additions (Asset and Reserve)'!O77</f>
        <v>660475.62</v>
      </c>
      <c r="AI156" s="18">
        <f>'[20]Additions (Asset and Reserve)'!P77</f>
        <v>929841.63</v>
      </c>
      <c r="AJ156" s="18">
        <f>'[20]Additions (Asset and Reserve)'!Q77</f>
        <v>1145165.01</v>
      </c>
      <c r="AK156" s="18">
        <f>'[20]Additions (Asset and Reserve)'!R77</f>
        <v>1173463.52</v>
      </c>
      <c r="AL156" s="18">
        <f>'[20]Additions (Asset and Reserve)'!S77</f>
        <v>1280675.3799999999</v>
      </c>
      <c r="AM156" s="18">
        <f>'[20]Additions (Asset and Reserve)'!T77</f>
        <v>1138758.49</v>
      </c>
      <c r="AN156" s="58">
        <f t="shared" si="319"/>
        <v>2504205.4497782276</v>
      </c>
      <c r="AO156" s="58">
        <f t="shared" si="319"/>
        <v>2444925.2821545121</v>
      </c>
      <c r="AP156" s="58">
        <f t="shared" si="319"/>
        <v>1869128.8956771945</v>
      </c>
      <c r="AQ156" s="58">
        <f>SUM($AH156:$AM156)/SUM($AH$190:$AM$190)*'Capital Spending'!D$12*$AO$1</f>
        <v>1924655.5577702001</v>
      </c>
      <c r="AR156" s="58">
        <f>SUM($AH156:$AM156)/SUM($AH$190:$AM$190)*'Capital Spending'!E$12*$AO$1</f>
        <v>2200602.9130528858</v>
      </c>
      <c r="AS156" s="58">
        <f>SUM($AH156:$AM156)/SUM($AH$190:$AM$190)*'Capital Spending'!F$12*$AO$1</f>
        <v>1567199.678680578</v>
      </c>
      <c r="AT156" s="58">
        <f>SUM($AH156:$AM156)/SUM($AH$190:$AM$190)*'Capital Spending'!G$12*$AO$1</f>
        <v>1612358.7367211918</v>
      </c>
      <c r="AU156" s="58">
        <f>SUM($AH156:$AM156)/SUM($AH$190:$AM$190)*'Capital Spending'!H$12*$AO$1</f>
        <v>1402596.7877964568</v>
      </c>
      <c r="AV156" s="58">
        <f>SUM($AH156:$AM156)/SUM($AH$190:$AM$190)*'Capital Spending'!I$12*$AO$1</f>
        <v>1993904.4226352358</v>
      </c>
      <c r="AW156" s="58">
        <f>SUM($AH156:$AM156)/SUM($AH$190:$AM$190)*'Capital Spending'!J$12*$AO$1</f>
        <v>2191179.7241332079</v>
      </c>
      <c r="AX156" s="58">
        <f>SUM($AH156:$AM156)/SUM($AH$190:$AM$190)*'Capital Spending'!K$12*$AO$1</f>
        <v>2639405.1246525724</v>
      </c>
      <c r="AY156" s="58">
        <f>SUM($AH156:$AM156)/SUM($AH$190:$AM$190)*'Capital Spending'!L$12*$AO$1</f>
        <v>2329261.1995881656</v>
      </c>
      <c r="AZ156" s="58">
        <f>SUM($AH156:$AM156)/SUM($AH$190:$AM$190)*'Capital Spending'!M$12*$AO$1</f>
        <v>2827030.8560690321</v>
      </c>
      <c r="BA156" s="58">
        <f>SUM($AH156:$AM156)/SUM($AH$190:$AM$190)*'Capital Spending'!N$12*$AO$1</f>
        <v>2545952.0649762731</v>
      </c>
      <c r="BB156" s="58">
        <f>SUM($AH156:$AM156)/SUM($AH$190:$AM$190)*'Capital Spending'!O$12*$AO$1</f>
        <v>1913250.6920196498</v>
      </c>
      <c r="BC156" s="58">
        <f>SUM($AH156:$AM156)/SUM($AH$190:$AM$190)*'Capital Spending'!P$12*$AO$1</f>
        <v>1276127.5208235874</v>
      </c>
      <c r="BD156" s="58">
        <f>SUM($AH156:$AM156)/SUM($AH$190:$AM$190)*'Capital Spending'!Q$12*$AO$1</f>
        <v>1545120.9139205974</v>
      </c>
      <c r="BE156" s="58">
        <f>SUM($AH156:$AM156)/SUM($AH$190:$AM$190)*'Capital Spending'!R$12*$AO$1</f>
        <v>934983.50570881681</v>
      </c>
      <c r="BF156" s="58">
        <f>SUM($AH156:$AM156)/SUM($AH$190:$AM$190)*'Capital Spending'!S$12*$AO$1</f>
        <v>821093.71379665704</v>
      </c>
      <c r="BG156" s="58">
        <f>SUM($AH156:$AM156)/SUM($AH$190:$AM$190)*'Capital Spending'!T$12*$AO$1</f>
        <v>485718.18138025206</v>
      </c>
      <c r="BH156" s="58">
        <f>SUM($AH156:$AM156)/SUM($AH$190:$AM$190)*'Capital Spending'!U$12*$AO$1</f>
        <v>705965.57026726578</v>
      </c>
      <c r="BI156" s="19"/>
      <c r="BJ156" s="107">
        <f t="shared" si="320"/>
        <v>-0.15071505547237513</v>
      </c>
      <c r="BK156" s="31">
        <f>'[20]Retires (Asset and Reserve)'!M77</f>
        <v>-120726.78</v>
      </c>
      <c r="BL156" s="31">
        <f>'[20]Retires (Asset and Reserve)'!N77</f>
        <v>-205320.2</v>
      </c>
      <c r="BM156" s="31">
        <f>'[20]Retires (Asset and Reserve)'!O77</f>
        <v>-111950.42</v>
      </c>
      <c r="BN156" s="31">
        <f>'[20]Retires (Asset and Reserve)'!P77</f>
        <v>-285951.12</v>
      </c>
      <c r="BO156" s="31">
        <f>'[20]Retires (Asset and Reserve)'!Q77</f>
        <v>-58680.58</v>
      </c>
      <c r="BP156" s="31">
        <f>'[20]Retires (Asset and Reserve)'!R77</f>
        <v>-171152.99</v>
      </c>
      <c r="BQ156" s="18">
        <f t="shared" si="321"/>
        <v>-377421.46327754966</v>
      </c>
      <c r="BR156" s="19">
        <f t="shared" si="369"/>
        <v>-368487.04952572973</v>
      </c>
      <c r="BS156" s="19">
        <f t="shared" si="370"/>
        <v>-281705.8651970076</v>
      </c>
      <c r="BT156" s="19">
        <f t="shared" si="371"/>
        <v>-290074.56915455079</v>
      </c>
      <c r="BU156" s="19">
        <f t="shared" si="372"/>
        <v>-331663.99011343595</v>
      </c>
      <c r="BV156" s="19">
        <f t="shared" si="373"/>
        <v>-236200.58650863179</v>
      </c>
      <c r="BW156" s="19">
        <f t="shared" si="374"/>
        <v>-243006.73644630311</v>
      </c>
      <c r="BX156" s="19">
        <f t="shared" si="375"/>
        <v>-211392.45267811816</v>
      </c>
      <c r="BY156" s="19">
        <f t="shared" si="376"/>
        <v>-300511.41566408367</v>
      </c>
      <c r="BZ156" s="19">
        <f t="shared" si="377"/>
        <v>-330243.77367268008</v>
      </c>
      <c r="CA156" s="19">
        <f t="shared" si="378"/>
        <v>-397798.08977608365</v>
      </c>
      <c r="CB156" s="19">
        <f t="shared" si="379"/>
        <v>-351054.73090558138</v>
      </c>
      <c r="CC156" s="19">
        <f t="shared" si="380"/>
        <v>-426076.1122945603</v>
      </c>
      <c r="CD156" s="19">
        <f t="shared" si="381"/>
        <v>-383713.30670290702</v>
      </c>
      <c r="CE156" s="19">
        <f t="shared" si="382"/>
        <v>-288355.68418030161</v>
      </c>
      <c r="CF156" s="19">
        <f t="shared" si="383"/>
        <v>-192331.63009075151</v>
      </c>
      <c r="CG156" s="19">
        <f t="shared" si="384"/>
        <v>-232872.98425306979</v>
      </c>
      <c r="CH156" s="19">
        <f t="shared" si="385"/>
        <v>-140916.09092866009</v>
      </c>
      <c r="CI156" s="19">
        <f t="shared" si="386"/>
        <v>-123751.18462288167</v>
      </c>
      <c r="CJ156" s="19">
        <f t="shared" si="387"/>
        <v>-73205.042650665855</v>
      </c>
      <c r="CK156" s="19">
        <f t="shared" si="388"/>
        <v>-106399.6400844179</v>
      </c>
      <c r="CL156" s="19"/>
      <c r="CM156" s="18">
        <f>'[20]Transfers (Asset and Reserve)'!N77</f>
        <v>0</v>
      </c>
      <c r="CN156" s="18">
        <f>'[20]Transfers (Asset and Reserve)'!O77</f>
        <v>0</v>
      </c>
      <c r="CO156" s="18">
        <f>'[20]Transfers (Asset and Reserve)'!P77</f>
        <v>0</v>
      </c>
      <c r="CP156" s="18">
        <f>'[20]Transfers (Asset and Reserve)'!Q77</f>
        <v>0</v>
      </c>
      <c r="CQ156" s="18">
        <f>'[20]Transfers (Asset and Reserve)'!R77</f>
        <v>0</v>
      </c>
      <c r="CR156" s="18">
        <f>'[20]Transfers (Asset and Reserve)'!S77</f>
        <v>0</v>
      </c>
      <c r="CS156" s="18">
        <v>0</v>
      </c>
      <c r="CT156" s="18">
        <v>0</v>
      </c>
      <c r="CU156" s="18">
        <v>0</v>
      </c>
      <c r="CV156" s="18">
        <v>0</v>
      </c>
      <c r="CW156" s="18">
        <v>0</v>
      </c>
      <c r="CX156" s="18">
        <v>0</v>
      </c>
      <c r="CY156" s="19">
        <v>0</v>
      </c>
      <c r="CZ156" s="19">
        <v>0</v>
      </c>
      <c r="DA156" s="19">
        <v>0</v>
      </c>
      <c r="DB156" s="19">
        <v>0</v>
      </c>
      <c r="DC156" s="19">
        <v>0</v>
      </c>
      <c r="DD156" s="19">
        <v>0</v>
      </c>
      <c r="DE156" s="19">
        <v>0</v>
      </c>
      <c r="DF156" s="19">
        <v>0</v>
      </c>
      <c r="DG156" s="19">
        <v>0</v>
      </c>
      <c r="DH156" s="19">
        <v>0</v>
      </c>
      <c r="DI156" s="19">
        <v>0</v>
      </c>
      <c r="DJ156" s="19">
        <v>0</v>
      </c>
      <c r="DK156" s="19">
        <v>0</v>
      </c>
      <c r="DL156" s="19">
        <v>0</v>
      </c>
      <c r="DM156" s="19">
        <v>0</v>
      </c>
      <c r="DN156" s="19"/>
    </row>
    <row r="157" spans="1:118">
      <c r="A157" s="48">
        <v>38100</v>
      </c>
      <c r="B157" s="34" t="s">
        <v>57</v>
      </c>
      <c r="C157" s="51">
        <f t="shared" si="290"/>
        <v>30218955.663557205</v>
      </c>
      <c r="D157" s="51">
        <f t="shared" si="291"/>
        <v>41724894.701585218</v>
      </c>
      <c r="E157" s="21">
        <f>'[20]Asset End Balances'!N78</f>
        <v>26827705.460000001</v>
      </c>
      <c r="F157" s="19">
        <f t="shared" si="342"/>
        <v>27534328.710000001</v>
      </c>
      <c r="G157" s="19">
        <f t="shared" si="343"/>
        <v>27728184.890000001</v>
      </c>
      <c r="H157" s="19">
        <f t="shared" si="344"/>
        <v>28179621.93</v>
      </c>
      <c r="I157" s="19">
        <f t="shared" si="345"/>
        <v>28642756.82</v>
      </c>
      <c r="J157" s="19">
        <f t="shared" si="346"/>
        <v>28827331.800000001</v>
      </c>
      <c r="K157" s="19">
        <f t="shared" si="347"/>
        <v>29429168.18</v>
      </c>
      <c r="L157" s="19">
        <f t="shared" si="348"/>
        <v>30458593.954229407</v>
      </c>
      <c r="M157" s="19">
        <f t="shared" si="349"/>
        <v>31463650.908217691</v>
      </c>
      <c r="N157" s="19">
        <f t="shared" si="350"/>
        <v>32232010.17392309</v>
      </c>
      <c r="O157" s="19">
        <f t="shared" si="351"/>
        <v>33023195.273315791</v>
      </c>
      <c r="P157" s="19">
        <f t="shared" si="352"/>
        <v>33927816.480709769</v>
      </c>
      <c r="Q157" s="19">
        <f t="shared" si="353"/>
        <v>34572059.045847826</v>
      </c>
      <c r="R157" s="19">
        <f t="shared" si="354"/>
        <v>35234865.542428114</v>
      </c>
      <c r="S157" s="19">
        <f t="shared" si="355"/>
        <v>35811443.348509051</v>
      </c>
      <c r="T157" s="19">
        <f t="shared" si="356"/>
        <v>36631095.188254267</v>
      </c>
      <c r="U157" s="19">
        <f t="shared" si="357"/>
        <v>37531842.722443752</v>
      </c>
      <c r="V157" s="19">
        <f t="shared" si="358"/>
        <v>38616846.216941848</v>
      </c>
      <c r="W157" s="19">
        <f t="shared" si="359"/>
        <v>39574356.118527964</v>
      </c>
      <c r="X157" s="19">
        <f t="shared" si="360"/>
        <v>40736488.573769212</v>
      </c>
      <c r="Y157" s="19">
        <f t="shared" si="361"/>
        <v>41783075.496527992</v>
      </c>
      <c r="Z157" s="19">
        <f t="shared" si="362"/>
        <v>42569572.297380216</v>
      </c>
      <c r="AA157" s="19">
        <f t="shared" si="363"/>
        <v>43094161.26880651</v>
      </c>
      <c r="AB157" s="19">
        <f t="shared" si="364"/>
        <v>43729327.721795268</v>
      </c>
      <c r="AC157" s="19">
        <f t="shared" si="365"/>
        <v>44113679.620454885</v>
      </c>
      <c r="AD157" s="19">
        <f t="shared" si="366"/>
        <v>44451213.839987427</v>
      </c>
      <c r="AE157" s="19">
        <f t="shared" si="367"/>
        <v>44650882.287705623</v>
      </c>
      <c r="AF157" s="19">
        <f t="shared" si="368"/>
        <v>44941089.768012822</v>
      </c>
      <c r="AH157" s="18">
        <f>'[20]Additions (Asset and Reserve)'!O78</f>
        <v>706669.93</v>
      </c>
      <c r="AI157" s="18">
        <f>'[20]Additions (Asset and Reserve)'!P78</f>
        <v>227377.45</v>
      </c>
      <c r="AJ157" s="18">
        <f>'[20]Additions (Asset and Reserve)'!Q78</f>
        <v>451437.04</v>
      </c>
      <c r="AK157" s="18">
        <f>'[20]Additions (Asset and Reserve)'!R78</f>
        <v>490465</v>
      </c>
      <c r="AL157" s="18">
        <f>'[20]Additions (Asset and Reserve)'!S78</f>
        <v>260379.06</v>
      </c>
      <c r="AM157" s="18">
        <f>'[20]Additions (Asset and Reserve)'!T78</f>
        <v>601836.38</v>
      </c>
      <c r="AN157" s="58">
        <f t="shared" si="319"/>
        <v>1083520.2285632843</v>
      </c>
      <c r="AO157" s="58">
        <f t="shared" si="319"/>
        <v>1057870.8710879995</v>
      </c>
      <c r="AP157" s="58">
        <f t="shared" si="319"/>
        <v>808735.14928168047</v>
      </c>
      <c r="AQ157" s="58">
        <f>SUM($AH157:$AM157)/SUM($AH$190:$AM$190)*'Capital Spending'!D$12*$AO$1</f>
        <v>832760.43906279572</v>
      </c>
      <c r="AR157" s="58">
        <f>SUM($AH157:$AM157)/SUM($AH$190:$AM$190)*'Capital Spending'!E$12*$AO$1</f>
        <v>952157.40846632782</v>
      </c>
      <c r="AS157" s="58">
        <f>SUM($AH157:$AM157)/SUM($AH$190:$AM$190)*'Capital Spending'!F$12*$AO$1</f>
        <v>678096.34157559578</v>
      </c>
      <c r="AT157" s="58">
        <f>SUM($AH157:$AM157)/SUM($AH$190:$AM$190)*'Capital Spending'!G$12*$AO$1</f>
        <v>697635.77389102418</v>
      </c>
      <c r="AU157" s="58">
        <f>SUM($AH157:$AM157)/SUM($AH$190:$AM$190)*'Capital Spending'!H$12*$AO$1</f>
        <v>606875.92235290981</v>
      </c>
      <c r="AV157" s="58">
        <f>SUM($AH157:$AM157)/SUM($AH$190:$AM$190)*'Capital Spending'!I$12*$AO$1</f>
        <v>862723.05490685767</v>
      </c>
      <c r="AW157" s="58">
        <f>SUM($AH157:$AM157)/SUM($AH$190:$AM$190)*'Capital Spending'!J$12*$AO$1</f>
        <v>948080.18077203119</v>
      </c>
      <c r="AX157" s="58">
        <f>SUM($AH157:$AM157)/SUM($AH$190:$AM$190)*'Capital Spending'!K$12*$AO$1</f>
        <v>1142018.4570670619</v>
      </c>
      <c r="AY157" s="58">
        <f>SUM($AH157:$AM157)/SUM($AH$190:$AM$190)*'Capital Spending'!L$12*$AO$1</f>
        <v>1007825.3074582466</v>
      </c>
      <c r="AZ157" s="58">
        <f>SUM($AH157:$AM157)/SUM($AH$190:$AM$190)*'Capital Spending'!M$12*$AO$1</f>
        <v>1223200.4045812802</v>
      </c>
      <c r="BA157" s="58">
        <f>SUM($AH157:$AM157)/SUM($AH$190:$AM$190)*'Capital Spending'!N$12*$AO$1</f>
        <v>1101583.1642721479</v>
      </c>
      <c r="BB157" s="58">
        <f>SUM($AH157:$AM157)/SUM($AH$190:$AM$190)*'Capital Spending'!O$12*$AO$1</f>
        <v>827825.77895099681</v>
      </c>
      <c r="BC157" s="58">
        <f>SUM($AH157:$AM157)/SUM($AH$190:$AM$190)*'Capital Spending'!P$12*$AO$1</f>
        <v>552155.1688824587</v>
      </c>
      <c r="BD157" s="58">
        <f>SUM($AH157:$AM157)/SUM($AH$190:$AM$190)*'Capital Spending'!Q$12*$AO$1</f>
        <v>668543.29622093146</v>
      </c>
      <c r="BE157" s="58">
        <f>SUM($AH157:$AM157)/SUM($AH$190:$AM$190)*'Capital Spending'!R$12*$AO$1</f>
        <v>404548.89270296722</v>
      </c>
      <c r="BF157" s="58">
        <f>SUM($AH157:$AM157)/SUM($AH$190:$AM$190)*'Capital Spending'!S$12*$AO$1</f>
        <v>355271.02958889381</v>
      </c>
      <c r="BG157" s="58">
        <f>SUM($AH157:$AM157)/SUM($AH$190:$AM$190)*'Capital Spending'!T$12*$AO$1</f>
        <v>210160.66191896569</v>
      </c>
      <c r="BH157" s="58">
        <f>SUM($AH157:$AM157)/SUM($AH$190:$AM$190)*'Capital Spending'!U$12*$AO$1</f>
        <v>305457.35619317461</v>
      </c>
      <c r="BI157" s="19"/>
      <c r="BJ157" s="107">
        <f t="shared" si="320"/>
        <v>-4.9924729513912476E-2</v>
      </c>
      <c r="BK157" s="31">
        <f>'[20]Retires (Asset and Reserve)'!M78</f>
        <v>-46.68</v>
      </c>
      <c r="BL157" s="31">
        <f>'[20]Retires (Asset and Reserve)'!N78</f>
        <v>-33521.269999999997</v>
      </c>
      <c r="BM157" s="31">
        <f>'[20]Retires (Asset and Reserve)'!O78</f>
        <v>0</v>
      </c>
      <c r="BN157" s="31">
        <f>'[20]Retires (Asset and Reserve)'!P78</f>
        <v>-27330.11</v>
      </c>
      <c r="BO157" s="31">
        <f>'[20]Retires (Asset and Reserve)'!Q78</f>
        <v>-75804.08</v>
      </c>
      <c r="BP157" s="31">
        <f>'[20]Retires (Asset and Reserve)'!R78</f>
        <v>0</v>
      </c>
      <c r="BQ157" s="18">
        <f t="shared" si="321"/>
        <v>-54094.454333874593</v>
      </c>
      <c r="BR157" s="19">
        <f t="shared" si="369"/>
        <v>-52813.917099715349</v>
      </c>
      <c r="BS157" s="19">
        <f t="shared" si="370"/>
        <v>-40375.883576281522</v>
      </c>
      <c r="BT157" s="19">
        <f t="shared" si="371"/>
        <v>-41575.33967009707</v>
      </c>
      <c r="BU157" s="19">
        <f t="shared" si="372"/>
        <v>-47536.201072349293</v>
      </c>
      <c r="BV157" s="19">
        <f t="shared" si="373"/>
        <v>-33853.77643753522</v>
      </c>
      <c r="BW157" s="19">
        <f t="shared" si="374"/>
        <v>-34829.277310738384</v>
      </c>
      <c r="BX157" s="19">
        <f t="shared" si="375"/>
        <v>-30298.116271975174</v>
      </c>
      <c r="BY157" s="19">
        <f t="shared" si="376"/>
        <v>-43071.215161641128</v>
      </c>
      <c r="BZ157" s="19">
        <f t="shared" si="377"/>
        <v>-47332.646582544898</v>
      </c>
      <c r="CA157" s="19">
        <f t="shared" si="378"/>
        <v>-57014.962568968731</v>
      </c>
      <c r="CB157" s="19">
        <f t="shared" si="379"/>
        <v>-50315.405872128642</v>
      </c>
      <c r="CC157" s="19">
        <f t="shared" si="380"/>
        <v>-61067.949340028717</v>
      </c>
      <c r="CD157" s="19">
        <f t="shared" si="381"/>
        <v>-54996.241513366796</v>
      </c>
      <c r="CE157" s="19">
        <f t="shared" si="382"/>
        <v>-41328.978098772415</v>
      </c>
      <c r="CF157" s="19">
        <f t="shared" si="383"/>
        <v>-27566.197456165413</v>
      </c>
      <c r="CG157" s="19">
        <f t="shared" si="384"/>
        <v>-33376.843232169471</v>
      </c>
      <c r="CH157" s="19">
        <f t="shared" si="385"/>
        <v>-20196.994043348441</v>
      </c>
      <c r="CI157" s="19">
        <f t="shared" si="386"/>
        <v>-17736.81005635472</v>
      </c>
      <c r="CJ157" s="19">
        <f t="shared" si="387"/>
        <v>-10492.214200769169</v>
      </c>
      <c r="CK157" s="19">
        <f t="shared" si="388"/>
        <v>-15249.87588597906</v>
      </c>
      <c r="CL157" s="19"/>
      <c r="CM157" s="18">
        <f>'[20]Transfers (Asset and Reserve)'!N78</f>
        <v>0</v>
      </c>
      <c r="CN157" s="18">
        <f>'[20]Transfers (Asset and Reserve)'!O78</f>
        <v>0</v>
      </c>
      <c r="CO157" s="18">
        <f>'[20]Transfers (Asset and Reserve)'!P78</f>
        <v>0</v>
      </c>
      <c r="CP157" s="18">
        <f>'[20]Transfers (Asset and Reserve)'!Q78</f>
        <v>0</v>
      </c>
      <c r="CQ157" s="18">
        <f>'[20]Transfers (Asset and Reserve)'!R78</f>
        <v>0</v>
      </c>
      <c r="CR157" s="18">
        <f>'[20]Transfers (Asset and Reserve)'!S78</f>
        <v>0</v>
      </c>
      <c r="CS157" s="18">
        <v>0</v>
      </c>
      <c r="CT157" s="18">
        <v>0</v>
      </c>
      <c r="CU157" s="18">
        <v>0</v>
      </c>
      <c r="CV157" s="18">
        <v>0</v>
      </c>
      <c r="CW157" s="18">
        <v>0</v>
      </c>
      <c r="CX157" s="18">
        <v>0</v>
      </c>
      <c r="CY157" s="19">
        <v>0</v>
      </c>
      <c r="CZ157" s="19">
        <v>0</v>
      </c>
      <c r="DA157" s="19">
        <v>0</v>
      </c>
      <c r="DB157" s="19">
        <v>0</v>
      </c>
      <c r="DC157" s="19">
        <v>0</v>
      </c>
      <c r="DD157" s="19">
        <v>0</v>
      </c>
      <c r="DE157" s="19">
        <v>0</v>
      </c>
      <c r="DF157" s="19">
        <v>0</v>
      </c>
      <c r="DG157" s="19">
        <v>0</v>
      </c>
      <c r="DH157" s="19">
        <v>0</v>
      </c>
      <c r="DI157" s="19">
        <v>0</v>
      </c>
      <c r="DJ157" s="19">
        <v>0</v>
      </c>
      <c r="DK157" s="19">
        <v>0</v>
      </c>
      <c r="DL157" s="19">
        <v>0</v>
      </c>
      <c r="DM157" s="19">
        <v>0</v>
      </c>
      <c r="DN157" s="19"/>
    </row>
    <row r="158" spans="1:118">
      <c r="A158" s="48">
        <v>38200</v>
      </c>
      <c r="B158" s="34" t="s">
        <v>58</v>
      </c>
      <c r="C158" s="51">
        <f t="shared" si="290"/>
        <v>55326917.089017496</v>
      </c>
      <c r="D158" s="51">
        <f t="shared" si="291"/>
        <v>56980787.1217167</v>
      </c>
      <c r="E158" s="21">
        <f>'[20]Asset End Balances'!N79</f>
        <v>54794184.030000001</v>
      </c>
      <c r="F158" s="19">
        <f t="shared" si="342"/>
        <v>54949813.490000002</v>
      </c>
      <c r="G158" s="19">
        <f t="shared" si="343"/>
        <v>55049020.710000001</v>
      </c>
      <c r="H158" s="19">
        <f t="shared" si="344"/>
        <v>55080400.119999997</v>
      </c>
      <c r="I158" s="19">
        <f t="shared" si="345"/>
        <v>55162016.559999995</v>
      </c>
      <c r="J158" s="19">
        <f t="shared" si="346"/>
        <v>55178477.989999995</v>
      </c>
      <c r="K158" s="19">
        <f t="shared" si="347"/>
        <v>55176025.619999997</v>
      </c>
      <c r="L158" s="19">
        <f t="shared" si="348"/>
        <v>55327124.296677843</v>
      </c>
      <c r="M158" s="19">
        <f t="shared" si="349"/>
        <v>55474646.128300108</v>
      </c>
      <c r="N158" s="19">
        <f t="shared" si="350"/>
        <v>55587425.574052915</v>
      </c>
      <c r="O158" s="19">
        <f t="shared" si="351"/>
        <v>55703555.385952123</v>
      </c>
      <c r="P158" s="19">
        <f t="shared" si="352"/>
        <v>55836335.301467896</v>
      </c>
      <c r="Q158" s="19">
        <f t="shared" si="353"/>
        <v>55930896.950776473</v>
      </c>
      <c r="R158" s="19">
        <f t="shared" si="354"/>
        <v>56028183.406035207</v>
      </c>
      <c r="S158" s="19">
        <f t="shared" si="355"/>
        <v>56112813.250829853</v>
      </c>
      <c r="T158" s="19">
        <f t="shared" si="356"/>
        <v>56233121.398753159</v>
      </c>
      <c r="U158" s="19">
        <f t="shared" si="357"/>
        <v>56365332.738165893</v>
      </c>
      <c r="V158" s="19">
        <f t="shared" si="358"/>
        <v>56524589.088952541</v>
      </c>
      <c r="W158" s="19">
        <f t="shared" si="359"/>
        <v>56665131.984474942</v>
      </c>
      <c r="X158" s="19">
        <f t="shared" si="360"/>
        <v>56835709.291267917</v>
      </c>
      <c r="Y158" s="19">
        <f t="shared" si="361"/>
        <v>56989326.874017447</v>
      </c>
      <c r="Z158" s="19">
        <f t="shared" si="362"/>
        <v>57104768.539453775</v>
      </c>
      <c r="AA158" s="19">
        <f t="shared" si="363"/>
        <v>57181767.485241428</v>
      </c>
      <c r="AB158" s="19">
        <f t="shared" si="364"/>
        <v>57274996.946674533</v>
      </c>
      <c r="AC158" s="19">
        <f t="shared" si="365"/>
        <v>57331411.954652697</v>
      </c>
      <c r="AD158" s="19">
        <f t="shared" si="366"/>
        <v>57380955.08362966</v>
      </c>
      <c r="AE158" s="19">
        <f t="shared" si="367"/>
        <v>57410262.333340913</v>
      </c>
      <c r="AF158" s="19">
        <f t="shared" si="368"/>
        <v>57452858.863692269</v>
      </c>
      <c r="AH158" s="18">
        <f>'[20]Additions (Asset and Reserve)'!O79</f>
        <v>155633.13</v>
      </c>
      <c r="AI158" s="18">
        <f>'[20]Additions (Asset and Reserve)'!P79</f>
        <v>168192.91</v>
      </c>
      <c r="AJ158" s="18">
        <f>'[20]Additions (Asset and Reserve)'!Q79</f>
        <v>31379.41</v>
      </c>
      <c r="AK158" s="18">
        <f>'[20]Additions (Asset and Reserve)'!R79</f>
        <v>136045.35999999999</v>
      </c>
      <c r="AL158" s="18">
        <f>'[20]Additions (Asset and Reserve)'!S79</f>
        <v>176290.5</v>
      </c>
      <c r="AM158" s="18">
        <f>'[20]Additions (Asset and Reserve)'!T79</f>
        <v>-2452.37</v>
      </c>
      <c r="AN158" s="58">
        <f t="shared" si="319"/>
        <v>263182.59021252376</v>
      </c>
      <c r="AO158" s="58">
        <f t="shared" si="319"/>
        <v>256952.46717496566</v>
      </c>
      <c r="AP158" s="58">
        <f t="shared" si="319"/>
        <v>196438.42890325264</v>
      </c>
      <c r="AQ158" s="58">
        <f>SUM($AH158:$AM158)/SUM($AH$190:$AM$190)*'Capital Spending'!D$12*$AO$1</f>
        <v>202274.07260284884</v>
      </c>
      <c r="AR158" s="58">
        <f>SUM($AH158:$AM158)/SUM($AH$190:$AM$190)*'Capital Spending'!E$12*$AO$1</f>
        <v>231275.10354143434</v>
      </c>
      <c r="AS158" s="58">
        <f>SUM($AH158:$AM158)/SUM($AH$190:$AM$190)*'Capital Spending'!F$12*$AO$1</f>
        <v>164706.80185282597</v>
      </c>
      <c r="AT158" s="58">
        <f>SUM($AH158:$AM158)/SUM($AH$190:$AM$190)*'Capital Spending'!G$12*$AO$1</f>
        <v>169452.84929383727</v>
      </c>
      <c r="AU158" s="58">
        <f>SUM($AH158:$AM158)/SUM($AH$190:$AM$190)*'Capital Spending'!H$12*$AO$1</f>
        <v>147407.65605662586</v>
      </c>
      <c r="AV158" s="58">
        <f>SUM($AH158:$AM158)/SUM($AH$190:$AM$190)*'Capital Spending'!I$12*$AO$1</f>
        <v>209551.86829092674</v>
      </c>
      <c r="AW158" s="58">
        <f>SUM($AH158:$AM158)/SUM($AH$190:$AM$190)*'Capital Spending'!J$12*$AO$1</f>
        <v>230284.76176729501</v>
      </c>
      <c r="AX158" s="58">
        <f>SUM($AH158:$AM158)/SUM($AH$190:$AM$190)*'Capital Spending'!K$12*$AO$1</f>
        <v>277391.56840657425</v>
      </c>
      <c r="AY158" s="58">
        <f>SUM($AH158:$AM158)/SUM($AH$190:$AM$190)*'Capital Spending'!L$12*$AO$1</f>
        <v>244796.60638204942</v>
      </c>
      <c r="AZ158" s="58">
        <f>SUM($AH158:$AM158)/SUM($AH$190:$AM$190)*'Capital Spending'!M$12*$AO$1</f>
        <v>297110.32829868939</v>
      </c>
      <c r="BA158" s="58">
        <f>SUM($AH158:$AM158)/SUM($AH$190:$AM$190)*'Capital Spending'!N$12*$AO$1</f>
        <v>267570.00272350613</v>
      </c>
      <c r="BB158" s="58">
        <f>SUM($AH158:$AM158)/SUM($AH$190:$AM$190)*'Capital Spending'!O$12*$AO$1</f>
        <v>201075.46403440181</v>
      </c>
      <c r="BC158" s="58">
        <f>SUM($AH158:$AM158)/SUM($AH$190:$AM$190)*'Capital Spending'!P$12*$AO$1</f>
        <v>134116.21095289182</v>
      </c>
      <c r="BD158" s="58">
        <f>SUM($AH158:$AM158)/SUM($AH$190:$AM$190)*'Capital Spending'!Q$12*$AO$1</f>
        <v>162386.40657585728</v>
      </c>
      <c r="BE158" s="58">
        <f>SUM($AH158:$AM158)/SUM($AH$190:$AM$190)*'Capital Spending'!R$12*$AO$1</f>
        <v>98263.255860346646</v>
      </c>
      <c r="BF158" s="58">
        <f>SUM($AH158:$AM158)/SUM($AH$190:$AM$190)*'Capital Spending'!S$12*$AO$1</f>
        <v>86293.866353242891</v>
      </c>
      <c r="BG158" s="58">
        <f>SUM($AH158:$AM158)/SUM($AH$190:$AM$190)*'Capital Spending'!T$12*$AO$1</f>
        <v>51047.157133330271</v>
      </c>
      <c r="BH158" s="58">
        <f>SUM($AH158:$AM158)/SUM($AH$190:$AM$190)*'Capital Spending'!U$12*$AO$1</f>
        <v>74194.330740816309</v>
      </c>
      <c r="BI158" s="19"/>
      <c r="BJ158" s="107">
        <f t="shared" si="320"/>
        <v>-0.42587890575958148</v>
      </c>
      <c r="BK158" s="31">
        <f>'[20]Retires (Asset and Reserve)'!M79</f>
        <v>-3.67</v>
      </c>
      <c r="BL158" s="31">
        <f>'[20]Retires (Asset and Reserve)'!N79</f>
        <v>-68985.69</v>
      </c>
      <c r="BM158" s="31">
        <f>'[20]Retires (Asset and Reserve)'!O79</f>
        <v>0</v>
      </c>
      <c r="BN158" s="31">
        <f>'[20]Retires (Asset and Reserve)'!P79</f>
        <v>-54428.92</v>
      </c>
      <c r="BO158" s="31">
        <f>'[20]Retires (Asset and Reserve)'!Q79</f>
        <v>-159829.07</v>
      </c>
      <c r="BP158" s="31">
        <f>'[20]Retires (Asset and Reserve)'!R79</f>
        <v>0</v>
      </c>
      <c r="BQ158" s="18">
        <f t="shared" si="321"/>
        <v>-112083.91353468195</v>
      </c>
      <c r="BR158" s="19">
        <f t="shared" si="369"/>
        <v>-109430.63555269915</v>
      </c>
      <c r="BS158" s="19">
        <f t="shared" si="370"/>
        <v>-83658.983150448577</v>
      </c>
      <c r="BT158" s="19">
        <f t="shared" si="371"/>
        <v>-86144.260703635402</v>
      </c>
      <c r="BU158" s="19">
        <f t="shared" si="372"/>
        <v>-98495.188025659969</v>
      </c>
      <c r="BV158" s="19">
        <f t="shared" si="373"/>
        <v>-70145.152544241733</v>
      </c>
      <c r="BW158" s="19">
        <f t="shared" si="374"/>
        <v>-72166.394035102683</v>
      </c>
      <c r="BX158" s="19">
        <f t="shared" si="375"/>
        <v>-62777.811261980562</v>
      </c>
      <c r="BY158" s="19">
        <f t="shared" si="376"/>
        <v>-89243.720367615824</v>
      </c>
      <c r="BZ158" s="19">
        <f t="shared" si="377"/>
        <v>-98073.42235456151</v>
      </c>
      <c r="CA158" s="19">
        <f t="shared" si="378"/>
        <v>-118135.21761992594</v>
      </c>
      <c r="CB158" s="19">
        <f t="shared" si="379"/>
        <v>-104253.71085964619</v>
      </c>
      <c r="CC158" s="19">
        <f t="shared" si="380"/>
        <v>-126533.02150571585</v>
      </c>
      <c r="CD158" s="19">
        <f t="shared" si="381"/>
        <v>-113952.41997397503</v>
      </c>
      <c r="CE158" s="19">
        <f t="shared" si="382"/>
        <v>-85633.798598071124</v>
      </c>
      <c r="CF158" s="19">
        <f t="shared" si="383"/>
        <v>-57117.265165238765</v>
      </c>
      <c r="CG158" s="19">
        <f t="shared" si="384"/>
        <v>-69156.945142756609</v>
      </c>
      <c r="CH158" s="19">
        <f t="shared" si="385"/>
        <v>-41848.247882178213</v>
      </c>
      <c r="CI158" s="19">
        <f t="shared" si="386"/>
        <v>-36750.737376282646</v>
      </c>
      <c r="CJ158" s="19">
        <f t="shared" si="387"/>
        <v>-21739.907422080109</v>
      </c>
      <c r="CK158" s="19">
        <f t="shared" si="388"/>
        <v>-31597.800389463329</v>
      </c>
      <c r="CL158" s="19"/>
      <c r="CM158" s="18">
        <f>'[20]Transfers (Asset and Reserve)'!N79</f>
        <v>0</v>
      </c>
      <c r="CN158" s="18">
        <f>'[20]Transfers (Asset and Reserve)'!O79</f>
        <v>0</v>
      </c>
      <c r="CO158" s="18">
        <f>'[20]Transfers (Asset and Reserve)'!P79</f>
        <v>0</v>
      </c>
      <c r="CP158" s="18">
        <f>'[20]Transfers (Asset and Reserve)'!Q79</f>
        <v>0</v>
      </c>
      <c r="CQ158" s="18">
        <f>'[20]Transfers (Asset and Reserve)'!R79</f>
        <v>0</v>
      </c>
      <c r="CR158" s="18">
        <f>'[20]Transfers (Asset and Reserve)'!S79</f>
        <v>0</v>
      </c>
      <c r="CS158" s="18">
        <v>0</v>
      </c>
      <c r="CT158" s="18">
        <v>0</v>
      </c>
      <c r="CU158" s="18">
        <v>0</v>
      </c>
      <c r="CV158" s="18">
        <v>0</v>
      </c>
      <c r="CW158" s="18">
        <v>0</v>
      </c>
      <c r="CX158" s="18">
        <v>0</v>
      </c>
      <c r="CY158" s="19">
        <v>0</v>
      </c>
      <c r="CZ158" s="19">
        <v>0</v>
      </c>
      <c r="DA158" s="19">
        <v>0</v>
      </c>
      <c r="DB158" s="19">
        <v>0</v>
      </c>
      <c r="DC158" s="19">
        <v>0</v>
      </c>
      <c r="DD158" s="19">
        <v>0</v>
      </c>
      <c r="DE158" s="19">
        <v>0</v>
      </c>
      <c r="DF158" s="19">
        <v>0</v>
      </c>
      <c r="DG158" s="19">
        <v>0</v>
      </c>
      <c r="DH158" s="19">
        <v>0</v>
      </c>
      <c r="DI158" s="19">
        <v>0</v>
      </c>
      <c r="DJ158" s="19">
        <v>0</v>
      </c>
      <c r="DK158" s="19">
        <v>0</v>
      </c>
      <c r="DL158" s="19">
        <v>0</v>
      </c>
      <c r="DM158" s="19">
        <v>0</v>
      </c>
      <c r="DN158" s="19"/>
    </row>
    <row r="159" spans="1:118">
      <c r="A159" s="48">
        <v>38300</v>
      </c>
      <c r="B159" s="34" t="s">
        <v>59</v>
      </c>
      <c r="C159" s="51">
        <f t="shared" si="290"/>
        <v>10650748.706396315</v>
      </c>
      <c r="D159" s="51">
        <f t="shared" si="291"/>
        <v>11717794.277451711</v>
      </c>
      <c r="E159" s="21">
        <f>'[20]Asset End Balances'!N80</f>
        <v>10360984.420000002</v>
      </c>
      <c r="F159" s="19">
        <f t="shared" si="342"/>
        <v>10372760.750000002</v>
      </c>
      <c r="G159" s="19">
        <f t="shared" si="343"/>
        <v>10378306.020000001</v>
      </c>
      <c r="H159" s="19">
        <f t="shared" si="344"/>
        <v>10461390.660000002</v>
      </c>
      <c r="I159" s="19">
        <f t="shared" si="345"/>
        <v>10474459.340000002</v>
      </c>
      <c r="J159" s="19">
        <f t="shared" si="346"/>
        <v>10486578.940000001</v>
      </c>
      <c r="K159" s="19">
        <f t="shared" si="347"/>
        <v>10597921.080000002</v>
      </c>
      <c r="L159" s="19">
        <f t="shared" si="348"/>
        <v>10691679.373281956</v>
      </c>
      <c r="M159" s="19">
        <f t="shared" si="349"/>
        <v>10783218.197173985</v>
      </c>
      <c r="N159" s="19">
        <f t="shared" si="350"/>
        <v>10853199.010927983</v>
      </c>
      <c r="O159" s="19">
        <f t="shared" si="351"/>
        <v>10925258.761563916</v>
      </c>
      <c r="P159" s="19">
        <f t="shared" si="352"/>
        <v>11007650.073881125</v>
      </c>
      <c r="Q159" s="19">
        <f t="shared" si="353"/>
        <v>11066326.556323143</v>
      </c>
      <c r="R159" s="19">
        <f t="shared" si="354"/>
        <v>11126693.809068564</v>
      </c>
      <c r="S159" s="19">
        <f t="shared" si="355"/>
        <v>11179207.503980534</v>
      </c>
      <c r="T159" s="19">
        <f t="shared" si="356"/>
        <v>11253859.955379909</v>
      </c>
      <c r="U159" s="19">
        <f t="shared" si="357"/>
        <v>11335898.460338417</v>
      </c>
      <c r="V159" s="19">
        <f t="shared" si="358"/>
        <v>11434718.674865538</v>
      </c>
      <c r="W159" s="19">
        <f t="shared" si="359"/>
        <v>11521926.996651039</v>
      </c>
      <c r="X159" s="19">
        <f t="shared" si="360"/>
        <v>11627771.981591841</v>
      </c>
      <c r="Y159" s="19">
        <f t="shared" si="361"/>
        <v>11723093.282170827</v>
      </c>
      <c r="Z159" s="19">
        <f t="shared" si="362"/>
        <v>11794726.030801801</v>
      </c>
      <c r="AA159" s="19">
        <f t="shared" si="363"/>
        <v>11842504.673873259</v>
      </c>
      <c r="AB159" s="19">
        <f t="shared" si="364"/>
        <v>11900354.519945703</v>
      </c>
      <c r="AC159" s="19">
        <f t="shared" si="365"/>
        <v>11935360.616490139</v>
      </c>
      <c r="AD159" s="19">
        <f t="shared" si="366"/>
        <v>11966102.640966179</v>
      </c>
      <c r="AE159" s="19">
        <f t="shared" si="367"/>
        <v>11984288.092845241</v>
      </c>
      <c r="AF159" s="19">
        <f t="shared" si="368"/>
        <v>12010719.680952335</v>
      </c>
      <c r="AH159" s="18">
        <f>'[20]Additions (Asset and Reserve)'!O80</f>
        <v>11776.33</v>
      </c>
      <c r="AI159" s="18">
        <f>'[20]Additions (Asset and Reserve)'!P80</f>
        <v>5545.27</v>
      </c>
      <c r="AJ159" s="18">
        <f>'[20]Additions (Asset and Reserve)'!Q80</f>
        <v>83084.639999999999</v>
      </c>
      <c r="AK159" s="18">
        <f>'[20]Additions (Asset and Reserve)'!R80</f>
        <v>13068.68</v>
      </c>
      <c r="AL159" s="18">
        <f>'[20]Additions (Asset and Reserve)'!S80</f>
        <v>12119.6</v>
      </c>
      <c r="AM159" s="18">
        <f>'[20]Additions (Asset and Reserve)'!T80</f>
        <v>111342.14000000001</v>
      </c>
      <c r="AN159" s="58">
        <f t="shared" si="319"/>
        <v>93758.293281954262</v>
      </c>
      <c r="AO159" s="58">
        <f t="shared" si="319"/>
        <v>91538.823892028624</v>
      </c>
      <c r="AP159" s="58">
        <f t="shared" si="319"/>
        <v>69980.813753998285</v>
      </c>
      <c r="AQ159" s="58">
        <f>SUM($AH159:$AM159)/SUM($AH$190:$AM$190)*'Capital Spending'!D$12*$AO$1</f>
        <v>72059.750635932258</v>
      </c>
      <c r="AR159" s="58">
        <f>SUM($AH159:$AM159)/SUM($AH$190:$AM$190)*'Capital Spending'!E$12*$AO$1</f>
        <v>82391.312317209231</v>
      </c>
      <c r="AS159" s="58">
        <f>SUM($AH159:$AM159)/SUM($AH$190:$AM$190)*'Capital Spending'!F$12*$AO$1</f>
        <v>58676.482442018052</v>
      </c>
      <c r="AT159" s="58">
        <f>SUM($AH159:$AM159)/SUM($AH$190:$AM$190)*'Capital Spending'!G$12*$AO$1</f>
        <v>60367.252745422527</v>
      </c>
      <c r="AU159" s="58">
        <f>SUM($AH159:$AM159)/SUM($AH$190:$AM$190)*'Capital Spending'!H$12*$AO$1</f>
        <v>52513.694911970277</v>
      </c>
      <c r="AV159" s="58">
        <f>SUM($AH159:$AM159)/SUM($AH$190:$AM$190)*'Capital Spending'!I$12*$AO$1</f>
        <v>74652.451399375379</v>
      </c>
      <c r="AW159" s="58">
        <f>SUM($AH159:$AM159)/SUM($AH$190:$AM$190)*'Capital Spending'!J$12*$AO$1</f>
        <v>82038.504958507619</v>
      </c>
      <c r="AX159" s="58">
        <f>SUM($AH159:$AM159)/SUM($AH$190:$AM$190)*'Capital Spending'!K$12*$AO$1</f>
        <v>98820.214527120581</v>
      </c>
      <c r="AY159" s="58">
        <f>SUM($AH159:$AM159)/SUM($AH$190:$AM$190)*'Capital Spending'!L$12*$AO$1</f>
        <v>87208.32178550055</v>
      </c>
      <c r="AZ159" s="58">
        <f>SUM($AH159:$AM159)/SUM($AH$190:$AM$190)*'Capital Spending'!M$12*$AO$1</f>
        <v>105844.98494080348</v>
      </c>
      <c r="BA159" s="58">
        <f>SUM($AH159:$AM159)/SUM($AH$190:$AM$190)*'Capital Spending'!N$12*$AO$1</f>
        <v>95321.300578984898</v>
      </c>
      <c r="BB159" s="58">
        <f>SUM($AH159:$AM159)/SUM($AH$190:$AM$190)*'Capital Spending'!O$12*$AO$1</f>
        <v>71632.748630974515</v>
      </c>
      <c r="BC159" s="58">
        <f>SUM($AH159:$AM159)/SUM($AH$190:$AM$190)*'Capital Spending'!P$12*$AO$1</f>
        <v>47778.643071456892</v>
      </c>
      <c r="BD159" s="58">
        <f>SUM($AH159:$AM159)/SUM($AH$190:$AM$190)*'Capital Spending'!Q$12*$AO$1</f>
        <v>57849.846072445078</v>
      </c>
      <c r="BE159" s="58">
        <f>SUM($AH159:$AM159)/SUM($AH$190:$AM$190)*'Capital Spending'!R$12*$AO$1</f>
        <v>35006.096544435037</v>
      </c>
      <c r="BF159" s="58">
        <f>SUM($AH159:$AM159)/SUM($AH$190:$AM$190)*'Capital Spending'!S$12*$AO$1</f>
        <v>30742.02447604038</v>
      </c>
      <c r="BG159" s="58">
        <f>SUM($AH159:$AM159)/SUM($AH$190:$AM$190)*'Capital Spending'!T$12*$AO$1</f>
        <v>18185.451879062144</v>
      </c>
      <c r="BH159" s="58">
        <f>SUM($AH159:$AM159)/SUM($AH$190:$AM$190)*'Capital Spending'!U$12*$AO$1</f>
        <v>26431.588107094882</v>
      </c>
      <c r="BI159" s="19"/>
      <c r="BJ159" s="107">
        <f t="shared" si="320"/>
        <v>0</v>
      </c>
      <c r="BK159" s="31">
        <f>'[20]Retires (Asset and Reserve)'!M80</f>
        <v>0</v>
      </c>
      <c r="BL159" s="31">
        <f>'[20]Retires (Asset and Reserve)'!N80</f>
        <v>0</v>
      </c>
      <c r="BM159" s="31">
        <f>'[20]Retires (Asset and Reserve)'!O80</f>
        <v>0</v>
      </c>
      <c r="BN159" s="31">
        <f>'[20]Retires (Asset and Reserve)'!P80</f>
        <v>0</v>
      </c>
      <c r="BO159" s="31">
        <f>'[20]Retires (Asset and Reserve)'!Q80</f>
        <v>0</v>
      </c>
      <c r="BP159" s="31">
        <f>'[20]Retires (Asset and Reserve)'!R80</f>
        <v>0</v>
      </c>
      <c r="BQ159" s="18">
        <f t="shared" si="321"/>
        <v>0</v>
      </c>
      <c r="BR159" s="19">
        <f t="shared" si="369"/>
        <v>0</v>
      </c>
      <c r="BS159" s="19">
        <f t="shared" si="370"/>
        <v>0</v>
      </c>
      <c r="BT159" s="19">
        <f t="shared" si="371"/>
        <v>0</v>
      </c>
      <c r="BU159" s="19">
        <f t="shared" si="372"/>
        <v>0</v>
      </c>
      <c r="BV159" s="19">
        <f t="shared" si="373"/>
        <v>0</v>
      </c>
      <c r="BW159" s="19">
        <f t="shared" si="374"/>
        <v>0</v>
      </c>
      <c r="BX159" s="19">
        <f t="shared" si="375"/>
        <v>0</v>
      </c>
      <c r="BY159" s="19">
        <f t="shared" si="376"/>
        <v>0</v>
      </c>
      <c r="BZ159" s="19">
        <f t="shared" si="377"/>
        <v>0</v>
      </c>
      <c r="CA159" s="19">
        <f t="shared" si="378"/>
        <v>0</v>
      </c>
      <c r="CB159" s="19">
        <f t="shared" si="379"/>
        <v>0</v>
      </c>
      <c r="CC159" s="19">
        <f t="shared" si="380"/>
        <v>0</v>
      </c>
      <c r="CD159" s="19">
        <f t="shared" si="381"/>
        <v>0</v>
      </c>
      <c r="CE159" s="19">
        <f t="shared" si="382"/>
        <v>0</v>
      </c>
      <c r="CF159" s="19">
        <f t="shared" si="383"/>
        <v>0</v>
      </c>
      <c r="CG159" s="19">
        <f t="shared" si="384"/>
        <v>0</v>
      </c>
      <c r="CH159" s="19">
        <f t="shared" si="385"/>
        <v>0</v>
      </c>
      <c r="CI159" s="19">
        <f t="shared" si="386"/>
        <v>0</v>
      </c>
      <c r="CJ159" s="19">
        <f t="shared" si="387"/>
        <v>0</v>
      </c>
      <c r="CK159" s="19">
        <f t="shared" si="388"/>
        <v>0</v>
      </c>
      <c r="CL159" s="19"/>
      <c r="CM159" s="18">
        <f>'[20]Transfers (Asset and Reserve)'!N80</f>
        <v>0</v>
      </c>
      <c r="CN159" s="18">
        <f>'[20]Transfers (Asset and Reserve)'!O80</f>
        <v>0</v>
      </c>
      <c r="CO159" s="18">
        <f>'[20]Transfers (Asset and Reserve)'!P80</f>
        <v>0</v>
      </c>
      <c r="CP159" s="18">
        <f>'[20]Transfers (Asset and Reserve)'!Q80</f>
        <v>0</v>
      </c>
      <c r="CQ159" s="18">
        <f>'[20]Transfers (Asset and Reserve)'!R80</f>
        <v>0</v>
      </c>
      <c r="CR159" s="18">
        <f>'[20]Transfers (Asset and Reserve)'!S80</f>
        <v>0</v>
      </c>
      <c r="CS159" s="18">
        <v>0</v>
      </c>
      <c r="CT159" s="18">
        <v>0</v>
      </c>
      <c r="CU159" s="18">
        <v>0</v>
      </c>
      <c r="CV159" s="18">
        <v>0</v>
      </c>
      <c r="CW159" s="18">
        <v>0</v>
      </c>
      <c r="CX159" s="18">
        <v>0</v>
      </c>
      <c r="CY159" s="19">
        <v>0</v>
      </c>
      <c r="CZ159" s="19">
        <v>0</v>
      </c>
      <c r="DA159" s="19">
        <v>0</v>
      </c>
      <c r="DB159" s="19">
        <v>0</v>
      </c>
      <c r="DC159" s="19">
        <v>0</v>
      </c>
      <c r="DD159" s="19">
        <v>0</v>
      </c>
      <c r="DE159" s="19">
        <v>0</v>
      </c>
      <c r="DF159" s="19">
        <v>0</v>
      </c>
      <c r="DG159" s="19">
        <v>0</v>
      </c>
      <c r="DH159" s="19">
        <v>0</v>
      </c>
      <c r="DI159" s="19">
        <v>0</v>
      </c>
      <c r="DJ159" s="19">
        <v>0</v>
      </c>
      <c r="DK159" s="19">
        <v>0</v>
      </c>
      <c r="DL159" s="19">
        <v>0</v>
      </c>
      <c r="DM159" s="19">
        <v>0</v>
      </c>
      <c r="DN159" s="19"/>
    </row>
    <row r="160" spans="1:118">
      <c r="A160" s="48">
        <v>38400</v>
      </c>
      <c r="B160" s="34" t="s">
        <v>106</v>
      </c>
      <c r="C160" s="51">
        <f t="shared" si="290"/>
        <v>199426.48544288758</v>
      </c>
      <c r="D160" s="51">
        <f t="shared" si="291"/>
        <v>249551.83348966861</v>
      </c>
      <c r="E160" s="21">
        <f>'[20]Asset End Balances'!N81</f>
        <v>184465.96</v>
      </c>
      <c r="F160" s="19">
        <f t="shared" si="342"/>
        <v>185264.03</v>
      </c>
      <c r="G160" s="19">
        <f t="shared" si="343"/>
        <v>189777.23</v>
      </c>
      <c r="H160" s="19">
        <f t="shared" si="344"/>
        <v>191671.67</v>
      </c>
      <c r="I160" s="19">
        <f t="shared" si="345"/>
        <v>192719.91</v>
      </c>
      <c r="J160" s="19">
        <f t="shared" si="346"/>
        <v>194365.1</v>
      </c>
      <c r="K160" s="19">
        <f t="shared" si="347"/>
        <v>195831.76</v>
      </c>
      <c r="L160" s="19">
        <f t="shared" si="348"/>
        <v>200329.32491791536</v>
      </c>
      <c r="M160" s="19">
        <f t="shared" si="349"/>
        <v>204720.42237236592</v>
      </c>
      <c r="N160" s="19">
        <f t="shared" si="350"/>
        <v>208077.3867735911</v>
      </c>
      <c r="O160" s="19">
        <f t="shared" si="351"/>
        <v>211534.07732446608</v>
      </c>
      <c r="P160" s="19">
        <f t="shared" si="352"/>
        <v>215486.37064005065</v>
      </c>
      <c r="Q160" s="19">
        <f t="shared" si="353"/>
        <v>218301.06872914961</v>
      </c>
      <c r="R160" s="19">
        <f t="shared" si="354"/>
        <v>221196.87270162869</v>
      </c>
      <c r="S160" s="19">
        <f t="shared" si="355"/>
        <v>223715.9432145264</v>
      </c>
      <c r="T160" s="19">
        <f t="shared" si="356"/>
        <v>227297.00505660276</v>
      </c>
      <c r="U160" s="19">
        <f t="shared" si="357"/>
        <v>231232.37427999525</v>
      </c>
      <c r="V160" s="19">
        <f t="shared" si="358"/>
        <v>235972.75845808041</v>
      </c>
      <c r="W160" s="19">
        <f t="shared" si="359"/>
        <v>240156.12266921447</v>
      </c>
      <c r="X160" s="19">
        <f t="shared" si="360"/>
        <v>245233.4835547785</v>
      </c>
      <c r="Y160" s="19">
        <f t="shared" si="361"/>
        <v>249806.02559247173</v>
      </c>
      <c r="Z160" s="19">
        <f t="shared" si="362"/>
        <v>253242.23295012559</v>
      </c>
      <c r="AA160" s="19">
        <f t="shared" si="363"/>
        <v>255534.16405703645</v>
      </c>
      <c r="AB160" s="19">
        <f t="shared" si="364"/>
        <v>258309.20857944255</v>
      </c>
      <c r="AC160" s="19">
        <f t="shared" si="365"/>
        <v>259988.44340998647</v>
      </c>
      <c r="AD160" s="19">
        <f t="shared" si="366"/>
        <v>261463.13163168158</v>
      </c>
      <c r="AE160" s="19">
        <f t="shared" si="367"/>
        <v>262335.48379941721</v>
      </c>
      <c r="AF160" s="19">
        <f t="shared" si="368"/>
        <v>263603.40132685943</v>
      </c>
      <c r="AH160" s="18">
        <f>'[20]Additions (Asset and Reserve)'!O81</f>
        <v>798.07</v>
      </c>
      <c r="AI160" s="18">
        <f>'[20]Additions (Asset and Reserve)'!P81</f>
        <v>4513.2</v>
      </c>
      <c r="AJ160" s="18">
        <f>'[20]Additions (Asset and Reserve)'!Q81</f>
        <v>1894.44</v>
      </c>
      <c r="AK160" s="18">
        <f>'[20]Additions (Asset and Reserve)'!R81</f>
        <v>1048.24</v>
      </c>
      <c r="AL160" s="18">
        <f>'[20]Additions (Asset and Reserve)'!S81</f>
        <v>1645.19</v>
      </c>
      <c r="AM160" s="18">
        <f>'[20]Additions (Asset and Reserve)'!T81</f>
        <v>1466.66</v>
      </c>
      <c r="AN160" s="58">
        <f t="shared" si="319"/>
        <v>4497.5649179153434</v>
      </c>
      <c r="AO160" s="58">
        <f t="shared" si="319"/>
        <v>4391.0974544505643</v>
      </c>
      <c r="AP160" s="58">
        <f t="shared" si="319"/>
        <v>3356.9644012251788</v>
      </c>
      <c r="AQ160" s="58">
        <f>SUM($AH160:$AM160)/SUM($AH$190:$AM$190)*'Capital Spending'!D$12*$AO$1</f>
        <v>3456.6905508749842</v>
      </c>
      <c r="AR160" s="58">
        <f>SUM($AH160:$AM160)/SUM($AH$190:$AM$190)*'Capital Spending'!E$12*$AO$1</f>
        <v>3952.2933155845808</v>
      </c>
      <c r="AS160" s="58">
        <f>SUM($AH160:$AM160)/SUM($AH$190:$AM$190)*'Capital Spending'!F$12*$AO$1</f>
        <v>2814.6980890989548</v>
      </c>
      <c r="AT160" s="58">
        <f>SUM($AH160:$AM160)/SUM($AH$190:$AM$190)*'Capital Spending'!G$12*$AO$1</f>
        <v>2895.8039724790724</v>
      </c>
      <c r="AU160" s="58">
        <f>SUM($AH160:$AM160)/SUM($AH$190:$AM$190)*'Capital Spending'!H$12*$AO$1</f>
        <v>2519.0705128977161</v>
      </c>
      <c r="AV160" s="58">
        <f>SUM($AH160:$AM160)/SUM($AH$190:$AM$190)*'Capital Spending'!I$12*$AO$1</f>
        <v>3581.0618420763617</v>
      </c>
      <c r="AW160" s="58">
        <f>SUM($AH160:$AM160)/SUM($AH$190:$AM$190)*'Capital Spending'!J$12*$AO$1</f>
        <v>3935.3692233924708</v>
      </c>
      <c r="AX160" s="58">
        <f>SUM($AH160:$AM160)/SUM($AH$190:$AM$190)*'Capital Spending'!K$12*$AO$1</f>
        <v>4740.3841780851772</v>
      </c>
      <c r="AY160" s="58">
        <f>SUM($AH160:$AM160)/SUM($AH$190:$AM$190)*'Capital Spending'!L$12*$AO$1</f>
        <v>4183.3642111340732</v>
      </c>
      <c r="AZ160" s="58">
        <f>SUM($AH160:$AM160)/SUM($AH$190:$AM$190)*'Capital Spending'!M$12*$AO$1</f>
        <v>5077.3608855640332</v>
      </c>
      <c r="BA160" s="58">
        <f>SUM($AH160:$AM160)/SUM($AH$190:$AM$190)*'Capital Spending'!N$12*$AO$1</f>
        <v>4572.5420376932234</v>
      </c>
      <c r="BB160" s="58">
        <f>SUM($AH160:$AM160)/SUM($AH$190:$AM$190)*'Capital Spending'!O$12*$AO$1</f>
        <v>3436.207357653856</v>
      </c>
      <c r="BC160" s="58">
        <f>SUM($AH160:$AM160)/SUM($AH$190:$AM$190)*'Capital Spending'!P$12*$AO$1</f>
        <v>2291.9311069108708</v>
      </c>
      <c r="BD160" s="58">
        <f>SUM($AH160:$AM160)/SUM($AH$190:$AM$190)*'Capital Spending'!Q$12*$AO$1</f>
        <v>2775.0445224060991</v>
      </c>
      <c r="BE160" s="58">
        <f>SUM($AH160:$AM160)/SUM($AH$190:$AM$190)*'Capital Spending'!R$12*$AO$1</f>
        <v>1679.2348305439086</v>
      </c>
      <c r="BF160" s="58">
        <f>SUM($AH160:$AM160)/SUM($AH$190:$AM$190)*'Capital Spending'!S$12*$AO$1</f>
        <v>1474.6882216951135</v>
      </c>
      <c r="BG160" s="58">
        <f>SUM($AH160:$AM160)/SUM($AH$190:$AM$190)*'Capital Spending'!T$12*$AO$1</f>
        <v>872.35216773564923</v>
      </c>
      <c r="BH160" s="58">
        <f>SUM($AH160:$AM160)/SUM($AH$190:$AM$190)*'Capital Spending'!U$12*$AO$1</f>
        <v>1267.9175274422244</v>
      </c>
      <c r="BI160" s="19"/>
      <c r="BJ160" s="107">
        <f t="shared" si="320"/>
        <v>0</v>
      </c>
      <c r="BK160" s="31">
        <f>'[20]Retires (Asset and Reserve)'!M81</f>
        <v>0</v>
      </c>
      <c r="BL160" s="31">
        <f>'[20]Retires (Asset and Reserve)'!N81</f>
        <v>0</v>
      </c>
      <c r="BM160" s="31">
        <f>'[20]Retires (Asset and Reserve)'!O81</f>
        <v>0</v>
      </c>
      <c r="BN160" s="31">
        <f>'[20]Retires (Asset and Reserve)'!P81</f>
        <v>0</v>
      </c>
      <c r="BO160" s="31">
        <f>'[20]Retires (Asset and Reserve)'!Q81</f>
        <v>0</v>
      </c>
      <c r="BP160" s="31">
        <f>'[20]Retires (Asset and Reserve)'!R81</f>
        <v>0</v>
      </c>
      <c r="BQ160" s="18">
        <f t="shared" si="321"/>
        <v>0</v>
      </c>
      <c r="BR160" s="19">
        <f t="shared" si="369"/>
        <v>0</v>
      </c>
      <c r="BS160" s="19">
        <f t="shared" si="370"/>
        <v>0</v>
      </c>
      <c r="BT160" s="19">
        <f t="shared" si="371"/>
        <v>0</v>
      </c>
      <c r="BU160" s="19">
        <f t="shared" si="372"/>
        <v>0</v>
      </c>
      <c r="BV160" s="19">
        <f t="shared" si="373"/>
        <v>0</v>
      </c>
      <c r="BW160" s="19">
        <f t="shared" si="374"/>
        <v>0</v>
      </c>
      <c r="BX160" s="19">
        <f t="shared" si="375"/>
        <v>0</v>
      </c>
      <c r="BY160" s="19">
        <f t="shared" si="376"/>
        <v>0</v>
      </c>
      <c r="BZ160" s="19">
        <f t="shared" si="377"/>
        <v>0</v>
      </c>
      <c r="CA160" s="19">
        <f t="shared" si="378"/>
        <v>0</v>
      </c>
      <c r="CB160" s="19">
        <f t="shared" si="379"/>
        <v>0</v>
      </c>
      <c r="CC160" s="19">
        <f t="shared" si="380"/>
        <v>0</v>
      </c>
      <c r="CD160" s="19">
        <f t="shared" si="381"/>
        <v>0</v>
      </c>
      <c r="CE160" s="19">
        <f t="shared" si="382"/>
        <v>0</v>
      </c>
      <c r="CF160" s="19">
        <f t="shared" si="383"/>
        <v>0</v>
      </c>
      <c r="CG160" s="19">
        <f t="shared" si="384"/>
        <v>0</v>
      </c>
      <c r="CH160" s="19">
        <f t="shared" si="385"/>
        <v>0</v>
      </c>
      <c r="CI160" s="19">
        <f t="shared" si="386"/>
        <v>0</v>
      </c>
      <c r="CJ160" s="19">
        <f t="shared" si="387"/>
        <v>0</v>
      </c>
      <c r="CK160" s="19">
        <f t="shared" si="388"/>
        <v>0</v>
      </c>
      <c r="CL160" s="19"/>
      <c r="CM160" s="18">
        <f>'[20]Transfers (Asset and Reserve)'!N81</f>
        <v>0</v>
      </c>
      <c r="CN160" s="18">
        <f>'[20]Transfers (Asset and Reserve)'!O81</f>
        <v>0</v>
      </c>
      <c r="CO160" s="18">
        <f>'[20]Transfers (Asset and Reserve)'!P81</f>
        <v>0</v>
      </c>
      <c r="CP160" s="18">
        <f>'[20]Transfers (Asset and Reserve)'!Q81</f>
        <v>0</v>
      </c>
      <c r="CQ160" s="18">
        <f>'[20]Transfers (Asset and Reserve)'!R81</f>
        <v>0</v>
      </c>
      <c r="CR160" s="18">
        <f>'[20]Transfers (Asset and Reserve)'!S81</f>
        <v>0</v>
      </c>
      <c r="CS160" s="18">
        <v>0</v>
      </c>
      <c r="CT160" s="18">
        <v>0</v>
      </c>
      <c r="CU160" s="18">
        <v>0</v>
      </c>
      <c r="CV160" s="18">
        <v>0</v>
      </c>
      <c r="CW160" s="18">
        <v>0</v>
      </c>
      <c r="CX160" s="18">
        <v>0</v>
      </c>
      <c r="CY160" s="19">
        <v>0</v>
      </c>
      <c r="CZ160" s="19">
        <v>0</v>
      </c>
      <c r="DA160" s="19">
        <v>0</v>
      </c>
      <c r="DB160" s="19">
        <v>0</v>
      </c>
      <c r="DC160" s="19">
        <v>0</v>
      </c>
      <c r="DD160" s="19">
        <v>0</v>
      </c>
      <c r="DE160" s="19">
        <v>0</v>
      </c>
      <c r="DF160" s="19">
        <v>0</v>
      </c>
      <c r="DG160" s="19">
        <v>0</v>
      </c>
      <c r="DH160" s="19">
        <v>0</v>
      </c>
      <c r="DI160" s="19">
        <v>0</v>
      </c>
      <c r="DJ160" s="19">
        <v>0</v>
      </c>
      <c r="DK160" s="19">
        <v>0</v>
      </c>
      <c r="DL160" s="19">
        <v>0</v>
      </c>
      <c r="DM160" s="19">
        <v>0</v>
      </c>
      <c r="DN160" s="19"/>
    </row>
    <row r="161" spans="1:118">
      <c r="A161" s="48">
        <v>38500</v>
      </c>
      <c r="B161" s="34" t="s">
        <v>60</v>
      </c>
      <c r="C161" s="51">
        <f t="shared" si="290"/>
        <v>5160498.8037676439</v>
      </c>
      <c r="D161" s="51">
        <f t="shared" si="291"/>
        <v>5237632.693020015</v>
      </c>
      <c r="E161" s="21">
        <f>'[20]Asset End Balances'!N82</f>
        <v>5137698.9799999995</v>
      </c>
      <c r="F161" s="19">
        <f t="shared" si="342"/>
        <v>5140443.7399999993</v>
      </c>
      <c r="G161" s="19">
        <f t="shared" si="343"/>
        <v>5147100.7499999991</v>
      </c>
      <c r="H161" s="19">
        <f t="shared" si="344"/>
        <v>5144937.3399999989</v>
      </c>
      <c r="I161" s="19">
        <f t="shared" si="345"/>
        <v>5147886.5099999988</v>
      </c>
      <c r="J161" s="19">
        <f t="shared" si="346"/>
        <v>5154223.209999999</v>
      </c>
      <c r="K161" s="19">
        <f t="shared" si="347"/>
        <v>5155150.1799999988</v>
      </c>
      <c r="L161" s="19">
        <f t="shared" si="348"/>
        <v>5162055.8008006047</v>
      </c>
      <c r="M161" s="19">
        <f t="shared" si="349"/>
        <v>5168797.9500463335</v>
      </c>
      <c r="N161" s="19">
        <f t="shared" si="350"/>
        <v>5173952.2776923114</v>
      </c>
      <c r="O161" s="19">
        <f t="shared" si="351"/>
        <v>5179259.7261905633</v>
      </c>
      <c r="P161" s="19">
        <f t="shared" si="352"/>
        <v>5185328.1297441125</v>
      </c>
      <c r="Q161" s="19">
        <f t="shared" si="353"/>
        <v>5189649.8545054561</v>
      </c>
      <c r="R161" s="19">
        <f t="shared" si="354"/>
        <v>5194096.1103153881</v>
      </c>
      <c r="S161" s="19">
        <f t="shared" si="355"/>
        <v>5197963.9245770043</v>
      </c>
      <c r="T161" s="19">
        <f t="shared" si="356"/>
        <v>5203462.3344045961</v>
      </c>
      <c r="U161" s="19">
        <f t="shared" si="357"/>
        <v>5209504.7524826257</v>
      </c>
      <c r="V161" s="19">
        <f t="shared" si="358"/>
        <v>5216783.2011944279</v>
      </c>
      <c r="W161" s="19">
        <f t="shared" si="359"/>
        <v>5223206.3940643836</v>
      </c>
      <c r="X161" s="19">
        <f t="shared" si="360"/>
        <v>5231002.2412802549</v>
      </c>
      <c r="Y161" s="19">
        <f t="shared" si="361"/>
        <v>5238022.982944563</v>
      </c>
      <c r="Z161" s="19">
        <f t="shared" si="362"/>
        <v>5243298.9812763911</v>
      </c>
      <c r="AA161" s="19">
        <f t="shared" si="363"/>
        <v>5246818.0426827967</v>
      </c>
      <c r="AB161" s="19">
        <f t="shared" si="364"/>
        <v>5251078.8828321407</v>
      </c>
      <c r="AC161" s="19">
        <f t="shared" si="365"/>
        <v>5253657.2022531042</v>
      </c>
      <c r="AD161" s="19">
        <f t="shared" si="366"/>
        <v>5255921.4580991026</v>
      </c>
      <c r="AE161" s="19">
        <f t="shared" si="367"/>
        <v>5257260.8791824924</v>
      </c>
      <c r="AF161" s="19">
        <f t="shared" si="368"/>
        <v>5259207.65656331</v>
      </c>
      <c r="AG161" s="3"/>
      <c r="AH161" s="18">
        <f>'[20]Additions (Asset and Reserve)'!O82</f>
        <v>2744.76</v>
      </c>
      <c r="AI161" s="18">
        <f>'[20]Additions (Asset and Reserve)'!P82</f>
        <v>6657.01</v>
      </c>
      <c r="AJ161" s="18">
        <f>'[20]Additions (Asset and Reserve)'!Q82</f>
        <v>-2163.41</v>
      </c>
      <c r="AK161" s="18">
        <f>'[20]Additions (Asset and Reserve)'!R82</f>
        <v>2949.17</v>
      </c>
      <c r="AL161" s="18">
        <f>'[20]Additions (Asset and Reserve)'!S82</f>
        <v>6336.7</v>
      </c>
      <c r="AM161" s="18">
        <f>'[20]Additions (Asset and Reserve)'!T82</f>
        <v>926.97</v>
      </c>
      <c r="AN161" s="58">
        <f t="shared" si="319"/>
        <v>6905.6208006056977</v>
      </c>
      <c r="AO161" s="58">
        <f t="shared" si="319"/>
        <v>6742.1492457290906</v>
      </c>
      <c r="AP161" s="58">
        <f t="shared" si="319"/>
        <v>5154.3276459783592</v>
      </c>
      <c r="AQ161" s="58">
        <f>SUM($AH161:$AM161)/SUM($AH$190:$AM$190)*'Capital Spending'!D$12*$AO$1</f>
        <v>5307.4484982517306</v>
      </c>
      <c r="AR161" s="58">
        <f>SUM($AH161:$AM161)/SUM($AH$190:$AM$190)*'Capital Spending'!E$12*$AO$1</f>
        <v>6068.4035535492121</v>
      </c>
      <c r="AS161" s="58">
        <f>SUM($AH161:$AM161)/SUM($AH$190:$AM$190)*'Capital Spending'!F$12*$AO$1</f>
        <v>4321.724761344004</v>
      </c>
      <c r="AT161" s="58">
        <f>SUM($AH161:$AM161)/SUM($AH$190:$AM$190)*'Capital Spending'!G$12*$AO$1</f>
        <v>4446.2558099321468</v>
      </c>
      <c r="AU161" s="58">
        <f>SUM($AH161:$AM161)/SUM($AH$190:$AM$190)*'Capital Spending'!H$12*$AO$1</f>
        <v>3867.8142616164828</v>
      </c>
      <c r="AV161" s="58">
        <f>SUM($AH161:$AM161)/SUM($AH$190:$AM$190)*'Capital Spending'!I$12*$AO$1</f>
        <v>5498.4098275918113</v>
      </c>
      <c r="AW161" s="58">
        <f>SUM($AH161:$AM161)/SUM($AH$190:$AM$190)*'Capital Spending'!J$12*$AO$1</f>
        <v>6042.4180780294118</v>
      </c>
      <c r="AX161" s="58">
        <f>SUM($AH161:$AM161)/SUM($AH$190:$AM$190)*'Capital Spending'!K$12*$AO$1</f>
        <v>7278.4487118020761</v>
      </c>
      <c r="AY161" s="58">
        <f>SUM($AH161:$AM161)/SUM($AH$190:$AM$190)*'Capital Spending'!L$12*$AO$1</f>
        <v>6423.1928699557393</v>
      </c>
      <c r="AZ161" s="58">
        <f>SUM($AH161:$AM161)/SUM($AH$190:$AM$190)*'Capital Spending'!M$12*$AO$1</f>
        <v>7795.8472158717423</v>
      </c>
      <c r="BA161" s="58">
        <f>SUM($AH161:$AM161)/SUM($AH$190:$AM$190)*'Capital Spending'!N$12*$AO$1</f>
        <v>7020.7416643080096</v>
      </c>
      <c r="BB161" s="58">
        <f>SUM($AH161:$AM161)/SUM($AH$190:$AM$190)*'Capital Spending'!O$12*$AO$1</f>
        <v>5275.9983318278491</v>
      </c>
      <c r="BC161" s="58">
        <f>SUM($AH161:$AM161)/SUM($AH$190:$AM$190)*'Capital Spending'!P$12*$AO$1</f>
        <v>3519.0614064054439</v>
      </c>
      <c r="BD161" s="58">
        <f>SUM($AH161:$AM161)/SUM($AH$190:$AM$190)*'Capital Spending'!Q$12*$AO$1</f>
        <v>4260.8401493439369</v>
      </c>
      <c r="BE161" s="58">
        <f>SUM($AH161:$AM161)/SUM($AH$190:$AM$190)*'Capital Spending'!R$12*$AO$1</f>
        <v>2578.3194209635799</v>
      </c>
      <c r="BF161" s="58">
        <f>SUM($AH161:$AM161)/SUM($AH$190:$AM$190)*'Capital Spending'!S$12*$AO$1</f>
        <v>2264.2558459981492</v>
      </c>
      <c r="BG161" s="58">
        <f>SUM($AH161:$AM161)/SUM($AH$190:$AM$190)*'Capital Spending'!T$12*$AO$1</f>
        <v>1339.4210833894986</v>
      </c>
      <c r="BH161" s="58">
        <f>SUM($AH161:$AM161)/SUM($AH$190:$AM$190)*'Capital Spending'!U$12*$AO$1</f>
        <v>1946.7773808178699</v>
      </c>
      <c r="BI161" s="19"/>
      <c r="BJ161" s="107">
        <f t="shared" si="320"/>
        <v>0</v>
      </c>
      <c r="BK161" s="31">
        <f>'[20]Retires (Asset and Reserve)'!M82</f>
        <v>0</v>
      </c>
      <c r="BL161" s="31">
        <f>'[20]Retires (Asset and Reserve)'!N82</f>
        <v>0</v>
      </c>
      <c r="BM161" s="31">
        <f>'[20]Retires (Asset and Reserve)'!O82</f>
        <v>0</v>
      </c>
      <c r="BN161" s="31">
        <f>'[20]Retires (Asset and Reserve)'!P82</f>
        <v>0</v>
      </c>
      <c r="BO161" s="31">
        <f>'[20]Retires (Asset and Reserve)'!Q82</f>
        <v>0</v>
      </c>
      <c r="BP161" s="31">
        <f>'[20]Retires (Asset and Reserve)'!R82</f>
        <v>0</v>
      </c>
      <c r="BQ161" s="18">
        <f t="shared" si="321"/>
        <v>0</v>
      </c>
      <c r="BR161" s="19">
        <f t="shared" si="369"/>
        <v>0</v>
      </c>
      <c r="BS161" s="19">
        <f t="shared" si="370"/>
        <v>0</v>
      </c>
      <c r="BT161" s="19">
        <f t="shared" si="371"/>
        <v>0</v>
      </c>
      <c r="BU161" s="19">
        <f t="shared" si="372"/>
        <v>0</v>
      </c>
      <c r="BV161" s="19">
        <f t="shared" si="373"/>
        <v>0</v>
      </c>
      <c r="BW161" s="19">
        <f t="shared" si="374"/>
        <v>0</v>
      </c>
      <c r="BX161" s="19">
        <f t="shared" si="375"/>
        <v>0</v>
      </c>
      <c r="BY161" s="19">
        <f t="shared" si="376"/>
        <v>0</v>
      </c>
      <c r="BZ161" s="19">
        <f t="shared" si="377"/>
        <v>0</v>
      </c>
      <c r="CA161" s="19">
        <f t="shared" si="378"/>
        <v>0</v>
      </c>
      <c r="CB161" s="19">
        <f t="shared" si="379"/>
        <v>0</v>
      </c>
      <c r="CC161" s="19">
        <f t="shared" si="380"/>
        <v>0</v>
      </c>
      <c r="CD161" s="19">
        <f t="shared" si="381"/>
        <v>0</v>
      </c>
      <c r="CE161" s="19">
        <f t="shared" si="382"/>
        <v>0</v>
      </c>
      <c r="CF161" s="19">
        <f t="shared" si="383"/>
        <v>0</v>
      </c>
      <c r="CG161" s="19">
        <f t="shared" si="384"/>
        <v>0</v>
      </c>
      <c r="CH161" s="19">
        <f t="shared" si="385"/>
        <v>0</v>
      </c>
      <c r="CI161" s="19">
        <f t="shared" si="386"/>
        <v>0</v>
      </c>
      <c r="CJ161" s="19">
        <f t="shared" si="387"/>
        <v>0</v>
      </c>
      <c r="CK161" s="19">
        <f t="shared" si="388"/>
        <v>0</v>
      </c>
      <c r="CL161" s="19"/>
      <c r="CM161" s="18">
        <f>'[20]Transfers (Asset and Reserve)'!N82</f>
        <v>0</v>
      </c>
      <c r="CN161" s="18">
        <f>'[20]Transfers (Asset and Reserve)'!O82</f>
        <v>0</v>
      </c>
      <c r="CO161" s="18">
        <f>'[20]Transfers (Asset and Reserve)'!P82</f>
        <v>0</v>
      </c>
      <c r="CP161" s="18">
        <f>'[20]Transfers (Asset and Reserve)'!Q82</f>
        <v>0</v>
      </c>
      <c r="CQ161" s="18">
        <f>'[20]Transfers (Asset and Reserve)'!R82</f>
        <v>0</v>
      </c>
      <c r="CR161" s="18">
        <f>'[20]Transfers (Asset and Reserve)'!S82</f>
        <v>0</v>
      </c>
      <c r="CS161" s="18">
        <v>0</v>
      </c>
      <c r="CT161" s="18">
        <v>0</v>
      </c>
      <c r="CU161" s="18">
        <v>0</v>
      </c>
      <c r="CV161" s="18">
        <v>0</v>
      </c>
      <c r="CW161" s="18">
        <v>0</v>
      </c>
      <c r="CX161" s="18">
        <v>0</v>
      </c>
      <c r="CY161" s="19">
        <v>0</v>
      </c>
      <c r="CZ161" s="19">
        <v>0</v>
      </c>
      <c r="DA161" s="19">
        <v>0</v>
      </c>
      <c r="DB161" s="19">
        <v>0</v>
      </c>
      <c r="DC161" s="19">
        <v>0</v>
      </c>
      <c r="DD161" s="19">
        <v>0</v>
      </c>
      <c r="DE161" s="19">
        <v>0</v>
      </c>
      <c r="DF161" s="19">
        <v>0</v>
      </c>
      <c r="DG161" s="19">
        <v>0</v>
      </c>
      <c r="DH161" s="19">
        <v>0</v>
      </c>
      <c r="DI161" s="19">
        <v>0</v>
      </c>
      <c r="DJ161" s="19">
        <v>0</v>
      </c>
      <c r="DK161" s="19">
        <v>0</v>
      </c>
      <c r="DL161" s="19">
        <v>0</v>
      </c>
      <c r="DM161" s="19">
        <v>0</v>
      </c>
      <c r="DN161" s="19"/>
    </row>
    <row r="162" spans="1:118">
      <c r="A162" s="48">
        <v>38900</v>
      </c>
      <c r="B162" s="34" t="s">
        <v>61</v>
      </c>
      <c r="C162" s="51">
        <f t="shared" si="290"/>
        <v>1211697.3000000003</v>
      </c>
      <c r="D162" s="51">
        <f t="shared" si="291"/>
        <v>1211697.3000000003</v>
      </c>
      <c r="E162" s="21">
        <f>'[20]Asset End Balances'!N83</f>
        <v>1211697.3</v>
      </c>
      <c r="F162" s="19">
        <f t="shared" si="342"/>
        <v>1211697.3</v>
      </c>
      <c r="G162" s="19">
        <f t="shared" si="343"/>
        <v>1211697.3</v>
      </c>
      <c r="H162" s="19">
        <f t="shared" si="344"/>
        <v>1211697.3</v>
      </c>
      <c r="I162" s="19">
        <f t="shared" si="345"/>
        <v>1211697.3</v>
      </c>
      <c r="J162" s="19">
        <f t="shared" si="346"/>
        <v>1211697.3</v>
      </c>
      <c r="K162" s="19">
        <f t="shared" si="347"/>
        <v>1211697.3</v>
      </c>
      <c r="L162" s="19">
        <f t="shared" si="348"/>
        <v>1211697.3</v>
      </c>
      <c r="M162" s="19">
        <f t="shared" si="349"/>
        <v>1211697.3</v>
      </c>
      <c r="N162" s="19">
        <f t="shared" si="350"/>
        <v>1211697.3</v>
      </c>
      <c r="O162" s="19">
        <f t="shared" si="351"/>
        <v>1211697.3</v>
      </c>
      <c r="P162" s="19">
        <f t="shared" si="352"/>
        <v>1211697.3</v>
      </c>
      <c r="Q162" s="19">
        <f t="shared" si="353"/>
        <v>1211697.3</v>
      </c>
      <c r="R162" s="19">
        <f t="shared" si="354"/>
        <v>1211697.3</v>
      </c>
      <c r="S162" s="19">
        <f t="shared" si="355"/>
        <v>1211697.3</v>
      </c>
      <c r="T162" s="19">
        <f t="shared" si="356"/>
        <v>1211697.3</v>
      </c>
      <c r="U162" s="19">
        <f t="shared" si="357"/>
        <v>1211697.3</v>
      </c>
      <c r="V162" s="19">
        <f t="shared" si="358"/>
        <v>1211697.3</v>
      </c>
      <c r="W162" s="19">
        <f t="shared" si="359"/>
        <v>1211697.3</v>
      </c>
      <c r="X162" s="19">
        <f t="shared" si="360"/>
        <v>1211697.3</v>
      </c>
      <c r="Y162" s="19">
        <f t="shared" si="361"/>
        <v>1211697.3</v>
      </c>
      <c r="Z162" s="19">
        <f t="shared" si="362"/>
        <v>1211697.3</v>
      </c>
      <c r="AA162" s="19">
        <f t="shared" si="363"/>
        <v>1211697.3</v>
      </c>
      <c r="AB162" s="19">
        <f t="shared" si="364"/>
        <v>1211697.3</v>
      </c>
      <c r="AC162" s="19">
        <f t="shared" si="365"/>
        <v>1211697.3</v>
      </c>
      <c r="AD162" s="19">
        <f t="shared" si="366"/>
        <v>1211697.3</v>
      </c>
      <c r="AE162" s="19">
        <f t="shared" si="367"/>
        <v>1211697.3</v>
      </c>
      <c r="AF162" s="19">
        <f t="shared" si="368"/>
        <v>1211697.3</v>
      </c>
      <c r="AH162" s="18">
        <f>'[20]Additions (Asset and Reserve)'!O83</f>
        <v>0</v>
      </c>
      <c r="AI162" s="18">
        <f>'[20]Additions (Asset and Reserve)'!P83</f>
        <v>0</v>
      </c>
      <c r="AJ162" s="18">
        <f>'[20]Additions (Asset and Reserve)'!Q83</f>
        <v>0</v>
      </c>
      <c r="AK162" s="18">
        <f>'[20]Additions (Asset and Reserve)'!R83</f>
        <v>0</v>
      </c>
      <c r="AL162" s="18">
        <f>'[20]Additions (Asset and Reserve)'!S83</f>
        <v>0</v>
      </c>
      <c r="AM162" s="18">
        <f>'[20]Additions (Asset and Reserve)'!T83</f>
        <v>0</v>
      </c>
      <c r="AN162" s="58">
        <f t="shared" si="319"/>
        <v>0</v>
      </c>
      <c r="AO162" s="58">
        <f t="shared" si="319"/>
        <v>0</v>
      </c>
      <c r="AP162" s="58">
        <f t="shared" si="319"/>
        <v>0</v>
      </c>
      <c r="AQ162" s="58">
        <f>SUM($AH162:$AM162)/SUM($AH$190:$AM$190)*'Capital Spending'!D$12*$AO$1</f>
        <v>0</v>
      </c>
      <c r="AR162" s="58">
        <f>SUM($AH162:$AM162)/SUM($AH$190:$AM$190)*'Capital Spending'!E$12*$AO$1</f>
        <v>0</v>
      </c>
      <c r="AS162" s="58">
        <f>SUM($AH162:$AM162)/SUM($AH$190:$AM$190)*'Capital Spending'!F$12*$AO$1</f>
        <v>0</v>
      </c>
      <c r="AT162" s="58">
        <f>SUM($AH162:$AM162)/SUM($AH$190:$AM$190)*'Capital Spending'!G$12*$AO$1</f>
        <v>0</v>
      </c>
      <c r="AU162" s="58">
        <f>SUM($AH162:$AM162)/SUM($AH$190:$AM$190)*'Capital Spending'!H$12*$AO$1</f>
        <v>0</v>
      </c>
      <c r="AV162" s="58">
        <f>SUM($AH162:$AM162)/SUM($AH$190:$AM$190)*'Capital Spending'!I$12*$AO$1</f>
        <v>0</v>
      </c>
      <c r="AW162" s="58">
        <f>SUM($AH162:$AM162)/SUM($AH$190:$AM$190)*'Capital Spending'!J$12*$AO$1</f>
        <v>0</v>
      </c>
      <c r="AX162" s="58">
        <f>SUM($AH162:$AM162)/SUM($AH$190:$AM$190)*'Capital Spending'!K$12*$AO$1</f>
        <v>0</v>
      </c>
      <c r="AY162" s="58">
        <f>SUM($AH162:$AM162)/SUM($AH$190:$AM$190)*'Capital Spending'!L$12*$AO$1</f>
        <v>0</v>
      </c>
      <c r="AZ162" s="58">
        <f>SUM($AH162:$AM162)/SUM($AH$190:$AM$190)*'Capital Spending'!M$12*$AO$1</f>
        <v>0</v>
      </c>
      <c r="BA162" s="58">
        <f>SUM($AH162:$AM162)/SUM($AH$190:$AM$190)*'Capital Spending'!N$12*$AO$1</f>
        <v>0</v>
      </c>
      <c r="BB162" s="58">
        <f>SUM($AH162:$AM162)/SUM($AH$190:$AM$190)*'Capital Spending'!O$12*$AO$1</f>
        <v>0</v>
      </c>
      <c r="BC162" s="58">
        <f>SUM($AH162:$AM162)/SUM($AH$190:$AM$190)*'Capital Spending'!P$12*$AO$1</f>
        <v>0</v>
      </c>
      <c r="BD162" s="58">
        <f>SUM($AH162:$AM162)/SUM($AH$190:$AM$190)*'Capital Spending'!Q$12*$AO$1</f>
        <v>0</v>
      </c>
      <c r="BE162" s="58">
        <f>SUM($AH162:$AM162)/SUM($AH$190:$AM$190)*'Capital Spending'!R$12*$AO$1</f>
        <v>0</v>
      </c>
      <c r="BF162" s="58">
        <f>SUM($AH162:$AM162)/SUM($AH$190:$AM$190)*'Capital Spending'!S$12*$AO$1</f>
        <v>0</v>
      </c>
      <c r="BG162" s="58">
        <f>SUM($AH162:$AM162)/SUM($AH$190:$AM$190)*'Capital Spending'!T$12*$AO$1</f>
        <v>0</v>
      </c>
      <c r="BH162" s="58">
        <f>SUM($AH162:$AM162)/SUM($AH$190:$AM$190)*'Capital Spending'!U$12*$AO$1</f>
        <v>0</v>
      </c>
      <c r="BI162" s="19"/>
      <c r="BJ162" s="107">
        <f t="shared" si="320"/>
        <v>0</v>
      </c>
      <c r="BK162" s="31">
        <f>'[20]Retires (Asset and Reserve)'!M83</f>
        <v>0</v>
      </c>
      <c r="BL162" s="31">
        <f>'[20]Retires (Asset and Reserve)'!N83</f>
        <v>0</v>
      </c>
      <c r="BM162" s="31">
        <f>'[20]Retires (Asset and Reserve)'!O83</f>
        <v>0</v>
      </c>
      <c r="BN162" s="31">
        <f>'[20]Retires (Asset and Reserve)'!P83</f>
        <v>0</v>
      </c>
      <c r="BO162" s="31">
        <f>'[20]Retires (Asset and Reserve)'!Q83</f>
        <v>0</v>
      </c>
      <c r="BP162" s="31">
        <f>'[20]Retires (Asset and Reserve)'!R83</f>
        <v>0</v>
      </c>
      <c r="BQ162" s="18">
        <f t="shared" si="321"/>
        <v>0</v>
      </c>
      <c r="BR162" s="19">
        <f t="shared" si="369"/>
        <v>0</v>
      </c>
      <c r="BS162" s="19">
        <f t="shared" si="370"/>
        <v>0</v>
      </c>
      <c r="BT162" s="19">
        <f t="shared" si="371"/>
        <v>0</v>
      </c>
      <c r="BU162" s="19">
        <f t="shared" si="372"/>
        <v>0</v>
      </c>
      <c r="BV162" s="19">
        <f t="shared" si="373"/>
        <v>0</v>
      </c>
      <c r="BW162" s="19">
        <f t="shared" si="374"/>
        <v>0</v>
      </c>
      <c r="BX162" s="19">
        <f t="shared" si="375"/>
        <v>0</v>
      </c>
      <c r="BY162" s="19">
        <f t="shared" si="376"/>
        <v>0</v>
      </c>
      <c r="BZ162" s="19">
        <f t="shared" si="377"/>
        <v>0</v>
      </c>
      <c r="CA162" s="19">
        <f t="shared" si="378"/>
        <v>0</v>
      </c>
      <c r="CB162" s="19">
        <f t="shared" si="379"/>
        <v>0</v>
      </c>
      <c r="CC162" s="19">
        <f t="shared" si="380"/>
        <v>0</v>
      </c>
      <c r="CD162" s="19">
        <f t="shared" si="381"/>
        <v>0</v>
      </c>
      <c r="CE162" s="19">
        <f t="shared" si="382"/>
        <v>0</v>
      </c>
      <c r="CF162" s="19">
        <f t="shared" si="383"/>
        <v>0</v>
      </c>
      <c r="CG162" s="19">
        <f t="shared" si="384"/>
        <v>0</v>
      </c>
      <c r="CH162" s="19">
        <f t="shared" si="385"/>
        <v>0</v>
      </c>
      <c r="CI162" s="19">
        <f t="shared" si="386"/>
        <v>0</v>
      </c>
      <c r="CJ162" s="19">
        <f t="shared" si="387"/>
        <v>0</v>
      </c>
      <c r="CK162" s="19">
        <f t="shared" si="388"/>
        <v>0</v>
      </c>
      <c r="CL162" s="19"/>
      <c r="CM162" s="18">
        <f>'[20]Transfers (Asset and Reserve)'!N83</f>
        <v>0</v>
      </c>
      <c r="CN162" s="18">
        <f>'[20]Transfers (Asset and Reserve)'!O83</f>
        <v>0</v>
      </c>
      <c r="CO162" s="18">
        <f>'[20]Transfers (Asset and Reserve)'!P83</f>
        <v>0</v>
      </c>
      <c r="CP162" s="18">
        <f>'[20]Transfers (Asset and Reserve)'!Q83</f>
        <v>0</v>
      </c>
      <c r="CQ162" s="18">
        <f>'[20]Transfers (Asset and Reserve)'!R83</f>
        <v>0</v>
      </c>
      <c r="CR162" s="18">
        <f>'[20]Transfers (Asset and Reserve)'!S83</f>
        <v>0</v>
      </c>
      <c r="CS162" s="18">
        <v>0</v>
      </c>
      <c r="CT162" s="18">
        <v>0</v>
      </c>
      <c r="CU162" s="18">
        <v>0</v>
      </c>
      <c r="CV162" s="18">
        <v>0</v>
      </c>
      <c r="CW162" s="18">
        <v>0</v>
      </c>
      <c r="CX162" s="18">
        <v>0</v>
      </c>
      <c r="CY162" s="19">
        <v>0</v>
      </c>
      <c r="CZ162" s="19">
        <v>0</v>
      </c>
      <c r="DA162" s="19">
        <v>0</v>
      </c>
      <c r="DB162" s="19">
        <v>0</v>
      </c>
      <c r="DC162" s="19">
        <v>0</v>
      </c>
      <c r="DD162" s="19">
        <v>0</v>
      </c>
      <c r="DE162" s="19">
        <v>0</v>
      </c>
      <c r="DF162" s="19">
        <v>0</v>
      </c>
      <c r="DG162" s="19">
        <v>0</v>
      </c>
      <c r="DH162" s="19">
        <v>0</v>
      </c>
      <c r="DI162" s="19">
        <v>0</v>
      </c>
      <c r="DJ162" s="19">
        <v>0</v>
      </c>
      <c r="DK162" s="19">
        <v>0</v>
      </c>
      <c r="DL162" s="19">
        <v>0</v>
      </c>
      <c r="DM162" s="19">
        <v>0</v>
      </c>
      <c r="DN162" s="19"/>
    </row>
    <row r="163" spans="1:118">
      <c r="A163" s="48">
        <v>39000</v>
      </c>
      <c r="B163" s="34" t="s">
        <v>10</v>
      </c>
      <c r="C163" s="51">
        <f t="shared" si="290"/>
        <v>7142325.9952791734</v>
      </c>
      <c r="D163" s="51">
        <f t="shared" si="291"/>
        <v>7148202.0262166616</v>
      </c>
      <c r="E163" s="21">
        <f>'[20]Asset End Balances'!N84</f>
        <v>7140297.04</v>
      </c>
      <c r="F163" s="19">
        <f t="shared" si="342"/>
        <v>7141514.9100000001</v>
      </c>
      <c r="G163" s="19">
        <f t="shared" si="343"/>
        <v>7141514.9100000001</v>
      </c>
      <c r="H163" s="19">
        <f t="shared" si="344"/>
        <v>7141677.4699999997</v>
      </c>
      <c r="I163" s="19">
        <f t="shared" si="345"/>
        <v>7141677.4699999997</v>
      </c>
      <c r="J163" s="19">
        <f t="shared" si="346"/>
        <v>7141677.4699999997</v>
      </c>
      <c r="K163" s="19">
        <f t="shared" si="347"/>
        <v>7141677.4699999997</v>
      </c>
      <c r="L163" s="19">
        <f t="shared" si="348"/>
        <v>7142223.7204653993</v>
      </c>
      <c r="M163" s="19">
        <f t="shared" si="349"/>
        <v>7142757.0399553645</v>
      </c>
      <c r="N163" s="19">
        <f t="shared" si="350"/>
        <v>7143164.7591100549</v>
      </c>
      <c r="O163" s="19">
        <f t="shared" si="351"/>
        <v>7143584.5904758312</v>
      </c>
      <c r="P163" s="19">
        <f t="shared" si="352"/>
        <v>7144064.61513416</v>
      </c>
      <c r="Q163" s="19">
        <f t="shared" si="353"/>
        <v>7144406.4734884454</v>
      </c>
      <c r="R163" s="19">
        <f t="shared" si="354"/>
        <v>7144758.1825346835</v>
      </c>
      <c r="S163" s="19">
        <f t="shared" si="355"/>
        <v>7145064.1355259484</v>
      </c>
      <c r="T163" s="19">
        <f t="shared" si="356"/>
        <v>7145499.0723714549</v>
      </c>
      <c r="U163" s="19">
        <f t="shared" si="357"/>
        <v>7145977.041518989</v>
      </c>
      <c r="V163" s="19">
        <f t="shared" si="358"/>
        <v>7146552.7835284341</v>
      </c>
      <c r="W163" s="19">
        <f t="shared" si="359"/>
        <v>7147060.8728365321</v>
      </c>
      <c r="X163" s="19">
        <f t="shared" si="360"/>
        <v>7147677.542255953</v>
      </c>
      <c r="Y163" s="19">
        <f t="shared" si="361"/>
        <v>7148232.8990460681</v>
      </c>
      <c r="Z163" s="19">
        <f t="shared" si="362"/>
        <v>7148650.2426314494</v>
      </c>
      <c r="AA163" s="19">
        <f t="shared" si="363"/>
        <v>7148928.6084708897</v>
      </c>
      <c r="AB163" s="19">
        <f t="shared" si="364"/>
        <v>7149265.6507125329</v>
      </c>
      <c r="AC163" s="19">
        <f t="shared" si="365"/>
        <v>7149469.601700332</v>
      </c>
      <c r="AD163" s="19">
        <f t="shared" si="366"/>
        <v>7149648.7095380444</v>
      </c>
      <c r="AE163" s="19">
        <f t="shared" si="367"/>
        <v>7149754.6608219761</v>
      </c>
      <c r="AF163" s="19">
        <f t="shared" si="368"/>
        <v>7149908.6553839436</v>
      </c>
      <c r="AH163" s="18">
        <f>'[20]Additions (Asset and Reserve)'!O84</f>
        <v>1217.8700000000008</v>
      </c>
      <c r="AI163" s="18">
        <f>'[20]Additions (Asset and Reserve)'!P84</f>
        <v>0</v>
      </c>
      <c r="AJ163" s="18">
        <f>'[20]Additions (Asset and Reserve)'!Q84</f>
        <v>162.56</v>
      </c>
      <c r="AK163" s="18">
        <f>'[20]Additions (Asset and Reserve)'!R84</f>
        <v>0</v>
      </c>
      <c r="AL163" s="18">
        <f>'[20]Additions (Asset and Reserve)'!S84</f>
        <v>0</v>
      </c>
      <c r="AM163" s="18">
        <f>'[20]Additions (Asset and Reserve)'!T84</f>
        <v>0</v>
      </c>
      <c r="AN163" s="58">
        <f t="shared" si="319"/>
        <v>546.25046539952143</v>
      </c>
      <c r="AO163" s="58">
        <f t="shared" si="319"/>
        <v>533.31948996526387</v>
      </c>
      <c r="AP163" s="58">
        <f t="shared" si="319"/>
        <v>407.71915469067511</v>
      </c>
      <c r="AQ163" s="58">
        <f>SUM($AH163:$AM163)/SUM($AH$190:$AM$190)*'Capital Spending'!D$12*$AO$1</f>
        <v>419.83136577665948</v>
      </c>
      <c r="AR163" s="58">
        <f>SUM($AH163:$AM163)/SUM($AH$190:$AM$190)*'Capital Spending'!E$12*$AO$1</f>
        <v>480.02465832870763</v>
      </c>
      <c r="AS163" s="58">
        <f>SUM($AH163:$AM163)/SUM($AH$190:$AM$190)*'Capital Spending'!F$12*$AO$1</f>
        <v>341.85835428521284</v>
      </c>
      <c r="AT163" s="58">
        <f>SUM($AH163:$AM163)/SUM($AH$190:$AM$190)*'Capital Spending'!G$12*$AO$1</f>
        <v>351.70904623777363</v>
      </c>
      <c r="AU163" s="58">
        <f>SUM($AH163:$AM163)/SUM($AH$190:$AM$190)*'Capital Spending'!H$12*$AO$1</f>
        <v>305.95299126496997</v>
      </c>
      <c r="AV163" s="58">
        <f>SUM($AH163:$AM163)/SUM($AH$190:$AM$190)*'Capital Spending'!I$12*$AO$1</f>
        <v>434.93684550647333</v>
      </c>
      <c r="AW163" s="58">
        <f>SUM($AH163:$AM163)/SUM($AH$190:$AM$190)*'Capital Spending'!J$12*$AO$1</f>
        <v>477.96914753450449</v>
      </c>
      <c r="AX163" s="58">
        <f>SUM($AH163:$AM163)/SUM($AH$190:$AM$190)*'Capital Spending'!K$12*$AO$1</f>
        <v>575.74200944536449</v>
      </c>
      <c r="AY163" s="58">
        <f>SUM($AH163:$AM163)/SUM($AH$190:$AM$190)*'Capital Spending'!L$12*$AO$1</f>
        <v>508.0893080976096</v>
      </c>
      <c r="AZ163" s="58">
        <f>SUM($AH163:$AM163)/SUM($AH$190:$AM$190)*'Capital Spending'!M$12*$AO$1</f>
        <v>616.66941942134838</v>
      </c>
      <c r="BA163" s="58">
        <f>SUM($AH163:$AM163)/SUM($AH$190:$AM$190)*'Capital Spending'!N$12*$AO$1</f>
        <v>555.35679011533364</v>
      </c>
      <c r="BB163" s="58">
        <f>SUM($AH163:$AM163)/SUM($AH$190:$AM$190)*'Capital Spending'!O$12*$AO$1</f>
        <v>417.3435853812415</v>
      </c>
      <c r="BC163" s="58">
        <f>SUM($AH163:$AM163)/SUM($AH$190:$AM$190)*'Capital Spending'!P$12*$AO$1</f>
        <v>278.36583944051233</v>
      </c>
      <c r="BD163" s="58">
        <f>SUM($AH163:$AM163)/SUM($AH$190:$AM$190)*'Capital Spending'!Q$12*$AO$1</f>
        <v>337.04224164291583</v>
      </c>
      <c r="BE163" s="58">
        <f>SUM($AH163:$AM163)/SUM($AH$190:$AM$190)*'Capital Spending'!R$12*$AO$1</f>
        <v>203.95098779916316</v>
      </c>
      <c r="BF163" s="58">
        <f>SUM($AH163:$AM163)/SUM($AH$190:$AM$190)*'Capital Spending'!S$12*$AO$1</f>
        <v>179.10783771266313</v>
      </c>
      <c r="BG163" s="58">
        <f>SUM($AH163:$AM163)/SUM($AH$190:$AM$190)*'Capital Spending'!T$12*$AO$1</f>
        <v>105.95128393138387</v>
      </c>
      <c r="BH163" s="58">
        <f>SUM($AH163:$AM163)/SUM($AH$190:$AM$190)*'Capital Spending'!U$12*$AO$1</f>
        <v>153.99456196722366</v>
      </c>
      <c r="BI163" s="19"/>
      <c r="BJ163" s="107">
        <f t="shared" si="320"/>
        <v>0</v>
      </c>
      <c r="BK163" s="31">
        <f>'[20]Retires (Asset and Reserve)'!M84</f>
        <v>0</v>
      </c>
      <c r="BL163" s="31">
        <f>'[20]Retires (Asset and Reserve)'!N84</f>
        <v>0</v>
      </c>
      <c r="BM163" s="31">
        <f>'[20]Retires (Asset and Reserve)'!O84</f>
        <v>0</v>
      </c>
      <c r="BN163" s="31">
        <f>'[20]Retires (Asset and Reserve)'!P84</f>
        <v>0</v>
      </c>
      <c r="BO163" s="31">
        <f>'[20]Retires (Asset and Reserve)'!Q84</f>
        <v>0</v>
      </c>
      <c r="BP163" s="31">
        <f>'[20]Retires (Asset and Reserve)'!R84</f>
        <v>0</v>
      </c>
      <c r="BQ163" s="18">
        <f t="shared" si="321"/>
        <v>0</v>
      </c>
      <c r="BR163" s="19">
        <f t="shared" si="369"/>
        <v>0</v>
      </c>
      <c r="BS163" s="19">
        <f t="shared" si="370"/>
        <v>0</v>
      </c>
      <c r="BT163" s="19">
        <f t="shared" si="371"/>
        <v>0</v>
      </c>
      <c r="BU163" s="19">
        <f t="shared" si="372"/>
        <v>0</v>
      </c>
      <c r="BV163" s="19">
        <f t="shared" si="373"/>
        <v>0</v>
      </c>
      <c r="BW163" s="19">
        <f t="shared" si="374"/>
        <v>0</v>
      </c>
      <c r="BX163" s="19">
        <f t="shared" si="375"/>
        <v>0</v>
      </c>
      <c r="BY163" s="19">
        <f t="shared" si="376"/>
        <v>0</v>
      </c>
      <c r="BZ163" s="19">
        <f t="shared" si="377"/>
        <v>0</v>
      </c>
      <c r="CA163" s="19">
        <f t="shared" si="378"/>
        <v>0</v>
      </c>
      <c r="CB163" s="19">
        <f t="shared" si="379"/>
        <v>0</v>
      </c>
      <c r="CC163" s="19">
        <f t="shared" si="380"/>
        <v>0</v>
      </c>
      <c r="CD163" s="19">
        <f t="shared" si="381"/>
        <v>0</v>
      </c>
      <c r="CE163" s="19">
        <f t="shared" si="382"/>
        <v>0</v>
      </c>
      <c r="CF163" s="19">
        <f t="shared" si="383"/>
        <v>0</v>
      </c>
      <c r="CG163" s="19">
        <f t="shared" si="384"/>
        <v>0</v>
      </c>
      <c r="CH163" s="19">
        <f t="shared" si="385"/>
        <v>0</v>
      </c>
      <c r="CI163" s="19">
        <f t="shared" si="386"/>
        <v>0</v>
      </c>
      <c r="CJ163" s="19">
        <f t="shared" si="387"/>
        <v>0</v>
      </c>
      <c r="CK163" s="19">
        <f t="shared" si="388"/>
        <v>0</v>
      </c>
      <c r="CL163" s="19"/>
      <c r="CM163" s="18">
        <f>'[20]Transfers (Asset and Reserve)'!N84</f>
        <v>0</v>
      </c>
      <c r="CN163" s="18">
        <f>'[20]Transfers (Asset and Reserve)'!O84</f>
        <v>0</v>
      </c>
      <c r="CO163" s="18">
        <f>'[20]Transfers (Asset and Reserve)'!P84</f>
        <v>0</v>
      </c>
      <c r="CP163" s="18">
        <f>'[20]Transfers (Asset and Reserve)'!Q84</f>
        <v>0</v>
      </c>
      <c r="CQ163" s="18">
        <f>'[20]Transfers (Asset and Reserve)'!R84</f>
        <v>0</v>
      </c>
      <c r="CR163" s="18">
        <f>'[20]Transfers (Asset and Reserve)'!S84</f>
        <v>0</v>
      </c>
      <c r="CS163" s="18">
        <v>0</v>
      </c>
      <c r="CT163" s="18">
        <v>0</v>
      </c>
      <c r="CU163" s="18">
        <v>0</v>
      </c>
      <c r="CV163" s="18">
        <v>0</v>
      </c>
      <c r="CW163" s="18">
        <v>0</v>
      </c>
      <c r="CX163" s="18">
        <v>0</v>
      </c>
      <c r="CY163" s="19">
        <v>0</v>
      </c>
      <c r="CZ163" s="19">
        <v>0</v>
      </c>
      <c r="DA163" s="19">
        <v>0</v>
      </c>
      <c r="DB163" s="19">
        <v>0</v>
      </c>
      <c r="DC163" s="19">
        <v>0</v>
      </c>
      <c r="DD163" s="19">
        <v>0</v>
      </c>
      <c r="DE163" s="19">
        <v>0</v>
      </c>
      <c r="DF163" s="19">
        <v>0</v>
      </c>
      <c r="DG163" s="19">
        <v>0</v>
      </c>
      <c r="DH163" s="19">
        <v>0</v>
      </c>
      <c r="DI163" s="19">
        <v>0</v>
      </c>
      <c r="DJ163" s="19">
        <v>0</v>
      </c>
      <c r="DK163" s="19">
        <v>0</v>
      </c>
      <c r="DL163" s="19">
        <v>0</v>
      </c>
      <c r="DM163" s="19">
        <v>0</v>
      </c>
      <c r="DN163" s="19"/>
    </row>
    <row r="164" spans="1:118">
      <c r="A164" s="48">
        <v>39002</v>
      </c>
      <c r="B164" s="34" t="s">
        <v>107</v>
      </c>
      <c r="C164" s="51">
        <f t="shared" si="290"/>
        <v>173114.85000000003</v>
      </c>
      <c r="D164" s="51">
        <f t="shared" si="291"/>
        <v>173114.85000000003</v>
      </c>
      <c r="E164" s="21">
        <f>'[20]Asset End Balances'!N85</f>
        <v>173114.85</v>
      </c>
      <c r="F164" s="19">
        <f t="shared" si="342"/>
        <v>173114.85</v>
      </c>
      <c r="G164" s="19">
        <f t="shared" si="343"/>
        <v>173114.85</v>
      </c>
      <c r="H164" s="19">
        <f t="shared" si="344"/>
        <v>173114.85</v>
      </c>
      <c r="I164" s="19">
        <f t="shared" si="345"/>
        <v>173114.85</v>
      </c>
      <c r="J164" s="19">
        <f t="shared" si="346"/>
        <v>173114.85</v>
      </c>
      <c r="K164" s="19">
        <f t="shared" si="347"/>
        <v>173114.85</v>
      </c>
      <c r="L164" s="19">
        <f t="shared" si="348"/>
        <v>173114.85</v>
      </c>
      <c r="M164" s="19">
        <f t="shared" si="349"/>
        <v>173114.85</v>
      </c>
      <c r="N164" s="19">
        <f t="shared" si="350"/>
        <v>173114.85</v>
      </c>
      <c r="O164" s="19">
        <f t="shared" si="351"/>
        <v>173114.85</v>
      </c>
      <c r="P164" s="19">
        <f t="shared" si="352"/>
        <v>173114.85</v>
      </c>
      <c r="Q164" s="19">
        <f t="shared" si="353"/>
        <v>173114.85</v>
      </c>
      <c r="R164" s="19">
        <f t="shared" si="354"/>
        <v>173114.85</v>
      </c>
      <c r="S164" s="19">
        <f t="shared" si="355"/>
        <v>173114.85</v>
      </c>
      <c r="T164" s="19">
        <f t="shared" si="356"/>
        <v>173114.85</v>
      </c>
      <c r="U164" s="19">
        <f t="shared" si="357"/>
        <v>173114.85</v>
      </c>
      <c r="V164" s="19">
        <f t="shared" si="358"/>
        <v>173114.85</v>
      </c>
      <c r="W164" s="19">
        <f t="shared" si="359"/>
        <v>173114.85</v>
      </c>
      <c r="X164" s="19">
        <f t="shared" si="360"/>
        <v>173114.85</v>
      </c>
      <c r="Y164" s="19">
        <f t="shared" si="361"/>
        <v>173114.85</v>
      </c>
      <c r="Z164" s="19">
        <f t="shared" si="362"/>
        <v>173114.85</v>
      </c>
      <c r="AA164" s="19">
        <f t="shared" si="363"/>
        <v>173114.85</v>
      </c>
      <c r="AB164" s="19">
        <f t="shared" si="364"/>
        <v>173114.85</v>
      </c>
      <c r="AC164" s="19">
        <f t="shared" si="365"/>
        <v>173114.85</v>
      </c>
      <c r="AD164" s="19">
        <f t="shared" si="366"/>
        <v>173114.85</v>
      </c>
      <c r="AE164" s="19">
        <f t="shared" si="367"/>
        <v>173114.85</v>
      </c>
      <c r="AF164" s="19">
        <f t="shared" si="368"/>
        <v>173114.85</v>
      </c>
      <c r="AH164" s="18">
        <f>'[20]Additions (Asset and Reserve)'!O85</f>
        <v>0</v>
      </c>
      <c r="AI164" s="18">
        <f>'[20]Additions (Asset and Reserve)'!P85</f>
        <v>0</v>
      </c>
      <c r="AJ164" s="18">
        <f>'[20]Additions (Asset and Reserve)'!Q85</f>
        <v>0</v>
      </c>
      <c r="AK164" s="18">
        <f>'[20]Additions (Asset and Reserve)'!R85</f>
        <v>0</v>
      </c>
      <c r="AL164" s="18">
        <f>'[20]Additions (Asset and Reserve)'!S85</f>
        <v>0</v>
      </c>
      <c r="AM164" s="18">
        <f>'[20]Additions (Asset and Reserve)'!T85</f>
        <v>0</v>
      </c>
      <c r="AN164" s="58">
        <f t="shared" si="319"/>
        <v>0</v>
      </c>
      <c r="AO164" s="58">
        <f t="shared" si="319"/>
        <v>0</v>
      </c>
      <c r="AP164" s="58">
        <f t="shared" si="319"/>
        <v>0</v>
      </c>
      <c r="AQ164" s="58">
        <f>SUM($AH164:$AM164)/SUM($AH$190:$AM$190)*'Capital Spending'!D$12*$AO$1</f>
        <v>0</v>
      </c>
      <c r="AR164" s="58">
        <f>SUM($AH164:$AM164)/SUM($AH$190:$AM$190)*'Capital Spending'!E$12*$AO$1</f>
        <v>0</v>
      </c>
      <c r="AS164" s="58">
        <f>SUM($AH164:$AM164)/SUM($AH$190:$AM$190)*'Capital Spending'!F$12*$AO$1</f>
        <v>0</v>
      </c>
      <c r="AT164" s="58">
        <f>SUM($AH164:$AM164)/SUM($AH$190:$AM$190)*'Capital Spending'!G$12*$AO$1</f>
        <v>0</v>
      </c>
      <c r="AU164" s="58">
        <f>SUM($AH164:$AM164)/SUM($AH$190:$AM$190)*'Capital Spending'!H$12*$AO$1</f>
        <v>0</v>
      </c>
      <c r="AV164" s="58">
        <f>SUM($AH164:$AM164)/SUM($AH$190:$AM$190)*'Capital Spending'!I$12*$AO$1</f>
        <v>0</v>
      </c>
      <c r="AW164" s="58">
        <f>SUM($AH164:$AM164)/SUM($AH$190:$AM$190)*'Capital Spending'!J$12*$AO$1</f>
        <v>0</v>
      </c>
      <c r="AX164" s="58">
        <f>SUM($AH164:$AM164)/SUM($AH$190:$AM$190)*'Capital Spending'!K$12*$AO$1</f>
        <v>0</v>
      </c>
      <c r="AY164" s="58">
        <f>SUM($AH164:$AM164)/SUM($AH$190:$AM$190)*'Capital Spending'!L$12*$AO$1</f>
        <v>0</v>
      </c>
      <c r="AZ164" s="58">
        <f>SUM($AH164:$AM164)/SUM($AH$190:$AM$190)*'Capital Spending'!M$12*$AO$1</f>
        <v>0</v>
      </c>
      <c r="BA164" s="58">
        <f>SUM($AH164:$AM164)/SUM($AH$190:$AM$190)*'Capital Spending'!N$12*$AO$1</f>
        <v>0</v>
      </c>
      <c r="BB164" s="58">
        <f>SUM($AH164:$AM164)/SUM($AH$190:$AM$190)*'Capital Spending'!O$12*$AO$1</f>
        <v>0</v>
      </c>
      <c r="BC164" s="58">
        <f>SUM($AH164:$AM164)/SUM($AH$190:$AM$190)*'Capital Spending'!P$12*$AO$1</f>
        <v>0</v>
      </c>
      <c r="BD164" s="58">
        <f>SUM($AH164:$AM164)/SUM($AH$190:$AM$190)*'Capital Spending'!Q$12*$AO$1</f>
        <v>0</v>
      </c>
      <c r="BE164" s="58">
        <f>SUM($AH164:$AM164)/SUM($AH$190:$AM$190)*'Capital Spending'!R$12*$AO$1</f>
        <v>0</v>
      </c>
      <c r="BF164" s="58">
        <f>SUM($AH164:$AM164)/SUM($AH$190:$AM$190)*'Capital Spending'!S$12*$AO$1</f>
        <v>0</v>
      </c>
      <c r="BG164" s="58">
        <f>SUM($AH164:$AM164)/SUM($AH$190:$AM$190)*'Capital Spending'!T$12*$AO$1</f>
        <v>0</v>
      </c>
      <c r="BH164" s="58">
        <f>SUM($AH164:$AM164)/SUM($AH$190:$AM$190)*'Capital Spending'!U$12*$AO$1</f>
        <v>0</v>
      </c>
      <c r="BI164" s="19"/>
      <c r="BJ164" s="107">
        <f t="shared" si="320"/>
        <v>0</v>
      </c>
      <c r="BK164" s="31">
        <f>'[20]Retires (Asset and Reserve)'!M85</f>
        <v>0</v>
      </c>
      <c r="BL164" s="31">
        <f>'[20]Retires (Asset and Reserve)'!N85</f>
        <v>0</v>
      </c>
      <c r="BM164" s="31">
        <f>'[20]Retires (Asset and Reserve)'!O85</f>
        <v>0</v>
      </c>
      <c r="BN164" s="31">
        <f>'[20]Retires (Asset and Reserve)'!P85</f>
        <v>0</v>
      </c>
      <c r="BO164" s="31">
        <f>'[20]Retires (Asset and Reserve)'!Q85</f>
        <v>0</v>
      </c>
      <c r="BP164" s="31">
        <f>'[20]Retires (Asset and Reserve)'!R85</f>
        <v>0</v>
      </c>
      <c r="BQ164" s="18">
        <f t="shared" si="321"/>
        <v>0</v>
      </c>
      <c r="BR164" s="19">
        <f t="shared" si="369"/>
        <v>0</v>
      </c>
      <c r="BS164" s="19">
        <f t="shared" si="370"/>
        <v>0</v>
      </c>
      <c r="BT164" s="19">
        <f t="shared" si="371"/>
        <v>0</v>
      </c>
      <c r="BU164" s="19">
        <f t="shared" si="372"/>
        <v>0</v>
      </c>
      <c r="BV164" s="19">
        <f t="shared" si="373"/>
        <v>0</v>
      </c>
      <c r="BW164" s="19">
        <f t="shared" si="374"/>
        <v>0</v>
      </c>
      <c r="BX164" s="19">
        <f t="shared" si="375"/>
        <v>0</v>
      </c>
      <c r="BY164" s="19">
        <f t="shared" si="376"/>
        <v>0</v>
      </c>
      <c r="BZ164" s="19">
        <f t="shared" si="377"/>
        <v>0</v>
      </c>
      <c r="CA164" s="19">
        <f t="shared" si="378"/>
        <v>0</v>
      </c>
      <c r="CB164" s="19">
        <f t="shared" si="379"/>
        <v>0</v>
      </c>
      <c r="CC164" s="19">
        <f t="shared" si="380"/>
        <v>0</v>
      </c>
      <c r="CD164" s="19">
        <f t="shared" si="381"/>
        <v>0</v>
      </c>
      <c r="CE164" s="19">
        <f t="shared" si="382"/>
        <v>0</v>
      </c>
      <c r="CF164" s="19">
        <f t="shared" si="383"/>
        <v>0</v>
      </c>
      <c r="CG164" s="19">
        <f t="shared" si="384"/>
        <v>0</v>
      </c>
      <c r="CH164" s="19">
        <f t="shared" si="385"/>
        <v>0</v>
      </c>
      <c r="CI164" s="19">
        <f t="shared" si="386"/>
        <v>0</v>
      </c>
      <c r="CJ164" s="19">
        <f t="shared" si="387"/>
        <v>0</v>
      </c>
      <c r="CK164" s="19">
        <f t="shared" si="388"/>
        <v>0</v>
      </c>
      <c r="CL164" s="19"/>
      <c r="CM164" s="18">
        <f>'[20]Transfers (Asset and Reserve)'!N85</f>
        <v>0</v>
      </c>
      <c r="CN164" s="18">
        <f>'[20]Transfers (Asset and Reserve)'!O85</f>
        <v>0</v>
      </c>
      <c r="CO164" s="18">
        <f>'[20]Transfers (Asset and Reserve)'!P85</f>
        <v>0</v>
      </c>
      <c r="CP164" s="18">
        <f>'[20]Transfers (Asset and Reserve)'!Q85</f>
        <v>0</v>
      </c>
      <c r="CQ164" s="18">
        <f>'[20]Transfers (Asset and Reserve)'!R85</f>
        <v>0</v>
      </c>
      <c r="CR164" s="18">
        <f>'[20]Transfers (Asset and Reserve)'!S85</f>
        <v>0</v>
      </c>
      <c r="CS164" s="18">
        <v>0</v>
      </c>
      <c r="CT164" s="18">
        <v>0</v>
      </c>
      <c r="CU164" s="18">
        <v>0</v>
      </c>
      <c r="CV164" s="18">
        <v>0</v>
      </c>
      <c r="CW164" s="18">
        <v>0</v>
      </c>
      <c r="CX164" s="18">
        <v>0</v>
      </c>
      <c r="CY164" s="19">
        <v>0</v>
      </c>
      <c r="CZ164" s="19">
        <v>0</v>
      </c>
      <c r="DA164" s="19">
        <v>0</v>
      </c>
      <c r="DB164" s="19">
        <v>0</v>
      </c>
      <c r="DC164" s="19">
        <v>0</v>
      </c>
      <c r="DD164" s="19">
        <v>0</v>
      </c>
      <c r="DE164" s="19">
        <v>0</v>
      </c>
      <c r="DF164" s="19">
        <v>0</v>
      </c>
      <c r="DG164" s="19">
        <v>0</v>
      </c>
      <c r="DH164" s="19">
        <v>0</v>
      </c>
      <c r="DI164" s="19">
        <v>0</v>
      </c>
      <c r="DJ164" s="19">
        <v>0</v>
      </c>
      <c r="DK164" s="19">
        <v>0</v>
      </c>
      <c r="DL164" s="19">
        <v>0</v>
      </c>
      <c r="DM164" s="19">
        <v>0</v>
      </c>
      <c r="DN164" s="19"/>
    </row>
    <row r="165" spans="1:118">
      <c r="A165" s="48">
        <v>39003</v>
      </c>
      <c r="B165" s="34" t="s">
        <v>62</v>
      </c>
      <c r="C165" s="51">
        <f t="shared" si="290"/>
        <v>709199.17999999982</v>
      </c>
      <c r="D165" s="51">
        <f t="shared" si="291"/>
        <v>709199.17999999982</v>
      </c>
      <c r="E165" s="21">
        <f>'[20]Asset End Balances'!N86</f>
        <v>709199.18</v>
      </c>
      <c r="F165" s="19">
        <f t="shared" si="342"/>
        <v>709199.18</v>
      </c>
      <c r="G165" s="19">
        <f t="shared" si="343"/>
        <v>709199.18</v>
      </c>
      <c r="H165" s="19">
        <f t="shared" si="344"/>
        <v>709199.18</v>
      </c>
      <c r="I165" s="19">
        <f t="shared" si="345"/>
        <v>709199.18</v>
      </c>
      <c r="J165" s="19">
        <f t="shared" si="346"/>
        <v>709199.18</v>
      </c>
      <c r="K165" s="19">
        <f t="shared" si="347"/>
        <v>709199.18</v>
      </c>
      <c r="L165" s="19">
        <f t="shared" si="348"/>
        <v>709199.18</v>
      </c>
      <c r="M165" s="19">
        <f t="shared" si="349"/>
        <v>709199.18</v>
      </c>
      <c r="N165" s="19">
        <f t="shared" si="350"/>
        <v>709199.18</v>
      </c>
      <c r="O165" s="19">
        <f t="shared" si="351"/>
        <v>709199.18</v>
      </c>
      <c r="P165" s="19">
        <f t="shared" si="352"/>
        <v>709199.18</v>
      </c>
      <c r="Q165" s="19">
        <f t="shared" si="353"/>
        <v>709199.18</v>
      </c>
      <c r="R165" s="19">
        <f t="shared" si="354"/>
        <v>709199.18</v>
      </c>
      <c r="S165" s="19">
        <f t="shared" si="355"/>
        <v>709199.18</v>
      </c>
      <c r="T165" s="19">
        <f t="shared" si="356"/>
        <v>709199.18</v>
      </c>
      <c r="U165" s="19">
        <f t="shared" si="357"/>
        <v>709199.18</v>
      </c>
      <c r="V165" s="19">
        <f t="shared" si="358"/>
        <v>709199.18</v>
      </c>
      <c r="W165" s="19">
        <f t="shared" si="359"/>
        <v>709199.18</v>
      </c>
      <c r="X165" s="19">
        <f t="shared" si="360"/>
        <v>709199.18</v>
      </c>
      <c r="Y165" s="19">
        <f t="shared" si="361"/>
        <v>709199.18</v>
      </c>
      <c r="Z165" s="19">
        <f t="shared" si="362"/>
        <v>709199.18</v>
      </c>
      <c r="AA165" s="19">
        <f t="shared" si="363"/>
        <v>709199.18</v>
      </c>
      <c r="AB165" s="19">
        <f t="shared" si="364"/>
        <v>709199.18</v>
      </c>
      <c r="AC165" s="19">
        <f t="shared" si="365"/>
        <v>709199.18</v>
      </c>
      <c r="AD165" s="19">
        <f t="shared" si="366"/>
        <v>709199.18</v>
      </c>
      <c r="AE165" s="19">
        <f t="shared" si="367"/>
        <v>709199.18</v>
      </c>
      <c r="AF165" s="19">
        <f t="shared" si="368"/>
        <v>709199.18</v>
      </c>
      <c r="AH165" s="18">
        <f>'[20]Additions (Asset and Reserve)'!O86</f>
        <v>0</v>
      </c>
      <c r="AI165" s="18">
        <f>'[20]Additions (Asset and Reserve)'!P86</f>
        <v>0</v>
      </c>
      <c r="AJ165" s="18">
        <f>'[20]Additions (Asset and Reserve)'!Q86</f>
        <v>0</v>
      </c>
      <c r="AK165" s="18">
        <f>'[20]Additions (Asset and Reserve)'!R86</f>
        <v>0</v>
      </c>
      <c r="AL165" s="18">
        <f>'[20]Additions (Asset and Reserve)'!S86</f>
        <v>0</v>
      </c>
      <c r="AM165" s="18">
        <f>'[20]Additions (Asset and Reserve)'!T86</f>
        <v>0</v>
      </c>
      <c r="AN165" s="58">
        <f t="shared" si="319"/>
        <v>0</v>
      </c>
      <c r="AO165" s="58">
        <f t="shared" si="319"/>
        <v>0</v>
      </c>
      <c r="AP165" s="58">
        <f t="shared" si="319"/>
        <v>0</v>
      </c>
      <c r="AQ165" s="58">
        <f>SUM($AH165:$AM165)/SUM($AH$190:$AM$190)*'Capital Spending'!D$12*$AO$1</f>
        <v>0</v>
      </c>
      <c r="AR165" s="58">
        <f>SUM($AH165:$AM165)/SUM($AH$190:$AM$190)*'Capital Spending'!E$12*$AO$1</f>
        <v>0</v>
      </c>
      <c r="AS165" s="58">
        <f>SUM($AH165:$AM165)/SUM($AH$190:$AM$190)*'Capital Spending'!F$12*$AO$1</f>
        <v>0</v>
      </c>
      <c r="AT165" s="58">
        <f>SUM($AH165:$AM165)/SUM($AH$190:$AM$190)*'Capital Spending'!G$12*$AO$1</f>
        <v>0</v>
      </c>
      <c r="AU165" s="58">
        <f>SUM($AH165:$AM165)/SUM($AH$190:$AM$190)*'Capital Spending'!H$12*$AO$1</f>
        <v>0</v>
      </c>
      <c r="AV165" s="58">
        <f>SUM($AH165:$AM165)/SUM($AH$190:$AM$190)*'Capital Spending'!I$12*$AO$1</f>
        <v>0</v>
      </c>
      <c r="AW165" s="58">
        <f>SUM($AH165:$AM165)/SUM($AH$190:$AM$190)*'Capital Spending'!J$12*$AO$1</f>
        <v>0</v>
      </c>
      <c r="AX165" s="58">
        <f>SUM($AH165:$AM165)/SUM($AH$190:$AM$190)*'Capital Spending'!K$12*$AO$1</f>
        <v>0</v>
      </c>
      <c r="AY165" s="58">
        <f>SUM($AH165:$AM165)/SUM($AH$190:$AM$190)*'Capital Spending'!L$12*$AO$1</f>
        <v>0</v>
      </c>
      <c r="AZ165" s="58">
        <f>SUM($AH165:$AM165)/SUM($AH$190:$AM$190)*'Capital Spending'!M$12*$AO$1</f>
        <v>0</v>
      </c>
      <c r="BA165" s="58">
        <f>SUM($AH165:$AM165)/SUM($AH$190:$AM$190)*'Capital Spending'!N$12*$AO$1</f>
        <v>0</v>
      </c>
      <c r="BB165" s="58">
        <f>SUM($AH165:$AM165)/SUM($AH$190:$AM$190)*'Capital Spending'!O$12*$AO$1</f>
        <v>0</v>
      </c>
      <c r="BC165" s="58">
        <f>SUM($AH165:$AM165)/SUM($AH$190:$AM$190)*'Capital Spending'!P$12*$AO$1</f>
        <v>0</v>
      </c>
      <c r="BD165" s="58">
        <f>SUM($AH165:$AM165)/SUM($AH$190:$AM$190)*'Capital Spending'!Q$12*$AO$1</f>
        <v>0</v>
      </c>
      <c r="BE165" s="58">
        <f>SUM($AH165:$AM165)/SUM($AH$190:$AM$190)*'Capital Spending'!R$12*$AO$1</f>
        <v>0</v>
      </c>
      <c r="BF165" s="58">
        <f>SUM($AH165:$AM165)/SUM($AH$190:$AM$190)*'Capital Spending'!S$12*$AO$1</f>
        <v>0</v>
      </c>
      <c r="BG165" s="58">
        <f>SUM($AH165:$AM165)/SUM($AH$190:$AM$190)*'Capital Spending'!T$12*$AO$1</f>
        <v>0</v>
      </c>
      <c r="BH165" s="58">
        <f>SUM($AH165:$AM165)/SUM($AH$190:$AM$190)*'Capital Spending'!U$12*$AO$1</f>
        <v>0</v>
      </c>
      <c r="BI165" s="19"/>
      <c r="BJ165" s="107">
        <f t="shared" si="320"/>
        <v>0</v>
      </c>
      <c r="BK165" s="31">
        <f>'[20]Retires (Asset and Reserve)'!M86</f>
        <v>0</v>
      </c>
      <c r="BL165" s="31">
        <f>'[20]Retires (Asset and Reserve)'!N86</f>
        <v>0</v>
      </c>
      <c r="BM165" s="31">
        <f>'[20]Retires (Asset and Reserve)'!O86</f>
        <v>0</v>
      </c>
      <c r="BN165" s="31">
        <f>'[20]Retires (Asset and Reserve)'!P86</f>
        <v>0</v>
      </c>
      <c r="BO165" s="31">
        <f>'[20]Retires (Asset and Reserve)'!Q86</f>
        <v>0</v>
      </c>
      <c r="BP165" s="31">
        <f>'[20]Retires (Asset and Reserve)'!R86</f>
        <v>0</v>
      </c>
      <c r="BQ165" s="18">
        <f t="shared" si="321"/>
        <v>0</v>
      </c>
      <c r="BR165" s="19">
        <f t="shared" si="369"/>
        <v>0</v>
      </c>
      <c r="BS165" s="19">
        <f t="shared" si="370"/>
        <v>0</v>
      </c>
      <c r="BT165" s="19">
        <f t="shared" si="371"/>
        <v>0</v>
      </c>
      <c r="BU165" s="19">
        <f t="shared" si="372"/>
        <v>0</v>
      </c>
      <c r="BV165" s="19">
        <f t="shared" si="373"/>
        <v>0</v>
      </c>
      <c r="BW165" s="19">
        <f t="shared" si="374"/>
        <v>0</v>
      </c>
      <c r="BX165" s="19">
        <f t="shared" si="375"/>
        <v>0</v>
      </c>
      <c r="BY165" s="19">
        <f t="shared" si="376"/>
        <v>0</v>
      </c>
      <c r="BZ165" s="19">
        <f t="shared" si="377"/>
        <v>0</v>
      </c>
      <c r="CA165" s="19">
        <f t="shared" si="378"/>
        <v>0</v>
      </c>
      <c r="CB165" s="19">
        <f t="shared" si="379"/>
        <v>0</v>
      </c>
      <c r="CC165" s="19">
        <f t="shared" si="380"/>
        <v>0</v>
      </c>
      <c r="CD165" s="19">
        <f t="shared" si="381"/>
        <v>0</v>
      </c>
      <c r="CE165" s="19">
        <f t="shared" si="382"/>
        <v>0</v>
      </c>
      <c r="CF165" s="19">
        <f t="shared" si="383"/>
        <v>0</v>
      </c>
      <c r="CG165" s="19">
        <f t="shared" si="384"/>
        <v>0</v>
      </c>
      <c r="CH165" s="19">
        <f t="shared" si="385"/>
        <v>0</v>
      </c>
      <c r="CI165" s="19">
        <f t="shared" si="386"/>
        <v>0</v>
      </c>
      <c r="CJ165" s="19">
        <f t="shared" si="387"/>
        <v>0</v>
      </c>
      <c r="CK165" s="19">
        <f t="shared" si="388"/>
        <v>0</v>
      </c>
      <c r="CL165" s="19"/>
      <c r="CM165" s="18">
        <f>'[20]Transfers (Asset and Reserve)'!N86</f>
        <v>0</v>
      </c>
      <c r="CN165" s="18">
        <f>'[20]Transfers (Asset and Reserve)'!O86</f>
        <v>0</v>
      </c>
      <c r="CO165" s="18">
        <f>'[20]Transfers (Asset and Reserve)'!P86</f>
        <v>0</v>
      </c>
      <c r="CP165" s="18">
        <f>'[20]Transfers (Asset and Reserve)'!Q86</f>
        <v>0</v>
      </c>
      <c r="CQ165" s="18">
        <f>'[20]Transfers (Asset and Reserve)'!R86</f>
        <v>0</v>
      </c>
      <c r="CR165" s="18">
        <f>'[20]Transfers (Asset and Reserve)'!S86</f>
        <v>0</v>
      </c>
      <c r="CS165" s="18">
        <v>0</v>
      </c>
      <c r="CT165" s="18">
        <v>0</v>
      </c>
      <c r="CU165" s="18">
        <v>0</v>
      </c>
      <c r="CV165" s="18">
        <v>0</v>
      </c>
      <c r="CW165" s="18">
        <v>0</v>
      </c>
      <c r="CX165" s="18">
        <v>0</v>
      </c>
      <c r="CY165" s="19">
        <v>0</v>
      </c>
      <c r="CZ165" s="19">
        <v>0</v>
      </c>
      <c r="DA165" s="19">
        <v>0</v>
      </c>
      <c r="DB165" s="19">
        <v>0</v>
      </c>
      <c r="DC165" s="19">
        <v>0</v>
      </c>
      <c r="DD165" s="19">
        <v>0</v>
      </c>
      <c r="DE165" s="19">
        <v>0</v>
      </c>
      <c r="DF165" s="19">
        <v>0</v>
      </c>
      <c r="DG165" s="19">
        <v>0</v>
      </c>
      <c r="DH165" s="19">
        <v>0</v>
      </c>
      <c r="DI165" s="19">
        <v>0</v>
      </c>
      <c r="DJ165" s="19">
        <v>0</v>
      </c>
      <c r="DK165" s="19">
        <v>0</v>
      </c>
      <c r="DL165" s="19">
        <v>0</v>
      </c>
      <c r="DM165" s="19">
        <v>0</v>
      </c>
      <c r="DN165" s="19"/>
    </row>
    <row r="166" spans="1:118">
      <c r="A166" s="48">
        <v>39004</v>
      </c>
      <c r="B166" t="s">
        <v>39</v>
      </c>
      <c r="C166" s="51">
        <f t="shared" si="290"/>
        <v>12954.74</v>
      </c>
      <c r="D166" s="51">
        <f t="shared" si="291"/>
        <v>12954.74</v>
      </c>
      <c r="E166" s="21">
        <f>'[20]Asset End Balances'!N87</f>
        <v>12954.74</v>
      </c>
      <c r="F166" s="19">
        <f t="shared" si="342"/>
        <v>12954.74</v>
      </c>
      <c r="G166" s="19">
        <f t="shared" si="343"/>
        <v>12954.74</v>
      </c>
      <c r="H166" s="19">
        <f t="shared" si="344"/>
        <v>12954.74</v>
      </c>
      <c r="I166" s="19">
        <f t="shared" si="345"/>
        <v>12954.74</v>
      </c>
      <c r="J166" s="19">
        <f t="shared" si="346"/>
        <v>12954.74</v>
      </c>
      <c r="K166" s="19">
        <f t="shared" si="347"/>
        <v>12954.74</v>
      </c>
      <c r="L166" s="19">
        <f t="shared" si="348"/>
        <v>12954.74</v>
      </c>
      <c r="M166" s="19">
        <f t="shared" si="349"/>
        <v>12954.74</v>
      </c>
      <c r="N166" s="19">
        <f t="shared" si="350"/>
        <v>12954.74</v>
      </c>
      <c r="O166" s="19">
        <f t="shared" si="351"/>
        <v>12954.74</v>
      </c>
      <c r="P166" s="19">
        <f t="shared" si="352"/>
        <v>12954.74</v>
      </c>
      <c r="Q166" s="19">
        <f t="shared" si="353"/>
        <v>12954.74</v>
      </c>
      <c r="R166" s="19">
        <f t="shared" si="354"/>
        <v>12954.74</v>
      </c>
      <c r="S166" s="19">
        <f t="shared" si="355"/>
        <v>12954.74</v>
      </c>
      <c r="T166" s="19">
        <f t="shared" si="356"/>
        <v>12954.74</v>
      </c>
      <c r="U166" s="19">
        <f t="shared" si="357"/>
        <v>12954.74</v>
      </c>
      <c r="V166" s="19">
        <f t="shared" si="358"/>
        <v>12954.74</v>
      </c>
      <c r="W166" s="19">
        <f t="shared" si="359"/>
        <v>12954.74</v>
      </c>
      <c r="X166" s="19">
        <f t="shared" si="360"/>
        <v>12954.74</v>
      </c>
      <c r="Y166" s="19">
        <f t="shared" si="361"/>
        <v>12954.74</v>
      </c>
      <c r="Z166" s="19">
        <f t="shared" si="362"/>
        <v>12954.74</v>
      </c>
      <c r="AA166" s="19">
        <f t="shared" si="363"/>
        <v>12954.74</v>
      </c>
      <c r="AB166" s="19">
        <f t="shared" si="364"/>
        <v>12954.74</v>
      </c>
      <c r="AC166" s="19">
        <f t="shared" si="365"/>
        <v>12954.74</v>
      </c>
      <c r="AD166" s="19">
        <f t="shared" si="366"/>
        <v>12954.74</v>
      </c>
      <c r="AE166" s="19">
        <f t="shared" si="367"/>
        <v>12954.74</v>
      </c>
      <c r="AF166" s="19">
        <f t="shared" si="368"/>
        <v>12954.74</v>
      </c>
      <c r="AH166" s="18">
        <f>'[20]Additions (Asset and Reserve)'!O87</f>
        <v>0</v>
      </c>
      <c r="AI166" s="18">
        <f>'[20]Additions (Asset and Reserve)'!P87</f>
        <v>0</v>
      </c>
      <c r="AJ166" s="18">
        <f>'[20]Additions (Asset and Reserve)'!Q87</f>
        <v>0</v>
      </c>
      <c r="AK166" s="18">
        <f>'[20]Additions (Asset and Reserve)'!R87</f>
        <v>0</v>
      </c>
      <c r="AL166" s="18">
        <f>'[20]Additions (Asset and Reserve)'!S87</f>
        <v>0</v>
      </c>
      <c r="AM166" s="18">
        <f>'[20]Additions (Asset and Reserve)'!T87</f>
        <v>0</v>
      </c>
      <c r="AN166" s="58">
        <f t="shared" si="319"/>
        <v>0</v>
      </c>
      <c r="AO166" s="58">
        <f t="shared" si="319"/>
        <v>0</v>
      </c>
      <c r="AP166" s="58">
        <f t="shared" si="319"/>
        <v>0</v>
      </c>
      <c r="AQ166" s="58">
        <f>SUM($AH166:$AM166)/SUM($AH$190:$AM$190)*'Capital Spending'!D$12*$AO$1</f>
        <v>0</v>
      </c>
      <c r="AR166" s="58">
        <f>SUM($AH166:$AM166)/SUM($AH$190:$AM$190)*'Capital Spending'!E$12*$AO$1</f>
        <v>0</v>
      </c>
      <c r="AS166" s="58">
        <f>SUM($AH166:$AM166)/SUM($AH$190:$AM$190)*'Capital Spending'!F$12*$AO$1</f>
        <v>0</v>
      </c>
      <c r="AT166" s="58">
        <f>SUM($AH166:$AM166)/SUM($AH$190:$AM$190)*'Capital Spending'!G$12*$AO$1</f>
        <v>0</v>
      </c>
      <c r="AU166" s="58">
        <f>SUM($AH166:$AM166)/SUM($AH$190:$AM$190)*'Capital Spending'!H$12*$AO$1</f>
        <v>0</v>
      </c>
      <c r="AV166" s="58">
        <f>SUM($AH166:$AM166)/SUM($AH$190:$AM$190)*'Capital Spending'!I$12*$AO$1</f>
        <v>0</v>
      </c>
      <c r="AW166" s="58">
        <f>SUM($AH166:$AM166)/SUM($AH$190:$AM$190)*'Capital Spending'!J$12*$AO$1</f>
        <v>0</v>
      </c>
      <c r="AX166" s="58">
        <f>SUM($AH166:$AM166)/SUM($AH$190:$AM$190)*'Capital Spending'!K$12*$AO$1</f>
        <v>0</v>
      </c>
      <c r="AY166" s="58">
        <f>SUM($AH166:$AM166)/SUM($AH$190:$AM$190)*'Capital Spending'!L$12*$AO$1</f>
        <v>0</v>
      </c>
      <c r="AZ166" s="58">
        <f>SUM($AH166:$AM166)/SUM($AH$190:$AM$190)*'Capital Spending'!M$12*$AO$1</f>
        <v>0</v>
      </c>
      <c r="BA166" s="58">
        <f>SUM($AH166:$AM166)/SUM($AH$190:$AM$190)*'Capital Spending'!N$12*$AO$1</f>
        <v>0</v>
      </c>
      <c r="BB166" s="58">
        <f>SUM($AH166:$AM166)/SUM($AH$190:$AM$190)*'Capital Spending'!O$12*$AO$1</f>
        <v>0</v>
      </c>
      <c r="BC166" s="58">
        <f>SUM($AH166:$AM166)/SUM($AH$190:$AM$190)*'Capital Spending'!P$12*$AO$1</f>
        <v>0</v>
      </c>
      <c r="BD166" s="58">
        <f>SUM($AH166:$AM166)/SUM($AH$190:$AM$190)*'Capital Spending'!Q$12*$AO$1</f>
        <v>0</v>
      </c>
      <c r="BE166" s="58">
        <f>SUM($AH166:$AM166)/SUM($AH$190:$AM$190)*'Capital Spending'!R$12*$AO$1</f>
        <v>0</v>
      </c>
      <c r="BF166" s="58">
        <f>SUM($AH166:$AM166)/SUM($AH$190:$AM$190)*'Capital Spending'!S$12*$AO$1</f>
        <v>0</v>
      </c>
      <c r="BG166" s="58">
        <f>SUM($AH166:$AM166)/SUM($AH$190:$AM$190)*'Capital Spending'!T$12*$AO$1</f>
        <v>0</v>
      </c>
      <c r="BH166" s="58">
        <f>SUM($AH166:$AM166)/SUM($AH$190:$AM$190)*'Capital Spending'!U$12*$AO$1</f>
        <v>0</v>
      </c>
      <c r="BI166" s="19"/>
      <c r="BJ166" s="107">
        <f t="shared" si="320"/>
        <v>0</v>
      </c>
      <c r="BK166" s="31">
        <f>'[20]Retires (Asset and Reserve)'!M87</f>
        <v>0</v>
      </c>
      <c r="BL166" s="31">
        <f>'[20]Retires (Asset and Reserve)'!N87</f>
        <v>0</v>
      </c>
      <c r="BM166" s="31">
        <f>'[20]Retires (Asset and Reserve)'!O87</f>
        <v>0</v>
      </c>
      <c r="BN166" s="31">
        <f>'[20]Retires (Asset and Reserve)'!P87</f>
        <v>0</v>
      </c>
      <c r="BO166" s="31">
        <f>'[20]Retires (Asset and Reserve)'!Q87</f>
        <v>0</v>
      </c>
      <c r="BP166" s="31">
        <f>'[20]Retires (Asset and Reserve)'!R87</f>
        <v>0</v>
      </c>
      <c r="BQ166" s="18">
        <f t="shared" si="321"/>
        <v>0</v>
      </c>
      <c r="BR166" s="19">
        <f t="shared" si="369"/>
        <v>0</v>
      </c>
      <c r="BS166" s="19">
        <f t="shared" si="370"/>
        <v>0</v>
      </c>
      <c r="BT166" s="19">
        <f t="shared" si="371"/>
        <v>0</v>
      </c>
      <c r="BU166" s="19">
        <f t="shared" si="372"/>
        <v>0</v>
      </c>
      <c r="BV166" s="19">
        <f t="shared" si="373"/>
        <v>0</v>
      </c>
      <c r="BW166" s="19">
        <f t="shared" si="374"/>
        <v>0</v>
      </c>
      <c r="BX166" s="19">
        <f t="shared" si="375"/>
        <v>0</v>
      </c>
      <c r="BY166" s="19">
        <f t="shared" si="376"/>
        <v>0</v>
      </c>
      <c r="BZ166" s="19">
        <f t="shared" si="377"/>
        <v>0</v>
      </c>
      <c r="CA166" s="19">
        <f t="shared" si="378"/>
        <v>0</v>
      </c>
      <c r="CB166" s="19">
        <f t="shared" si="379"/>
        <v>0</v>
      </c>
      <c r="CC166" s="19">
        <f t="shared" si="380"/>
        <v>0</v>
      </c>
      <c r="CD166" s="19">
        <f t="shared" si="381"/>
        <v>0</v>
      </c>
      <c r="CE166" s="19">
        <f t="shared" si="382"/>
        <v>0</v>
      </c>
      <c r="CF166" s="19">
        <f t="shared" si="383"/>
        <v>0</v>
      </c>
      <c r="CG166" s="19">
        <f t="shared" si="384"/>
        <v>0</v>
      </c>
      <c r="CH166" s="19">
        <f t="shared" si="385"/>
        <v>0</v>
      </c>
      <c r="CI166" s="19">
        <f t="shared" si="386"/>
        <v>0</v>
      </c>
      <c r="CJ166" s="19">
        <f t="shared" si="387"/>
        <v>0</v>
      </c>
      <c r="CK166" s="19">
        <f t="shared" si="388"/>
        <v>0</v>
      </c>
      <c r="CL166" s="19"/>
      <c r="CM166" s="18">
        <f>'[20]Transfers (Asset and Reserve)'!N87</f>
        <v>0</v>
      </c>
      <c r="CN166" s="18">
        <f>'[20]Transfers (Asset and Reserve)'!O87</f>
        <v>0</v>
      </c>
      <c r="CO166" s="18">
        <f>'[20]Transfers (Asset and Reserve)'!P87</f>
        <v>0</v>
      </c>
      <c r="CP166" s="18">
        <f>'[20]Transfers (Asset and Reserve)'!Q87</f>
        <v>0</v>
      </c>
      <c r="CQ166" s="18">
        <f>'[20]Transfers (Asset and Reserve)'!R87</f>
        <v>0</v>
      </c>
      <c r="CR166" s="18">
        <f>'[20]Transfers (Asset and Reserve)'!S87</f>
        <v>0</v>
      </c>
      <c r="CS166" s="18">
        <v>0</v>
      </c>
      <c r="CT166" s="18">
        <v>0</v>
      </c>
      <c r="CU166" s="18">
        <v>0</v>
      </c>
      <c r="CV166" s="18">
        <v>0</v>
      </c>
      <c r="CW166" s="18">
        <v>0</v>
      </c>
      <c r="CX166" s="18">
        <v>0</v>
      </c>
      <c r="CY166" s="19">
        <v>0</v>
      </c>
      <c r="CZ166" s="19">
        <v>0</v>
      </c>
      <c r="DA166" s="19">
        <v>0</v>
      </c>
      <c r="DB166" s="19">
        <v>0</v>
      </c>
      <c r="DC166" s="19">
        <v>0</v>
      </c>
      <c r="DD166" s="19">
        <v>0</v>
      </c>
      <c r="DE166" s="19">
        <v>0</v>
      </c>
      <c r="DF166" s="19">
        <v>0</v>
      </c>
      <c r="DG166" s="19">
        <v>0</v>
      </c>
      <c r="DH166" s="19">
        <v>0</v>
      </c>
      <c r="DI166" s="19">
        <v>0</v>
      </c>
      <c r="DJ166" s="19">
        <v>0</v>
      </c>
      <c r="DK166" s="19">
        <v>0</v>
      </c>
      <c r="DL166" s="19">
        <v>0</v>
      </c>
      <c r="DM166" s="19">
        <v>0</v>
      </c>
      <c r="DN166" s="19"/>
    </row>
    <row r="167" spans="1:118">
      <c r="A167" s="48">
        <v>39009</v>
      </c>
      <c r="B167" t="s">
        <v>11</v>
      </c>
      <c r="C167" s="51">
        <f t="shared" si="290"/>
        <v>1246194.18</v>
      </c>
      <c r="D167" s="51">
        <f t="shared" si="291"/>
        <v>1246194.18</v>
      </c>
      <c r="E167" s="21">
        <f>'[20]Asset End Balances'!N88</f>
        <v>1246194.18</v>
      </c>
      <c r="F167" s="19">
        <f t="shared" si="342"/>
        <v>1246194.18</v>
      </c>
      <c r="G167" s="19">
        <f t="shared" si="343"/>
        <v>1246194.18</v>
      </c>
      <c r="H167" s="19">
        <f t="shared" si="344"/>
        <v>1246194.18</v>
      </c>
      <c r="I167" s="19">
        <f t="shared" si="345"/>
        <v>1246194.18</v>
      </c>
      <c r="J167" s="19">
        <f t="shared" si="346"/>
        <v>1246194.18</v>
      </c>
      <c r="K167" s="19">
        <f t="shared" si="347"/>
        <v>1246194.18</v>
      </c>
      <c r="L167" s="19">
        <f t="shared" si="348"/>
        <v>1246194.18</v>
      </c>
      <c r="M167" s="19">
        <f t="shared" si="349"/>
        <v>1246194.18</v>
      </c>
      <c r="N167" s="19">
        <f t="shared" si="350"/>
        <v>1246194.18</v>
      </c>
      <c r="O167" s="19">
        <f t="shared" si="351"/>
        <v>1246194.18</v>
      </c>
      <c r="P167" s="19">
        <f t="shared" si="352"/>
        <v>1246194.18</v>
      </c>
      <c r="Q167" s="19">
        <f t="shared" si="353"/>
        <v>1246194.18</v>
      </c>
      <c r="R167" s="19">
        <f t="shared" si="354"/>
        <v>1246194.18</v>
      </c>
      <c r="S167" s="19">
        <f t="shared" si="355"/>
        <v>1246194.18</v>
      </c>
      <c r="T167" s="19">
        <f t="shared" si="356"/>
        <v>1246194.18</v>
      </c>
      <c r="U167" s="19">
        <f t="shared" si="357"/>
        <v>1246194.18</v>
      </c>
      <c r="V167" s="19">
        <f t="shared" si="358"/>
        <v>1246194.18</v>
      </c>
      <c r="W167" s="19">
        <f t="shared" si="359"/>
        <v>1246194.18</v>
      </c>
      <c r="X167" s="19">
        <f t="shared" si="360"/>
        <v>1246194.18</v>
      </c>
      <c r="Y167" s="19">
        <f t="shared" si="361"/>
        <v>1246194.18</v>
      </c>
      <c r="Z167" s="19">
        <f t="shared" si="362"/>
        <v>1246194.18</v>
      </c>
      <c r="AA167" s="19">
        <f t="shared" si="363"/>
        <v>1246194.18</v>
      </c>
      <c r="AB167" s="19">
        <f t="shared" si="364"/>
        <v>1246194.18</v>
      </c>
      <c r="AC167" s="19">
        <f t="shared" si="365"/>
        <v>1246194.18</v>
      </c>
      <c r="AD167" s="19">
        <f t="shared" si="366"/>
        <v>1246194.18</v>
      </c>
      <c r="AE167" s="19">
        <f t="shared" si="367"/>
        <v>1246194.18</v>
      </c>
      <c r="AF167" s="19">
        <f t="shared" si="368"/>
        <v>1246194.18</v>
      </c>
      <c r="AH167" s="18">
        <f>'[20]Additions (Asset and Reserve)'!O88</f>
        <v>0</v>
      </c>
      <c r="AI167" s="18">
        <f>'[20]Additions (Asset and Reserve)'!P88</f>
        <v>0</v>
      </c>
      <c r="AJ167" s="18">
        <f>'[20]Additions (Asset and Reserve)'!Q88</f>
        <v>0</v>
      </c>
      <c r="AK167" s="18">
        <f>'[20]Additions (Asset and Reserve)'!R88</f>
        <v>0</v>
      </c>
      <c r="AL167" s="18">
        <f>'[20]Additions (Asset and Reserve)'!S88</f>
        <v>0</v>
      </c>
      <c r="AM167" s="18">
        <f>'[20]Additions (Asset and Reserve)'!T88</f>
        <v>0</v>
      </c>
      <c r="AN167" s="58">
        <f t="shared" si="319"/>
        <v>0</v>
      </c>
      <c r="AO167" s="58">
        <f t="shared" si="319"/>
        <v>0</v>
      </c>
      <c r="AP167" s="58">
        <f t="shared" si="319"/>
        <v>0</v>
      </c>
      <c r="AQ167" s="58">
        <f>SUM($AH167:$AM167)/SUM($AH$190:$AM$190)*'Capital Spending'!D$12*$AO$1</f>
        <v>0</v>
      </c>
      <c r="AR167" s="58">
        <f>SUM($AH167:$AM167)/SUM($AH$190:$AM$190)*'Capital Spending'!E$12*$AO$1</f>
        <v>0</v>
      </c>
      <c r="AS167" s="58">
        <f>SUM($AH167:$AM167)/SUM($AH$190:$AM$190)*'Capital Spending'!F$12*$AO$1</f>
        <v>0</v>
      </c>
      <c r="AT167" s="58">
        <f>SUM($AH167:$AM167)/SUM($AH$190:$AM$190)*'Capital Spending'!G$12*$AO$1</f>
        <v>0</v>
      </c>
      <c r="AU167" s="58">
        <f>SUM($AH167:$AM167)/SUM($AH$190:$AM$190)*'Capital Spending'!H$12*$AO$1</f>
        <v>0</v>
      </c>
      <c r="AV167" s="58">
        <f>SUM($AH167:$AM167)/SUM($AH$190:$AM$190)*'Capital Spending'!I$12*$AO$1</f>
        <v>0</v>
      </c>
      <c r="AW167" s="58">
        <f>SUM($AH167:$AM167)/SUM($AH$190:$AM$190)*'Capital Spending'!J$12*$AO$1</f>
        <v>0</v>
      </c>
      <c r="AX167" s="58">
        <f>SUM($AH167:$AM167)/SUM($AH$190:$AM$190)*'Capital Spending'!K$12*$AO$1</f>
        <v>0</v>
      </c>
      <c r="AY167" s="58">
        <f>SUM($AH167:$AM167)/SUM($AH$190:$AM$190)*'Capital Spending'!L$12*$AO$1</f>
        <v>0</v>
      </c>
      <c r="AZ167" s="58">
        <f>SUM($AH167:$AM167)/SUM($AH$190:$AM$190)*'Capital Spending'!M$12*$AO$1</f>
        <v>0</v>
      </c>
      <c r="BA167" s="58">
        <f>SUM($AH167:$AM167)/SUM($AH$190:$AM$190)*'Capital Spending'!N$12*$AO$1</f>
        <v>0</v>
      </c>
      <c r="BB167" s="58">
        <f>SUM($AH167:$AM167)/SUM($AH$190:$AM$190)*'Capital Spending'!O$12*$AO$1</f>
        <v>0</v>
      </c>
      <c r="BC167" s="58">
        <f>SUM($AH167:$AM167)/SUM($AH$190:$AM$190)*'Capital Spending'!P$12*$AO$1</f>
        <v>0</v>
      </c>
      <c r="BD167" s="58">
        <f>SUM($AH167:$AM167)/SUM($AH$190:$AM$190)*'Capital Spending'!Q$12*$AO$1</f>
        <v>0</v>
      </c>
      <c r="BE167" s="58">
        <f>SUM($AH167:$AM167)/SUM($AH$190:$AM$190)*'Capital Spending'!R$12*$AO$1</f>
        <v>0</v>
      </c>
      <c r="BF167" s="58">
        <f>SUM($AH167:$AM167)/SUM($AH$190:$AM$190)*'Capital Spending'!S$12*$AO$1</f>
        <v>0</v>
      </c>
      <c r="BG167" s="58">
        <f>SUM($AH167:$AM167)/SUM($AH$190:$AM$190)*'Capital Spending'!T$12*$AO$1</f>
        <v>0</v>
      </c>
      <c r="BH167" s="58">
        <f>SUM($AH167:$AM167)/SUM($AH$190:$AM$190)*'Capital Spending'!U$12*$AO$1</f>
        <v>0</v>
      </c>
      <c r="BI167" s="19"/>
      <c r="BJ167" s="107">
        <f t="shared" si="320"/>
        <v>0</v>
      </c>
      <c r="BK167" s="31">
        <f>'[20]Retires (Asset and Reserve)'!M88</f>
        <v>0</v>
      </c>
      <c r="BL167" s="31">
        <f>'[20]Retires (Asset and Reserve)'!N88</f>
        <v>0</v>
      </c>
      <c r="BM167" s="31">
        <f>'[20]Retires (Asset and Reserve)'!O88</f>
        <v>0</v>
      </c>
      <c r="BN167" s="31">
        <f>'[20]Retires (Asset and Reserve)'!P88</f>
        <v>0</v>
      </c>
      <c r="BO167" s="31">
        <f>'[20]Retires (Asset and Reserve)'!Q88</f>
        <v>0</v>
      </c>
      <c r="BP167" s="31">
        <f>'[20]Retires (Asset and Reserve)'!R88</f>
        <v>0</v>
      </c>
      <c r="BQ167" s="18">
        <f t="shared" si="321"/>
        <v>0</v>
      </c>
      <c r="BR167" s="19">
        <f t="shared" si="369"/>
        <v>0</v>
      </c>
      <c r="BS167" s="19">
        <f t="shared" si="370"/>
        <v>0</v>
      </c>
      <c r="BT167" s="19">
        <f t="shared" si="371"/>
        <v>0</v>
      </c>
      <c r="BU167" s="19">
        <f t="shared" si="372"/>
        <v>0</v>
      </c>
      <c r="BV167" s="19">
        <f t="shared" si="373"/>
        <v>0</v>
      </c>
      <c r="BW167" s="19">
        <f t="shared" si="374"/>
        <v>0</v>
      </c>
      <c r="BX167" s="19">
        <f t="shared" si="375"/>
        <v>0</v>
      </c>
      <c r="BY167" s="19">
        <f t="shared" si="376"/>
        <v>0</v>
      </c>
      <c r="BZ167" s="19">
        <f t="shared" si="377"/>
        <v>0</v>
      </c>
      <c r="CA167" s="19">
        <f t="shared" si="378"/>
        <v>0</v>
      </c>
      <c r="CB167" s="19">
        <f t="shared" si="379"/>
        <v>0</v>
      </c>
      <c r="CC167" s="19">
        <f t="shared" si="380"/>
        <v>0</v>
      </c>
      <c r="CD167" s="19">
        <f t="shared" si="381"/>
        <v>0</v>
      </c>
      <c r="CE167" s="19">
        <f t="shared" si="382"/>
        <v>0</v>
      </c>
      <c r="CF167" s="19">
        <f t="shared" si="383"/>
        <v>0</v>
      </c>
      <c r="CG167" s="19">
        <f t="shared" si="384"/>
        <v>0</v>
      </c>
      <c r="CH167" s="19">
        <f t="shared" si="385"/>
        <v>0</v>
      </c>
      <c r="CI167" s="19">
        <f t="shared" si="386"/>
        <v>0</v>
      </c>
      <c r="CJ167" s="19">
        <f t="shared" si="387"/>
        <v>0</v>
      </c>
      <c r="CK167" s="19">
        <f t="shared" si="388"/>
        <v>0</v>
      </c>
      <c r="CL167" s="19"/>
      <c r="CM167" s="18">
        <f>'[20]Transfers (Asset and Reserve)'!N88</f>
        <v>0</v>
      </c>
      <c r="CN167" s="18">
        <f>'[20]Transfers (Asset and Reserve)'!O88</f>
        <v>0</v>
      </c>
      <c r="CO167" s="18">
        <f>'[20]Transfers (Asset and Reserve)'!P88</f>
        <v>0</v>
      </c>
      <c r="CP167" s="18">
        <f>'[20]Transfers (Asset and Reserve)'!Q88</f>
        <v>0</v>
      </c>
      <c r="CQ167" s="18">
        <f>'[20]Transfers (Asset and Reserve)'!R88</f>
        <v>0</v>
      </c>
      <c r="CR167" s="18">
        <f>'[20]Transfers (Asset and Reserve)'!S88</f>
        <v>0</v>
      </c>
      <c r="CS167" s="18">
        <v>0</v>
      </c>
      <c r="CT167" s="18">
        <v>0</v>
      </c>
      <c r="CU167" s="18">
        <v>0</v>
      </c>
      <c r="CV167" s="18">
        <v>0</v>
      </c>
      <c r="CW167" s="18">
        <v>0</v>
      </c>
      <c r="CX167" s="18">
        <v>0</v>
      </c>
      <c r="CY167" s="19">
        <v>0</v>
      </c>
      <c r="CZ167" s="19">
        <v>0</v>
      </c>
      <c r="DA167" s="19">
        <v>0</v>
      </c>
      <c r="DB167" s="19">
        <v>0</v>
      </c>
      <c r="DC167" s="19">
        <v>0</v>
      </c>
      <c r="DD167" s="19">
        <v>0</v>
      </c>
      <c r="DE167" s="19">
        <v>0</v>
      </c>
      <c r="DF167" s="19">
        <v>0</v>
      </c>
      <c r="DG167" s="19">
        <v>0</v>
      </c>
      <c r="DH167" s="19">
        <v>0</v>
      </c>
      <c r="DI167" s="19">
        <v>0</v>
      </c>
      <c r="DJ167" s="19">
        <v>0</v>
      </c>
      <c r="DK167" s="19">
        <v>0</v>
      </c>
      <c r="DL167" s="19">
        <v>0</v>
      </c>
      <c r="DM167" s="19">
        <v>0</v>
      </c>
      <c r="DN167" s="19"/>
    </row>
    <row r="168" spans="1:118">
      <c r="A168" s="144">
        <v>39100</v>
      </c>
      <c r="B168" t="s">
        <v>12</v>
      </c>
      <c r="C168" s="51">
        <f t="shared" si="290"/>
        <v>1794619.1000000003</v>
      </c>
      <c r="D168" s="51">
        <f t="shared" si="291"/>
        <v>1794619.1000000003</v>
      </c>
      <c r="E168" s="21">
        <f>'[20]Asset End Balances'!N89</f>
        <v>1794619.1</v>
      </c>
      <c r="F168" s="19">
        <f t="shared" si="342"/>
        <v>1794619.1</v>
      </c>
      <c r="G168" s="19">
        <f t="shared" si="343"/>
        <v>1794619.1</v>
      </c>
      <c r="H168" s="19">
        <f t="shared" si="344"/>
        <v>1794619.1</v>
      </c>
      <c r="I168" s="19">
        <f t="shared" si="345"/>
        <v>1794619.1</v>
      </c>
      <c r="J168" s="19">
        <f t="shared" si="346"/>
        <v>1794619.1</v>
      </c>
      <c r="K168" s="19">
        <f t="shared" si="347"/>
        <v>1794619.1</v>
      </c>
      <c r="L168" s="19">
        <f t="shared" si="348"/>
        <v>1794619.1</v>
      </c>
      <c r="M168" s="19">
        <f t="shared" si="349"/>
        <v>1794619.1</v>
      </c>
      <c r="N168" s="19">
        <f t="shared" si="350"/>
        <v>1794619.1</v>
      </c>
      <c r="O168" s="19">
        <f t="shared" si="351"/>
        <v>1794619.1</v>
      </c>
      <c r="P168" s="19">
        <f t="shared" si="352"/>
        <v>1794619.1</v>
      </c>
      <c r="Q168" s="19">
        <f t="shared" si="353"/>
        <v>1794619.1</v>
      </c>
      <c r="R168" s="19">
        <f t="shared" si="354"/>
        <v>1794619.1</v>
      </c>
      <c r="S168" s="19">
        <f t="shared" si="355"/>
        <v>1794619.1</v>
      </c>
      <c r="T168" s="19">
        <f t="shared" si="356"/>
        <v>1794619.1</v>
      </c>
      <c r="U168" s="19">
        <f t="shared" si="357"/>
        <v>1794619.1</v>
      </c>
      <c r="V168" s="19">
        <f t="shared" si="358"/>
        <v>1794619.1</v>
      </c>
      <c r="W168" s="19">
        <f t="shared" si="359"/>
        <v>1794619.1</v>
      </c>
      <c r="X168" s="19">
        <f t="shared" si="360"/>
        <v>1794619.1</v>
      </c>
      <c r="Y168" s="19">
        <f t="shared" si="361"/>
        <v>1794619.1</v>
      </c>
      <c r="Z168" s="19">
        <f t="shared" si="362"/>
        <v>1794619.1</v>
      </c>
      <c r="AA168" s="19">
        <f t="shared" si="363"/>
        <v>1794619.1</v>
      </c>
      <c r="AB168" s="19">
        <f t="shared" si="364"/>
        <v>1794619.1</v>
      </c>
      <c r="AC168" s="19">
        <f t="shared" si="365"/>
        <v>1794619.1</v>
      </c>
      <c r="AD168" s="19">
        <f t="shared" si="366"/>
        <v>1794619.1</v>
      </c>
      <c r="AE168" s="19">
        <f t="shared" si="367"/>
        <v>1794619.1</v>
      </c>
      <c r="AF168" s="19">
        <f t="shared" si="368"/>
        <v>1794619.1</v>
      </c>
      <c r="AH168" s="18">
        <f>'[20]Additions (Asset and Reserve)'!O89</f>
        <v>0</v>
      </c>
      <c r="AI168" s="18">
        <f>'[20]Additions (Asset and Reserve)'!P89</f>
        <v>0</v>
      </c>
      <c r="AJ168" s="18">
        <f>'[20]Additions (Asset and Reserve)'!Q89</f>
        <v>0</v>
      </c>
      <c r="AK168" s="18">
        <f>'[20]Additions (Asset and Reserve)'!R89</f>
        <v>0</v>
      </c>
      <c r="AL168" s="18">
        <f>'[20]Additions (Asset and Reserve)'!S89</f>
        <v>0</v>
      </c>
      <c r="AM168" s="18">
        <f>'[20]Additions (Asset and Reserve)'!T89</f>
        <v>0</v>
      </c>
      <c r="AN168" s="58">
        <f t="shared" si="319"/>
        <v>0</v>
      </c>
      <c r="AO168" s="58">
        <f t="shared" si="319"/>
        <v>0</v>
      </c>
      <c r="AP168" s="58">
        <f t="shared" si="319"/>
        <v>0</v>
      </c>
      <c r="AQ168" s="58">
        <f>SUM($AH168:$AM168)/SUM($AH$190:$AM$190)*'Capital Spending'!D$12*$AO$1</f>
        <v>0</v>
      </c>
      <c r="AR168" s="58">
        <f>SUM($AH168:$AM168)/SUM($AH$190:$AM$190)*'Capital Spending'!E$12*$AO$1</f>
        <v>0</v>
      </c>
      <c r="AS168" s="58">
        <f>SUM($AH168:$AM168)/SUM($AH$190:$AM$190)*'Capital Spending'!F$12*$AO$1</f>
        <v>0</v>
      </c>
      <c r="AT168" s="58">
        <f>SUM($AH168:$AM168)/SUM($AH$190:$AM$190)*'Capital Spending'!G$12*$AO$1</f>
        <v>0</v>
      </c>
      <c r="AU168" s="58">
        <f>SUM($AH168:$AM168)/SUM($AH$190:$AM$190)*'Capital Spending'!H$12*$AO$1</f>
        <v>0</v>
      </c>
      <c r="AV168" s="58">
        <f>SUM($AH168:$AM168)/SUM($AH$190:$AM$190)*'Capital Spending'!I$12*$AO$1</f>
        <v>0</v>
      </c>
      <c r="AW168" s="58">
        <f>SUM($AH168:$AM168)/SUM($AH$190:$AM$190)*'Capital Spending'!J$12*$AO$1</f>
        <v>0</v>
      </c>
      <c r="AX168" s="58">
        <f>SUM($AH168:$AM168)/SUM($AH$190:$AM$190)*'Capital Spending'!K$12*$AO$1</f>
        <v>0</v>
      </c>
      <c r="AY168" s="58">
        <f>SUM($AH168:$AM168)/SUM($AH$190:$AM$190)*'Capital Spending'!L$12*$AO$1</f>
        <v>0</v>
      </c>
      <c r="AZ168" s="58">
        <f>SUM($AH168:$AM168)/SUM($AH$190:$AM$190)*'Capital Spending'!M$12*$AO$1</f>
        <v>0</v>
      </c>
      <c r="BA168" s="58">
        <f>SUM($AH168:$AM168)/SUM($AH$190:$AM$190)*'Capital Spending'!N$12*$AO$1</f>
        <v>0</v>
      </c>
      <c r="BB168" s="58">
        <f>SUM($AH168:$AM168)/SUM($AH$190:$AM$190)*'Capital Spending'!O$12*$AO$1</f>
        <v>0</v>
      </c>
      <c r="BC168" s="58">
        <f>SUM($AH168:$AM168)/SUM($AH$190:$AM$190)*'Capital Spending'!P$12*$AO$1</f>
        <v>0</v>
      </c>
      <c r="BD168" s="58">
        <f>SUM($AH168:$AM168)/SUM($AH$190:$AM$190)*'Capital Spending'!Q$12*$AO$1</f>
        <v>0</v>
      </c>
      <c r="BE168" s="58">
        <f>SUM($AH168:$AM168)/SUM($AH$190:$AM$190)*'Capital Spending'!R$12*$AO$1</f>
        <v>0</v>
      </c>
      <c r="BF168" s="58">
        <f>SUM($AH168:$AM168)/SUM($AH$190:$AM$190)*'Capital Spending'!S$12*$AO$1</f>
        <v>0</v>
      </c>
      <c r="BG168" s="58">
        <f>SUM($AH168:$AM168)/SUM($AH$190:$AM$190)*'Capital Spending'!T$12*$AO$1</f>
        <v>0</v>
      </c>
      <c r="BH168" s="58">
        <f>SUM($AH168:$AM168)/SUM($AH$190:$AM$190)*'Capital Spending'!U$12*$AO$1</f>
        <v>0</v>
      </c>
      <c r="BI168" s="19"/>
      <c r="BJ168" s="107">
        <f t="shared" si="320"/>
        <v>0</v>
      </c>
      <c r="BK168" s="31">
        <f>'[20]Retires (Asset and Reserve)'!M89</f>
        <v>0</v>
      </c>
      <c r="BL168" s="31">
        <f>'[20]Retires (Asset and Reserve)'!N89</f>
        <v>0</v>
      </c>
      <c r="BM168" s="31">
        <f>'[20]Retires (Asset and Reserve)'!O89</f>
        <v>0</v>
      </c>
      <c r="BN168" s="31">
        <f>'[20]Retires (Asset and Reserve)'!P89</f>
        <v>0</v>
      </c>
      <c r="BO168" s="31">
        <f>'[20]Retires (Asset and Reserve)'!Q89</f>
        <v>0</v>
      </c>
      <c r="BP168" s="31">
        <f>'[20]Retires (Asset and Reserve)'!R89</f>
        <v>0</v>
      </c>
      <c r="BQ168" s="18">
        <f t="shared" si="321"/>
        <v>0</v>
      </c>
      <c r="BR168" s="19">
        <f t="shared" si="369"/>
        <v>0</v>
      </c>
      <c r="BS168" s="19">
        <f t="shared" si="370"/>
        <v>0</v>
      </c>
      <c r="BT168" s="19">
        <f t="shared" si="371"/>
        <v>0</v>
      </c>
      <c r="BU168" s="19">
        <f t="shared" si="372"/>
        <v>0</v>
      </c>
      <c r="BV168" s="19">
        <f t="shared" si="373"/>
        <v>0</v>
      </c>
      <c r="BW168" s="19">
        <f t="shared" si="374"/>
        <v>0</v>
      </c>
      <c r="BX168" s="19">
        <f t="shared" si="375"/>
        <v>0</v>
      </c>
      <c r="BY168" s="19">
        <f t="shared" si="376"/>
        <v>0</v>
      </c>
      <c r="BZ168" s="19">
        <f t="shared" si="377"/>
        <v>0</v>
      </c>
      <c r="CA168" s="19">
        <f t="shared" si="378"/>
        <v>0</v>
      </c>
      <c r="CB168" s="19">
        <f t="shared" si="379"/>
        <v>0</v>
      </c>
      <c r="CC168" s="19">
        <f t="shared" si="380"/>
        <v>0</v>
      </c>
      <c r="CD168" s="19">
        <f t="shared" si="381"/>
        <v>0</v>
      </c>
      <c r="CE168" s="19">
        <f t="shared" si="382"/>
        <v>0</v>
      </c>
      <c r="CF168" s="19">
        <f t="shared" si="383"/>
        <v>0</v>
      </c>
      <c r="CG168" s="19">
        <f t="shared" si="384"/>
        <v>0</v>
      </c>
      <c r="CH168" s="19">
        <f t="shared" si="385"/>
        <v>0</v>
      </c>
      <c r="CI168" s="19">
        <f t="shared" si="386"/>
        <v>0</v>
      </c>
      <c r="CJ168" s="19">
        <f t="shared" si="387"/>
        <v>0</v>
      </c>
      <c r="CK168" s="19">
        <f t="shared" si="388"/>
        <v>0</v>
      </c>
      <c r="CL168" s="19"/>
      <c r="CM168" s="18">
        <f>'[20]Transfers (Asset and Reserve)'!N89</f>
        <v>0</v>
      </c>
      <c r="CN168" s="18">
        <f>'[20]Transfers (Asset and Reserve)'!O89</f>
        <v>0</v>
      </c>
      <c r="CO168" s="18">
        <f>'[20]Transfers (Asset and Reserve)'!P89</f>
        <v>0</v>
      </c>
      <c r="CP168" s="18">
        <f>'[20]Transfers (Asset and Reserve)'!Q89</f>
        <v>0</v>
      </c>
      <c r="CQ168" s="18">
        <f>'[20]Transfers (Asset and Reserve)'!R89</f>
        <v>0</v>
      </c>
      <c r="CR168" s="18">
        <f>'[20]Transfers (Asset and Reserve)'!S89</f>
        <v>0</v>
      </c>
      <c r="CS168" s="18">
        <v>0</v>
      </c>
      <c r="CT168" s="18">
        <v>0</v>
      </c>
      <c r="CU168" s="18">
        <v>0</v>
      </c>
      <c r="CV168" s="18">
        <v>0</v>
      </c>
      <c r="CW168" s="18">
        <v>0</v>
      </c>
      <c r="CX168" s="18">
        <v>0</v>
      </c>
      <c r="CY168" s="19">
        <v>0</v>
      </c>
      <c r="CZ168" s="19">
        <v>0</v>
      </c>
      <c r="DA168" s="19">
        <v>0</v>
      </c>
      <c r="DB168" s="19">
        <v>0</v>
      </c>
      <c r="DC168" s="19">
        <v>0</v>
      </c>
      <c r="DD168" s="19">
        <v>0</v>
      </c>
      <c r="DE168" s="19">
        <v>0</v>
      </c>
      <c r="DF168" s="19">
        <v>0</v>
      </c>
      <c r="DG168" s="19">
        <v>0</v>
      </c>
      <c r="DH168" s="19">
        <v>0</v>
      </c>
      <c r="DI168" s="19">
        <v>0</v>
      </c>
      <c r="DJ168" s="19">
        <v>0</v>
      </c>
      <c r="DK168" s="19">
        <v>0</v>
      </c>
      <c r="DL168" s="19">
        <v>0</v>
      </c>
      <c r="DM168" s="19">
        <v>0</v>
      </c>
      <c r="DN168" s="19"/>
    </row>
    <row r="169" spans="1:118">
      <c r="A169" s="145">
        <v>39103</v>
      </c>
      <c r="B169" t="s">
        <v>213</v>
      </c>
      <c r="C169" s="51">
        <f t="shared" ref="C169:C178" si="389">SUM(E169:Q169)/13</f>
        <v>0</v>
      </c>
      <c r="D169" s="51">
        <f t="shared" ref="D169:D178" si="390">SUM(T169:AF169)/13</f>
        <v>0</v>
      </c>
      <c r="E169" s="21">
        <v>0</v>
      </c>
      <c r="F169" s="19">
        <f t="shared" ref="F169:F178" si="391">E169+AH169+BK169+CM169</f>
        <v>0</v>
      </c>
      <c r="G169" s="19">
        <f t="shared" ref="G169:G178" si="392">F169+AI169+BL169+CN169</f>
        <v>0</v>
      </c>
      <c r="H169" s="19">
        <f t="shared" ref="H169:H178" si="393">G169+AJ169+BM169+CO169</f>
        <v>0</v>
      </c>
      <c r="I169" s="19">
        <f t="shared" ref="I169:I178" si="394">H169+AK169+BN169+CP169</f>
        <v>0</v>
      </c>
      <c r="J169" s="19">
        <f t="shared" ref="J169:J178" si="395">I169+AL169+BO169+CQ169</f>
        <v>0</v>
      </c>
      <c r="K169" s="19">
        <f t="shared" ref="K169:K178" si="396">J169+AM169+BP169+CR169</f>
        <v>0</v>
      </c>
      <c r="L169" s="19">
        <f t="shared" ref="L169:L178" si="397">K169+AN169+BQ169+CS169</f>
        <v>0</v>
      </c>
      <c r="M169" s="19">
        <f t="shared" ref="M169:M178" si="398">L169+AO169+BR169+CT169</f>
        <v>0</v>
      </c>
      <c r="N169" s="19">
        <f t="shared" ref="N169:N178" si="399">M169+AP169+BS169+CU169</f>
        <v>0</v>
      </c>
      <c r="O169" s="19">
        <f t="shared" ref="O169:O178" si="400">N169+AQ169+BT169+CV169</f>
        <v>0</v>
      </c>
      <c r="P169" s="19">
        <f t="shared" ref="P169:P178" si="401">O169+AR169+BU169+CW169</f>
        <v>0</v>
      </c>
      <c r="Q169" s="19">
        <f t="shared" ref="Q169:Q178" si="402">P169+AS169+BV169+CX169</f>
        <v>0</v>
      </c>
      <c r="R169" s="19">
        <f t="shared" ref="R169:R178" si="403">Q169+AT169+BW169+CY169</f>
        <v>0</v>
      </c>
      <c r="S169" s="19">
        <f t="shared" ref="S169:S178" si="404">R169+AU169+BX169+CZ169</f>
        <v>0</v>
      </c>
      <c r="T169" s="19">
        <f t="shared" ref="T169:T178" si="405">S169+AV169+BY169+DA169</f>
        <v>0</v>
      </c>
      <c r="U169" s="19">
        <f t="shared" ref="U169:U178" si="406">T169+AW169+BZ169+DB169</f>
        <v>0</v>
      </c>
      <c r="V169" s="19">
        <f t="shared" ref="V169:V178" si="407">U169+AX169+CA169+DC169</f>
        <v>0</v>
      </c>
      <c r="W169" s="19">
        <f t="shared" ref="W169:W178" si="408">V169+AY169+CB169+DD169</f>
        <v>0</v>
      </c>
      <c r="X169" s="19">
        <f t="shared" ref="X169:X178" si="409">W169+AZ169+CC169+DE169</f>
        <v>0</v>
      </c>
      <c r="Y169" s="19">
        <f t="shared" ref="Y169:Y178" si="410">X169+BA169+CD169+DF169</f>
        <v>0</v>
      </c>
      <c r="Z169" s="19">
        <f t="shared" ref="Z169:Z178" si="411">Y169+BB169+CE169+DG169</f>
        <v>0</v>
      </c>
      <c r="AA169" s="19">
        <f t="shared" ref="AA169:AA178" si="412">Z169+BC169+CF169+DH169</f>
        <v>0</v>
      </c>
      <c r="AB169" s="19">
        <f t="shared" ref="AB169:AB178" si="413">AA169+BD169+CG169+DI169</f>
        <v>0</v>
      </c>
      <c r="AC169" s="19">
        <f t="shared" ref="AC169:AC178" si="414">AB169+BE169+CH169+DJ169</f>
        <v>0</v>
      </c>
      <c r="AD169" s="19">
        <f t="shared" ref="AD169:AD178" si="415">AC169+BF169+CI169+DK169</f>
        <v>0</v>
      </c>
      <c r="AE169" s="19">
        <f t="shared" ref="AE169:AE178" si="416">AD169+BG169+CJ169+DL169</f>
        <v>0</v>
      </c>
      <c r="AF169" s="19">
        <f t="shared" ref="AF169:AF178" si="417">AE169+BH169+CK169+DM169</f>
        <v>0</v>
      </c>
      <c r="AH169" s="18">
        <f>0</f>
        <v>0</v>
      </c>
      <c r="AI169" s="18">
        <f>0</f>
        <v>0</v>
      </c>
      <c r="AJ169" s="18">
        <f>0</f>
        <v>0</v>
      </c>
      <c r="AK169" s="18">
        <f>0</f>
        <v>0</v>
      </c>
      <c r="AL169" s="18">
        <f>0</f>
        <v>0</v>
      </c>
      <c r="AM169" s="18">
        <f>0</f>
        <v>0</v>
      </c>
      <c r="AN169" s="58">
        <f t="shared" si="319"/>
        <v>0</v>
      </c>
      <c r="AO169" s="58">
        <f t="shared" si="319"/>
        <v>0</v>
      </c>
      <c r="AP169" s="58">
        <f t="shared" si="319"/>
        <v>0</v>
      </c>
      <c r="AQ169" s="58">
        <f>SUM($AH169:$AM169)/SUM($AH$190:$AM$190)*'Capital Spending'!D$12*$AO$1</f>
        <v>0</v>
      </c>
      <c r="AR169" s="58">
        <f>SUM($AH169:$AM169)/SUM($AH$190:$AM$190)*'Capital Spending'!E$12*$AO$1</f>
        <v>0</v>
      </c>
      <c r="AS169" s="58">
        <f>SUM($AH169:$AM169)/SUM($AH$190:$AM$190)*'Capital Spending'!F$12*$AO$1</f>
        <v>0</v>
      </c>
      <c r="AT169" s="58">
        <f>SUM($AH169:$AM169)/SUM($AH$190:$AM$190)*'Capital Spending'!G$12*$AO$1</f>
        <v>0</v>
      </c>
      <c r="AU169" s="58">
        <f>SUM($AH169:$AM169)/SUM($AH$190:$AM$190)*'Capital Spending'!H$12*$AO$1</f>
        <v>0</v>
      </c>
      <c r="AV169" s="58">
        <f>SUM($AH169:$AM169)/SUM($AH$190:$AM$190)*'Capital Spending'!I$12*$AO$1</f>
        <v>0</v>
      </c>
      <c r="AW169" s="58">
        <f>SUM($AH169:$AM169)/SUM($AH$190:$AM$190)*'Capital Spending'!J$12*$AO$1</f>
        <v>0</v>
      </c>
      <c r="AX169" s="58">
        <f>SUM($AH169:$AM169)/SUM($AH$190:$AM$190)*'Capital Spending'!K$12*$AO$1</f>
        <v>0</v>
      </c>
      <c r="AY169" s="58">
        <f>SUM($AH169:$AM169)/SUM($AH$190:$AM$190)*'Capital Spending'!L$12*$AO$1</f>
        <v>0</v>
      </c>
      <c r="AZ169" s="58">
        <f>SUM($AH169:$AM169)/SUM($AH$190:$AM$190)*'Capital Spending'!M$12*$AO$1</f>
        <v>0</v>
      </c>
      <c r="BA169" s="58">
        <f>SUM($AH169:$AM169)/SUM($AH$190:$AM$190)*'Capital Spending'!N$12*$AO$1</f>
        <v>0</v>
      </c>
      <c r="BB169" s="58">
        <f>SUM($AH169:$AM169)/SUM($AH$190:$AM$190)*'Capital Spending'!O$12*$AO$1</f>
        <v>0</v>
      </c>
      <c r="BC169" s="58">
        <f>SUM($AH169:$AM169)/SUM($AH$190:$AM$190)*'Capital Spending'!P$12*$AO$1</f>
        <v>0</v>
      </c>
      <c r="BD169" s="58">
        <f>SUM($AH169:$AM169)/SUM($AH$190:$AM$190)*'Capital Spending'!Q$12*$AO$1</f>
        <v>0</v>
      </c>
      <c r="BE169" s="58">
        <f>SUM($AH169:$AM169)/SUM($AH$190:$AM$190)*'Capital Spending'!R$12*$AO$1</f>
        <v>0</v>
      </c>
      <c r="BF169" s="58">
        <f>SUM($AH169:$AM169)/SUM($AH$190:$AM$190)*'Capital Spending'!S$12*$AO$1</f>
        <v>0</v>
      </c>
      <c r="BG169" s="58">
        <f>SUM($AH169:$AM169)/SUM($AH$190:$AM$190)*'Capital Spending'!T$12*$AO$1</f>
        <v>0</v>
      </c>
      <c r="BH169" s="58">
        <f>SUM($AH169:$AM169)/SUM($AH$190:$AM$190)*'Capital Spending'!U$12*$AO$1</f>
        <v>0</v>
      </c>
      <c r="BI169" s="19"/>
      <c r="BJ169" s="107"/>
      <c r="BK169" s="31">
        <f>0</f>
        <v>0</v>
      </c>
      <c r="BL169" s="31">
        <f>0</f>
        <v>0</v>
      </c>
      <c r="BM169" s="31">
        <f>0</f>
        <v>0</v>
      </c>
      <c r="BN169" s="31">
        <f>0</f>
        <v>0</v>
      </c>
      <c r="BO169" s="31">
        <f>0</f>
        <v>0</v>
      </c>
      <c r="BP169" s="31">
        <f>0</f>
        <v>0</v>
      </c>
      <c r="BQ169" s="18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8">
        <f>0</f>
        <v>0</v>
      </c>
      <c r="CN169" s="18">
        <f>0</f>
        <v>0</v>
      </c>
      <c r="CO169" s="18">
        <f>0</f>
        <v>0</v>
      </c>
      <c r="CP169" s="18">
        <f>0</f>
        <v>0</v>
      </c>
      <c r="CQ169" s="18">
        <f>0</f>
        <v>0</v>
      </c>
      <c r="CR169" s="18">
        <f>0</f>
        <v>0</v>
      </c>
      <c r="CS169" s="18">
        <v>0</v>
      </c>
      <c r="CT169" s="18">
        <v>0</v>
      </c>
      <c r="CU169" s="18">
        <v>0</v>
      </c>
      <c r="CV169" s="18">
        <v>0</v>
      </c>
      <c r="CW169" s="18">
        <v>0</v>
      </c>
      <c r="CX169" s="18">
        <v>0</v>
      </c>
      <c r="CY169" s="19">
        <v>0</v>
      </c>
      <c r="CZ169" s="19">
        <v>0</v>
      </c>
      <c r="DA169" s="19">
        <v>0</v>
      </c>
      <c r="DB169" s="19">
        <v>0</v>
      </c>
      <c r="DC169" s="19">
        <v>0</v>
      </c>
      <c r="DD169" s="19">
        <v>0</v>
      </c>
      <c r="DE169" s="19">
        <v>0</v>
      </c>
      <c r="DF169" s="19">
        <v>0</v>
      </c>
      <c r="DG169" s="19">
        <v>0</v>
      </c>
      <c r="DH169" s="19">
        <v>0</v>
      </c>
      <c r="DI169" s="19">
        <v>0</v>
      </c>
      <c r="DJ169" s="19">
        <v>0</v>
      </c>
      <c r="DK169" s="19">
        <v>0</v>
      </c>
      <c r="DL169" s="19">
        <v>0</v>
      </c>
      <c r="DM169" s="19">
        <v>0</v>
      </c>
      <c r="DN169" s="19"/>
    </row>
    <row r="170" spans="1:118">
      <c r="A170" s="144">
        <v>39200</v>
      </c>
      <c r="B170" t="s">
        <v>15</v>
      </c>
      <c r="C170" s="51">
        <f t="shared" si="389"/>
        <v>245236.79076923072</v>
      </c>
      <c r="D170" s="51">
        <f t="shared" si="390"/>
        <v>220986.89999999994</v>
      </c>
      <c r="E170" s="21">
        <f>'[20]Asset End Balances'!N90</f>
        <v>326069.76000000001</v>
      </c>
      <c r="F170" s="19">
        <f t="shared" si="391"/>
        <v>326069.76000000001</v>
      </c>
      <c r="G170" s="19">
        <f t="shared" si="392"/>
        <v>326069.76000000001</v>
      </c>
      <c r="H170" s="19">
        <f t="shared" si="393"/>
        <v>220986.90000000002</v>
      </c>
      <c r="I170" s="19">
        <f t="shared" si="394"/>
        <v>220986.90000000002</v>
      </c>
      <c r="J170" s="19">
        <f t="shared" si="395"/>
        <v>220986.90000000002</v>
      </c>
      <c r="K170" s="19">
        <f t="shared" si="396"/>
        <v>220986.90000000002</v>
      </c>
      <c r="L170" s="19">
        <f t="shared" si="397"/>
        <v>220986.90000000002</v>
      </c>
      <c r="M170" s="19">
        <f t="shared" si="398"/>
        <v>220986.90000000002</v>
      </c>
      <c r="N170" s="19">
        <f t="shared" si="399"/>
        <v>220986.90000000002</v>
      </c>
      <c r="O170" s="19">
        <f t="shared" si="400"/>
        <v>220986.90000000002</v>
      </c>
      <c r="P170" s="19">
        <f t="shared" si="401"/>
        <v>220986.90000000002</v>
      </c>
      <c r="Q170" s="19">
        <f t="shared" si="402"/>
        <v>220986.90000000002</v>
      </c>
      <c r="R170" s="19">
        <f t="shared" si="403"/>
        <v>220986.90000000002</v>
      </c>
      <c r="S170" s="19">
        <f t="shared" si="404"/>
        <v>220986.90000000002</v>
      </c>
      <c r="T170" s="19">
        <f t="shared" si="405"/>
        <v>220986.90000000002</v>
      </c>
      <c r="U170" s="19">
        <f t="shared" si="406"/>
        <v>220986.90000000002</v>
      </c>
      <c r="V170" s="19">
        <f t="shared" si="407"/>
        <v>220986.90000000002</v>
      </c>
      <c r="W170" s="19">
        <f t="shared" si="408"/>
        <v>220986.90000000002</v>
      </c>
      <c r="X170" s="19">
        <f t="shared" si="409"/>
        <v>220986.90000000002</v>
      </c>
      <c r="Y170" s="19">
        <f t="shared" si="410"/>
        <v>220986.90000000002</v>
      </c>
      <c r="Z170" s="19">
        <f t="shared" si="411"/>
        <v>220986.90000000002</v>
      </c>
      <c r="AA170" s="19">
        <f t="shared" si="412"/>
        <v>220986.90000000002</v>
      </c>
      <c r="AB170" s="19">
        <f t="shared" si="413"/>
        <v>220986.90000000002</v>
      </c>
      <c r="AC170" s="19">
        <f t="shared" si="414"/>
        <v>220986.90000000002</v>
      </c>
      <c r="AD170" s="19">
        <f t="shared" si="415"/>
        <v>220986.90000000002</v>
      </c>
      <c r="AE170" s="19">
        <f t="shared" si="416"/>
        <v>220986.90000000002</v>
      </c>
      <c r="AF170" s="19">
        <f t="shared" si="417"/>
        <v>220986.90000000002</v>
      </c>
      <c r="AH170" s="18">
        <f>'[20]Additions (Asset and Reserve)'!O90</f>
        <v>0</v>
      </c>
      <c r="AI170" s="18">
        <f>'[20]Additions (Asset and Reserve)'!P90</f>
        <v>0</v>
      </c>
      <c r="AJ170" s="18">
        <f>'[20]Additions (Asset and Reserve)'!Q90</f>
        <v>0</v>
      </c>
      <c r="AK170" s="18">
        <f>'[20]Additions (Asset and Reserve)'!R90</f>
        <v>0</v>
      </c>
      <c r="AL170" s="18">
        <f>'[20]Additions (Asset and Reserve)'!S90</f>
        <v>0</v>
      </c>
      <c r="AM170" s="18">
        <f>'[20]Additions (Asset and Reserve)'!T90</f>
        <v>0</v>
      </c>
      <c r="AN170" s="58">
        <f t="shared" si="319"/>
        <v>0</v>
      </c>
      <c r="AO170" s="58">
        <f t="shared" si="319"/>
        <v>0</v>
      </c>
      <c r="AP170" s="58">
        <f t="shared" si="319"/>
        <v>0</v>
      </c>
      <c r="AQ170" s="58">
        <f>SUM($AH170:$AM170)/SUM($AH$190:$AM$190)*'Capital Spending'!D$12*$AO$1</f>
        <v>0</v>
      </c>
      <c r="AR170" s="58">
        <f>SUM($AH170:$AM170)/SUM($AH$190:$AM$190)*'Capital Spending'!E$12*$AO$1</f>
        <v>0</v>
      </c>
      <c r="AS170" s="58">
        <f>SUM($AH170:$AM170)/SUM($AH$190:$AM$190)*'Capital Spending'!F$12*$AO$1</f>
        <v>0</v>
      </c>
      <c r="AT170" s="58">
        <f>SUM($AH170:$AM170)/SUM($AH$190:$AM$190)*'Capital Spending'!G$12*$AO$1</f>
        <v>0</v>
      </c>
      <c r="AU170" s="58">
        <f>SUM($AH170:$AM170)/SUM($AH$190:$AM$190)*'Capital Spending'!H$12*$AO$1</f>
        <v>0</v>
      </c>
      <c r="AV170" s="58">
        <f>SUM($AH170:$AM170)/SUM($AH$190:$AM$190)*'Capital Spending'!I$12*$AO$1</f>
        <v>0</v>
      </c>
      <c r="AW170" s="58">
        <f>SUM($AH170:$AM170)/SUM($AH$190:$AM$190)*'Capital Spending'!J$12*$AO$1</f>
        <v>0</v>
      </c>
      <c r="AX170" s="58">
        <f>SUM($AH170:$AM170)/SUM($AH$190:$AM$190)*'Capital Spending'!K$12*$AO$1</f>
        <v>0</v>
      </c>
      <c r="AY170" s="58">
        <f>SUM($AH170:$AM170)/SUM($AH$190:$AM$190)*'Capital Spending'!L$12*$AO$1</f>
        <v>0</v>
      </c>
      <c r="AZ170" s="58">
        <f>SUM($AH170:$AM170)/SUM($AH$190:$AM$190)*'Capital Spending'!M$12*$AO$1</f>
        <v>0</v>
      </c>
      <c r="BA170" s="58">
        <f>SUM($AH170:$AM170)/SUM($AH$190:$AM$190)*'Capital Spending'!N$12*$AO$1</f>
        <v>0</v>
      </c>
      <c r="BB170" s="58">
        <f>SUM($AH170:$AM170)/SUM($AH$190:$AM$190)*'Capital Spending'!O$12*$AO$1</f>
        <v>0</v>
      </c>
      <c r="BC170" s="58">
        <f>SUM($AH170:$AM170)/SUM($AH$190:$AM$190)*'Capital Spending'!P$12*$AO$1</f>
        <v>0</v>
      </c>
      <c r="BD170" s="58">
        <f>SUM($AH170:$AM170)/SUM($AH$190:$AM$190)*'Capital Spending'!Q$12*$AO$1</f>
        <v>0</v>
      </c>
      <c r="BE170" s="58">
        <f>SUM($AH170:$AM170)/SUM($AH$190:$AM$190)*'Capital Spending'!R$12*$AO$1</f>
        <v>0</v>
      </c>
      <c r="BF170" s="58">
        <f>SUM($AH170:$AM170)/SUM($AH$190:$AM$190)*'Capital Spending'!S$12*$AO$1</f>
        <v>0</v>
      </c>
      <c r="BG170" s="58">
        <f>SUM($AH170:$AM170)/SUM($AH$190:$AM$190)*'Capital Spending'!T$12*$AO$1</f>
        <v>0</v>
      </c>
      <c r="BH170" s="58">
        <f>SUM($AH170:$AM170)/SUM($AH$190:$AM$190)*'Capital Spending'!U$12*$AO$1</f>
        <v>0</v>
      </c>
      <c r="BI170" s="19"/>
      <c r="BJ170" s="107">
        <f t="shared" si="320"/>
        <v>0</v>
      </c>
      <c r="BK170" s="31">
        <f>'[20]Retires (Asset and Reserve)'!M90</f>
        <v>0</v>
      </c>
      <c r="BL170" s="31">
        <f>'[20]Retires (Asset and Reserve)'!N90</f>
        <v>0</v>
      </c>
      <c r="BM170" s="31">
        <f>'[20]Retires (Asset and Reserve)'!O90</f>
        <v>-105082.86</v>
      </c>
      <c r="BN170" s="31">
        <f>'[20]Retires (Asset and Reserve)'!P90</f>
        <v>0</v>
      </c>
      <c r="BO170" s="31">
        <f>'[20]Retires (Asset and Reserve)'!Q90</f>
        <v>0</v>
      </c>
      <c r="BP170" s="31">
        <f>'[20]Retires (Asset and Reserve)'!R90</f>
        <v>0</v>
      </c>
      <c r="BQ170" s="18">
        <f t="shared" si="321"/>
        <v>0</v>
      </c>
      <c r="BR170" s="19">
        <f t="shared" si="369"/>
        <v>0</v>
      </c>
      <c r="BS170" s="19">
        <f t="shared" si="370"/>
        <v>0</v>
      </c>
      <c r="BT170" s="19">
        <f t="shared" si="371"/>
        <v>0</v>
      </c>
      <c r="BU170" s="19">
        <f t="shared" si="372"/>
        <v>0</v>
      </c>
      <c r="BV170" s="19">
        <f t="shared" si="373"/>
        <v>0</v>
      </c>
      <c r="BW170" s="19">
        <f t="shared" si="374"/>
        <v>0</v>
      </c>
      <c r="BX170" s="19">
        <f t="shared" si="375"/>
        <v>0</v>
      </c>
      <c r="BY170" s="19">
        <f t="shared" si="376"/>
        <v>0</v>
      </c>
      <c r="BZ170" s="19">
        <f t="shared" si="377"/>
        <v>0</v>
      </c>
      <c r="CA170" s="19">
        <f t="shared" si="378"/>
        <v>0</v>
      </c>
      <c r="CB170" s="19">
        <f t="shared" si="379"/>
        <v>0</v>
      </c>
      <c r="CC170" s="19">
        <f t="shared" si="380"/>
        <v>0</v>
      </c>
      <c r="CD170" s="19">
        <f t="shared" si="381"/>
        <v>0</v>
      </c>
      <c r="CE170" s="19">
        <f t="shared" si="382"/>
        <v>0</v>
      </c>
      <c r="CF170" s="19">
        <f t="shared" si="383"/>
        <v>0</v>
      </c>
      <c r="CG170" s="19">
        <f t="shared" si="384"/>
        <v>0</v>
      </c>
      <c r="CH170" s="19">
        <f t="shared" si="385"/>
        <v>0</v>
      </c>
      <c r="CI170" s="19">
        <f t="shared" si="386"/>
        <v>0</v>
      </c>
      <c r="CJ170" s="19">
        <f t="shared" si="387"/>
        <v>0</v>
      </c>
      <c r="CK170" s="19">
        <f t="shared" si="388"/>
        <v>0</v>
      </c>
      <c r="CL170" s="19"/>
      <c r="CM170" s="18">
        <f>'[20]Transfers (Asset and Reserve)'!N90</f>
        <v>0</v>
      </c>
      <c r="CN170" s="18">
        <f>'[20]Transfers (Asset and Reserve)'!O90</f>
        <v>0</v>
      </c>
      <c r="CO170" s="18">
        <f>'[20]Transfers (Asset and Reserve)'!P90</f>
        <v>0</v>
      </c>
      <c r="CP170" s="18">
        <f>'[20]Transfers (Asset and Reserve)'!Q90</f>
        <v>0</v>
      </c>
      <c r="CQ170" s="18">
        <f>'[20]Transfers (Asset and Reserve)'!R90</f>
        <v>0</v>
      </c>
      <c r="CR170" s="18">
        <f>'[20]Transfers (Asset and Reserve)'!S90</f>
        <v>0</v>
      </c>
      <c r="CS170" s="18">
        <v>0</v>
      </c>
      <c r="CT170" s="18">
        <v>0</v>
      </c>
      <c r="CU170" s="18">
        <v>0</v>
      </c>
      <c r="CV170" s="18">
        <v>0</v>
      </c>
      <c r="CW170" s="18">
        <v>0</v>
      </c>
      <c r="CX170" s="18">
        <v>0</v>
      </c>
      <c r="CY170" s="19">
        <v>0</v>
      </c>
      <c r="CZ170" s="19">
        <v>0</v>
      </c>
      <c r="DA170" s="19">
        <v>0</v>
      </c>
      <c r="DB170" s="19">
        <v>0</v>
      </c>
      <c r="DC170" s="19">
        <v>0</v>
      </c>
      <c r="DD170" s="19">
        <v>0</v>
      </c>
      <c r="DE170" s="19">
        <v>0</v>
      </c>
      <c r="DF170" s="19">
        <v>0</v>
      </c>
      <c r="DG170" s="19">
        <v>0</v>
      </c>
      <c r="DH170" s="19">
        <v>0</v>
      </c>
      <c r="DI170" s="19">
        <v>0</v>
      </c>
      <c r="DJ170" s="19">
        <v>0</v>
      </c>
      <c r="DK170" s="19">
        <v>0</v>
      </c>
      <c r="DL170" s="19">
        <v>0</v>
      </c>
      <c r="DM170" s="19">
        <v>0</v>
      </c>
      <c r="DN170" s="19"/>
    </row>
    <row r="171" spans="1:118">
      <c r="A171" s="144">
        <v>39202</v>
      </c>
      <c r="B171" t="s">
        <v>108</v>
      </c>
      <c r="C171" s="51">
        <f t="shared" si="389"/>
        <v>1322.6838461538462</v>
      </c>
      <c r="D171" s="51">
        <f t="shared" si="390"/>
        <v>0</v>
      </c>
      <c r="E171" s="21">
        <f>'[20]Asset End Balances'!N91</f>
        <v>5731.63</v>
      </c>
      <c r="F171" s="19">
        <f t="shared" si="391"/>
        <v>5731.63</v>
      </c>
      <c r="G171" s="19">
        <f t="shared" si="392"/>
        <v>5731.63</v>
      </c>
      <c r="H171" s="19">
        <f t="shared" si="393"/>
        <v>0</v>
      </c>
      <c r="I171" s="19">
        <f t="shared" si="394"/>
        <v>0</v>
      </c>
      <c r="J171" s="19">
        <f t="shared" si="395"/>
        <v>0</v>
      </c>
      <c r="K171" s="19">
        <f t="shared" si="396"/>
        <v>0</v>
      </c>
      <c r="L171" s="19">
        <f t="shared" si="397"/>
        <v>0</v>
      </c>
      <c r="M171" s="19">
        <f t="shared" si="398"/>
        <v>0</v>
      </c>
      <c r="N171" s="19">
        <f t="shared" si="399"/>
        <v>0</v>
      </c>
      <c r="O171" s="19">
        <f t="shared" si="400"/>
        <v>0</v>
      </c>
      <c r="P171" s="19">
        <f t="shared" si="401"/>
        <v>0</v>
      </c>
      <c r="Q171" s="19">
        <f t="shared" si="402"/>
        <v>0</v>
      </c>
      <c r="R171" s="19">
        <f t="shared" si="403"/>
        <v>0</v>
      </c>
      <c r="S171" s="19">
        <f t="shared" si="404"/>
        <v>0</v>
      </c>
      <c r="T171" s="19">
        <f t="shared" si="405"/>
        <v>0</v>
      </c>
      <c r="U171" s="19">
        <f t="shared" si="406"/>
        <v>0</v>
      </c>
      <c r="V171" s="19">
        <f t="shared" si="407"/>
        <v>0</v>
      </c>
      <c r="W171" s="19">
        <f t="shared" si="408"/>
        <v>0</v>
      </c>
      <c r="X171" s="19">
        <f t="shared" si="409"/>
        <v>0</v>
      </c>
      <c r="Y171" s="19">
        <f t="shared" si="410"/>
        <v>0</v>
      </c>
      <c r="Z171" s="19">
        <f t="shared" si="411"/>
        <v>0</v>
      </c>
      <c r="AA171" s="19">
        <f t="shared" si="412"/>
        <v>0</v>
      </c>
      <c r="AB171" s="19">
        <f t="shared" si="413"/>
        <v>0</v>
      </c>
      <c r="AC171" s="19">
        <f t="shared" si="414"/>
        <v>0</v>
      </c>
      <c r="AD171" s="19">
        <f t="shared" si="415"/>
        <v>0</v>
      </c>
      <c r="AE171" s="19">
        <f t="shared" si="416"/>
        <v>0</v>
      </c>
      <c r="AF171" s="19">
        <f t="shared" si="417"/>
        <v>0</v>
      </c>
      <c r="AH171" s="18">
        <f>'[20]Additions (Asset and Reserve)'!O91</f>
        <v>0</v>
      </c>
      <c r="AI171" s="18">
        <f>'[20]Additions (Asset and Reserve)'!P91</f>
        <v>0</v>
      </c>
      <c r="AJ171" s="18">
        <f>'[20]Additions (Asset and Reserve)'!Q91</f>
        <v>0</v>
      </c>
      <c r="AK171" s="18">
        <f>'[20]Additions (Asset and Reserve)'!R91</f>
        <v>0</v>
      </c>
      <c r="AL171" s="18">
        <f>'[20]Additions (Asset and Reserve)'!S91</f>
        <v>0</v>
      </c>
      <c r="AM171" s="18">
        <f>'[20]Additions (Asset and Reserve)'!T91</f>
        <v>0</v>
      </c>
      <c r="AN171" s="58">
        <f t="shared" si="319"/>
        <v>0</v>
      </c>
      <c r="AO171" s="58">
        <f t="shared" si="319"/>
        <v>0</v>
      </c>
      <c r="AP171" s="58">
        <f t="shared" si="319"/>
        <v>0</v>
      </c>
      <c r="AQ171" s="58">
        <f>SUM($AH171:$AM171)/SUM($AH$190:$AM$190)*'Capital Spending'!D$12*$AO$1</f>
        <v>0</v>
      </c>
      <c r="AR171" s="58">
        <f>SUM($AH171:$AM171)/SUM($AH$190:$AM$190)*'Capital Spending'!E$12*$AO$1</f>
        <v>0</v>
      </c>
      <c r="AS171" s="58">
        <f>SUM($AH171:$AM171)/SUM($AH$190:$AM$190)*'Capital Spending'!F$12*$AO$1</f>
        <v>0</v>
      </c>
      <c r="AT171" s="58">
        <f>SUM($AH171:$AM171)/SUM($AH$190:$AM$190)*'Capital Spending'!G$12*$AO$1</f>
        <v>0</v>
      </c>
      <c r="AU171" s="58">
        <f>SUM($AH171:$AM171)/SUM($AH$190:$AM$190)*'Capital Spending'!H$12*$AO$1</f>
        <v>0</v>
      </c>
      <c r="AV171" s="58">
        <f>SUM($AH171:$AM171)/SUM($AH$190:$AM$190)*'Capital Spending'!I$12*$AO$1</f>
        <v>0</v>
      </c>
      <c r="AW171" s="58">
        <f>SUM($AH171:$AM171)/SUM($AH$190:$AM$190)*'Capital Spending'!J$12*$AO$1</f>
        <v>0</v>
      </c>
      <c r="AX171" s="58">
        <f>SUM($AH171:$AM171)/SUM($AH$190:$AM$190)*'Capital Spending'!K$12*$AO$1</f>
        <v>0</v>
      </c>
      <c r="AY171" s="58">
        <f>SUM($AH171:$AM171)/SUM($AH$190:$AM$190)*'Capital Spending'!L$12*$AO$1</f>
        <v>0</v>
      </c>
      <c r="AZ171" s="58">
        <f>SUM($AH171:$AM171)/SUM($AH$190:$AM$190)*'Capital Spending'!M$12*$AO$1</f>
        <v>0</v>
      </c>
      <c r="BA171" s="58">
        <f>SUM($AH171:$AM171)/SUM($AH$190:$AM$190)*'Capital Spending'!N$12*$AO$1</f>
        <v>0</v>
      </c>
      <c r="BB171" s="58">
        <f>SUM($AH171:$AM171)/SUM($AH$190:$AM$190)*'Capital Spending'!O$12*$AO$1</f>
        <v>0</v>
      </c>
      <c r="BC171" s="58">
        <f>SUM($AH171:$AM171)/SUM($AH$190:$AM$190)*'Capital Spending'!P$12*$AO$1</f>
        <v>0</v>
      </c>
      <c r="BD171" s="58">
        <f>SUM($AH171:$AM171)/SUM($AH$190:$AM$190)*'Capital Spending'!Q$12*$AO$1</f>
        <v>0</v>
      </c>
      <c r="BE171" s="58">
        <f>SUM($AH171:$AM171)/SUM($AH$190:$AM$190)*'Capital Spending'!R$12*$AO$1</f>
        <v>0</v>
      </c>
      <c r="BF171" s="58">
        <f>SUM($AH171:$AM171)/SUM($AH$190:$AM$190)*'Capital Spending'!S$12*$AO$1</f>
        <v>0</v>
      </c>
      <c r="BG171" s="58">
        <f>SUM($AH171:$AM171)/SUM($AH$190:$AM$190)*'Capital Spending'!T$12*$AO$1</f>
        <v>0</v>
      </c>
      <c r="BH171" s="58">
        <f>SUM($AH171:$AM171)/SUM($AH$190:$AM$190)*'Capital Spending'!U$12*$AO$1</f>
        <v>0</v>
      </c>
      <c r="BI171" s="19"/>
      <c r="BJ171" s="107">
        <f t="shared" si="320"/>
        <v>0</v>
      </c>
      <c r="BK171" s="31">
        <f>'[20]Retires (Asset and Reserve)'!M91</f>
        <v>0</v>
      </c>
      <c r="BL171" s="31">
        <f>'[20]Retires (Asset and Reserve)'!N91</f>
        <v>0</v>
      </c>
      <c r="BM171" s="31">
        <f>'[20]Retires (Asset and Reserve)'!O91</f>
        <v>-5731.63</v>
      </c>
      <c r="BN171" s="31">
        <f>'[20]Retires (Asset and Reserve)'!P91</f>
        <v>0</v>
      </c>
      <c r="BO171" s="31">
        <f>'[20]Retires (Asset and Reserve)'!Q91</f>
        <v>0</v>
      </c>
      <c r="BP171" s="31">
        <f>'[20]Retires (Asset and Reserve)'!R91</f>
        <v>0</v>
      </c>
      <c r="BQ171" s="18">
        <f t="shared" si="321"/>
        <v>0</v>
      </c>
      <c r="BR171" s="19">
        <f t="shared" si="369"/>
        <v>0</v>
      </c>
      <c r="BS171" s="19">
        <f t="shared" si="370"/>
        <v>0</v>
      </c>
      <c r="BT171" s="19">
        <f t="shared" si="371"/>
        <v>0</v>
      </c>
      <c r="BU171" s="19">
        <f t="shared" si="372"/>
        <v>0</v>
      </c>
      <c r="BV171" s="19">
        <f t="shared" si="373"/>
        <v>0</v>
      </c>
      <c r="BW171" s="19">
        <f t="shared" si="374"/>
        <v>0</v>
      </c>
      <c r="BX171" s="19">
        <f t="shared" si="375"/>
        <v>0</v>
      </c>
      <c r="BY171" s="19">
        <f t="shared" si="376"/>
        <v>0</v>
      </c>
      <c r="BZ171" s="19">
        <f t="shared" si="377"/>
        <v>0</v>
      </c>
      <c r="CA171" s="19">
        <f t="shared" si="378"/>
        <v>0</v>
      </c>
      <c r="CB171" s="19">
        <f t="shared" si="379"/>
        <v>0</v>
      </c>
      <c r="CC171" s="19">
        <f t="shared" si="380"/>
        <v>0</v>
      </c>
      <c r="CD171" s="19">
        <f t="shared" si="381"/>
        <v>0</v>
      </c>
      <c r="CE171" s="19">
        <f t="shared" si="382"/>
        <v>0</v>
      </c>
      <c r="CF171" s="19">
        <f t="shared" si="383"/>
        <v>0</v>
      </c>
      <c r="CG171" s="19">
        <f t="shared" si="384"/>
        <v>0</v>
      </c>
      <c r="CH171" s="19">
        <f t="shared" si="385"/>
        <v>0</v>
      </c>
      <c r="CI171" s="19">
        <f t="shared" si="386"/>
        <v>0</v>
      </c>
      <c r="CJ171" s="19">
        <f t="shared" si="387"/>
        <v>0</v>
      </c>
      <c r="CK171" s="19">
        <f t="shared" si="388"/>
        <v>0</v>
      </c>
      <c r="CL171" s="19"/>
      <c r="CM171" s="18">
        <f>'[20]Transfers (Asset and Reserve)'!N91</f>
        <v>0</v>
      </c>
      <c r="CN171" s="18">
        <f>'[20]Transfers (Asset and Reserve)'!O91</f>
        <v>0</v>
      </c>
      <c r="CO171" s="18">
        <f>'[20]Transfers (Asset and Reserve)'!P91</f>
        <v>0</v>
      </c>
      <c r="CP171" s="18">
        <f>'[20]Transfers (Asset and Reserve)'!Q91</f>
        <v>0</v>
      </c>
      <c r="CQ171" s="18">
        <f>'[20]Transfers (Asset and Reserve)'!R91</f>
        <v>0</v>
      </c>
      <c r="CR171" s="18">
        <f>'[20]Transfers (Asset and Reserve)'!S91</f>
        <v>0</v>
      </c>
      <c r="CS171" s="18">
        <v>0</v>
      </c>
      <c r="CT171" s="18">
        <v>0</v>
      </c>
      <c r="CU171" s="18">
        <v>0</v>
      </c>
      <c r="CV171" s="18">
        <v>0</v>
      </c>
      <c r="CW171" s="18">
        <v>0</v>
      </c>
      <c r="CX171" s="18">
        <v>0</v>
      </c>
      <c r="CY171" s="19">
        <v>0</v>
      </c>
      <c r="CZ171" s="19">
        <v>0</v>
      </c>
      <c r="DA171" s="19">
        <v>0</v>
      </c>
      <c r="DB171" s="19">
        <v>0</v>
      </c>
      <c r="DC171" s="19">
        <v>0</v>
      </c>
      <c r="DD171" s="19">
        <v>0</v>
      </c>
      <c r="DE171" s="19">
        <v>0</v>
      </c>
      <c r="DF171" s="19">
        <v>0</v>
      </c>
      <c r="DG171" s="19">
        <v>0</v>
      </c>
      <c r="DH171" s="19">
        <v>0</v>
      </c>
      <c r="DI171" s="19">
        <v>0</v>
      </c>
      <c r="DJ171" s="19">
        <v>0</v>
      </c>
      <c r="DK171" s="19">
        <v>0</v>
      </c>
      <c r="DL171" s="19">
        <v>0</v>
      </c>
      <c r="DM171" s="19">
        <v>0</v>
      </c>
      <c r="DN171" s="19"/>
    </row>
    <row r="172" spans="1:118">
      <c r="A172" s="144">
        <v>39400</v>
      </c>
      <c r="B172" t="s">
        <v>17</v>
      </c>
      <c r="C172" s="51">
        <f t="shared" si="389"/>
        <v>3457519.0385784637</v>
      </c>
      <c r="D172" s="51">
        <f t="shared" si="390"/>
        <v>5455993.2745073829</v>
      </c>
      <c r="E172" s="21">
        <f>'[20]Asset End Balances'!N92</f>
        <v>2818013.54</v>
      </c>
      <c r="F172" s="19">
        <f t="shared" si="391"/>
        <v>2929384.68</v>
      </c>
      <c r="G172" s="19">
        <f t="shared" si="392"/>
        <v>3178127.5000000005</v>
      </c>
      <c r="H172" s="19">
        <f t="shared" si="393"/>
        <v>3192692.6900000004</v>
      </c>
      <c r="I172" s="19">
        <f t="shared" si="394"/>
        <v>3222762.5800000005</v>
      </c>
      <c r="J172" s="19">
        <f t="shared" si="395"/>
        <v>3273400.7600000007</v>
      </c>
      <c r="K172" s="19">
        <f t="shared" si="396"/>
        <v>3278678.0200000005</v>
      </c>
      <c r="L172" s="19">
        <f t="shared" si="397"/>
        <v>3460967.7316065496</v>
      </c>
      <c r="M172" s="19">
        <f t="shared" si="398"/>
        <v>3638942.2363034291</v>
      </c>
      <c r="N172" s="19">
        <f t="shared" si="399"/>
        <v>3775002.5453242557</v>
      </c>
      <c r="O172" s="19">
        <f t="shared" si="400"/>
        <v>3915104.8307014168</v>
      </c>
      <c r="P172" s="19">
        <f t="shared" si="401"/>
        <v>4075294.2713946588</v>
      </c>
      <c r="Q172" s="19">
        <f t="shared" si="402"/>
        <v>4189376.1161897252</v>
      </c>
      <c r="R172" s="19">
        <f t="shared" si="403"/>
        <v>4306745.2438502507</v>
      </c>
      <c r="S172" s="19">
        <f t="shared" si="404"/>
        <v>4408845.0791374594</v>
      </c>
      <c r="T172" s="19">
        <f t="shared" si="405"/>
        <v>4553988.2271189438</v>
      </c>
      <c r="U172" s="19">
        <f t="shared" si="406"/>
        <v>4713491.7215409903</v>
      </c>
      <c r="V172" s="19">
        <f t="shared" si="407"/>
        <v>4905623.0816210406</v>
      </c>
      <c r="W172" s="19">
        <f t="shared" si="408"/>
        <v>5075178.0006740494</v>
      </c>
      <c r="X172" s="19">
        <f t="shared" si="409"/>
        <v>5280967.2818615325</v>
      </c>
      <c r="Y172" s="19">
        <f t="shared" si="410"/>
        <v>5466295.8729041424</v>
      </c>
      <c r="Z172" s="19">
        <f t="shared" si="411"/>
        <v>5605567.9589505084</v>
      </c>
      <c r="AA172" s="19">
        <f t="shared" si="412"/>
        <v>5698461.6621267842</v>
      </c>
      <c r="AB172" s="19">
        <f t="shared" si="413"/>
        <v>5810936.3178387498</v>
      </c>
      <c r="AC172" s="19">
        <f t="shared" si="414"/>
        <v>5878996.9770101588</v>
      </c>
      <c r="AD172" s="19">
        <f t="shared" si="415"/>
        <v>5938767.2072455408</v>
      </c>
      <c r="AE172" s="19">
        <f t="shared" si="416"/>
        <v>5974124.3011348238</v>
      </c>
      <c r="AF172" s="19">
        <f t="shared" si="417"/>
        <v>6025513.9585687099</v>
      </c>
      <c r="AH172" s="18">
        <f>'[20]Additions (Asset and Reserve)'!O92</f>
        <v>111371.14</v>
      </c>
      <c r="AI172" s="18">
        <f>'[20]Additions (Asset and Reserve)'!P92</f>
        <v>254230.84999999998</v>
      </c>
      <c r="AJ172" s="18">
        <f>'[20]Additions (Asset and Reserve)'!Q92</f>
        <v>14565.190000000002</v>
      </c>
      <c r="AK172" s="18">
        <f>'[20]Additions (Asset and Reserve)'!R92</f>
        <v>30069.890000000003</v>
      </c>
      <c r="AL172" s="18">
        <f>'[20]Additions (Asset and Reserve)'!S92</f>
        <v>50638.18</v>
      </c>
      <c r="AM172" s="18">
        <f>'[20]Additions (Asset and Reserve)'!T92</f>
        <v>5277.260000000002</v>
      </c>
      <c r="AN172" s="58">
        <f t="shared" si="319"/>
        <v>184461.38198579787</v>
      </c>
      <c r="AO172" s="58">
        <f t="shared" si="319"/>
        <v>180094.76676052206</v>
      </c>
      <c r="AP172" s="58">
        <f t="shared" si="319"/>
        <v>137681.23507467704</v>
      </c>
      <c r="AQ172" s="58">
        <f>SUM($AH172:$AM172)/SUM($AH$190:$AM$190)*'Capital Spending'!D$12*$AO$1</f>
        <v>141771.36467152834</v>
      </c>
      <c r="AR172" s="58">
        <f>SUM($AH172:$AM172)/SUM($AH$190:$AM$190)*'Capital Spending'!E$12*$AO$1</f>
        <v>162097.82411409443</v>
      </c>
      <c r="AS172" s="58">
        <f>SUM($AH172:$AM172)/SUM($AH$190:$AM$190)*'Capital Spending'!F$12*$AO$1</f>
        <v>115440.93500903425</v>
      </c>
      <c r="AT172" s="58">
        <f>SUM($AH172:$AM172)/SUM($AH$190:$AM$190)*'Capital Spending'!G$12*$AO$1</f>
        <v>118767.38023184382</v>
      </c>
      <c r="AU172" s="58">
        <f>SUM($AH172:$AM172)/SUM($AH$190:$AM$190)*'Capital Spending'!H$12*$AO$1</f>
        <v>103316.18033523885</v>
      </c>
      <c r="AV172" s="58">
        <f>SUM($AH172:$AM172)/SUM($AH$190:$AM$190)*'Capital Spending'!I$12*$AO$1</f>
        <v>146872.28053890794</v>
      </c>
      <c r="AW172" s="58">
        <f>SUM($AH172:$AM172)/SUM($AH$190:$AM$190)*'Capital Spending'!J$12*$AO$1</f>
        <v>161403.70596536549</v>
      </c>
      <c r="AX172" s="58">
        <f>SUM($AH172:$AM172)/SUM($AH$190:$AM$190)*'Capital Spending'!K$12*$AO$1</f>
        <v>194420.27688140669</v>
      </c>
      <c r="AY172" s="58">
        <f>SUM($AH172:$AM172)/SUM($AH$190:$AM$190)*'Capital Spending'!L$12*$AO$1</f>
        <v>171574.87614284243</v>
      </c>
      <c r="AZ172" s="58">
        <f>SUM($AH172:$AM172)/SUM($AH$190:$AM$190)*'Capital Spending'!M$12*$AO$1</f>
        <v>208240.90877734052</v>
      </c>
      <c r="BA172" s="58">
        <f>SUM($AH172:$AM172)/SUM($AH$190:$AM$190)*'Capital Spending'!N$12*$AO$1</f>
        <v>187536.46447687014</v>
      </c>
      <c r="BB172" s="58">
        <f>SUM($AH172:$AM172)/SUM($AH$190:$AM$190)*'Capital Spending'!O$12*$AO$1</f>
        <v>140931.274934524</v>
      </c>
      <c r="BC172" s="58">
        <f>SUM($AH172:$AM172)/SUM($AH$190:$AM$190)*'Capital Spending'!P$12*$AO$1</f>
        <v>94000.372893556196</v>
      </c>
      <c r="BD172" s="58">
        <f>SUM($AH172:$AM172)/SUM($AH$190:$AM$190)*'Capital Spending'!Q$12*$AO$1</f>
        <v>113814.59901470678</v>
      </c>
      <c r="BE172" s="58">
        <f>SUM($AH172:$AM172)/SUM($AH$190:$AM$190)*'Capital Spending'!R$12*$AO$1</f>
        <v>68871.485609237163</v>
      </c>
      <c r="BF172" s="58">
        <f>SUM($AH172:$AM172)/SUM($AH$190:$AM$190)*'Capital Spending'!S$12*$AO$1</f>
        <v>60482.290380845487</v>
      </c>
      <c r="BG172" s="58">
        <f>SUM($AH172:$AM172)/SUM($AH$190:$AM$190)*'Capital Spending'!T$12*$AO$1</f>
        <v>35778.313237424023</v>
      </c>
      <c r="BH172" s="58">
        <f>SUM($AH172:$AM172)/SUM($AH$190:$AM$190)*'Capital Spending'!U$12*$AO$1</f>
        <v>52001.87737688388</v>
      </c>
      <c r="BI172" s="19"/>
      <c r="BJ172" s="107">
        <f t="shared" si="320"/>
        <v>-1.177303539564766E-2</v>
      </c>
      <c r="BK172" s="31">
        <f>'[20]Retires (Asset and Reserve)'!M92</f>
        <v>0</v>
      </c>
      <c r="BL172" s="31">
        <f>'[20]Retires (Asset and Reserve)'!N92</f>
        <v>-5488.03</v>
      </c>
      <c r="BM172" s="31">
        <f>'[20]Retires (Asset and Reserve)'!O92</f>
        <v>0</v>
      </c>
      <c r="BN172" s="31">
        <f>'[20]Retires (Asset and Reserve)'!P92</f>
        <v>0</v>
      </c>
      <c r="BO172" s="31">
        <f>'[20]Retires (Asset and Reserve)'!Q92</f>
        <v>0</v>
      </c>
      <c r="BP172" s="31">
        <f>'[20]Retires (Asset and Reserve)'!R92</f>
        <v>0</v>
      </c>
      <c r="BQ172" s="18">
        <f t="shared" si="321"/>
        <v>-2171.670379248882</v>
      </c>
      <c r="BR172" s="19">
        <f t="shared" si="369"/>
        <v>-2120.2620636425358</v>
      </c>
      <c r="BS172" s="19">
        <f t="shared" si="370"/>
        <v>-1620.9260538506589</v>
      </c>
      <c r="BT172" s="19">
        <f t="shared" si="371"/>
        <v>-1669.0792943671754</v>
      </c>
      <c r="BU172" s="19">
        <f t="shared" si="372"/>
        <v>-1908.3834208527026</v>
      </c>
      <c r="BV172" s="19">
        <f t="shared" si="373"/>
        <v>-1359.0902139680213</v>
      </c>
      <c r="BW172" s="19">
        <f t="shared" si="374"/>
        <v>-1398.2525713178416</v>
      </c>
      <c r="BX172" s="19">
        <f t="shared" si="375"/>
        <v>-1216.3450480298836</v>
      </c>
      <c r="BY172" s="19">
        <f t="shared" si="376"/>
        <v>-1729.1325574240561</v>
      </c>
      <c r="BZ172" s="19">
        <f t="shared" si="377"/>
        <v>-1900.2115433189551</v>
      </c>
      <c r="CA172" s="19">
        <f t="shared" si="378"/>
        <v>-2288.9168013564195</v>
      </c>
      <c r="CB172" s="19">
        <f t="shared" si="379"/>
        <v>-2019.9570898335471</v>
      </c>
      <c r="CC172" s="19">
        <f t="shared" si="380"/>
        <v>-2451.6275898574654</v>
      </c>
      <c r="CD172" s="19">
        <f t="shared" si="381"/>
        <v>-2207.8734342608122</v>
      </c>
      <c r="CE172" s="19">
        <f t="shared" si="382"/>
        <v>-1659.188888157903</v>
      </c>
      <c r="CF172" s="19">
        <f t="shared" si="383"/>
        <v>-1106.6697172799159</v>
      </c>
      <c r="CG172" s="19">
        <f t="shared" si="384"/>
        <v>-1339.9433027415882</v>
      </c>
      <c r="CH172" s="19">
        <f t="shared" si="385"/>
        <v>-810.82643782838761</v>
      </c>
      <c r="CI172" s="19">
        <f t="shared" si="386"/>
        <v>-712.0601454635339</v>
      </c>
      <c r="CJ172" s="19">
        <f t="shared" si="387"/>
        <v>-421.21934814076224</v>
      </c>
      <c r="CK172" s="19">
        <f t="shared" si="388"/>
        <v>-612.21994299818323</v>
      </c>
      <c r="CL172" s="19"/>
      <c r="CM172" s="18">
        <f>'[20]Transfers (Asset and Reserve)'!N92</f>
        <v>0</v>
      </c>
      <c r="CN172" s="18">
        <f>'[20]Transfers (Asset and Reserve)'!O92</f>
        <v>0</v>
      </c>
      <c r="CO172" s="18">
        <f>'[20]Transfers (Asset and Reserve)'!P92</f>
        <v>0</v>
      </c>
      <c r="CP172" s="18">
        <f>'[20]Transfers (Asset and Reserve)'!Q92</f>
        <v>0</v>
      </c>
      <c r="CQ172" s="18">
        <f>'[20]Transfers (Asset and Reserve)'!R92</f>
        <v>0</v>
      </c>
      <c r="CR172" s="18">
        <f>'[20]Transfers (Asset and Reserve)'!S92</f>
        <v>0</v>
      </c>
      <c r="CS172" s="18">
        <v>0</v>
      </c>
      <c r="CT172" s="18">
        <v>0</v>
      </c>
      <c r="CU172" s="18">
        <v>0</v>
      </c>
      <c r="CV172" s="18">
        <v>0</v>
      </c>
      <c r="CW172" s="18">
        <v>0</v>
      </c>
      <c r="CX172" s="18">
        <v>0</v>
      </c>
      <c r="CY172" s="19">
        <v>0</v>
      </c>
      <c r="CZ172" s="19">
        <v>0</v>
      </c>
      <c r="DA172" s="19">
        <v>0</v>
      </c>
      <c r="DB172" s="19">
        <v>0</v>
      </c>
      <c r="DC172" s="19">
        <v>0</v>
      </c>
      <c r="DD172" s="19">
        <v>0</v>
      </c>
      <c r="DE172" s="19">
        <v>0</v>
      </c>
      <c r="DF172" s="19">
        <v>0</v>
      </c>
      <c r="DG172" s="19">
        <v>0</v>
      </c>
      <c r="DH172" s="19">
        <v>0</v>
      </c>
      <c r="DI172" s="19">
        <v>0</v>
      </c>
      <c r="DJ172" s="19">
        <v>0</v>
      </c>
      <c r="DK172" s="19">
        <v>0</v>
      </c>
      <c r="DL172" s="19">
        <v>0</v>
      </c>
      <c r="DM172" s="19">
        <v>0</v>
      </c>
      <c r="DN172" s="19"/>
    </row>
    <row r="173" spans="1:118">
      <c r="A173" s="144">
        <v>39603</v>
      </c>
      <c r="B173" t="s">
        <v>63</v>
      </c>
      <c r="C173" s="51">
        <f t="shared" si="389"/>
        <v>39610.080000000009</v>
      </c>
      <c r="D173" s="51">
        <f t="shared" si="390"/>
        <v>39610.080000000009</v>
      </c>
      <c r="E173" s="21">
        <f>'[20]Asset End Balances'!N93</f>
        <v>39610.080000000002</v>
      </c>
      <c r="F173" s="19">
        <f t="shared" si="391"/>
        <v>39610.080000000002</v>
      </c>
      <c r="G173" s="19">
        <f t="shared" si="392"/>
        <v>39610.080000000002</v>
      </c>
      <c r="H173" s="19">
        <f t="shared" si="393"/>
        <v>39610.080000000002</v>
      </c>
      <c r="I173" s="19">
        <f t="shared" si="394"/>
        <v>39610.080000000002</v>
      </c>
      <c r="J173" s="19">
        <f t="shared" si="395"/>
        <v>39610.080000000002</v>
      </c>
      <c r="K173" s="19">
        <f t="shared" si="396"/>
        <v>39610.080000000002</v>
      </c>
      <c r="L173" s="19">
        <f t="shared" si="397"/>
        <v>39610.080000000002</v>
      </c>
      <c r="M173" s="19">
        <f t="shared" si="398"/>
        <v>39610.080000000002</v>
      </c>
      <c r="N173" s="19">
        <f t="shared" si="399"/>
        <v>39610.080000000002</v>
      </c>
      <c r="O173" s="19">
        <f t="shared" si="400"/>
        <v>39610.080000000002</v>
      </c>
      <c r="P173" s="19">
        <f t="shared" si="401"/>
        <v>39610.080000000002</v>
      </c>
      <c r="Q173" s="19">
        <f t="shared" si="402"/>
        <v>39610.080000000002</v>
      </c>
      <c r="R173" s="19">
        <f t="shared" si="403"/>
        <v>39610.080000000002</v>
      </c>
      <c r="S173" s="19">
        <f t="shared" si="404"/>
        <v>39610.080000000002</v>
      </c>
      <c r="T173" s="19">
        <f t="shared" si="405"/>
        <v>39610.080000000002</v>
      </c>
      <c r="U173" s="19">
        <f t="shared" si="406"/>
        <v>39610.080000000002</v>
      </c>
      <c r="V173" s="19">
        <f t="shared" si="407"/>
        <v>39610.080000000002</v>
      </c>
      <c r="W173" s="19">
        <f t="shared" si="408"/>
        <v>39610.080000000002</v>
      </c>
      <c r="X173" s="19">
        <f t="shared" si="409"/>
        <v>39610.080000000002</v>
      </c>
      <c r="Y173" s="19">
        <f t="shared" si="410"/>
        <v>39610.080000000002</v>
      </c>
      <c r="Z173" s="19">
        <f t="shared" si="411"/>
        <v>39610.080000000002</v>
      </c>
      <c r="AA173" s="19">
        <f t="shared" si="412"/>
        <v>39610.080000000002</v>
      </c>
      <c r="AB173" s="19">
        <f t="shared" si="413"/>
        <v>39610.080000000002</v>
      </c>
      <c r="AC173" s="19">
        <f t="shared" si="414"/>
        <v>39610.080000000002</v>
      </c>
      <c r="AD173" s="19">
        <f t="shared" si="415"/>
        <v>39610.080000000002</v>
      </c>
      <c r="AE173" s="19">
        <f t="shared" si="416"/>
        <v>39610.080000000002</v>
      </c>
      <c r="AF173" s="19">
        <f t="shared" si="417"/>
        <v>39610.080000000002</v>
      </c>
      <c r="AH173" s="18">
        <f>'[20]Additions (Asset and Reserve)'!O93</f>
        <v>0</v>
      </c>
      <c r="AI173" s="18">
        <f>'[20]Additions (Asset and Reserve)'!P93</f>
        <v>0</v>
      </c>
      <c r="AJ173" s="18">
        <f>'[20]Additions (Asset and Reserve)'!Q93</f>
        <v>0</v>
      </c>
      <c r="AK173" s="18">
        <f>'[20]Additions (Asset and Reserve)'!R93</f>
        <v>0</v>
      </c>
      <c r="AL173" s="18">
        <f>'[20]Additions (Asset and Reserve)'!S93</f>
        <v>0</v>
      </c>
      <c r="AM173" s="18">
        <f>'[20]Additions (Asset and Reserve)'!T93</f>
        <v>0</v>
      </c>
      <c r="AN173" s="58">
        <f t="shared" si="319"/>
        <v>0</v>
      </c>
      <c r="AO173" s="58">
        <f t="shared" si="319"/>
        <v>0</v>
      </c>
      <c r="AP173" s="58">
        <f t="shared" si="319"/>
        <v>0</v>
      </c>
      <c r="AQ173" s="58">
        <f>SUM($AH173:$AM173)/SUM($AH$190:$AM$190)*'Capital Spending'!D$12*$AO$1</f>
        <v>0</v>
      </c>
      <c r="AR173" s="58">
        <f>SUM($AH173:$AM173)/SUM($AH$190:$AM$190)*'Capital Spending'!E$12*$AO$1</f>
        <v>0</v>
      </c>
      <c r="AS173" s="58">
        <f>SUM($AH173:$AM173)/SUM($AH$190:$AM$190)*'Capital Spending'!F$12*$AO$1</f>
        <v>0</v>
      </c>
      <c r="AT173" s="58">
        <f>SUM($AH173:$AM173)/SUM($AH$190:$AM$190)*'Capital Spending'!G$12*$AO$1</f>
        <v>0</v>
      </c>
      <c r="AU173" s="58">
        <f>SUM($AH173:$AM173)/SUM($AH$190:$AM$190)*'Capital Spending'!H$12*$AO$1</f>
        <v>0</v>
      </c>
      <c r="AV173" s="58">
        <f>SUM($AH173:$AM173)/SUM($AH$190:$AM$190)*'Capital Spending'!I$12*$AO$1</f>
        <v>0</v>
      </c>
      <c r="AW173" s="58">
        <f>SUM($AH173:$AM173)/SUM($AH$190:$AM$190)*'Capital Spending'!J$12*$AO$1</f>
        <v>0</v>
      </c>
      <c r="AX173" s="58">
        <f>SUM($AH173:$AM173)/SUM($AH$190:$AM$190)*'Capital Spending'!K$12*$AO$1</f>
        <v>0</v>
      </c>
      <c r="AY173" s="58">
        <f>SUM($AH173:$AM173)/SUM($AH$190:$AM$190)*'Capital Spending'!L$12*$AO$1</f>
        <v>0</v>
      </c>
      <c r="AZ173" s="58">
        <f>SUM($AH173:$AM173)/SUM($AH$190:$AM$190)*'Capital Spending'!M$12*$AO$1</f>
        <v>0</v>
      </c>
      <c r="BA173" s="58">
        <f>SUM($AH173:$AM173)/SUM($AH$190:$AM$190)*'Capital Spending'!N$12*$AO$1</f>
        <v>0</v>
      </c>
      <c r="BB173" s="58">
        <f>SUM($AH173:$AM173)/SUM($AH$190:$AM$190)*'Capital Spending'!O$12*$AO$1</f>
        <v>0</v>
      </c>
      <c r="BC173" s="58">
        <f>SUM($AH173:$AM173)/SUM($AH$190:$AM$190)*'Capital Spending'!P$12*$AO$1</f>
        <v>0</v>
      </c>
      <c r="BD173" s="58">
        <f>SUM($AH173:$AM173)/SUM($AH$190:$AM$190)*'Capital Spending'!Q$12*$AO$1</f>
        <v>0</v>
      </c>
      <c r="BE173" s="58">
        <f>SUM($AH173:$AM173)/SUM($AH$190:$AM$190)*'Capital Spending'!R$12*$AO$1</f>
        <v>0</v>
      </c>
      <c r="BF173" s="58">
        <f>SUM($AH173:$AM173)/SUM($AH$190:$AM$190)*'Capital Spending'!S$12*$AO$1</f>
        <v>0</v>
      </c>
      <c r="BG173" s="58">
        <f>SUM($AH173:$AM173)/SUM($AH$190:$AM$190)*'Capital Spending'!T$12*$AO$1</f>
        <v>0</v>
      </c>
      <c r="BH173" s="58">
        <f>SUM($AH173:$AM173)/SUM($AH$190:$AM$190)*'Capital Spending'!U$12*$AO$1</f>
        <v>0</v>
      </c>
      <c r="BI173" s="19"/>
      <c r="BJ173" s="107">
        <f t="shared" si="320"/>
        <v>0</v>
      </c>
      <c r="BK173" s="31">
        <f>'[20]Retires (Asset and Reserve)'!M93</f>
        <v>0</v>
      </c>
      <c r="BL173" s="31">
        <f>'[20]Retires (Asset and Reserve)'!N93</f>
        <v>0</v>
      </c>
      <c r="BM173" s="31">
        <f>'[20]Retires (Asset and Reserve)'!O93</f>
        <v>0</v>
      </c>
      <c r="BN173" s="31">
        <f>'[20]Retires (Asset and Reserve)'!P93</f>
        <v>0</v>
      </c>
      <c r="BO173" s="31">
        <f>'[20]Retires (Asset and Reserve)'!Q93</f>
        <v>0</v>
      </c>
      <c r="BP173" s="31">
        <f>'[20]Retires (Asset and Reserve)'!R93</f>
        <v>0</v>
      </c>
      <c r="BQ173" s="18">
        <f t="shared" si="321"/>
        <v>0</v>
      </c>
      <c r="BR173" s="19">
        <f t="shared" si="369"/>
        <v>0</v>
      </c>
      <c r="BS173" s="19">
        <f t="shared" si="370"/>
        <v>0</v>
      </c>
      <c r="BT173" s="19">
        <f t="shared" si="371"/>
        <v>0</v>
      </c>
      <c r="BU173" s="19">
        <f t="shared" si="372"/>
        <v>0</v>
      </c>
      <c r="BV173" s="19">
        <f t="shared" si="373"/>
        <v>0</v>
      </c>
      <c r="BW173" s="19">
        <f t="shared" si="374"/>
        <v>0</v>
      </c>
      <c r="BX173" s="19">
        <f t="shared" si="375"/>
        <v>0</v>
      </c>
      <c r="BY173" s="19">
        <f t="shared" si="376"/>
        <v>0</v>
      </c>
      <c r="BZ173" s="19">
        <f t="shared" si="377"/>
        <v>0</v>
      </c>
      <c r="CA173" s="19">
        <f t="shared" si="378"/>
        <v>0</v>
      </c>
      <c r="CB173" s="19">
        <f t="shared" si="379"/>
        <v>0</v>
      </c>
      <c r="CC173" s="19">
        <f t="shared" si="380"/>
        <v>0</v>
      </c>
      <c r="CD173" s="19">
        <f t="shared" si="381"/>
        <v>0</v>
      </c>
      <c r="CE173" s="19">
        <f t="shared" si="382"/>
        <v>0</v>
      </c>
      <c r="CF173" s="19">
        <f t="shared" si="383"/>
        <v>0</v>
      </c>
      <c r="CG173" s="19">
        <f t="shared" si="384"/>
        <v>0</v>
      </c>
      <c r="CH173" s="19">
        <f t="shared" si="385"/>
        <v>0</v>
      </c>
      <c r="CI173" s="19">
        <f t="shared" si="386"/>
        <v>0</v>
      </c>
      <c r="CJ173" s="19">
        <f t="shared" si="387"/>
        <v>0</v>
      </c>
      <c r="CK173" s="19">
        <f t="shared" si="388"/>
        <v>0</v>
      </c>
      <c r="CL173" s="19"/>
      <c r="CM173" s="18">
        <f>'[20]Transfers (Asset and Reserve)'!N93</f>
        <v>0</v>
      </c>
      <c r="CN173" s="18">
        <f>'[20]Transfers (Asset and Reserve)'!O93</f>
        <v>0</v>
      </c>
      <c r="CO173" s="18">
        <f>'[20]Transfers (Asset and Reserve)'!P93</f>
        <v>0</v>
      </c>
      <c r="CP173" s="18">
        <f>'[20]Transfers (Asset and Reserve)'!Q93</f>
        <v>0</v>
      </c>
      <c r="CQ173" s="18">
        <f>'[20]Transfers (Asset and Reserve)'!R93</f>
        <v>0</v>
      </c>
      <c r="CR173" s="18">
        <f>'[20]Transfers (Asset and Reserve)'!S93</f>
        <v>0</v>
      </c>
      <c r="CS173" s="18">
        <v>0</v>
      </c>
      <c r="CT173" s="18">
        <v>0</v>
      </c>
      <c r="CU173" s="18">
        <v>0</v>
      </c>
      <c r="CV173" s="18">
        <v>0</v>
      </c>
      <c r="CW173" s="18">
        <v>0</v>
      </c>
      <c r="CX173" s="18">
        <v>0</v>
      </c>
      <c r="CY173" s="19">
        <v>0</v>
      </c>
      <c r="CZ173" s="19">
        <v>0</v>
      </c>
      <c r="DA173" s="19">
        <v>0</v>
      </c>
      <c r="DB173" s="19">
        <v>0</v>
      </c>
      <c r="DC173" s="19">
        <v>0</v>
      </c>
      <c r="DD173" s="19">
        <v>0</v>
      </c>
      <c r="DE173" s="19">
        <v>0</v>
      </c>
      <c r="DF173" s="19">
        <v>0</v>
      </c>
      <c r="DG173" s="19">
        <v>0</v>
      </c>
      <c r="DH173" s="19">
        <v>0</v>
      </c>
      <c r="DI173" s="19">
        <v>0</v>
      </c>
      <c r="DJ173" s="19">
        <v>0</v>
      </c>
      <c r="DK173" s="19">
        <v>0</v>
      </c>
      <c r="DL173" s="19">
        <v>0</v>
      </c>
      <c r="DM173" s="19">
        <v>0</v>
      </c>
      <c r="DN173" s="19"/>
    </row>
    <row r="174" spans="1:118">
      <c r="A174" s="144">
        <v>39604</v>
      </c>
      <c r="B174" t="s">
        <v>64</v>
      </c>
      <c r="C174" s="51">
        <f t="shared" si="389"/>
        <v>62747.290000000008</v>
      </c>
      <c r="D174" s="51">
        <f t="shared" si="390"/>
        <v>62747.290000000008</v>
      </c>
      <c r="E174" s="21">
        <f>'[20]Asset End Balances'!N94</f>
        <v>62747.29</v>
      </c>
      <c r="F174" s="19">
        <f t="shared" si="391"/>
        <v>62747.29</v>
      </c>
      <c r="G174" s="19">
        <f t="shared" si="392"/>
        <v>62747.29</v>
      </c>
      <c r="H174" s="19">
        <f t="shared" si="393"/>
        <v>62747.29</v>
      </c>
      <c r="I174" s="19">
        <f t="shared" si="394"/>
        <v>62747.29</v>
      </c>
      <c r="J174" s="19">
        <f t="shared" si="395"/>
        <v>62747.29</v>
      </c>
      <c r="K174" s="19">
        <f t="shared" si="396"/>
        <v>62747.29</v>
      </c>
      <c r="L174" s="19">
        <f t="shared" si="397"/>
        <v>62747.29</v>
      </c>
      <c r="M174" s="19">
        <f t="shared" si="398"/>
        <v>62747.29</v>
      </c>
      <c r="N174" s="19">
        <f t="shared" si="399"/>
        <v>62747.29</v>
      </c>
      <c r="O174" s="19">
        <f t="shared" si="400"/>
        <v>62747.29</v>
      </c>
      <c r="P174" s="19">
        <f t="shared" si="401"/>
        <v>62747.29</v>
      </c>
      <c r="Q174" s="19">
        <f t="shared" si="402"/>
        <v>62747.29</v>
      </c>
      <c r="R174" s="19">
        <f t="shared" si="403"/>
        <v>62747.29</v>
      </c>
      <c r="S174" s="19">
        <f t="shared" si="404"/>
        <v>62747.29</v>
      </c>
      <c r="T174" s="19">
        <f t="shared" si="405"/>
        <v>62747.29</v>
      </c>
      <c r="U174" s="19">
        <f t="shared" si="406"/>
        <v>62747.29</v>
      </c>
      <c r="V174" s="19">
        <f t="shared" si="407"/>
        <v>62747.29</v>
      </c>
      <c r="W174" s="19">
        <f t="shared" si="408"/>
        <v>62747.29</v>
      </c>
      <c r="X174" s="19">
        <f t="shared" si="409"/>
        <v>62747.29</v>
      </c>
      <c r="Y174" s="19">
        <f t="shared" si="410"/>
        <v>62747.29</v>
      </c>
      <c r="Z174" s="19">
        <f t="shared" si="411"/>
        <v>62747.29</v>
      </c>
      <c r="AA174" s="19">
        <f t="shared" si="412"/>
        <v>62747.29</v>
      </c>
      <c r="AB174" s="19">
        <f t="shared" si="413"/>
        <v>62747.29</v>
      </c>
      <c r="AC174" s="19">
        <f t="shared" si="414"/>
        <v>62747.29</v>
      </c>
      <c r="AD174" s="19">
        <f t="shared" si="415"/>
        <v>62747.29</v>
      </c>
      <c r="AE174" s="19">
        <f t="shared" si="416"/>
        <v>62747.29</v>
      </c>
      <c r="AF174" s="19">
        <f t="shared" si="417"/>
        <v>62747.29</v>
      </c>
      <c r="AH174" s="18">
        <f>'[20]Additions (Asset and Reserve)'!O94</f>
        <v>0</v>
      </c>
      <c r="AI174" s="18">
        <f>'[20]Additions (Asset and Reserve)'!P94</f>
        <v>0</v>
      </c>
      <c r="AJ174" s="18">
        <f>'[20]Additions (Asset and Reserve)'!Q94</f>
        <v>0</v>
      </c>
      <c r="AK174" s="18">
        <f>'[20]Additions (Asset and Reserve)'!R94</f>
        <v>0</v>
      </c>
      <c r="AL174" s="18">
        <f>'[20]Additions (Asset and Reserve)'!S94</f>
        <v>0</v>
      </c>
      <c r="AM174" s="18">
        <f>'[20]Additions (Asset and Reserve)'!T94</f>
        <v>0</v>
      </c>
      <c r="AN174" s="58">
        <f t="shared" si="319"/>
        <v>0</v>
      </c>
      <c r="AO174" s="58">
        <f t="shared" si="319"/>
        <v>0</v>
      </c>
      <c r="AP174" s="58">
        <f t="shared" si="319"/>
        <v>0</v>
      </c>
      <c r="AQ174" s="58">
        <f>SUM($AH174:$AM174)/SUM($AH$190:$AM$190)*'Capital Spending'!D$12*$AO$1</f>
        <v>0</v>
      </c>
      <c r="AR174" s="58">
        <f>SUM($AH174:$AM174)/SUM($AH$190:$AM$190)*'Capital Spending'!E$12*$AO$1</f>
        <v>0</v>
      </c>
      <c r="AS174" s="58">
        <f>SUM($AH174:$AM174)/SUM($AH$190:$AM$190)*'Capital Spending'!F$12*$AO$1</f>
        <v>0</v>
      </c>
      <c r="AT174" s="58">
        <f>SUM($AH174:$AM174)/SUM($AH$190:$AM$190)*'Capital Spending'!G$12*$AO$1</f>
        <v>0</v>
      </c>
      <c r="AU174" s="58">
        <f>SUM($AH174:$AM174)/SUM($AH$190:$AM$190)*'Capital Spending'!H$12*$AO$1</f>
        <v>0</v>
      </c>
      <c r="AV174" s="58">
        <f>SUM($AH174:$AM174)/SUM($AH$190:$AM$190)*'Capital Spending'!I$12*$AO$1</f>
        <v>0</v>
      </c>
      <c r="AW174" s="58">
        <f>SUM($AH174:$AM174)/SUM($AH$190:$AM$190)*'Capital Spending'!J$12*$AO$1</f>
        <v>0</v>
      </c>
      <c r="AX174" s="58">
        <f>SUM($AH174:$AM174)/SUM($AH$190:$AM$190)*'Capital Spending'!K$12*$AO$1</f>
        <v>0</v>
      </c>
      <c r="AY174" s="58">
        <f>SUM($AH174:$AM174)/SUM($AH$190:$AM$190)*'Capital Spending'!L$12*$AO$1</f>
        <v>0</v>
      </c>
      <c r="AZ174" s="58">
        <f>SUM($AH174:$AM174)/SUM($AH$190:$AM$190)*'Capital Spending'!M$12*$AO$1</f>
        <v>0</v>
      </c>
      <c r="BA174" s="58">
        <f>SUM($AH174:$AM174)/SUM($AH$190:$AM$190)*'Capital Spending'!N$12*$AO$1</f>
        <v>0</v>
      </c>
      <c r="BB174" s="58">
        <f>SUM($AH174:$AM174)/SUM($AH$190:$AM$190)*'Capital Spending'!O$12*$AO$1</f>
        <v>0</v>
      </c>
      <c r="BC174" s="58">
        <f>SUM($AH174:$AM174)/SUM($AH$190:$AM$190)*'Capital Spending'!P$12*$AO$1</f>
        <v>0</v>
      </c>
      <c r="BD174" s="58">
        <f>SUM($AH174:$AM174)/SUM($AH$190:$AM$190)*'Capital Spending'!Q$12*$AO$1</f>
        <v>0</v>
      </c>
      <c r="BE174" s="58">
        <f>SUM($AH174:$AM174)/SUM($AH$190:$AM$190)*'Capital Spending'!R$12*$AO$1</f>
        <v>0</v>
      </c>
      <c r="BF174" s="58">
        <f>SUM($AH174:$AM174)/SUM($AH$190:$AM$190)*'Capital Spending'!S$12*$AO$1</f>
        <v>0</v>
      </c>
      <c r="BG174" s="58">
        <f>SUM($AH174:$AM174)/SUM($AH$190:$AM$190)*'Capital Spending'!T$12*$AO$1</f>
        <v>0</v>
      </c>
      <c r="BH174" s="58">
        <f>SUM($AH174:$AM174)/SUM($AH$190:$AM$190)*'Capital Spending'!U$12*$AO$1</f>
        <v>0</v>
      </c>
      <c r="BI174" s="19"/>
      <c r="BJ174" s="107">
        <f t="shared" si="320"/>
        <v>0</v>
      </c>
      <c r="BK174" s="31">
        <f>'[20]Retires (Asset and Reserve)'!M94</f>
        <v>0</v>
      </c>
      <c r="BL174" s="31">
        <f>'[20]Retires (Asset and Reserve)'!N94</f>
        <v>0</v>
      </c>
      <c r="BM174" s="31">
        <f>'[20]Retires (Asset and Reserve)'!O94</f>
        <v>0</v>
      </c>
      <c r="BN174" s="31">
        <f>'[20]Retires (Asset and Reserve)'!P94</f>
        <v>0</v>
      </c>
      <c r="BO174" s="31">
        <f>'[20]Retires (Asset and Reserve)'!Q94</f>
        <v>0</v>
      </c>
      <c r="BP174" s="31">
        <f>'[20]Retires (Asset and Reserve)'!R94</f>
        <v>0</v>
      </c>
      <c r="BQ174" s="18">
        <f t="shared" si="321"/>
        <v>0</v>
      </c>
      <c r="BR174" s="19">
        <f t="shared" si="369"/>
        <v>0</v>
      </c>
      <c r="BS174" s="19">
        <f t="shared" si="370"/>
        <v>0</v>
      </c>
      <c r="BT174" s="19">
        <f t="shared" si="371"/>
        <v>0</v>
      </c>
      <c r="BU174" s="19">
        <f t="shared" si="372"/>
        <v>0</v>
      </c>
      <c r="BV174" s="19">
        <f t="shared" si="373"/>
        <v>0</v>
      </c>
      <c r="BW174" s="19">
        <f t="shared" si="374"/>
        <v>0</v>
      </c>
      <c r="BX174" s="19">
        <f t="shared" si="375"/>
        <v>0</v>
      </c>
      <c r="BY174" s="19">
        <f t="shared" si="376"/>
        <v>0</v>
      </c>
      <c r="BZ174" s="19">
        <f t="shared" si="377"/>
        <v>0</v>
      </c>
      <c r="CA174" s="19">
        <f t="shared" si="378"/>
        <v>0</v>
      </c>
      <c r="CB174" s="19">
        <f t="shared" si="379"/>
        <v>0</v>
      </c>
      <c r="CC174" s="19">
        <f t="shared" si="380"/>
        <v>0</v>
      </c>
      <c r="CD174" s="19">
        <f t="shared" si="381"/>
        <v>0</v>
      </c>
      <c r="CE174" s="19">
        <f t="shared" si="382"/>
        <v>0</v>
      </c>
      <c r="CF174" s="19">
        <f t="shared" si="383"/>
        <v>0</v>
      </c>
      <c r="CG174" s="19">
        <f t="shared" si="384"/>
        <v>0</v>
      </c>
      <c r="CH174" s="19">
        <f t="shared" si="385"/>
        <v>0</v>
      </c>
      <c r="CI174" s="19">
        <f t="shared" si="386"/>
        <v>0</v>
      </c>
      <c r="CJ174" s="19">
        <f t="shared" si="387"/>
        <v>0</v>
      </c>
      <c r="CK174" s="19">
        <f t="shared" si="388"/>
        <v>0</v>
      </c>
      <c r="CL174" s="19"/>
      <c r="CM174" s="18">
        <f>'[20]Transfers (Asset and Reserve)'!N94</f>
        <v>0</v>
      </c>
      <c r="CN174" s="18">
        <f>'[20]Transfers (Asset and Reserve)'!O94</f>
        <v>0</v>
      </c>
      <c r="CO174" s="18">
        <f>'[20]Transfers (Asset and Reserve)'!P94</f>
        <v>0</v>
      </c>
      <c r="CP174" s="18">
        <f>'[20]Transfers (Asset and Reserve)'!Q94</f>
        <v>0</v>
      </c>
      <c r="CQ174" s="18">
        <f>'[20]Transfers (Asset and Reserve)'!R94</f>
        <v>0</v>
      </c>
      <c r="CR174" s="18">
        <f>'[20]Transfers (Asset and Reserve)'!S94</f>
        <v>0</v>
      </c>
      <c r="CS174" s="18">
        <v>0</v>
      </c>
      <c r="CT174" s="18">
        <v>0</v>
      </c>
      <c r="CU174" s="18">
        <v>0</v>
      </c>
      <c r="CV174" s="18">
        <v>0</v>
      </c>
      <c r="CW174" s="18">
        <v>0</v>
      </c>
      <c r="CX174" s="18">
        <v>0</v>
      </c>
      <c r="CY174" s="19">
        <v>0</v>
      </c>
      <c r="CZ174" s="19">
        <v>0</v>
      </c>
      <c r="DA174" s="19">
        <v>0</v>
      </c>
      <c r="DB174" s="19">
        <v>0</v>
      </c>
      <c r="DC174" s="19">
        <v>0</v>
      </c>
      <c r="DD174" s="19">
        <v>0</v>
      </c>
      <c r="DE174" s="19">
        <v>0</v>
      </c>
      <c r="DF174" s="19">
        <v>0</v>
      </c>
      <c r="DG174" s="19">
        <v>0</v>
      </c>
      <c r="DH174" s="19">
        <v>0</v>
      </c>
      <c r="DI174" s="19">
        <v>0</v>
      </c>
      <c r="DJ174" s="19">
        <v>0</v>
      </c>
      <c r="DK174" s="19">
        <v>0</v>
      </c>
      <c r="DL174" s="19">
        <v>0</v>
      </c>
      <c r="DM174" s="19">
        <v>0</v>
      </c>
      <c r="DN174" s="19"/>
    </row>
    <row r="175" spans="1:118">
      <c r="A175" s="144">
        <v>39605</v>
      </c>
      <c r="B175" t="s">
        <v>109</v>
      </c>
      <c r="C175" s="51">
        <f t="shared" si="389"/>
        <v>19427.230000000003</v>
      </c>
      <c r="D175" s="51">
        <f t="shared" si="390"/>
        <v>19427.230000000003</v>
      </c>
      <c r="E175" s="21">
        <f>'[20]Asset End Balances'!N95</f>
        <v>19427.23</v>
      </c>
      <c r="F175" s="19">
        <f t="shared" si="391"/>
        <v>19427.23</v>
      </c>
      <c r="G175" s="19">
        <f t="shared" si="392"/>
        <v>19427.23</v>
      </c>
      <c r="H175" s="19">
        <f t="shared" si="393"/>
        <v>19427.23</v>
      </c>
      <c r="I175" s="19">
        <f t="shared" si="394"/>
        <v>19427.23</v>
      </c>
      <c r="J175" s="19">
        <f t="shared" si="395"/>
        <v>19427.23</v>
      </c>
      <c r="K175" s="19">
        <f t="shared" si="396"/>
        <v>19427.23</v>
      </c>
      <c r="L175" s="19">
        <f t="shared" si="397"/>
        <v>19427.23</v>
      </c>
      <c r="M175" s="19">
        <f t="shared" si="398"/>
        <v>19427.23</v>
      </c>
      <c r="N175" s="19">
        <f t="shared" si="399"/>
        <v>19427.23</v>
      </c>
      <c r="O175" s="19">
        <f t="shared" si="400"/>
        <v>19427.23</v>
      </c>
      <c r="P175" s="19">
        <f t="shared" si="401"/>
        <v>19427.23</v>
      </c>
      <c r="Q175" s="19">
        <f t="shared" si="402"/>
        <v>19427.23</v>
      </c>
      <c r="R175" s="19">
        <f t="shared" si="403"/>
        <v>19427.23</v>
      </c>
      <c r="S175" s="19">
        <f t="shared" si="404"/>
        <v>19427.23</v>
      </c>
      <c r="T175" s="19">
        <f t="shared" si="405"/>
        <v>19427.23</v>
      </c>
      <c r="U175" s="19">
        <f t="shared" si="406"/>
        <v>19427.23</v>
      </c>
      <c r="V175" s="19">
        <f t="shared" si="407"/>
        <v>19427.23</v>
      </c>
      <c r="W175" s="19">
        <f t="shared" si="408"/>
        <v>19427.23</v>
      </c>
      <c r="X175" s="19">
        <f t="shared" si="409"/>
        <v>19427.23</v>
      </c>
      <c r="Y175" s="19">
        <f t="shared" si="410"/>
        <v>19427.23</v>
      </c>
      <c r="Z175" s="19">
        <f t="shared" si="411"/>
        <v>19427.23</v>
      </c>
      <c r="AA175" s="19">
        <f t="shared" si="412"/>
        <v>19427.23</v>
      </c>
      <c r="AB175" s="19">
        <f t="shared" si="413"/>
        <v>19427.23</v>
      </c>
      <c r="AC175" s="19">
        <f t="shared" si="414"/>
        <v>19427.23</v>
      </c>
      <c r="AD175" s="19">
        <f t="shared" si="415"/>
        <v>19427.23</v>
      </c>
      <c r="AE175" s="19">
        <f t="shared" si="416"/>
        <v>19427.23</v>
      </c>
      <c r="AF175" s="19">
        <f t="shared" si="417"/>
        <v>19427.23</v>
      </c>
      <c r="AH175" s="18">
        <f>'[20]Additions (Asset and Reserve)'!O95</f>
        <v>0</v>
      </c>
      <c r="AI175" s="18">
        <f>'[20]Additions (Asset and Reserve)'!P95</f>
        <v>0</v>
      </c>
      <c r="AJ175" s="18">
        <f>'[20]Additions (Asset and Reserve)'!Q95</f>
        <v>0</v>
      </c>
      <c r="AK175" s="18">
        <f>'[20]Additions (Asset and Reserve)'!R95</f>
        <v>0</v>
      </c>
      <c r="AL175" s="18">
        <f>'[20]Additions (Asset and Reserve)'!S95</f>
        <v>0</v>
      </c>
      <c r="AM175" s="18">
        <f>'[20]Additions (Asset and Reserve)'!T95</f>
        <v>0</v>
      </c>
      <c r="AN175" s="58">
        <f t="shared" si="319"/>
        <v>0</v>
      </c>
      <c r="AO175" s="58">
        <f t="shared" si="319"/>
        <v>0</v>
      </c>
      <c r="AP175" s="58">
        <f t="shared" si="319"/>
        <v>0</v>
      </c>
      <c r="AQ175" s="58">
        <f>SUM($AH175:$AM175)/SUM($AH$190:$AM$190)*'Capital Spending'!D$12*$AO$1</f>
        <v>0</v>
      </c>
      <c r="AR175" s="58">
        <f>SUM($AH175:$AM175)/SUM($AH$190:$AM$190)*'Capital Spending'!E$12*$AO$1</f>
        <v>0</v>
      </c>
      <c r="AS175" s="58">
        <f>SUM($AH175:$AM175)/SUM($AH$190:$AM$190)*'Capital Spending'!F$12*$AO$1</f>
        <v>0</v>
      </c>
      <c r="AT175" s="58">
        <f>SUM($AH175:$AM175)/SUM($AH$190:$AM$190)*'Capital Spending'!G$12*$AO$1</f>
        <v>0</v>
      </c>
      <c r="AU175" s="58">
        <f>SUM($AH175:$AM175)/SUM($AH$190:$AM$190)*'Capital Spending'!H$12*$AO$1</f>
        <v>0</v>
      </c>
      <c r="AV175" s="58">
        <f>SUM($AH175:$AM175)/SUM($AH$190:$AM$190)*'Capital Spending'!I$12*$AO$1</f>
        <v>0</v>
      </c>
      <c r="AW175" s="58">
        <f>SUM($AH175:$AM175)/SUM($AH$190:$AM$190)*'Capital Spending'!J$12*$AO$1</f>
        <v>0</v>
      </c>
      <c r="AX175" s="58">
        <f>SUM($AH175:$AM175)/SUM($AH$190:$AM$190)*'Capital Spending'!K$12*$AO$1</f>
        <v>0</v>
      </c>
      <c r="AY175" s="58">
        <f>SUM($AH175:$AM175)/SUM($AH$190:$AM$190)*'Capital Spending'!L$12*$AO$1</f>
        <v>0</v>
      </c>
      <c r="AZ175" s="58">
        <f>SUM($AH175:$AM175)/SUM($AH$190:$AM$190)*'Capital Spending'!M$12*$AO$1</f>
        <v>0</v>
      </c>
      <c r="BA175" s="58">
        <f>SUM($AH175:$AM175)/SUM($AH$190:$AM$190)*'Capital Spending'!N$12*$AO$1</f>
        <v>0</v>
      </c>
      <c r="BB175" s="58">
        <f>SUM($AH175:$AM175)/SUM($AH$190:$AM$190)*'Capital Spending'!O$12*$AO$1</f>
        <v>0</v>
      </c>
      <c r="BC175" s="58">
        <f>SUM($AH175:$AM175)/SUM($AH$190:$AM$190)*'Capital Spending'!P$12*$AO$1</f>
        <v>0</v>
      </c>
      <c r="BD175" s="58">
        <f>SUM($AH175:$AM175)/SUM($AH$190:$AM$190)*'Capital Spending'!Q$12*$AO$1</f>
        <v>0</v>
      </c>
      <c r="BE175" s="58">
        <f>SUM($AH175:$AM175)/SUM($AH$190:$AM$190)*'Capital Spending'!R$12*$AO$1</f>
        <v>0</v>
      </c>
      <c r="BF175" s="58">
        <f>SUM($AH175:$AM175)/SUM($AH$190:$AM$190)*'Capital Spending'!S$12*$AO$1</f>
        <v>0</v>
      </c>
      <c r="BG175" s="58">
        <f>SUM($AH175:$AM175)/SUM($AH$190:$AM$190)*'Capital Spending'!T$12*$AO$1</f>
        <v>0</v>
      </c>
      <c r="BH175" s="58">
        <f>SUM($AH175:$AM175)/SUM($AH$190:$AM$190)*'Capital Spending'!U$12*$AO$1</f>
        <v>0</v>
      </c>
      <c r="BI175" s="19"/>
      <c r="BJ175" s="107">
        <f t="shared" si="320"/>
        <v>0</v>
      </c>
      <c r="BK175" s="31">
        <f>'[20]Retires (Asset and Reserve)'!M95</f>
        <v>0</v>
      </c>
      <c r="BL175" s="31">
        <f>'[20]Retires (Asset and Reserve)'!N95</f>
        <v>0</v>
      </c>
      <c r="BM175" s="31">
        <f>'[20]Retires (Asset and Reserve)'!O95</f>
        <v>0</v>
      </c>
      <c r="BN175" s="31">
        <f>'[20]Retires (Asset and Reserve)'!P95</f>
        <v>0</v>
      </c>
      <c r="BO175" s="31">
        <f>'[20]Retires (Asset and Reserve)'!Q95</f>
        <v>0</v>
      </c>
      <c r="BP175" s="31">
        <f>'[20]Retires (Asset and Reserve)'!R95</f>
        <v>0</v>
      </c>
      <c r="BQ175" s="18">
        <f t="shared" si="321"/>
        <v>0</v>
      </c>
      <c r="BR175" s="19">
        <f t="shared" ref="BR175:BR186" si="418">$BJ175*AO175</f>
        <v>0</v>
      </c>
      <c r="BS175" s="19">
        <f t="shared" ref="BS175:BS186" si="419">$BJ175*AP175</f>
        <v>0</v>
      </c>
      <c r="BT175" s="19">
        <f t="shared" ref="BT175:BT186" si="420">$BJ175*AQ175</f>
        <v>0</v>
      </c>
      <c r="BU175" s="19">
        <f t="shared" ref="BU175:BU186" si="421">$BJ175*AR175</f>
        <v>0</v>
      </c>
      <c r="BV175" s="19">
        <f t="shared" ref="BV175:BV186" si="422">$BJ175*AS175</f>
        <v>0</v>
      </c>
      <c r="BW175" s="19">
        <f t="shared" ref="BW175:BW186" si="423">$BJ175*AT175</f>
        <v>0</v>
      </c>
      <c r="BX175" s="19">
        <f t="shared" ref="BX175:BX186" si="424">$BJ175*AU175</f>
        <v>0</v>
      </c>
      <c r="BY175" s="19">
        <f t="shared" ref="BY175:BY186" si="425">$BJ175*AV175</f>
        <v>0</v>
      </c>
      <c r="BZ175" s="19">
        <f t="shared" ref="BZ175:BZ186" si="426">$BJ175*AW175</f>
        <v>0</v>
      </c>
      <c r="CA175" s="19">
        <f t="shared" ref="CA175:CA186" si="427">$BJ175*AX175</f>
        <v>0</v>
      </c>
      <c r="CB175" s="19">
        <f t="shared" ref="CB175:CB186" si="428">$BJ175*AY175</f>
        <v>0</v>
      </c>
      <c r="CC175" s="19">
        <f t="shared" ref="CC175:CC186" si="429">$BJ175*AZ175</f>
        <v>0</v>
      </c>
      <c r="CD175" s="19">
        <f t="shared" ref="CD175:CD186" si="430">$BJ175*BA175</f>
        <v>0</v>
      </c>
      <c r="CE175" s="19">
        <f t="shared" ref="CE175:CE186" si="431">$BJ175*BB175</f>
        <v>0</v>
      </c>
      <c r="CF175" s="19">
        <f t="shared" ref="CF175:CF186" si="432">$BJ175*BC175</f>
        <v>0</v>
      </c>
      <c r="CG175" s="19">
        <f t="shared" ref="CG175:CG186" si="433">$BJ175*BD175</f>
        <v>0</v>
      </c>
      <c r="CH175" s="19">
        <f t="shared" ref="CH175:CH186" si="434">$BJ175*BE175</f>
        <v>0</v>
      </c>
      <c r="CI175" s="19">
        <f t="shared" ref="CI175:CI186" si="435">$BJ175*BF175</f>
        <v>0</v>
      </c>
      <c r="CJ175" s="19">
        <f t="shared" ref="CJ175:CJ186" si="436">$BJ175*BG175</f>
        <v>0</v>
      </c>
      <c r="CK175" s="19">
        <f t="shared" ref="CK175:CK186" si="437">$BJ175*BH175</f>
        <v>0</v>
      </c>
      <c r="CL175" s="19"/>
      <c r="CM175" s="18">
        <f>'[20]Transfers (Asset and Reserve)'!N95</f>
        <v>0</v>
      </c>
      <c r="CN175" s="18">
        <f>'[20]Transfers (Asset and Reserve)'!O95</f>
        <v>0</v>
      </c>
      <c r="CO175" s="18">
        <f>'[20]Transfers (Asset and Reserve)'!P95</f>
        <v>0</v>
      </c>
      <c r="CP175" s="18">
        <f>'[20]Transfers (Asset and Reserve)'!Q95</f>
        <v>0</v>
      </c>
      <c r="CQ175" s="18">
        <f>'[20]Transfers (Asset and Reserve)'!R95</f>
        <v>0</v>
      </c>
      <c r="CR175" s="18">
        <f>'[20]Transfers (Asset and Reserve)'!S95</f>
        <v>0</v>
      </c>
      <c r="CS175" s="18">
        <v>0</v>
      </c>
      <c r="CT175" s="18">
        <v>0</v>
      </c>
      <c r="CU175" s="18">
        <v>0</v>
      </c>
      <c r="CV175" s="18">
        <v>0</v>
      </c>
      <c r="CW175" s="18">
        <v>0</v>
      </c>
      <c r="CX175" s="18">
        <v>0</v>
      </c>
      <c r="CY175" s="19">
        <v>0</v>
      </c>
      <c r="CZ175" s="19">
        <v>0</v>
      </c>
      <c r="DA175" s="19">
        <v>0</v>
      </c>
      <c r="DB175" s="19">
        <v>0</v>
      </c>
      <c r="DC175" s="19">
        <v>0</v>
      </c>
      <c r="DD175" s="19">
        <v>0</v>
      </c>
      <c r="DE175" s="19">
        <v>0</v>
      </c>
      <c r="DF175" s="19">
        <v>0</v>
      </c>
      <c r="DG175" s="19">
        <v>0</v>
      </c>
      <c r="DH175" s="19">
        <v>0</v>
      </c>
      <c r="DI175" s="19">
        <v>0</v>
      </c>
      <c r="DJ175" s="19">
        <v>0</v>
      </c>
      <c r="DK175" s="19">
        <v>0</v>
      </c>
      <c r="DL175" s="19">
        <v>0</v>
      </c>
      <c r="DM175" s="19">
        <v>0</v>
      </c>
      <c r="DN175" s="19"/>
    </row>
    <row r="176" spans="1:118">
      <c r="A176" s="144">
        <v>39700</v>
      </c>
      <c r="B176" t="s">
        <v>18</v>
      </c>
      <c r="C176" s="51">
        <f t="shared" si="389"/>
        <v>358964.51999999996</v>
      </c>
      <c r="D176" s="51">
        <f t="shared" si="390"/>
        <v>358964.51999999996</v>
      </c>
      <c r="E176" s="21">
        <f>'[20]Asset End Balances'!N96</f>
        <v>358964.52</v>
      </c>
      <c r="F176" s="19">
        <f t="shared" si="391"/>
        <v>358964.52</v>
      </c>
      <c r="G176" s="19">
        <f t="shared" si="392"/>
        <v>358964.52</v>
      </c>
      <c r="H176" s="19">
        <f t="shared" si="393"/>
        <v>358964.52</v>
      </c>
      <c r="I176" s="19">
        <f t="shared" si="394"/>
        <v>358964.52</v>
      </c>
      <c r="J176" s="19">
        <f t="shared" si="395"/>
        <v>358964.52</v>
      </c>
      <c r="K176" s="19">
        <f t="shared" si="396"/>
        <v>358964.52</v>
      </c>
      <c r="L176" s="19">
        <f t="shared" si="397"/>
        <v>358964.52</v>
      </c>
      <c r="M176" s="19">
        <f t="shared" si="398"/>
        <v>358964.52</v>
      </c>
      <c r="N176" s="19">
        <f t="shared" si="399"/>
        <v>358964.52</v>
      </c>
      <c r="O176" s="19">
        <f t="shared" si="400"/>
        <v>358964.52</v>
      </c>
      <c r="P176" s="19">
        <f t="shared" si="401"/>
        <v>358964.52</v>
      </c>
      <c r="Q176" s="19">
        <f t="shared" si="402"/>
        <v>358964.52</v>
      </c>
      <c r="R176" s="19">
        <f t="shared" si="403"/>
        <v>358964.52</v>
      </c>
      <c r="S176" s="19">
        <f t="shared" si="404"/>
        <v>358964.52</v>
      </c>
      <c r="T176" s="19">
        <f t="shared" si="405"/>
        <v>358964.52</v>
      </c>
      <c r="U176" s="19">
        <f t="shared" si="406"/>
        <v>358964.52</v>
      </c>
      <c r="V176" s="19">
        <f t="shared" si="407"/>
        <v>358964.52</v>
      </c>
      <c r="W176" s="19">
        <f t="shared" si="408"/>
        <v>358964.52</v>
      </c>
      <c r="X176" s="19">
        <f t="shared" si="409"/>
        <v>358964.52</v>
      </c>
      <c r="Y176" s="19">
        <f t="shared" si="410"/>
        <v>358964.52</v>
      </c>
      <c r="Z176" s="19">
        <f t="shared" si="411"/>
        <v>358964.52</v>
      </c>
      <c r="AA176" s="19">
        <f t="shared" si="412"/>
        <v>358964.52</v>
      </c>
      <c r="AB176" s="19">
        <f t="shared" si="413"/>
        <v>358964.52</v>
      </c>
      <c r="AC176" s="19">
        <f t="shared" si="414"/>
        <v>358964.52</v>
      </c>
      <c r="AD176" s="19">
        <f t="shared" si="415"/>
        <v>358964.52</v>
      </c>
      <c r="AE176" s="19">
        <f t="shared" si="416"/>
        <v>358964.52</v>
      </c>
      <c r="AF176" s="19">
        <f t="shared" si="417"/>
        <v>358964.52</v>
      </c>
      <c r="AH176" s="18">
        <f>'[20]Additions (Asset and Reserve)'!O96</f>
        <v>0</v>
      </c>
      <c r="AI176" s="18">
        <f>'[20]Additions (Asset and Reserve)'!P96</f>
        <v>0</v>
      </c>
      <c r="AJ176" s="18">
        <f>'[20]Additions (Asset and Reserve)'!Q96</f>
        <v>0</v>
      </c>
      <c r="AK176" s="18">
        <f>'[20]Additions (Asset and Reserve)'!R96</f>
        <v>0</v>
      </c>
      <c r="AL176" s="18">
        <f>'[20]Additions (Asset and Reserve)'!S96</f>
        <v>0</v>
      </c>
      <c r="AM176" s="18">
        <f>'[20]Additions (Asset and Reserve)'!T96</f>
        <v>0</v>
      </c>
      <c r="AN176" s="58">
        <f t="shared" ref="AN176:AP186" si="438">SUM($AH176:$AM176)/SUM($AH$190:$AM$190)*AN$190</f>
        <v>0</v>
      </c>
      <c r="AO176" s="58">
        <f t="shared" si="438"/>
        <v>0</v>
      </c>
      <c r="AP176" s="58">
        <f t="shared" si="438"/>
        <v>0</v>
      </c>
      <c r="AQ176" s="58">
        <f>SUM($AH176:$AM176)/SUM($AH$190:$AM$190)*'Capital Spending'!D$12*$AO$1</f>
        <v>0</v>
      </c>
      <c r="AR176" s="58">
        <f>SUM($AH176:$AM176)/SUM($AH$190:$AM$190)*'Capital Spending'!E$12*$AO$1</f>
        <v>0</v>
      </c>
      <c r="AS176" s="58">
        <f>SUM($AH176:$AM176)/SUM($AH$190:$AM$190)*'Capital Spending'!F$12*$AO$1</f>
        <v>0</v>
      </c>
      <c r="AT176" s="58">
        <f>SUM($AH176:$AM176)/SUM($AH$190:$AM$190)*'Capital Spending'!G$12*$AO$1</f>
        <v>0</v>
      </c>
      <c r="AU176" s="58">
        <f>SUM($AH176:$AM176)/SUM($AH$190:$AM$190)*'Capital Spending'!H$12*$AO$1</f>
        <v>0</v>
      </c>
      <c r="AV176" s="58">
        <f>SUM($AH176:$AM176)/SUM($AH$190:$AM$190)*'Capital Spending'!I$12*$AO$1</f>
        <v>0</v>
      </c>
      <c r="AW176" s="58">
        <f>SUM($AH176:$AM176)/SUM($AH$190:$AM$190)*'Capital Spending'!J$12*$AO$1</f>
        <v>0</v>
      </c>
      <c r="AX176" s="58">
        <f>SUM($AH176:$AM176)/SUM($AH$190:$AM$190)*'Capital Spending'!K$12*$AO$1</f>
        <v>0</v>
      </c>
      <c r="AY176" s="58">
        <f>SUM($AH176:$AM176)/SUM($AH$190:$AM$190)*'Capital Spending'!L$12*$AO$1</f>
        <v>0</v>
      </c>
      <c r="AZ176" s="58">
        <f>SUM($AH176:$AM176)/SUM($AH$190:$AM$190)*'Capital Spending'!M$12*$AO$1</f>
        <v>0</v>
      </c>
      <c r="BA176" s="58">
        <f>SUM($AH176:$AM176)/SUM($AH$190:$AM$190)*'Capital Spending'!N$12*$AO$1</f>
        <v>0</v>
      </c>
      <c r="BB176" s="58">
        <f>SUM($AH176:$AM176)/SUM($AH$190:$AM$190)*'Capital Spending'!O$12*$AO$1</f>
        <v>0</v>
      </c>
      <c r="BC176" s="58">
        <f>SUM($AH176:$AM176)/SUM($AH$190:$AM$190)*'Capital Spending'!P$12*$AO$1</f>
        <v>0</v>
      </c>
      <c r="BD176" s="58">
        <f>SUM($AH176:$AM176)/SUM($AH$190:$AM$190)*'Capital Spending'!Q$12*$AO$1</f>
        <v>0</v>
      </c>
      <c r="BE176" s="58">
        <f>SUM($AH176:$AM176)/SUM($AH$190:$AM$190)*'Capital Spending'!R$12*$AO$1</f>
        <v>0</v>
      </c>
      <c r="BF176" s="58">
        <f>SUM($AH176:$AM176)/SUM($AH$190:$AM$190)*'Capital Spending'!S$12*$AO$1</f>
        <v>0</v>
      </c>
      <c r="BG176" s="58">
        <f>SUM($AH176:$AM176)/SUM($AH$190:$AM$190)*'Capital Spending'!T$12*$AO$1</f>
        <v>0</v>
      </c>
      <c r="BH176" s="58">
        <f>SUM($AH176:$AM176)/SUM($AH$190:$AM$190)*'Capital Spending'!U$12*$AO$1</f>
        <v>0</v>
      </c>
      <c r="BI176" s="19"/>
      <c r="BJ176" s="107">
        <f t="shared" si="320"/>
        <v>0</v>
      </c>
      <c r="BK176" s="31">
        <f>'[20]Retires (Asset and Reserve)'!M96</f>
        <v>0</v>
      </c>
      <c r="BL176" s="31">
        <f>'[20]Retires (Asset and Reserve)'!N96</f>
        <v>0</v>
      </c>
      <c r="BM176" s="31">
        <f>'[20]Retires (Asset and Reserve)'!O96</f>
        <v>0</v>
      </c>
      <c r="BN176" s="31">
        <f>'[20]Retires (Asset and Reserve)'!P96</f>
        <v>0</v>
      </c>
      <c r="BO176" s="31">
        <f>'[20]Retires (Asset and Reserve)'!Q96</f>
        <v>0</v>
      </c>
      <c r="BP176" s="31">
        <f>'[20]Retires (Asset and Reserve)'!R96</f>
        <v>0</v>
      </c>
      <c r="BQ176" s="18">
        <f t="shared" si="321"/>
        <v>0</v>
      </c>
      <c r="BR176" s="19">
        <f t="shared" si="418"/>
        <v>0</v>
      </c>
      <c r="BS176" s="19">
        <f t="shared" si="419"/>
        <v>0</v>
      </c>
      <c r="BT176" s="19">
        <f t="shared" si="420"/>
        <v>0</v>
      </c>
      <c r="BU176" s="19">
        <f t="shared" si="421"/>
        <v>0</v>
      </c>
      <c r="BV176" s="19">
        <f t="shared" si="422"/>
        <v>0</v>
      </c>
      <c r="BW176" s="19">
        <f t="shared" si="423"/>
        <v>0</v>
      </c>
      <c r="BX176" s="19">
        <f t="shared" si="424"/>
        <v>0</v>
      </c>
      <c r="BY176" s="19">
        <f t="shared" si="425"/>
        <v>0</v>
      </c>
      <c r="BZ176" s="19">
        <f t="shared" si="426"/>
        <v>0</v>
      </c>
      <c r="CA176" s="19">
        <f t="shared" si="427"/>
        <v>0</v>
      </c>
      <c r="CB176" s="19">
        <f t="shared" si="428"/>
        <v>0</v>
      </c>
      <c r="CC176" s="19">
        <f t="shared" si="429"/>
        <v>0</v>
      </c>
      <c r="CD176" s="19">
        <f t="shared" si="430"/>
        <v>0</v>
      </c>
      <c r="CE176" s="19">
        <f t="shared" si="431"/>
        <v>0</v>
      </c>
      <c r="CF176" s="19">
        <f t="shared" si="432"/>
        <v>0</v>
      </c>
      <c r="CG176" s="19">
        <f t="shared" si="433"/>
        <v>0</v>
      </c>
      <c r="CH176" s="19">
        <f t="shared" si="434"/>
        <v>0</v>
      </c>
      <c r="CI176" s="19">
        <f t="shared" si="435"/>
        <v>0</v>
      </c>
      <c r="CJ176" s="19">
        <f t="shared" si="436"/>
        <v>0</v>
      </c>
      <c r="CK176" s="19">
        <f t="shared" si="437"/>
        <v>0</v>
      </c>
      <c r="CL176" s="19"/>
      <c r="CM176" s="18">
        <f>'[20]Transfers (Asset and Reserve)'!N96</f>
        <v>0</v>
      </c>
      <c r="CN176" s="18">
        <f>'[20]Transfers (Asset and Reserve)'!O96</f>
        <v>0</v>
      </c>
      <c r="CO176" s="18">
        <f>'[20]Transfers (Asset and Reserve)'!P96</f>
        <v>0</v>
      </c>
      <c r="CP176" s="18">
        <f>'[20]Transfers (Asset and Reserve)'!Q96</f>
        <v>0</v>
      </c>
      <c r="CQ176" s="18">
        <f>'[20]Transfers (Asset and Reserve)'!R96</f>
        <v>0</v>
      </c>
      <c r="CR176" s="18">
        <f>'[20]Transfers (Asset and Reserve)'!S96</f>
        <v>0</v>
      </c>
      <c r="CS176" s="18">
        <v>0</v>
      </c>
      <c r="CT176" s="18">
        <v>0</v>
      </c>
      <c r="CU176" s="18">
        <v>0</v>
      </c>
      <c r="CV176" s="18">
        <v>0</v>
      </c>
      <c r="CW176" s="18">
        <v>0</v>
      </c>
      <c r="CX176" s="18">
        <v>0</v>
      </c>
      <c r="CY176" s="19">
        <v>0</v>
      </c>
      <c r="CZ176" s="19">
        <v>0</v>
      </c>
      <c r="DA176" s="19">
        <v>0</v>
      </c>
      <c r="DB176" s="19">
        <v>0</v>
      </c>
      <c r="DC176" s="19">
        <v>0</v>
      </c>
      <c r="DD176" s="19">
        <v>0</v>
      </c>
      <c r="DE176" s="19">
        <v>0</v>
      </c>
      <c r="DF176" s="19">
        <v>0</v>
      </c>
      <c r="DG176" s="19">
        <v>0</v>
      </c>
      <c r="DH176" s="19">
        <v>0</v>
      </c>
      <c r="DI176" s="19">
        <v>0</v>
      </c>
      <c r="DJ176" s="19">
        <v>0</v>
      </c>
      <c r="DK176" s="19">
        <v>0</v>
      </c>
      <c r="DL176" s="19">
        <v>0</v>
      </c>
      <c r="DM176" s="19">
        <v>0</v>
      </c>
      <c r="DN176" s="19"/>
    </row>
    <row r="177" spans="1:118">
      <c r="A177" s="145">
        <v>39701</v>
      </c>
      <c r="B177" t="s">
        <v>214</v>
      </c>
      <c r="C177" s="51">
        <f t="shared" si="389"/>
        <v>0</v>
      </c>
      <c r="D177" s="51">
        <f t="shared" si="390"/>
        <v>0</v>
      </c>
      <c r="E177" s="21">
        <v>0</v>
      </c>
      <c r="F177" s="19">
        <f t="shared" si="391"/>
        <v>0</v>
      </c>
      <c r="G177" s="19">
        <f t="shared" si="392"/>
        <v>0</v>
      </c>
      <c r="H177" s="19">
        <f t="shared" si="393"/>
        <v>0</v>
      </c>
      <c r="I177" s="19">
        <f t="shared" si="394"/>
        <v>0</v>
      </c>
      <c r="J177" s="19">
        <f t="shared" si="395"/>
        <v>0</v>
      </c>
      <c r="K177" s="19">
        <f t="shared" si="396"/>
        <v>0</v>
      </c>
      <c r="L177" s="19">
        <f t="shared" si="397"/>
        <v>0</v>
      </c>
      <c r="M177" s="19">
        <f t="shared" si="398"/>
        <v>0</v>
      </c>
      <c r="N177" s="19">
        <f t="shared" si="399"/>
        <v>0</v>
      </c>
      <c r="O177" s="19">
        <f t="shared" si="400"/>
        <v>0</v>
      </c>
      <c r="P177" s="19">
        <f t="shared" si="401"/>
        <v>0</v>
      </c>
      <c r="Q177" s="19">
        <f t="shared" si="402"/>
        <v>0</v>
      </c>
      <c r="R177" s="19">
        <f t="shared" si="403"/>
        <v>0</v>
      </c>
      <c r="S177" s="19">
        <f t="shared" si="404"/>
        <v>0</v>
      </c>
      <c r="T177" s="19">
        <f t="shared" si="405"/>
        <v>0</v>
      </c>
      <c r="U177" s="19">
        <f t="shared" si="406"/>
        <v>0</v>
      </c>
      <c r="V177" s="19">
        <f t="shared" si="407"/>
        <v>0</v>
      </c>
      <c r="W177" s="19">
        <f t="shared" si="408"/>
        <v>0</v>
      </c>
      <c r="X177" s="19">
        <f t="shared" si="409"/>
        <v>0</v>
      </c>
      <c r="Y177" s="19">
        <f t="shared" si="410"/>
        <v>0</v>
      </c>
      <c r="Z177" s="19">
        <f t="shared" si="411"/>
        <v>0</v>
      </c>
      <c r="AA177" s="19">
        <f t="shared" si="412"/>
        <v>0</v>
      </c>
      <c r="AB177" s="19">
        <f t="shared" si="413"/>
        <v>0</v>
      </c>
      <c r="AC177" s="19">
        <f t="shared" si="414"/>
        <v>0</v>
      </c>
      <c r="AD177" s="19">
        <f t="shared" si="415"/>
        <v>0</v>
      </c>
      <c r="AE177" s="19">
        <f t="shared" si="416"/>
        <v>0</v>
      </c>
      <c r="AF177" s="19">
        <f t="shared" si="417"/>
        <v>0</v>
      </c>
      <c r="AH177" s="18">
        <f>0</f>
        <v>0</v>
      </c>
      <c r="AI177" s="18">
        <f>0</f>
        <v>0</v>
      </c>
      <c r="AJ177" s="18">
        <f>0</f>
        <v>0</v>
      </c>
      <c r="AK177" s="18">
        <f>0</f>
        <v>0</v>
      </c>
      <c r="AL177" s="18">
        <f>0</f>
        <v>0</v>
      </c>
      <c r="AM177" s="18">
        <f>0</f>
        <v>0</v>
      </c>
      <c r="AN177" s="58">
        <f t="shared" si="438"/>
        <v>0</v>
      </c>
      <c r="AO177" s="58">
        <f t="shared" si="438"/>
        <v>0</v>
      </c>
      <c r="AP177" s="58">
        <f t="shared" si="438"/>
        <v>0</v>
      </c>
      <c r="AQ177" s="58">
        <f>SUM($AH177:$AM177)/SUM($AH$190:$AM$190)*'Capital Spending'!D$12*$AO$1</f>
        <v>0</v>
      </c>
      <c r="AR177" s="58">
        <f>SUM($AH177:$AM177)/SUM($AH$190:$AM$190)*'Capital Spending'!E$12*$AO$1</f>
        <v>0</v>
      </c>
      <c r="AS177" s="58">
        <f>SUM($AH177:$AM177)/SUM($AH$190:$AM$190)*'Capital Spending'!F$12*$AO$1</f>
        <v>0</v>
      </c>
      <c r="AT177" s="58">
        <f>SUM($AH177:$AM177)/SUM($AH$190:$AM$190)*'Capital Spending'!G$12*$AO$1</f>
        <v>0</v>
      </c>
      <c r="AU177" s="58">
        <f>SUM($AH177:$AM177)/SUM($AH$190:$AM$190)*'Capital Spending'!H$12*$AO$1</f>
        <v>0</v>
      </c>
      <c r="AV177" s="58">
        <f>SUM($AH177:$AM177)/SUM($AH$190:$AM$190)*'Capital Spending'!I$12*$AO$1</f>
        <v>0</v>
      </c>
      <c r="AW177" s="58">
        <f>SUM($AH177:$AM177)/SUM($AH$190:$AM$190)*'Capital Spending'!J$12*$AO$1</f>
        <v>0</v>
      </c>
      <c r="AX177" s="58">
        <f>SUM($AH177:$AM177)/SUM($AH$190:$AM$190)*'Capital Spending'!K$12*$AO$1</f>
        <v>0</v>
      </c>
      <c r="AY177" s="58">
        <f>SUM($AH177:$AM177)/SUM($AH$190:$AM$190)*'Capital Spending'!L$12*$AO$1</f>
        <v>0</v>
      </c>
      <c r="AZ177" s="58">
        <f>SUM($AH177:$AM177)/SUM($AH$190:$AM$190)*'Capital Spending'!M$12*$AO$1</f>
        <v>0</v>
      </c>
      <c r="BA177" s="58">
        <f>SUM($AH177:$AM177)/SUM($AH$190:$AM$190)*'Capital Spending'!N$12*$AO$1</f>
        <v>0</v>
      </c>
      <c r="BB177" s="58">
        <f>SUM($AH177:$AM177)/SUM($AH$190:$AM$190)*'Capital Spending'!O$12*$AO$1</f>
        <v>0</v>
      </c>
      <c r="BC177" s="58">
        <f>SUM($AH177:$AM177)/SUM($AH$190:$AM$190)*'Capital Spending'!P$12*$AO$1</f>
        <v>0</v>
      </c>
      <c r="BD177" s="58">
        <f>SUM($AH177:$AM177)/SUM($AH$190:$AM$190)*'Capital Spending'!Q$12*$AO$1</f>
        <v>0</v>
      </c>
      <c r="BE177" s="58">
        <f>SUM($AH177:$AM177)/SUM($AH$190:$AM$190)*'Capital Spending'!R$12*$AO$1</f>
        <v>0</v>
      </c>
      <c r="BF177" s="58">
        <f>SUM($AH177:$AM177)/SUM($AH$190:$AM$190)*'Capital Spending'!S$12*$AO$1</f>
        <v>0</v>
      </c>
      <c r="BG177" s="58">
        <f>SUM($AH177:$AM177)/SUM($AH$190:$AM$190)*'Capital Spending'!T$12*$AO$1</f>
        <v>0</v>
      </c>
      <c r="BH177" s="58">
        <f>SUM($AH177:$AM177)/SUM($AH$190:$AM$190)*'Capital Spending'!U$12*$AO$1</f>
        <v>0</v>
      </c>
      <c r="BI177" s="19"/>
      <c r="BJ177" s="107"/>
      <c r="BK177" s="31">
        <f>0</f>
        <v>0</v>
      </c>
      <c r="BL177" s="31">
        <f>0</f>
        <v>0</v>
      </c>
      <c r="BM177" s="31">
        <f>0</f>
        <v>0</v>
      </c>
      <c r="BN177" s="31">
        <f>0</f>
        <v>0</v>
      </c>
      <c r="BO177" s="31">
        <f>0</f>
        <v>0</v>
      </c>
      <c r="BP177" s="31">
        <f>0</f>
        <v>0</v>
      </c>
      <c r="BQ177" s="18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8">
        <f>0</f>
        <v>0</v>
      </c>
      <c r="CN177" s="18">
        <f>0</f>
        <v>0</v>
      </c>
      <c r="CO177" s="18">
        <f>0</f>
        <v>0</v>
      </c>
      <c r="CP177" s="18">
        <f>0</f>
        <v>0</v>
      </c>
      <c r="CQ177" s="18">
        <f>0</f>
        <v>0</v>
      </c>
      <c r="CR177" s="18">
        <f>0</f>
        <v>0</v>
      </c>
      <c r="CS177" s="18">
        <v>0</v>
      </c>
      <c r="CT177" s="18">
        <v>0</v>
      </c>
      <c r="CU177" s="18">
        <v>0</v>
      </c>
      <c r="CV177" s="18">
        <v>0</v>
      </c>
      <c r="CW177" s="18">
        <v>0</v>
      </c>
      <c r="CX177" s="18">
        <v>0</v>
      </c>
      <c r="CY177" s="19">
        <v>0</v>
      </c>
      <c r="CZ177" s="19">
        <v>0</v>
      </c>
      <c r="DA177" s="19">
        <v>0</v>
      </c>
      <c r="DB177" s="19">
        <v>0</v>
      </c>
      <c r="DC177" s="19">
        <v>0</v>
      </c>
      <c r="DD177" s="19">
        <v>0</v>
      </c>
      <c r="DE177" s="19">
        <v>0</v>
      </c>
      <c r="DF177" s="19">
        <v>0</v>
      </c>
      <c r="DG177" s="19">
        <v>0</v>
      </c>
      <c r="DH177" s="19">
        <v>0</v>
      </c>
      <c r="DI177" s="19">
        <v>0</v>
      </c>
      <c r="DJ177" s="19">
        <v>0</v>
      </c>
      <c r="DK177" s="19">
        <v>0</v>
      </c>
      <c r="DL177" s="19">
        <v>0</v>
      </c>
      <c r="DM177" s="19">
        <v>0</v>
      </c>
      <c r="DN177" s="19"/>
    </row>
    <row r="178" spans="1:118">
      <c r="A178" s="145">
        <v>39702</v>
      </c>
      <c r="B178" t="s">
        <v>214</v>
      </c>
      <c r="C178" s="51">
        <f t="shared" si="389"/>
        <v>0</v>
      </c>
      <c r="D178" s="51">
        <f t="shared" si="390"/>
        <v>0</v>
      </c>
      <c r="E178" s="21">
        <v>0</v>
      </c>
      <c r="F178" s="19">
        <f t="shared" si="391"/>
        <v>0</v>
      </c>
      <c r="G178" s="19">
        <f t="shared" si="392"/>
        <v>0</v>
      </c>
      <c r="H178" s="19">
        <f t="shared" si="393"/>
        <v>0</v>
      </c>
      <c r="I178" s="19">
        <f t="shared" si="394"/>
        <v>0</v>
      </c>
      <c r="J178" s="19">
        <f t="shared" si="395"/>
        <v>0</v>
      </c>
      <c r="K178" s="19">
        <f t="shared" si="396"/>
        <v>0</v>
      </c>
      <c r="L178" s="19">
        <f t="shared" si="397"/>
        <v>0</v>
      </c>
      <c r="M178" s="19">
        <f t="shared" si="398"/>
        <v>0</v>
      </c>
      <c r="N178" s="19">
        <f t="shared" si="399"/>
        <v>0</v>
      </c>
      <c r="O178" s="19">
        <f t="shared" si="400"/>
        <v>0</v>
      </c>
      <c r="P178" s="19">
        <f t="shared" si="401"/>
        <v>0</v>
      </c>
      <c r="Q178" s="19">
        <f t="shared" si="402"/>
        <v>0</v>
      </c>
      <c r="R178" s="19">
        <f t="shared" si="403"/>
        <v>0</v>
      </c>
      <c r="S178" s="19">
        <f t="shared" si="404"/>
        <v>0</v>
      </c>
      <c r="T178" s="19">
        <f t="shared" si="405"/>
        <v>0</v>
      </c>
      <c r="U178" s="19">
        <f t="shared" si="406"/>
        <v>0</v>
      </c>
      <c r="V178" s="19">
        <f t="shared" si="407"/>
        <v>0</v>
      </c>
      <c r="W178" s="19">
        <f t="shared" si="408"/>
        <v>0</v>
      </c>
      <c r="X178" s="19">
        <f t="shared" si="409"/>
        <v>0</v>
      </c>
      <c r="Y178" s="19">
        <f t="shared" si="410"/>
        <v>0</v>
      </c>
      <c r="Z178" s="19">
        <f t="shared" si="411"/>
        <v>0</v>
      </c>
      <c r="AA178" s="19">
        <f t="shared" si="412"/>
        <v>0</v>
      </c>
      <c r="AB178" s="19">
        <f t="shared" si="413"/>
        <v>0</v>
      </c>
      <c r="AC178" s="19">
        <f t="shared" si="414"/>
        <v>0</v>
      </c>
      <c r="AD178" s="19">
        <f t="shared" si="415"/>
        <v>0</v>
      </c>
      <c r="AE178" s="19">
        <f t="shared" si="416"/>
        <v>0</v>
      </c>
      <c r="AF178" s="19">
        <f t="shared" si="417"/>
        <v>0</v>
      </c>
      <c r="AH178" s="18">
        <f>0</f>
        <v>0</v>
      </c>
      <c r="AI178" s="18">
        <f>0</f>
        <v>0</v>
      </c>
      <c r="AJ178" s="18">
        <f>0</f>
        <v>0</v>
      </c>
      <c r="AK178" s="18">
        <f>0</f>
        <v>0</v>
      </c>
      <c r="AL178" s="18">
        <f>0</f>
        <v>0</v>
      </c>
      <c r="AM178" s="18">
        <f>0</f>
        <v>0</v>
      </c>
      <c r="AN178" s="58">
        <f t="shared" si="438"/>
        <v>0</v>
      </c>
      <c r="AO178" s="58">
        <f t="shared" si="438"/>
        <v>0</v>
      </c>
      <c r="AP178" s="58">
        <f t="shared" si="438"/>
        <v>0</v>
      </c>
      <c r="AQ178" s="58">
        <f>SUM($AH178:$AM178)/SUM($AH$190:$AM$190)*'Capital Spending'!D$12*$AO$1</f>
        <v>0</v>
      </c>
      <c r="AR178" s="58">
        <f>SUM($AH178:$AM178)/SUM($AH$190:$AM$190)*'Capital Spending'!E$12*$AO$1</f>
        <v>0</v>
      </c>
      <c r="AS178" s="58">
        <f>SUM($AH178:$AM178)/SUM($AH$190:$AM$190)*'Capital Spending'!F$12*$AO$1</f>
        <v>0</v>
      </c>
      <c r="AT178" s="58">
        <f>SUM($AH178:$AM178)/SUM($AH$190:$AM$190)*'Capital Spending'!G$12*$AO$1</f>
        <v>0</v>
      </c>
      <c r="AU178" s="58">
        <f>SUM($AH178:$AM178)/SUM($AH$190:$AM$190)*'Capital Spending'!H$12*$AO$1</f>
        <v>0</v>
      </c>
      <c r="AV178" s="58">
        <f>SUM($AH178:$AM178)/SUM($AH$190:$AM$190)*'Capital Spending'!I$12*$AO$1</f>
        <v>0</v>
      </c>
      <c r="AW178" s="58">
        <f>SUM($AH178:$AM178)/SUM($AH$190:$AM$190)*'Capital Spending'!J$12*$AO$1</f>
        <v>0</v>
      </c>
      <c r="AX178" s="58">
        <f>SUM($AH178:$AM178)/SUM($AH$190:$AM$190)*'Capital Spending'!K$12*$AO$1</f>
        <v>0</v>
      </c>
      <c r="AY178" s="58">
        <f>SUM($AH178:$AM178)/SUM($AH$190:$AM$190)*'Capital Spending'!L$12*$AO$1</f>
        <v>0</v>
      </c>
      <c r="AZ178" s="58">
        <f>SUM($AH178:$AM178)/SUM($AH$190:$AM$190)*'Capital Spending'!M$12*$AO$1</f>
        <v>0</v>
      </c>
      <c r="BA178" s="58">
        <f>SUM($AH178:$AM178)/SUM($AH$190:$AM$190)*'Capital Spending'!N$12*$AO$1</f>
        <v>0</v>
      </c>
      <c r="BB178" s="58">
        <f>SUM($AH178:$AM178)/SUM($AH$190:$AM$190)*'Capital Spending'!O$12*$AO$1</f>
        <v>0</v>
      </c>
      <c r="BC178" s="58">
        <f>SUM($AH178:$AM178)/SUM($AH$190:$AM$190)*'Capital Spending'!P$12*$AO$1</f>
        <v>0</v>
      </c>
      <c r="BD178" s="58">
        <f>SUM($AH178:$AM178)/SUM($AH$190:$AM$190)*'Capital Spending'!Q$12*$AO$1</f>
        <v>0</v>
      </c>
      <c r="BE178" s="58">
        <f>SUM($AH178:$AM178)/SUM($AH$190:$AM$190)*'Capital Spending'!R$12*$AO$1</f>
        <v>0</v>
      </c>
      <c r="BF178" s="58">
        <f>SUM($AH178:$AM178)/SUM($AH$190:$AM$190)*'Capital Spending'!S$12*$AO$1</f>
        <v>0</v>
      </c>
      <c r="BG178" s="58">
        <f>SUM($AH178:$AM178)/SUM($AH$190:$AM$190)*'Capital Spending'!T$12*$AO$1</f>
        <v>0</v>
      </c>
      <c r="BH178" s="58">
        <f>SUM($AH178:$AM178)/SUM($AH$190:$AM$190)*'Capital Spending'!U$12*$AO$1</f>
        <v>0</v>
      </c>
      <c r="BI178" s="19"/>
      <c r="BJ178" s="107"/>
      <c r="BK178" s="31">
        <f>0</f>
        <v>0</v>
      </c>
      <c r="BL178" s="31">
        <f>0</f>
        <v>0</v>
      </c>
      <c r="BM178" s="31">
        <f>0</f>
        <v>0</v>
      </c>
      <c r="BN178" s="31">
        <f>0</f>
        <v>0</v>
      </c>
      <c r="BO178" s="31">
        <f>0</f>
        <v>0</v>
      </c>
      <c r="BP178" s="31">
        <f>0</f>
        <v>0</v>
      </c>
      <c r="BQ178" s="18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8">
        <f>0</f>
        <v>0</v>
      </c>
      <c r="CN178" s="18">
        <f>0</f>
        <v>0</v>
      </c>
      <c r="CO178" s="18">
        <f>0</f>
        <v>0</v>
      </c>
      <c r="CP178" s="18">
        <f>0</f>
        <v>0</v>
      </c>
      <c r="CQ178" s="18">
        <f>0</f>
        <v>0</v>
      </c>
      <c r="CR178" s="18">
        <f>0</f>
        <v>0</v>
      </c>
      <c r="CS178" s="18">
        <v>0</v>
      </c>
      <c r="CT178" s="18">
        <v>0</v>
      </c>
      <c r="CU178" s="18">
        <v>0</v>
      </c>
      <c r="CV178" s="18">
        <v>0</v>
      </c>
      <c r="CW178" s="18">
        <v>0</v>
      </c>
      <c r="CX178" s="18">
        <v>0</v>
      </c>
      <c r="CY178" s="19">
        <v>0</v>
      </c>
      <c r="CZ178" s="19">
        <v>0</v>
      </c>
      <c r="DA178" s="19">
        <v>0</v>
      </c>
      <c r="DB178" s="19">
        <v>0</v>
      </c>
      <c r="DC178" s="19">
        <v>0</v>
      </c>
      <c r="DD178" s="19">
        <v>0</v>
      </c>
      <c r="DE178" s="19">
        <v>0</v>
      </c>
      <c r="DF178" s="19">
        <v>0</v>
      </c>
      <c r="DG178" s="19">
        <v>0</v>
      </c>
      <c r="DH178" s="19">
        <v>0</v>
      </c>
      <c r="DI178" s="19">
        <v>0</v>
      </c>
      <c r="DJ178" s="19">
        <v>0</v>
      </c>
      <c r="DK178" s="19">
        <v>0</v>
      </c>
      <c r="DL178" s="19">
        <v>0</v>
      </c>
      <c r="DM178" s="19">
        <v>0</v>
      </c>
      <c r="DN178" s="19"/>
    </row>
    <row r="179" spans="1:118">
      <c r="A179" s="144">
        <v>39705</v>
      </c>
      <c r="B179" t="s">
        <v>110</v>
      </c>
      <c r="C179" s="51">
        <f t="shared" ref="C179:C186" si="439">SUM(E179:Q179)/13</f>
        <v>0</v>
      </c>
      <c r="D179" s="51">
        <f t="shared" ref="D179:D186" si="440">SUM(T179:AF179)/13</f>
        <v>0</v>
      </c>
      <c r="E179" s="21">
        <v>0</v>
      </c>
      <c r="F179" s="19">
        <f t="shared" ref="F179:F186" si="441">E179+AH179+BK179+CM179</f>
        <v>0</v>
      </c>
      <c r="G179" s="19">
        <f t="shared" ref="G179:G186" si="442">F179+AI179+BL179+CN179</f>
        <v>0</v>
      </c>
      <c r="H179" s="19">
        <f t="shared" ref="H179:H186" si="443">G179+AJ179+BM179+CO179</f>
        <v>0</v>
      </c>
      <c r="I179" s="19">
        <f t="shared" ref="I179:I186" si="444">H179+AK179+BN179+CP179</f>
        <v>0</v>
      </c>
      <c r="J179" s="19">
        <f t="shared" ref="J179:J186" si="445">I179+AL179+BO179+CQ179</f>
        <v>0</v>
      </c>
      <c r="K179" s="19">
        <f t="shared" ref="K179:K186" si="446">J179+AM179+BP179+CR179</f>
        <v>0</v>
      </c>
      <c r="L179" s="19">
        <f t="shared" ref="L179:L186" si="447">K179+AN179+BQ179+CS179</f>
        <v>0</v>
      </c>
      <c r="M179" s="19">
        <f t="shared" ref="M179:M186" si="448">L179+AO179+BR179+CT179</f>
        <v>0</v>
      </c>
      <c r="N179" s="19">
        <f t="shared" ref="N179:N186" si="449">M179+AP179+BS179+CU179</f>
        <v>0</v>
      </c>
      <c r="O179" s="19">
        <f t="shared" ref="O179:O186" si="450">N179+AQ179+BT179+CV179</f>
        <v>0</v>
      </c>
      <c r="P179" s="19">
        <f t="shared" ref="P179:P186" si="451">O179+AR179+BU179+CW179</f>
        <v>0</v>
      </c>
      <c r="Q179" s="19">
        <f t="shared" ref="Q179:Q186" si="452">P179+AS179+BV179+CX179</f>
        <v>0</v>
      </c>
      <c r="R179" s="19">
        <f t="shared" ref="R179:R186" si="453">Q179+AT179+BW179+CY179</f>
        <v>0</v>
      </c>
      <c r="S179" s="19">
        <f t="shared" ref="S179:S186" si="454">R179+AU179+BX179+CZ179</f>
        <v>0</v>
      </c>
      <c r="T179" s="19">
        <f t="shared" ref="T179:T186" si="455">S179+AV179+BY179+DA179</f>
        <v>0</v>
      </c>
      <c r="U179" s="19">
        <f t="shared" ref="U179:U186" si="456">T179+AW179+BZ179+DB179</f>
        <v>0</v>
      </c>
      <c r="V179" s="19">
        <f t="shared" ref="V179:V186" si="457">U179+AX179+CA179+DC179</f>
        <v>0</v>
      </c>
      <c r="W179" s="19">
        <f t="shared" ref="W179:W186" si="458">V179+AY179+CB179+DD179</f>
        <v>0</v>
      </c>
      <c r="X179" s="19">
        <f t="shared" ref="X179:X186" si="459">W179+AZ179+CC179+DE179</f>
        <v>0</v>
      </c>
      <c r="Y179" s="19">
        <f t="shared" ref="Y179:Y186" si="460">X179+BA179+CD179+DF179</f>
        <v>0</v>
      </c>
      <c r="Z179" s="19">
        <f t="shared" ref="Z179:Z186" si="461">Y179+BB179+CE179+DG179</f>
        <v>0</v>
      </c>
      <c r="AA179" s="19">
        <f t="shared" ref="AA179:AA186" si="462">Z179+BC179+CF179+DH179</f>
        <v>0</v>
      </c>
      <c r="AB179" s="19">
        <f t="shared" ref="AB179:AB186" si="463">AA179+BD179+CG179+DI179</f>
        <v>0</v>
      </c>
      <c r="AC179" s="19">
        <f t="shared" ref="AC179:AC186" si="464">AB179+BE179+CH179+DJ179</f>
        <v>0</v>
      </c>
      <c r="AD179" s="19">
        <f t="shared" ref="AD179:AD186" si="465">AC179+BF179+CI179+DK179</f>
        <v>0</v>
      </c>
      <c r="AE179" s="19">
        <f t="shared" ref="AE179:AE186" si="466">AD179+BG179+CJ179+DL179</f>
        <v>0</v>
      </c>
      <c r="AF179" s="19">
        <f t="shared" ref="AF179:AF186" si="467">AE179+BH179+CK179+DM179</f>
        <v>0</v>
      </c>
      <c r="AH179" s="18">
        <f>0</f>
        <v>0</v>
      </c>
      <c r="AI179" s="18">
        <f>0</f>
        <v>0</v>
      </c>
      <c r="AJ179" s="18">
        <f>0</f>
        <v>0</v>
      </c>
      <c r="AK179" s="18">
        <f>0</f>
        <v>0</v>
      </c>
      <c r="AL179" s="18">
        <f>0</f>
        <v>0</v>
      </c>
      <c r="AM179" s="18">
        <f>0</f>
        <v>0</v>
      </c>
      <c r="AN179" s="58">
        <f t="shared" si="438"/>
        <v>0</v>
      </c>
      <c r="AO179" s="58">
        <f t="shared" si="438"/>
        <v>0</v>
      </c>
      <c r="AP179" s="58">
        <f t="shared" si="438"/>
        <v>0</v>
      </c>
      <c r="AQ179" s="58">
        <f>SUM($AH179:$AM179)/SUM($AH$190:$AM$190)*'Capital Spending'!D$12*$AO$1</f>
        <v>0</v>
      </c>
      <c r="AR179" s="58">
        <f>SUM($AH179:$AM179)/SUM($AH$190:$AM$190)*'Capital Spending'!E$12*$AO$1</f>
        <v>0</v>
      </c>
      <c r="AS179" s="58">
        <f>SUM($AH179:$AM179)/SUM($AH$190:$AM$190)*'Capital Spending'!F$12*$AO$1</f>
        <v>0</v>
      </c>
      <c r="AT179" s="58">
        <f>SUM($AH179:$AM179)/SUM($AH$190:$AM$190)*'Capital Spending'!G$12*$AO$1</f>
        <v>0</v>
      </c>
      <c r="AU179" s="58">
        <f>SUM($AH179:$AM179)/SUM($AH$190:$AM$190)*'Capital Spending'!H$12*$AO$1</f>
        <v>0</v>
      </c>
      <c r="AV179" s="58">
        <f>SUM($AH179:$AM179)/SUM($AH$190:$AM$190)*'Capital Spending'!I$12*$AO$1</f>
        <v>0</v>
      </c>
      <c r="AW179" s="58">
        <f>SUM($AH179:$AM179)/SUM($AH$190:$AM$190)*'Capital Spending'!J$12*$AO$1</f>
        <v>0</v>
      </c>
      <c r="AX179" s="58">
        <f>SUM($AH179:$AM179)/SUM($AH$190:$AM$190)*'Capital Spending'!K$12*$AO$1</f>
        <v>0</v>
      </c>
      <c r="AY179" s="58">
        <f>SUM($AH179:$AM179)/SUM($AH$190:$AM$190)*'Capital Spending'!L$12*$AO$1</f>
        <v>0</v>
      </c>
      <c r="AZ179" s="58">
        <f>SUM($AH179:$AM179)/SUM($AH$190:$AM$190)*'Capital Spending'!M$12*$AO$1</f>
        <v>0</v>
      </c>
      <c r="BA179" s="58">
        <f>SUM($AH179:$AM179)/SUM($AH$190:$AM$190)*'Capital Spending'!N$12*$AO$1</f>
        <v>0</v>
      </c>
      <c r="BB179" s="58">
        <f>SUM($AH179:$AM179)/SUM($AH$190:$AM$190)*'Capital Spending'!O$12*$AO$1</f>
        <v>0</v>
      </c>
      <c r="BC179" s="58">
        <f>SUM($AH179:$AM179)/SUM($AH$190:$AM$190)*'Capital Spending'!P$12*$AO$1</f>
        <v>0</v>
      </c>
      <c r="BD179" s="58">
        <f>SUM($AH179:$AM179)/SUM($AH$190:$AM$190)*'Capital Spending'!Q$12*$AO$1</f>
        <v>0</v>
      </c>
      <c r="BE179" s="58">
        <f>SUM($AH179:$AM179)/SUM($AH$190:$AM$190)*'Capital Spending'!R$12*$AO$1</f>
        <v>0</v>
      </c>
      <c r="BF179" s="58">
        <f>SUM($AH179:$AM179)/SUM($AH$190:$AM$190)*'Capital Spending'!S$12*$AO$1</f>
        <v>0</v>
      </c>
      <c r="BG179" s="58">
        <f>SUM($AH179:$AM179)/SUM($AH$190:$AM$190)*'Capital Spending'!T$12*$AO$1</f>
        <v>0</v>
      </c>
      <c r="BH179" s="58">
        <f>SUM($AH179:$AM179)/SUM($AH$190:$AM$190)*'Capital Spending'!U$12*$AO$1</f>
        <v>0</v>
      </c>
      <c r="BI179" s="19"/>
      <c r="BJ179" s="107">
        <f t="shared" ref="BJ179:BJ186" si="468">IF(ISERROR(SUM(BK179:BP179)/SUM(AH179:AM179)),0,SUM(BK179:BP179)/SUM(AH179:AM179))</f>
        <v>0</v>
      </c>
      <c r="BK179" s="31">
        <f>'[20]Retires (Asset and Reserve)'!M96</f>
        <v>0</v>
      </c>
      <c r="BL179" s="31">
        <f>'[20]Retires (Asset and Reserve)'!N96</f>
        <v>0</v>
      </c>
      <c r="BM179" s="31">
        <f>'[20]Retires (Asset and Reserve)'!O96</f>
        <v>0</v>
      </c>
      <c r="BN179" s="31">
        <f>'[20]Retires (Asset and Reserve)'!P96</f>
        <v>0</v>
      </c>
      <c r="BO179" s="31">
        <f>'[20]Retires (Asset and Reserve)'!Q96</f>
        <v>0</v>
      </c>
      <c r="BP179" s="31">
        <f>'[20]Retires (Asset and Reserve)'!R96</f>
        <v>0</v>
      </c>
      <c r="BQ179" s="18">
        <f t="shared" ref="BQ179:BQ186" si="469">AN179*BJ179</f>
        <v>0</v>
      </c>
      <c r="BR179" s="19">
        <f t="shared" si="418"/>
        <v>0</v>
      </c>
      <c r="BS179" s="19">
        <f t="shared" si="419"/>
        <v>0</v>
      </c>
      <c r="BT179" s="19">
        <f t="shared" si="420"/>
        <v>0</v>
      </c>
      <c r="BU179" s="19">
        <f t="shared" si="421"/>
        <v>0</v>
      </c>
      <c r="BV179" s="19">
        <f t="shared" si="422"/>
        <v>0</v>
      </c>
      <c r="BW179" s="19">
        <f t="shared" si="423"/>
        <v>0</v>
      </c>
      <c r="BX179" s="19">
        <f t="shared" si="424"/>
        <v>0</v>
      </c>
      <c r="BY179" s="19">
        <f t="shared" si="425"/>
        <v>0</v>
      </c>
      <c r="BZ179" s="19">
        <f t="shared" si="426"/>
        <v>0</v>
      </c>
      <c r="CA179" s="19">
        <f t="shared" si="427"/>
        <v>0</v>
      </c>
      <c r="CB179" s="19">
        <f t="shared" si="428"/>
        <v>0</v>
      </c>
      <c r="CC179" s="19">
        <f t="shared" si="429"/>
        <v>0</v>
      </c>
      <c r="CD179" s="19">
        <f t="shared" si="430"/>
        <v>0</v>
      </c>
      <c r="CE179" s="19">
        <f t="shared" si="431"/>
        <v>0</v>
      </c>
      <c r="CF179" s="19">
        <f t="shared" si="432"/>
        <v>0</v>
      </c>
      <c r="CG179" s="19">
        <f t="shared" si="433"/>
        <v>0</v>
      </c>
      <c r="CH179" s="19">
        <f t="shared" si="434"/>
        <v>0</v>
      </c>
      <c r="CI179" s="19">
        <f t="shared" si="435"/>
        <v>0</v>
      </c>
      <c r="CJ179" s="19">
        <f t="shared" si="436"/>
        <v>0</v>
      </c>
      <c r="CK179" s="19">
        <f t="shared" si="437"/>
        <v>0</v>
      </c>
      <c r="CL179" s="19"/>
      <c r="CM179" s="18">
        <f>0</f>
        <v>0</v>
      </c>
      <c r="CN179" s="18">
        <f>0</f>
        <v>0</v>
      </c>
      <c r="CO179" s="18">
        <f>0</f>
        <v>0</v>
      </c>
      <c r="CP179" s="18">
        <f>0</f>
        <v>0</v>
      </c>
      <c r="CQ179" s="18">
        <f>0</f>
        <v>0</v>
      </c>
      <c r="CR179" s="18">
        <f>0</f>
        <v>0</v>
      </c>
      <c r="CS179" s="18">
        <v>0</v>
      </c>
      <c r="CT179" s="18">
        <v>0</v>
      </c>
      <c r="CU179" s="18">
        <v>0</v>
      </c>
      <c r="CV179" s="18">
        <v>0</v>
      </c>
      <c r="CW179" s="18">
        <v>0</v>
      </c>
      <c r="CX179" s="18">
        <v>0</v>
      </c>
      <c r="CY179" s="19">
        <v>0</v>
      </c>
      <c r="CZ179" s="19">
        <v>0</v>
      </c>
      <c r="DA179" s="19">
        <v>0</v>
      </c>
      <c r="DB179" s="19">
        <v>0</v>
      </c>
      <c r="DC179" s="19">
        <v>0</v>
      </c>
      <c r="DD179" s="19">
        <v>0</v>
      </c>
      <c r="DE179" s="19">
        <v>0</v>
      </c>
      <c r="DF179" s="19">
        <v>0</v>
      </c>
      <c r="DG179" s="19">
        <v>0</v>
      </c>
      <c r="DH179" s="19">
        <v>0</v>
      </c>
      <c r="DI179" s="19">
        <v>0</v>
      </c>
      <c r="DJ179" s="19">
        <v>0</v>
      </c>
      <c r="DK179" s="19">
        <v>0</v>
      </c>
      <c r="DL179" s="19">
        <v>0</v>
      </c>
      <c r="DM179" s="19">
        <v>0</v>
      </c>
      <c r="DN179" s="19"/>
    </row>
    <row r="180" spans="1:118">
      <c r="A180" s="144">
        <v>39800</v>
      </c>
      <c r="B180" t="s">
        <v>19</v>
      </c>
      <c r="C180" s="51">
        <f t="shared" si="439"/>
        <v>3858367.8156924802</v>
      </c>
      <c r="D180" s="51">
        <f t="shared" si="440"/>
        <v>3791155.2795283841</v>
      </c>
      <c r="E180" s="21">
        <f>'[20]Asset End Balances'!$N$97</f>
        <v>3877901.57</v>
      </c>
      <c r="F180" s="19">
        <f t="shared" si="441"/>
        <v>3870682.17</v>
      </c>
      <c r="G180" s="19">
        <f t="shared" si="442"/>
        <v>3870682.17</v>
      </c>
      <c r="H180" s="19">
        <f t="shared" si="443"/>
        <v>3870491.87</v>
      </c>
      <c r="I180" s="19">
        <f t="shared" si="444"/>
        <v>3870491.87</v>
      </c>
      <c r="J180" s="19">
        <f t="shared" si="445"/>
        <v>3870491.87</v>
      </c>
      <c r="K180" s="19">
        <f t="shared" si="446"/>
        <v>3862753.2600000002</v>
      </c>
      <c r="L180" s="19">
        <f t="shared" si="447"/>
        <v>3856758.9166522636</v>
      </c>
      <c r="M180" s="19">
        <f t="shared" si="448"/>
        <v>3850906.4728752985</v>
      </c>
      <c r="N180" s="19">
        <f t="shared" si="449"/>
        <v>3846432.3190622167</v>
      </c>
      <c r="O180" s="19">
        <f t="shared" si="450"/>
        <v>3841825.2504846659</v>
      </c>
      <c r="P180" s="19">
        <f t="shared" si="451"/>
        <v>3836557.643773708</v>
      </c>
      <c r="Q180" s="19">
        <f t="shared" si="452"/>
        <v>3832806.2211540877</v>
      </c>
      <c r="R180" s="19">
        <f t="shared" si="453"/>
        <v>3828946.7008146178</v>
      </c>
      <c r="S180" s="19">
        <f t="shared" si="454"/>
        <v>3825589.2898940286</v>
      </c>
      <c r="T180" s="19">
        <f t="shared" si="455"/>
        <v>3820816.4595685834</v>
      </c>
      <c r="U180" s="19">
        <f t="shared" si="456"/>
        <v>3815571.4092456489</v>
      </c>
      <c r="V180" s="19">
        <f t="shared" si="457"/>
        <v>3809253.4369912781</v>
      </c>
      <c r="W180" s="19">
        <f t="shared" si="458"/>
        <v>3803677.8595648617</v>
      </c>
      <c r="X180" s="19">
        <f t="shared" si="459"/>
        <v>3796910.7655920312</v>
      </c>
      <c r="Y180" s="19">
        <f t="shared" si="460"/>
        <v>3790816.4929253464</v>
      </c>
      <c r="Z180" s="19">
        <f t="shared" si="461"/>
        <v>3786236.7242968273</v>
      </c>
      <c r="AA180" s="19">
        <f t="shared" si="462"/>
        <v>3783182.044212176</v>
      </c>
      <c r="AB180" s="19">
        <f t="shared" si="463"/>
        <v>3779483.4717677189</v>
      </c>
      <c r="AC180" s="19">
        <f t="shared" si="464"/>
        <v>3777245.3917578757</v>
      </c>
      <c r="AD180" s="19">
        <f t="shared" si="465"/>
        <v>3775279.9309600801</v>
      </c>
      <c r="AE180" s="19">
        <f t="shared" si="466"/>
        <v>3774117.2621584092</v>
      </c>
      <c r="AF180" s="19">
        <f t="shared" si="467"/>
        <v>3772427.3848281614</v>
      </c>
      <c r="AH180" s="18">
        <f>'[20]Additions (Asset and Reserve)'!O97</f>
        <v>-7219.4</v>
      </c>
      <c r="AI180" s="18">
        <f>'[20]Additions (Asset and Reserve)'!P97</f>
        <v>0</v>
      </c>
      <c r="AJ180" s="18">
        <f>'[20]Additions (Asset and Reserve)'!Q97</f>
        <v>-190.3</v>
      </c>
      <c r="AK180" s="18">
        <f>'[20]Additions (Asset and Reserve)'!R97</f>
        <v>0</v>
      </c>
      <c r="AL180" s="18">
        <f>'[20]Additions (Asset and Reserve)'!S97</f>
        <v>0</v>
      </c>
      <c r="AM180" s="18">
        <f>'[20]Additions (Asset and Reserve)'!T97</f>
        <v>-7738.61</v>
      </c>
      <c r="AN180" s="58">
        <f t="shared" si="438"/>
        <v>-5994.3433477367334</v>
      </c>
      <c r="AO180" s="58">
        <f t="shared" si="438"/>
        <v>-5852.4437769649321</v>
      </c>
      <c r="AP180" s="58">
        <f t="shared" si="438"/>
        <v>-4474.1538130816471</v>
      </c>
      <c r="AQ180" s="58">
        <f>SUM($AH180:$AM180)/SUM($AH$190:$AM$190)*'Capital Spending'!D$12*$AO$1</f>
        <v>-4607.0685775506363</v>
      </c>
      <c r="AR180" s="58">
        <f>SUM($AH180:$AM180)/SUM($AH$190:$AM$190)*'Capital Spending'!E$12*$AO$1</f>
        <v>-5267.6067109577025</v>
      </c>
      <c r="AS180" s="58">
        <f>SUM($AH180:$AM180)/SUM($AH$190:$AM$190)*'Capital Spending'!F$12*$AO$1</f>
        <v>-3751.4226196201398</v>
      </c>
      <c r="AT180" s="58">
        <f>SUM($AH180:$AM180)/SUM($AH$190:$AM$190)*'Capital Spending'!G$12*$AO$1</f>
        <v>-3859.5203394696769</v>
      </c>
      <c r="AU180" s="58">
        <f>SUM($AH180:$AM180)/SUM($AH$190:$AM$190)*'Capital Spending'!H$12*$AO$1</f>
        <v>-3357.410920589276</v>
      </c>
      <c r="AV180" s="58">
        <f>SUM($AH180:$AM180)/SUM($AH$190:$AM$190)*'Capital Spending'!I$12*$AO$1</f>
        <v>-4772.8303254450866</v>
      </c>
      <c r="AW180" s="58">
        <f>SUM($AH180:$AM180)/SUM($AH$190:$AM$190)*'Capital Spending'!J$12*$AO$1</f>
        <v>-5245.0503229344522</v>
      </c>
      <c r="AX180" s="58">
        <f>SUM($AH180:$AM180)/SUM($AH$190:$AM$190)*'Capital Spending'!K$12*$AO$1</f>
        <v>-6317.9722543709604</v>
      </c>
      <c r="AY180" s="58">
        <f>SUM($AH180:$AM180)/SUM($AH$190:$AM$190)*'Capital Spending'!L$12*$AO$1</f>
        <v>-5575.5774264164766</v>
      </c>
      <c r="AZ180" s="58">
        <f>SUM($AH180:$AM180)/SUM($AH$190:$AM$190)*'Capital Spending'!M$12*$AO$1</f>
        <v>-6767.0939728306403</v>
      </c>
      <c r="BA180" s="58">
        <f>SUM($AH180:$AM180)/SUM($AH$190:$AM$190)*'Capital Spending'!N$12*$AO$1</f>
        <v>-6094.2726666850222</v>
      </c>
      <c r="BB180" s="58">
        <f>SUM($AH180:$AM180)/SUM($AH$190:$AM$190)*'Capital Spending'!O$12*$AO$1</f>
        <v>-4579.7686285190202</v>
      </c>
      <c r="BC180" s="58">
        <f>SUM($AH180:$AM180)/SUM($AH$190:$AM$190)*'Capital Spending'!P$12*$AO$1</f>
        <v>-3054.6800846512356</v>
      </c>
      <c r="BD180" s="58">
        <f>SUM($AH180:$AM180)/SUM($AH$190:$AM$190)*'Capital Spending'!Q$12*$AO$1</f>
        <v>-3698.5724444570137</v>
      </c>
      <c r="BE180" s="58">
        <f>SUM($AH180:$AM180)/SUM($AH$190:$AM$190)*'Capital Spending'!R$12*$AO$1</f>
        <v>-2238.080009843266</v>
      </c>
      <c r="BF180" s="58">
        <f>SUM($AH180:$AM180)/SUM($AH$190:$AM$190)*'Capital Spending'!S$12*$AO$1</f>
        <v>-1965.4607977956944</v>
      </c>
      <c r="BG180" s="58">
        <f>SUM($AH180:$AM180)/SUM($AH$190:$AM$190)*'Capital Spending'!T$12*$AO$1</f>
        <v>-1162.6688016709436</v>
      </c>
      <c r="BH180" s="58">
        <f>SUM($AH180:$AM180)/SUM($AH$190:$AM$190)*'Capital Spending'!U$12*$AO$1</f>
        <v>-1689.8773302476129</v>
      </c>
      <c r="BI180" s="19"/>
      <c r="BJ180" s="107">
        <f t="shared" si="468"/>
        <v>0</v>
      </c>
      <c r="BK180" s="31">
        <f>'[20]Retires (Asset and Reserve)'!M97</f>
        <v>0</v>
      </c>
      <c r="BL180" s="31">
        <f>'[20]Retires (Asset and Reserve)'!N97</f>
        <v>0</v>
      </c>
      <c r="BM180" s="31">
        <f>'[20]Retires (Asset and Reserve)'!O97</f>
        <v>0</v>
      </c>
      <c r="BN180" s="31">
        <f>'[20]Retires (Asset and Reserve)'!P97</f>
        <v>0</v>
      </c>
      <c r="BO180" s="31">
        <f>'[20]Retires (Asset and Reserve)'!Q97</f>
        <v>0</v>
      </c>
      <c r="BP180" s="31">
        <f>'[20]Retires (Asset and Reserve)'!R97</f>
        <v>0</v>
      </c>
      <c r="BQ180" s="18">
        <f t="shared" si="469"/>
        <v>0</v>
      </c>
      <c r="BR180" s="19">
        <f t="shared" si="418"/>
        <v>0</v>
      </c>
      <c r="BS180" s="19">
        <f t="shared" si="419"/>
        <v>0</v>
      </c>
      <c r="BT180" s="19">
        <f t="shared" si="420"/>
        <v>0</v>
      </c>
      <c r="BU180" s="19">
        <f t="shared" si="421"/>
        <v>0</v>
      </c>
      <c r="BV180" s="19">
        <f t="shared" si="422"/>
        <v>0</v>
      </c>
      <c r="BW180" s="19">
        <f t="shared" si="423"/>
        <v>0</v>
      </c>
      <c r="BX180" s="19">
        <f t="shared" si="424"/>
        <v>0</v>
      </c>
      <c r="BY180" s="19">
        <f t="shared" si="425"/>
        <v>0</v>
      </c>
      <c r="BZ180" s="19">
        <f t="shared" si="426"/>
        <v>0</v>
      </c>
      <c r="CA180" s="19">
        <f t="shared" si="427"/>
        <v>0</v>
      </c>
      <c r="CB180" s="19">
        <f t="shared" si="428"/>
        <v>0</v>
      </c>
      <c r="CC180" s="19">
        <f t="shared" si="429"/>
        <v>0</v>
      </c>
      <c r="CD180" s="19">
        <f t="shared" si="430"/>
        <v>0</v>
      </c>
      <c r="CE180" s="19">
        <f t="shared" si="431"/>
        <v>0</v>
      </c>
      <c r="CF180" s="19">
        <f t="shared" si="432"/>
        <v>0</v>
      </c>
      <c r="CG180" s="19">
        <f t="shared" si="433"/>
        <v>0</v>
      </c>
      <c r="CH180" s="19">
        <f t="shared" si="434"/>
        <v>0</v>
      </c>
      <c r="CI180" s="19">
        <f t="shared" si="435"/>
        <v>0</v>
      </c>
      <c r="CJ180" s="19">
        <f t="shared" si="436"/>
        <v>0</v>
      </c>
      <c r="CK180" s="19">
        <f t="shared" si="437"/>
        <v>0</v>
      </c>
      <c r="CL180" s="19"/>
      <c r="CM180" s="18">
        <f>'[20]Transfers (Asset and Reserve)'!N97</f>
        <v>0</v>
      </c>
      <c r="CN180" s="18">
        <f>'[20]Transfers (Asset and Reserve)'!O97</f>
        <v>0</v>
      </c>
      <c r="CO180" s="18">
        <f>'[20]Transfers (Asset and Reserve)'!P97</f>
        <v>0</v>
      </c>
      <c r="CP180" s="18">
        <f>'[20]Transfers (Asset and Reserve)'!Q97</f>
        <v>0</v>
      </c>
      <c r="CQ180" s="18">
        <f>'[20]Transfers (Asset and Reserve)'!R97</f>
        <v>0</v>
      </c>
      <c r="CR180" s="18">
        <f>'[20]Transfers (Asset and Reserve)'!S97</f>
        <v>0</v>
      </c>
      <c r="CS180" s="18">
        <v>0</v>
      </c>
      <c r="CT180" s="18">
        <v>0</v>
      </c>
      <c r="CU180" s="18">
        <v>0</v>
      </c>
      <c r="CV180" s="18">
        <v>0</v>
      </c>
      <c r="CW180" s="18">
        <v>0</v>
      </c>
      <c r="CX180" s="18">
        <v>0</v>
      </c>
      <c r="CY180" s="19">
        <v>0</v>
      </c>
      <c r="CZ180" s="19">
        <v>0</v>
      </c>
      <c r="DA180" s="19">
        <v>0</v>
      </c>
      <c r="DB180" s="19">
        <v>0</v>
      </c>
      <c r="DC180" s="19">
        <v>0</v>
      </c>
      <c r="DD180" s="19">
        <v>0</v>
      </c>
      <c r="DE180" s="19">
        <v>0</v>
      </c>
      <c r="DF180" s="19">
        <v>0</v>
      </c>
      <c r="DG180" s="19">
        <v>0</v>
      </c>
      <c r="DH180" s="19">
        <v>0</v>
      </c>
      <c r="DI180" s="19">
        <v>0</v>
      </c>
      <c r="DJ180" s="19">
        <v>0</v>
      </c>
      <c r="DK180" s="19">
        <v>0</v>
      </c>
      <c r="DL180" s="19">
        <v>0</v>
      </c>
      <c r="DM180" s="19">
        <v>0</v>
      </c>
      <c r="DN180" s="19"/>
    </row>
    <row r="181" spans="1:118">
      <c r="A181" s="145">
        <v>39901</v>
      </c>
      <c r="B181" t="s">
        <v>215</v>
      </c>
      <c r="C181" s="51"/>
      <c r="D181" s="51"/>
      <c r="E181" s="21">
        <f>'[20]Asset End Balances'!$N$98</f>
        <v>14389.76</v>
      </c>
      <c r="F181" s="19">
        <f t="shared" ref="F181:F182" si="470">E181+AH181+BK181+CM181</f>
        <v>14389.76</v>
      </c>
      <c r="G181" s="19">
        <f t="shared" ref="G181:G182" si="471">F181+AI181+BL181+CN181</f>
        <v>14389.76</v>
      </c>
      <c r="H181" s="19">
        <f t="shared" ref="H181:H182" si="472">G181+AJ181+BM181+CO181</f>
        <v>14389.76</v>
      </c>
      <c r="I181" s="19">
        <f t="shared" ref="I181:I182" si="473">H181+AK181+BN181+CP181</f>
        <v>14389.76</v>
      </c>
      <c r="J181" s="19">
        <f t="shared" ref="J181:J182" si="474">I181+AL181+BO181+CQ181</f>
        <v>14389.76</v>
      </c>
      <c r="K181" s="19">
        <f t="shared" ref="K181:K182" si="475">J181+AM181+BP181+CR181</f>
        <v>14389.76</v>
      </c>
      <c r="L181" s="19">
        <f t="shared" ref="L181:L182" si="476">K181+AN181+BQ181+CS181</f>
        <v>14389.76</v>
      </c>
      <c r="M181" s="19">
        <f t="shared" ref="M181:M182" si="477">L181+AO181+BR181+CT181</f>
        <v>14389.76</v>
      </c>
      <c r="N181" s="19">
        <f t="shared" ref="N181:N182" si="478">M181+AP181+BS181+CU181</f>
        <v>14389.76</v>
      </c>
      <c r="O181" s="19">
        <f t="shared" ref="O181:O182" si="479">N181+AQ181+BT181+CV181</f>
        <v>14389.76</v>
      </c>
      <c r="P181" s="19">
        <f t="shared" ref="P181:P182" si="480">O181+AR181+BU181+CW181</f>
        <v>14389.76</v>
      </c>
      <c r="Q181" s="19">
        <f t="shared" ref="Q181:Q182" si="481">P181+AS181+BV181+CX181</f>
        <v>14389.76</v>
      </c>
      <c r="R181" s="19">
        <f t="shared" ref="R181:R182" si="482">Q181+AT181+BW181+CY181</f>
        <v>14389.76</v>
      </c>
      <c r="S181" s="19">
        <f t="shared" ref="S181:S182" si="483">R181+AU181+BX181+CZ181</f>
        <v>14389.76</v>
      </c>
      <c r="T181" s="19">
        <f t="shared" ref="T181:T182" si="484">S181+AV181+BY181+DA181</f>
        <v>14389.76</v>
      </c>
      <c r="U181" s="19">
        <f t="shared" ref="U181:U182" si="485">T181+AW181+BZ181+DB181</f>
        <v>14389.76</v>
      </c>
      <c r="V181" s="19">
        <f t="shared" ref="V181:V182" si="486">U181+AX181+CA181+DC181</f>
        <v>14389.76</v>
      </c>
      <c r="W181" s="19">
        <f t="shared" ref="W181:W182" si="487">V181+AY181+CB181+DD181</f>
        <v>14389.76</v>
      </c>
      <c r="X181" s="19">
        <f t="shared" ref="X181:X182" si="488">W181+AZ181+CC181+DE181</f>
        <v>14389.76</v>
      </c>
      <c r="Y181" s="19">
        <f t="shared" ref="Y181:Y182" si="489">X181+BA181+CD181+DF181</f>
        <v>14389.76</v>
      </c>
      <c r="Z181" s="19">
        <f t="shared" ref="Z181:Z182" si="490">Y181+BB181+CE181+DG181</f>
        <v>14389.76</v>
      </c>
      <c r="AA181" s="19">
        <f t="shared" ref="AA181:AA182" si="491">Z181+BC181+CF181+DH181</f>
        <v>14389.76</v>
      </c>
      <c r="AB181" s="19">
        <f t="shared" ref="AB181:AB182" si="492">AA181+BD181+CG181+DI181</f>
        <v>14389.76</v>
      </c>
      <c r="AC181" s="19">
        <f t="shared" ref="AC181:AC182" si="493">AB181+BE181+CH181+DJ181</f>
        <v>14389.76</v>
      </c>
      <c r="AD181" s="19">
        <f t="shared" ref="AD181:AD182" si="494">AC181+BF181+CI181+DK181</f>
        <v>14389.76</v>
      </c>
      <c r="AE181" s="19">
        <f t="shared" ref="AE181:AE182" si="495">AD181+BG181+CJ181+DL181</f>
        <v>14389.76</v>
      </c>
      <c r="AF181" s="19">
        <f t="shared" ref="AF181:AF182" si="496">AE181+BH181+CK181+DM181</f>
        <v>14389.76</v>
      </c>
      <c r="AH181" s="18">
        <f>'[20]Additions (Asset and Reserve)'!O98</f>
        <v>0</v>
      </c>
      <c r="AI181" s="18">
        <f>'[20]Additions (Asset and Reserve)'!P98</f>
        <v>0</v>
      </c>
      <c r="AJ181" s="18">
        <f>'[20]Additions (Asset and Reserve)'!Q98</f>
        <v>0</v>
      </c>
      <c r="AK181" s="18">
        <f>'[20]Additions (Asset and Reserve)'!R98</f>
        <v>0</v>
      </c>
      <c r="AL181" s="18">
        <f>'[20]Additions (Asset and Reserve)'!S98</f>
        <v>0</v>
      </c>
      <c r="AM181" s="18">
        <f>'[20]Additions (Asset and Reserve)'!T98</f>
        <v>0</v>
      </c>
      <c r="AN181" s="58">
        <f t="shared" si="438"/>
        <v>0</v>
      </c>
      <c r="AO181" s="58">
        <f t="shared" si="438"/>
        <v>0</v>
      </c>
      <c r="AP181" s="58">
        <f t="shared" si="438"/>
        <v>0</v>
      </c>
      <c r="AQ181" s="58">
        <f>SUM($AH181:$AM181)/SUM($AH$190:$AM$190)*'Capital Spending'!D$12*$AO$1</f>
        <v>0</v>
      </c>
      <c r="AR181" s="58">
        <f>SUM($AH181:$AM181)/SUM($AH$190:$AM$190)*'Capital Spending'!E$12*$AO$1</f>
        <v>0</v>
      </c>
      <c r="AS181" s="58">
        <f>SUM($AH181:$AM181)/SUM($AH$190:$AM$190)*'Capital Spending'!F$12*$AO$1</f>
        <v>0</v>
      </c>
      <c r="AT181" s="58">
        <f>SUM($AH181:$AM181)/SUM($AH$190:$AM$190)*'Capital Spending'!G$12*$AO$1</f>
        <v>0</v>
      </c>
      <c r="AU181" s="58">
        <f>SUM($AH181:$AM181)/SUM($AH$190:$AM$190)*'Capital Spending'!H$12*$AO$1</f>
        <v>0</v>
      </c>
      <c r="AV181" s="58">
        <f>SUM($AH181:$AM181)/SUM($AH$190:$AM$190)*'Capital Spending'!I$12*$AO$1</f>
        <v>0</v>
      </c>
      <c r="AW181" s="58">
        <f>SUM($AH181:$AM181)/SUM($AH$190:$AM$190)*'Capital Spending'!J$12*$AO$1</f>
        <v>0</v>
      </c>
      <c r="AX181" s="58">
        <f>SUM($AH181:$AM181)/SUM($AH$190:$AM$190)*'Capital Spending'!K$12*$AO$1</f>
        <v>0</v>
      </c>
      <c r="AY181" s="58">
        <f>SUM($AH181:$AM181)/SUM($AH$190:$AM$190)*'Capital Spending'!L$12*$AO$1</f>
        <v>0</v>
      </c>
      <c r="AZ181" s="58">
        <f>SUM($AH181:$AM181)/SUM($AH$190:$AM$190)*'Capital Spending'!M$12*$AO$1</f>
        <v>0</v>
      </c>
      <c r="BA181" s="58">
        <f>SUM($AH181:$AM181)/SUM($AH$190:$AM$190)*'Capital Spending'!N$12*$AO$1</f>
        <v>0</v>
      </c>
      <c r="BB181" s="58">
        <f>SUM($AH181:$AM181)/SUM($AH$190:$AM$190)*'Capital Spending'!O$12*$AO$1</f>
        <v>0</v>
      </c>
      <c r="BC181" s="58">
        <f>SUM($AH181:$AM181)/SUM($AH$190:$AM$190)*'Capital Spending'!P$12*$AO$1</f>
        <v>0</v>
      </c>
      <c r="BD181" s="58">
        <f>SUM($AH181:$AM181)/SUM($AH$190:$AM$190)*'Capital Spending'!Q$12*$AO$1</f>
        <v>0</v>
      </c>
      <c r="BE181" s="58">
        <f>SUM($AH181:$AM181)/SUM($AH$190:$AM$190)*'Capital Spending'!R$12*$AO$1</f>
        <v>0</v>
      </c>
      <c r="BF181" s="58">
        <f>SUM($AH181:$AM181)/SUM($AH$190:$AM$190)*'Capital Spending'!S$12*$AO$1</f>
        <v>0</v>
      </c>
      <c r="BG181" s="58">
        <f>SUM($AH181:$AM181)/SUM($AH$190:$AM$190)*'Capital Spending'!T$12*$AO$1</f>
        <v>0</v>
      </c>
      <c r="BH181" s="58">
        <f>SUM($AH181:$AM181)/SUM($AH$190:$AM$190)*'Capital Spending'!U$12*$AO$1</f>
        <v>0</v>
      </c>
      <c r="BI181" s="19"/>
      <c r="BJ181" s="107"/>
      <c r="BK181" s="31">
        <f>'[20]Retires (Asset and Reserve)'!M98</f>
        <v>0</v>
      </c>
      <c r="BL181" s="31">
        <f>'[20]Retires (Asset and Reserve)'!N98</f>
        <v>0</v>
      </c>
      <c r="BM181" s="31">
        <f>'[20]Retires (Asset and Reserve)'!O98</f>
        <v>0</v>
      </c>
      <c r="BN181" s="31">
        <f>'[20]Retires (Asset and Reserve)'!P98</f>
        <v>0</v>
      </c>
      <c r="BO181" s="31">
        <f>'[20]Retires (Asset and Reserve)'!Q98</f>
        <v>0</v>
      </c>
      <c r="BP181" s="31">
        <f>'[20]Retires (Asset and Reserve)'!R98</f>
        <v>0</v>
      </c>
      <c r="BQ181" s="18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8">
        <f>0</f>
        <v>0</v>
      </c>
      <c r="CN181" s="18">
        <f>0</f>
        <v>0</v>
      </c>
      <c r="CO181" s="18">
        <f>0</f>
        <v>0</v>
      </c>
      <c r="CP181" s="18">
        <f>0</f>
        <v>0</v>
      </c>
      <c r="CQ181" s="18">
        <f>0</f>
        <v>0</v>
      </c>
      <c r="CR181" s="18">
        <f>0</f>
        <v>0</v>
      </c>
      <c r="CS181" s="18">
        <v>0</v>
      </c>
      <c r="CT181" s="18">
        <v>0</v>
      </c>
      <c r="CU181" s="18">
        <v>0</v>
      </c>
      <c r="CV181" s="18">
        <v>0</v>
      </c>
      <c r="CW181" s="18">
        <v>0</v>
      </c>
      <c r="CX181" s="18">
        <v>0</v>
      </c>
      <c r="CY181" s="19">
        <v>0</v>
      </c>
      <c r="CZ181" s="19">
        <v>0</v>
      </c>
      <c r="DA181" s="19">
        <v>0</v>
      </c>
      <c r="DB181" s="19">
        <v>0</v>
      </c>
      <c r="DC181" s="19">
        <v>0</v>
      </c>
      <c r="DD181" s="19">
        <v>0</v>
      </c>
      <c r="DE181" s="19">
        <v>0</v>
      </c>
      <c r="DF181" s="19">
        <v>0</v>
      </c>
      <c r="DG181" s="19">
        <v>0</v>
      </c>
      <c r="DH181" s="19">
        <v>0</v>
      </c>
      <c r="DI181" s="19">
        <v>0</v>
      </c>
      <c r="DJ181" s="19">
        <v>0</v>
      </c>
      <c r="DK181" s="19">
        <v>0</v>
      </c>
      <c r="DL181" s="19">
        <v>0</v>
      </c>
      <c r="DM181" s="19">
        <v>0</v>
      </c>
      <c r="DN181" s="19"/>
    </row>
    <row r="182" spans="1:118">
      <c r="A182" s="145">
        <v>39902</v>
      </c>
      <c r="B182" t="s">
        <v>216</v>
      </c>
      <c r="C182" s="51"/>
      <c r="D182" s="51"/>
      <c r="E182" s="21">
        <v>0</v>
      </c>
      <c r="F182" s="19">
        <f t="shared" si="470"/>
        <v>0</v>
      </c>
      <c r="G182" s="19">
        <f t="shared" si="471"/>
        <v>0</v>
      </c>
      <c r="H182" s="19">
        <f t="shared" si="472"/>
        <v>0</v>
      </c>
      <c r="I182" s="19">
        <f t="shared" si="473"/>
        <v>0</v>
      </c>
      <c r="J182" s="19">
        <f t="shared" si="474"/>
        <v>0</v>
      </c>
      <c r="K182" s="19">
        <f t="shared" si="475"/>
        <v>0</v>
      </c>
      <c r="L182" s="19">
        <f t="shared" si="476"/>
        <v>0</v>
      </c>
      <c r="M182" s="19">
        <f t="shared" si="477"/>
        <v>0</v>
      </c>
      <c r="N182" s="19">
        <f t="shared" si="478"/>
        <v>0</v>
      </c>
      <c r="O182" s="19">
        <f t="shared" si="479"/>
        <v>0</v>
      </c>
      <c r="P182" s="19">
        <f t="shared" si="480"/>
        <v>0</v>
      </c>
      <c r="Q182" s="19">
        <f t="shared" si="481"/>
        <v>0</v>
      </c>
      <c r="R182" s="19">
        <f t="shared" si="482"/>
        <v>0</v>
      </c>
      <c r="S182" s="19">
        <f t="shared" si="483"/>
        <v>0</v>
      </c>
      <c r="T182" s="19">
        <f t="shared" si="484"/>
        <v>0</v>
      </c>
      <c r="U182" s="19">
        <f t="shared" si="485"/>
        <v>0</v>
      </c>
      <c r="V182" s="19">
        <f t="shared" si="486"/>
        <v>0</v>
      </c>
      <c r="W182" s="19">
        <f t="shared" si="487"/>
        <v>0</v>
      </c>
      <c r="X182" s="19">
        <f t="shared" si="488"/>
        <v>0</v>
      </c>
      <c r="Y182" s="19">
        <f t="shared" si="489"/>
        <v>0</v>
      </c>
      <c r="Z182" s="19">
        <f t="shared" si="490"/>
        <v>0</v>
      </c>
      <c r="AA182" s="19">
        <f t="shared" si="491"/>
        <v>0</v>
      </c>
      <c r="AB182" s="19">
        <f t="shared" si="492"/>
        <v>0</v>
      </c>
      <c r="AC182" s="19">
        <f t="shared" si="493"/>
        <v>0</v>
      </c>
      <c r="AD182" s="19">
        <f t="shared" si="494"/>
        <v>0</v>
      </c>
      <c r="AE182" s="19">
        <f t="shared" si="495"/>
        <v>0</v>
      </c>
      <c r="AF182" s="19">
        <f t="shared" si="496"/>
        <v>0</v>
      </c>
      <c r="AH182" s="18">
        <f>0</f>
        <v>0</v>
      </c>
      <c r="AI182" s="18">
        <f>0</f>
        <v>0</v>
      </c>
      <c r="AJ182" s="18">
        <f>0</f>
        <v>0</v>
      </c>
      <c r="AK182" s="18">
        <f>0</f>
        <v>0</v>
      </c>
      <c r="AL182" s="18">
        <f>0</f>
        <v>0</v>
      </c>
      <c r="AM182" s="18">
        <f>0</f>
        <v>0</v>
      </c>
      <c r="AN182" s="58">
        <f t="shared" si="438"/>
        <v>0</v>
      </c>
      <c r="AO182" s="58">
        <f t="shared" si="438"/>
        <v>0</v>
      </c>
      <c r="AP182" s="58">
        <f t="shared" si="438"/>
        <v>0</v>
      </c>
      <c r="AQ182" s="58">
        <f>SUM($AH182:$AM182)/SUM($AH$190:$AM$190)*'Capital Spending'!D$12*$AO$1</f>
        <v>0</v>
      </c>
      <c r="AR182" s="58">
        <f>SUM($AH182:$AM182)/SUM($AH$190:$AM$190)*'Capital Spending'!E$12*$AO$1</f>
        <v>0</v>
      </c>
      <c r="AS182" s="58">
        <f>SUM($AH182:$AM182)/SUM($AH$190:$AM$190)*'Capital Spending'!F$12*$AO$1</f>
        <v>0</v>
      </c>
      <c r="AT182" s="58">
        <f>SUM($AH182:$AM182)/SUM($AH$190:$AM$190)*'Capital Spending'!G$12*$AO$1</f>
        <v>0</v>
      </c>
      <c r="AU182" s="58">
        <f>SUM($AH182:$AM182)/SUM($AH$190:$AM$190)*'Capital Spending'!H$12*$AO$1</f>
        <v>0</v>
      </c>
      <c r="AV182" s="58">
        <f>SUM($AH182:$AM182)/SUM($AH$190:$AM$190)*'Capital Spending'!I$12*$AO$1</f>
        <v>0</v>
      </c>
      <c r="AW182" s="58">
        <f>SUM($AH182:$AM182)/SUM($AH$190:$AM$190)*'Capital Spending'!J$12*$AO$1</f>
        <v>0</v>
      </c>
      <c r="AX182" s="58">
        <f>SUM($AH182:$AM182)/SUM($AH$190:$AM$190)*'Capital Spending'!K$12*$AO$1</f>
        <v>0</v>
      </c>
      <c r="AY182" s="58">
        <f>SUM($AH182:$AM182)/SUM($AH$190:$AM$190)*'Capital Spending'!L$12*$AO$1</f>
        <v>0</v>
      </c>
      <c r="AZ182" s="58">
        <f>SUM($AH182:$AM182)/SUM($AH$190:$AM$190)*'Capital Spending'!M$12*$AO$1</f>
        <v>0</v>
      </c>
      <c r="BA182" s="58">
        <f>SUM($AH182:$AM182)/SUM($AH$190:$AM$190)*'Capital Spending'!N$12*$AO$1</f>
        <v>0</v>
      </c>
      <c r="BB182" s="58">
        <f>SUM($AH182:$AM182)/SUM($AH$190:$AM$190)*'Capital Spending'!O$12*$AO$1</f>
        <v>0</v>
      </c>
      <c r="BC182" s="58">
        <f>SUM($AH182:$AM182)/SUM($AH$190:$AM$190)*'Capital Spending'!P$12*$AO$1</f>
        <v>0</v>
      </c>
      <c r="BD182" s="58">
        <f>SUM($AH182:$AM182)/SUM($AH$190:$AM$190)*'Capital Spending'!Q$12*$AO$1</f>
        <v>0</v>
      </c>
      <c r="BE182" s="58">
        <f>SUM($AH182:$AM182)/SUM($AH$190:$AM$190)*'Capital Spending'!R$12*$AO$1</f>
        <v>0</v>
      </c>
      <c r="BF182" s="58">
        <f>SUM($AH182:$AM182)/SUM($AH$190:$AM$190)*'Capital Spending'!S$12*$AO$1</f>
        <v>0</v>
      </c>
      <c r="BG182" s="58">
        <f>SUM($AH182:$AM182)/SUM($AH$190:$AM$190)*'Capital Spending'!T$12*$AO$1</f>
        <v>0</v>
      </c>
      <c r="BH182" s="58">
        <f>SUM($AH182:$AM182)/SUM($AH$190:$AM$190)*'Capital Spending'!U$12*$AO$1</f>
        <v>0</v>
      </c>
      <c r="BI182" s="19"/>
      <c r="BJ182" s="107"/>
      <c r="BK182" s="31">
        <f>0</f>
        <v>0</v>
      </c>
      <c r="BL182" s="31">
        <f>0</f>
        <v>0</v>
      </c>
      <c r="BM182" s="31">
        <f>0</f>
        <v>0</v>
      </c>
      <c r="BN182" s="31">
        <f>0</f>
        <v>0</v>
      </c>
      <c r="BO182" s="31">
        <f>0</f>
        <v>0</v>
      </c>
      <c r="BP182" s="31">
        <f>0</f>
        <v>0</v>
      </c>
      <c r="BQ182" s="18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8">
        <f>0</f>
        <v>0</v>
      </c>
      <c r="CN182" s="18">
        <f>0</f>
        <v>0</v>
      </c>
      <c r="CO182" s="18">
        <f>0</f>
        <v>0</v>
      </c>
      <c r="CP182" s="18">
        <f>0</f>
        <v>0</v>
      </c>
      <c r="CQ182" s="18">
        <f>0</f>
        <v>0</v>
      </c>
      <c r="CR182" s="18">
        <f>0</f>
        <v>0</v>
      </c>
      <c r="CS182" s="18">
        <v>0</v>
      </c>
      <c r="CT182" s="18">
        <v>0</v>
      </c>
      <c r="CU182" s="18">
        <v>0</v>
      </c>
      <c r="CV182" s="18">
        <v>0</v>
      </c>
      <c r="CW182" s="18">
        <v>0</v>
      </c>
      <c r="CX182" s="18">
        <v>0</v>
      </c>
      <c r="CY182" s="19">
        <v>0</v>
      </c>
      <c r="CZ182" s="19">
        <v>0</v>
      </c>
      <c r="DA182" s="19">
        <v>0</v>
      </c>
      <c r="DB182" s="19">
        <v>0</v>
      </c>
      <c r="DC182" s="19">
        <v>0</v>
      </c>
      <c r="DD182" s="19">
        <v>0</v>
      </c>
      <c r="DE182" s="19">
        <v>0</v>
      </c>
      <c r="DF182" s="19">
        <v>0</v>
      </c>
      <c r="DG182" s="19">
        <v>0</v>
      </c>
      <c r="DH182" s="19">
        <v>0</v>
      </c>
      <c r="DI182" s="19">
        <v>0</v>
      </c>
      <c r="DJ182" s="19">
        <v>0</v>
      </c>
      <c r="DK182" s="19">
        <v>0</v>
      </c>
      <c r="DL182" s="19">
        <v>0</v>
      </c>
      <c r="DM182" s="19">
        <v>0</v>
      </c>
      <c r="DN182" s="19"/>
    </row>
    <row r="183" spans="1:118">
      <c r="A183" s="48">
        <v>39903</v>
      </c>
      <c r="B183" t="s">
        <v>23</v>
      </c>
      <c r="C183" s="51">
        <f t="shared" si="439"/>
        <v>134598.85999999993</v>
      </c>
      <c r="D183" s="51">
        <f t="shared" si="440"/>
        <v>134598.85999999993</v>
      </c>
      <c r="E183" s="21">
        <f>'[20]Asset End Balances'!N99</f>
        <v>134598.85999999999</v>
      </c>
      <c r="F183" s="19">
        <f t="shared" si="441"/>
        <v>134598.85999999999</v>
      </c>
      <c r="G183" s="19">
        <f t="shared" si="442"/>
        <v>134598.85999999999</v>
      </c>
      <c r="H183" s="19">
        <f t="shared" si="443"/>
        <v>134598.85999999999</v>
      </c>
      <c r="I183" s="19">
        <f t="shared" si="444"/>
        <v>134598.85999999999</v>
      </c>
      <c r="J183" s="19">
        <f t="shared" si="445"/>
        <v>134598.85999999999</v>
      </c>
      <c r="K183" s="19">
        <f t="shared" si="446"/>
        <v>134598.85999999999</v>
      </c>
      <c r="L183" s="19">
        <f t="shared" si="447"/>
        <v>134598.85999999999</v>
      </c>
      <c r="M183" s="19">
        <f t="shared" si="448"/>
        <v>134598.85999999999</v>
      </c>
      <c r="N183" s="19">
        <f t="shared" si="449"/>
        <v>134598.85999999999</v>
      </c>
      <c r="O183" s="19">
        <f t="shared" si="450"/>
        <v>134598.85999999999</v>
      </c>
      <c r="P183" s="19">
        <f t="shared" si="451"/>
        <v>134598.85999999999</v>
      </c>
      <c r="Q183" s="19">
        <f t="shared" si="452"/>
        <v>134598.85999999999</v>
      </c>
      <c r="R183" s="19">
        <f t="shared" si="453"/>
        <v>134598.85999999999</v>
      </c>
      <c r="S183" s="19">
        <f t="shared" si="454"/>
        <v>134598.85999999999</v>
      </c>
      <c r="T183" s="19">
        <f t="shared" si="455"/>
        <v>134598.85999999999</v>
      </c>
      <c r="U183" s="19">
        <f t="shared" si="456"/>
        <v>134598.85999999999</v>
      </c>
      <c r="V183" s="19">
        <f t="shared" si="457"/>
        <v>134598.85999999999</v>
      </c>
      <c r="W183" s="19">
        <f t="shared" si="458"/>
        <v>134598.85999999999</v>
      </c>
      <c r="X183" s="19">
        <f t="shared" si="459"/>
        <v>134598.85999999999</v>
      </c>
      <c r="Y183" s="19">
        <f t="shared" si="460"/>
        <v>134598.85999999999</v>
      </c>
      <c r="Z183" s="19">
        <f t="shared" si="461"/>
        <v>134598.85999999999</v>
      </c>
      <c r="AA183" s="19">
        <f t="shared" si="462"/>
        <v>134598.85999999999</v>
      </c>
      <c r="AB183" s="19">
        <f t="shared" si="463"/>
        <v>134598.85999999999</v>
      </c>
      <c r="AC183" s="19">
        <f t="shared" si="464"/>
        <v>134598.85999999999</v>
      </c>
      <c r="AD183" s="19">
        <f t="shared" si="465"/>
        <v>134598.85999999999</v>
      </c>
      <c r="AE183" s="19">
        <f t="shared" si="466"/>
        <v>134598.85999999999</v>
      </c>
      <c r="AF183" s="19">
        <f t="shared" si="467"/>
        <v>134598.85999999999</v>
      </c>
      <c r="AH183" s="18">
        <f>'[20]Additions (Asset and Reserve)'!O99</f>
        <v>0</v>
      </c>
      <c r="AI183" s="18">
        <f>'[20]Additions (Asset and Reserve)'!P99</f>
        <v>0</v>
      </c>
      <c r="AJ183" s="18">
        <f>'[20]Additions (Asset and Reserve)'!Q99</f>
        <v>0</v>
      </c>
      <c r="AK183" s="18">
        <f>'[20]Additions (Asset and Reserve)'!R99</f>
        <v>0</v>
      </c>
      <c r="AL183" s="18">
        <f>'[20]Additions (Asset and Reserve)'!S99</f>
        <v>0</v>
      </c>
      <c r="AM183" s="18">
        <f>'[20]Additions (Asset and Reserve)'!T99</f>
        <v>0</v>
      </c>
      <c r="AN183" s="58">
        <f t="shared" si="438"/>
        <v>0</v>
      </c>
      <c r="AO183" s="58">
        <f t="shared" si="438"/>
        <v>0</v>
      </c>
      <c r="AP183" s="58">
        <f t="shared" si="438"/>
        <v>0</v>
      </c>
      <c r="AQ183" s="58">
        <f>SUM($AH183:$AM183)/SUM($AH$190:$AM$190)*'Capital Spending'!D$12*$AO$1</f>
        <v>0</v>
      </c>
      <c r="AR183" s="58">
        <f>SUM($AH183:$AM183)/SUM($AH$190:$AM$190)*'Capital Spending'!E$12*$AO$1</f>
        <v>0</v>
      </c>
      <c r="AS183" s="58">
        <f>SUM($AH183:$AM183)/SUM($AH$190:$AM$190)*'Capital Spending'!F$12*$AO$1</f>
        <v>0</v>
      </c>
      <c r="AT183" s="58">
        <f>SUM($AH183:$AM183)/SUM($AH$190:$AM$190)*'Capital Spending'!G$12*$AO$1</f>
        <v>0</v>
      </c>
      <c r="AU183" s="58">
        <f>SUM($AH183:$AM183)/SUM($AH$190:$AM$190)*'Capital Spending'!H$12*$AO$1</f>
        <v>0</v>
      </c>
      <c r="AV183" s="58">
        <f>SUM($AH183:$AM183)/SUM($AH$190:$AM$190)*'Capital Spending'!I$12*$AO$1</f>
        <v>0</v>
      </c>
      <c r="AW183" s="58">
        <f>SUM($AH183:$AM183)/SUM($AH$190:$AM$190)*'Capital Spending'!J$12*$AO$1</f>
        <v>0</v>
      </c>
      <c r="AX183" s="58">
        <f>SUM($AH183:$AM183)/SUM($AH$190:$AM$190)*'Capital Spending'!K$12*$AO$1</f>
        <v>0</v>
      </c>
      <c r="AY183" s="58">
        <f>SUM($AH183:$AM183)/SUM($AH$190:$AM$190)*'Capital Spending'!L$12*$AO$1</f>
        <v>0</v>
      </c>
      <c r="AZ183" s="58">
        <f>SUM($AH183:$AM183)/SUM($AH$190:$AM$190)*'Capital Spending'!M$12*$AO$1</f>
        <v>0</v>
      </c>
      <c r="BA183" s="58">
        <f>SUM($AH183:$AM183)/SUM($AH$190:$AM$190)*'Capital Spending'!N$12*$AO$1</f>
        <v>0</v>
      </c>
      <c r="BB183" s="58">
        <f>SUM($AH183:$AM183)/SUM($AH$190:$AM$190)*'Capital Spending'!O$12*$AO$1</f>
        <v>0</v>
      </c>
      <c r="BC183" s="58">
        <f>SUM($AH183:$AM183)/SUM($AH$190:$AM$190)*'Capital Spending'!P$12*$AO$1</f>
        <v>0</v>
      </c>
      <c r="BD183" s="58">
        <f>SUM($AH183:$AM183)/SUM($AH$190:$AM$190)*'Capital Spending'!Q$12*$AO$1</f>
        <v>0</v>
      </c>
      <c r="BE183" s="58">
        <f>SUM($AH183:$AM183)/SUM($AH$190:$AM$190)*'Capital Spending'!R$12*$AO$1</f>
        <v>0</v>
      </c>
      <c r="BF183" s="58">
        <f>SUM($AH183:$AM183)/SUM($AH$190:$AM$190)*'Capital Spending'!S$12*$AO$1</f>
        <v>0</v>
      </c>
      <c r="BG183" s="58">
        <f>SUM($AH183:$AM183)/SUM($AH$190:$AM$190)*'Capital Spending'!T$12*$AO$1</f>
        <v>0</v>
      </c>
      <c r="BH183" s="58">
        <f>SUM($AH183:$AM183)/SUM($AH$190:$AM$190)*'Capital Spending'!U$12*$AO$1</f>
        <v>0</v>
      </c>
      <c r="BI183" s="19"/>
      <c r="BJ183" s="107">
        <f t="shared" si="468"/>
        <v>0</v>
      </c>
      <c r="BK183" s="31">
        <f>'[20]Retires (Asset and Reserve)'!M99</f>
        <v>0</v>
      </c>
      <c r="BL183" s="31">
        <f>'[20]Retires (Asset and Reserve)'!N99</f>
        <v>0</v>
      </c>
      <c r="BM183" s="31">
        <f>'[20]Retires (Asset and Reserve)'!O99</f>
        <v>0</v>
      </c>
      <c r="BN183" s="31">
        <f>'[20]Retires (Asset and Reserve)'!P99</f>
        <v>0</v>
      </c>
      <c r="BO183" s="31">
        <f>'[20]Retires (Asset and Reserve)'!Q99</f>
        <v>0</v>
      </c>
      <c r="BP183" s="31">
        <f>'[20]Retires (Asset and Reserve)'!R99</f>
        <v>0</v>
      </c>
      <c r="BQ183" s="18">
        <f t="shared" si="469"/>
        <v>0</v>
      </c>
      <c r="BR183" s="19">
        <f t="shared" si="418"/>
        <v>0</v>
      </c>
      <c r="BS183" s="19">
        <f t="shared" si="419"/>
        <v>0</v>
      </c>
      <c r="BT183" s="19">
        <f t="shared" si="420"/>
        <v>0</v>
      </c>
      <c r="BU183" s="19">
        <f t="shared" si="421"/>
        <v>0</v>
      </c>
      <c r="BV183" s="19">
        <f t="shared" si="422"/>
        <v>0</v>
      </c>
      <c r="BW183" s="19">
        <f t="shared" si="423"/>
        <v>0</v>
      </c>
      <c r="BX183" s="19">
        <f t="shared" si="424"/>
        <v>0</v>
      </c>
      <c r="BY183" s="19">
        <f t="shared" si="425"/>
        <v>0</v>
      </c>
      <c r="BZ183" s="19">
        <f t="shared" si="426"/>
        <v>0</v>
      </c>
      <c r="CA183" s="19">
        <f t="shared" si="427"/>
        <v>0</v>
      </c>
      <c r="CB183" s="19">
        <f t="shared" si="428"/>
        <v>0</v>
      </c>
      <c r="CC183" s="19">
        <f t="shared" si="429"/>
        <v>0</v>
      </c>
      <c r="CD183" s="19">
        <f t="shared" si="430"/>
        <v>0</v>
      </c>
      <c r="CE183" s="19">
        <f t="shared" si="431"/>
        <v>0</v>
      </c>
      <c r="CF183" s="19">
        <f t="shared" si="432"/>
        <v>0</v>
      </c>
      <c r="CG183" s="19">
        <f t="shared" si="433"/>
        <v>0</v>
      </c>
      <c r="CH183" s="19">
        <f t="shared" si="434"/>
        <v>0</v>
      </c>
      <c r="CI183" s="19">
        <f t="shared" si="435"/>
        <v>0</v>
      </c>
      <c r="CJ183" s="19">
        <f t="shared" si="436"/>
        <v>0</v>
      </c>
      <c r="CK183" s="19">
        <f t="shared" si="437"/>
        <v>0</v>
      </c>
      <c r="CL183" s="19"/>
      <c r="CM183" s="18">
        <f>'[20]Transfers (Asset and Reserve)'!N99</f>
        <v>0</v>
      </c>
      <c r="CN183" s="18">
        <f>'[20]Transfers (Asset and Reserve)'!O99</f>
        <v>0</v>
      </c>
      <c r="CO183" s="18">
        <f>'[20]Transfers (Asset and Reserve)'!P99</f>
        <v>0</v>
      </c>
      <c r="CP183" s="18">
        <f>'[20]Transfers (Asset and Reserve)'!Q99</f>
        <v>0</v>
      </c>
      <c r="CQ183" s="18">
        <f>'[20]Transfers (Asset and Reserve)'!R99</f>
        <v>0</v>
      </c>
      <c r="CR183" s="18">
        <f>'[20]Transfers (Asset and Reserve)'!S99</f>
        <v>0</v>
      </c>
      <c r="CS183" s="18">
        <v>0</v>
      </c>
      <c r="CT183" s="18">
        <v>0</v>
      </c>
      <c r="CU183" s="18">
        <v>0</v>
      </c>
      <c r="CV183" s="18">
        <v>0</v>
      </c>
      <c r="CW183" s="18">
        <v>0</v>
      </c>
      <c r="CX183" s="18">
        <v>0</v>
      </c>
      <c r="CY183" s="19">
        <v>0</v>
      </c>
      <c r="CZ183" s="19">
        <v>0</v>
      </c>
      <c r="DA183" s="19">
        <v>0</v>
      </c>
      <c r="DB183" s="19">
        <v>0</v>
      </c>
      <c r="DC183" s="19">
        <v>0</v>
      </c>
      <c r="DD183" s="19">
        <v>0</v>
      </c>
      <c r="DE183" s="19">
        <v>0</v>
      </c>
      <c r="DF183" s="19">
        <v>0</v>
      </c>
      <c r="DG183" s="19">
        <v>0</v>
      </c>
      <c r="DH183" s="19">
        <v>0</v>
      </c>
      <c r="DI183" s="19">
        <v>0</v>
      </c>
      <c r="DJ183" s="19">
        <v>0</v>
      </c>
      <c r="DK183" s="19">
        <v>0</v>
      </c>
      <c r="DL183" s="19">
        <v>0</v>
      </c>
      <c r="DM183" s="19">
        <v>0</v>
      </c>
      <c r="DN183" s="19"/>
    </row>
    <row r="184" spans="1:118">
      <c r="A184" s="48">
        <v>39906</v>
      </c>
      <c r="B184" t="s">
        <v>26</v>
      </c>
      <c r="C184" s="51">
        <f t="shared" si="439"/>
        <v>1330835.4375630915</v>
      </c>
      <c r="D184" s="51">
        <f t="shared" si="440"/>
        <v>1770508.9860929651</v>
      </c>
      <c r="E184" s="21">
        <f>'[20]Asset End Balances'!N100</f>
        <v>1201507.17</v>
      </c>
      <c r="F184" s="19">
        <f t="shared" si="441"/>
        <v>1201507.17</v>
      </c>
      <c r="G184" s="19">
        <f t="shared" si="442"/>
        <v>1208912.03</v>
      </c>
      <c r="H184" s="19">
        <f t="shared" si="443"/>
        <v>1281067.08</v>
      </c>
      <c r="I184" s="19">
        <f t="shared" si="444"/>
        <v>1286077.3900000001</v>
      </c>
      <c r="J184" s="19">
        <f t="shared" si="445"/>
        <v>1286077.3900000001</v>
      </c>
      <c r="K184" s="19">
        <f t="shared" si="446"/>
        <v>1300870.6800000002</v>
      </c>
      <c r="L184" s="19">
        <f t="shared" si="447"/>
        <v>1340189.8512591224</v>
      </c>
      <c r="M184" s="19">
        <f t="shared" si="448"/>
        <v>1378578.2494208245</v>
      </c>
      <c r="N184" s="19">
        <f t="shared" si="449"/>
        <v>1407925.921019021</v>
      </c>
      <c r="O184" s="19">
        <f t="shared" si="450"/>
        <v>1438145.4309627796</v>
      </c>
      <c r="P184" s="19">
        <f t="shared" si="451"/>
        <v>1472697.6610201465</v>
      </c>
      <c r="Q184" s="19">
        <f t="shared" si="452"/>
        <v>1497304.664638296</v>
      </c>
      <c r="R184" s="19">
        <f t="shared" si="453"/>
        <v>1522620.7221949541</v>
      </c>
      <c r="S184" s="19">
        <f t="shared" si="454"/>
        <v>1544643.253657677</v>
      </c>
      <c r="T184" s="19">
        <f t="shared" si="455"/>
        <v>1575950.0577678825</v>
      </c>
      <c r="U184" s="19">
        <f t="shared" si="456"/>
        <v>1610354.3319221216</v>
      </c>
      <c r="V184" s="19">
        <f t="shared" si="457"/>
        <v>1651796.3079099981</v>
      </c>
      <c r="W184" s="19">
        <f t="shared" si="458"/>
        <v>1688368.634682127</v>
      </c>
      <c r="X184" s="19">
        <f t="shared" si="459"/>
        <v>1732756.5703422963</v>
      </c>
      <c r="Y184" s="19">
        <f t="shared" si="460"/>
        <v>1772731.215900704</v>
      </c>
      <c r="Z184" s="19">
        <f t="shared" si="461"/>
        <v>1802771.6551257751</v>
      </c>
      <c r="AA184" s="19">
        <f t="shared" si="462"/>
        <v>1822808.4602306378</v>
      </c>
      <c r="AB184" s="19">
        <f t="shared" si="463"/>
        <v>1847068.7995074634</v>
      </c>
      <c r="AC184" s="19">
        <f t="shared" si="464"/>
        <v>1861749.2150415303</v>
      </c>
      <c r="AD184" s="19">
        <f t="shared" si="465"/>
        <v>1874641.4177780983</v>
      </c>
      <c r="AE184" s="19">
        <f t="shared" si="466"/>
        <v>1882267.8033684064</v>
      </c>
      <c r="AF184" s="19">
        <f t="shared" si="467"/>
        <v>1893352.3496315097</v>
      </c>
      <c r="AH184" s="18">
        <f>'[20]Additions (Asset and Reserve)'!O100</f>
        <v>0</v>
      </c>
      <c r="AI184" s="18">
        <f>'[20]Additions (Asset and Reserve)'!P100</f>
        <v>7404.86</v>
      </c>
      <c r="AJ184" s="18">
        <f>'[20]Additions (Asset and Reserve)'!Q100</f>
        <v>72155.05</v>
      </c>
      <c r="AK184" s="18">
        <f>'[20]Additions (Asset and Reserve)'!R100</f>
        <v>5010.3100000000004</v>
      </c>
      <c r="AL184" s="18">
        <f>'[20]Additions (Asset and Reserve)'!S100</f>
        <v>0</v>
      </c>
      <c r="AM184" s="18">
        <f>'[20]Additions (Asset and Reserve)'!T100</f>
        <v>14793.29</v>
      </c>
      <c r="AN184" s="58">
        <f t="shared" si="438"/>
        <v>39319.171259122144</v>
      </c>
      <c r="AO184" s="58">
        <f t="shared" si="438"/>
        <v>38388.398161702062</v>
      </c>
      <c r="AP184" s="58">
        <f t="shared" si="438"/>
        <v>29347.671598196528</v>
      </c>
      <c r="AQ184" s="58">
        <f>SUM($AH184:$AM184)/SUM($AH$190:$AM$190)*'Capital Spending'!D$12*$AO$1</f>
        <v>30219.509943758647</v>
      </c>
      <c r="AR184" s="58">
        <f>SUM($AH184:$AM184)/SUM($AH$190:$AM$190)*'Capital Spending'!E$12*$AO$1</f>
        <v>34552.230057366985</v>
      </c>
      <c r="AS184" s="58">
        <f>SUM($AH184:$AM184)/SUM($AH$190:$AM$190)*'Capital Spending'!F$12*$AO$1</f>
        <v>24607.003618149618</v>
      </c>
      <c r="AT184" s="58">
        <f>SUM($AH184:$AM184)/SUM($AH$190:$AM$190)*'Capital Spending'!G$12*$AO$1</f>
        <v>25316.057556658052</v>
      </c>
      <c r="AU184" s="58">
        <f>SUM($AH184:$AM184)/SUM($AH$190:$AM$190)*'Capital Spending'!H$12*$AO$1</f>
        <v>22022.531462723025</v>
      </c>
      <c r="AV184" s="58">
        <f>SUM($AH184:$AM184)/SUM($AH$190:$AM$190)*'Capital Spending'!I$12*$AO$1</f>
        <v>31306.804110205445</v>
      </c>
      <c r="AW184" s="58">
        <f>SUM($AH184:$AM184)/SUM($AH$190:$AM$190)*'Capital Spending'!J$12*$AO$1</f>
        <v>34404.274154239036</v>
      </c>
      <c r="AX184" s="58">
        <f>SUM($AH184:$AM184)/SUM($AH$190:$AM$190)*'Capital Spending'!K$12*$AO$1</f>
        <v>41441.975987876642</v>
      </c>
      <c r="AY184" s="58">
        <f>SUM($AH184:$AM184)/SUM($AH$190:$AM$190)*'Capital Spending'!L$12*$AO$1</f>
        <v>36572.326772128901</v>
      </c>
      <c r="AZ184" s="58">
        <f>SUM($AH184:$AM184)/SUM($AH$190:$AM$190)*'Capital Spending'!M$12*$AO$1</f>
        <v>44387.935660169162</v>
      </c>
      <c r="BA184" s="58">
        <f>SUM($AH184:$AM184)/SUM($AH$190:$AM$190)*'Capital Spending'!N$12*$AO$1</f>
        <v>39974.64555840777</v>
      </c>
      <c r="BB184" s="58">
        <f>SUM($AH184:$AM184)/SUM($AH$190:$AM$190)*'Capital Spending'!O$12*$AO$1</f>
        <v>30040.439225071052</v>
      </c>
      <c r="BC184" s="58">
        <f>SUM($AH184:$AM184)/SUM($AH$190:$AM$190)*'Capital Spending'!P$12*$AO$1</f>
        <v>20036.805104862782</v>
      </c>
      <c r="BD184" s="58">
        <f>SUM($AH184:$AM184)/SUM($AH$190:$AM$190)*'Capital Spending'!Q$12*$AO$1</f>
        <v>24260.339276825536</v>
      </c>
      <c r="BE184" s="58">
        <f>SUM($AH184:$AM184)/SUM($AH$190:$AM$190)*'Capital Spending'!R$12*$AO$1</f>
        <v>14680.415534066937</v>
      </c>
      <c r="BF184" s="58">
        <f>SUM($AH184:$AM184)/SUM($AH$190:$AM$190)*'Capital Spending'!S$12*$AO$1</f>
        <v>12892.202736568006</v>
      </c>
      <c r="BG184" s="58">
        <f>SUM($AH184:$AM184)/SUM($AH$190:$AM$190)*'Capital Spending'!T$12*$AO$1</f>
        <v>7626.3855903080175</v>
      </c>
      <c r="BH184" s="58">
        <f>SUM($AH184:$AM184)/SUM($AH$190:$AM$190)*'Capital Spending'!U$12*$AO$1</f>
        <v>11084.546263103412</v>
      </c>
      <c r="BI184" s="19"/>
      <c r="BJ184" s="107">
        <f t="shared" si="468"/>
        <v>0</v>
      </c>
      <c r="BK184" s="31">
        <f>'[20]Retires (Asset and Reserve)'!M100</f>
        <v>0</v>
      </c>
      <c r="BL184" s="31">
        <f>'[20]Retires (Asset and Reserve)'!N100</f>
        <v>0</v>
      </c>
      <c r="BM184" s="31">
        <f>'[20]Retires (Asset and Reserve)'!O100</f>
        <v>0</v>
      </c>
      <c r="BN184" s="31">
        <f>'[20]Retires (Asset and Reserve)'!P100</f>
        <v>0</v>
      </c>
      <c r="BO184" s="31">
        <f>'[20]Retires (Asset and Reserve)'!Q100</f>
        <v>0</v>
      </c>
      <c r="BP184" s="31">
        <f>'[20]Retires (Asset and Reserve)'!R100</f>
        <v>0</v>
      </c>
      <c r="BQ184" s="18">
        <f t="shared" si="469"/>
        <v>0</v>
      </c>
      <c r="BR184" s="19">
        <f t="shared" si="418"/>
        <v>0</v>
      </c>
      <c r="BS184" s="19">
        <f t="shared" si="419"/>
        <v>0</v>
      </c>
      <c r="BT184" s="19">
        <f t="shared" si="420"/>
        <v>0</v>
      </c>
      <c r="BU184" s="19">
        <f t="shared" si="421"/>
        <v>0</v>
      </c>
      <c r="BV184" s="19">
        <f t="shared" si="422"/>
        <v>0</v>
      </c>
      <c r="BW184" s="19">
        <f t="shared" si="423"/>
        <v>0</v>
      </c>
      <c r="BX184" s="19">
        <f t="shared" si="424"/>
        <v>0</v>
      </c>
      <c r="BY184" s="19">
        <f t="shared" si="425"/>
        <v>0</v>
      </c>
      <c r="BZ184" s="19">
        <f t="shared" si="426"/>
        <v>0</v>
      </c>
      <c r="CA184" s="19">
        <f t="shared" si="427"/>
        <v>0</v>
      </c>
      <c r="CB184" s="19">
        <f t="shared" si="428"/>
        <v>0</v>
      </c>
      <c r="CC184" s="19">
        <f t="shared" si="429"/>
        <v>0</v>
      </c>
      <c r="CD184" s="19">
        <f t="shared" si="430"/>
        <v>0</v>
      </c>
      <c r="CE184" s="19">
        <f t="shared" si="431"/>
        <v>0</v>
      </c>
      <c r="CF184" s="19">
        <f t="shared" si="432"/>
        <v>0</v>
      </c>
      <c r="CG184" s="19">
        <f t="shared" si="433"/>
        <v>0</v>
      </c>
      <c r="CH184" s="19">
        <f t="shared" si="434"/>
        <v>0</v>
      </c>
      <c r="CI184" s="19">
        <f t="shared" si="435"/>
        <v>0</v>
      </c>
      <c r="CJ184" s="19">
        <f t="shared" si="436"/>
        <v>0</v>
      </c>
      <c r="CK184" s="19">
        <f t="shared" si="437"/>
        <v>0</v>
      </c>
      <c r="CL184" s="19"/>
      <c r="CM184" s="18">
        <f>'[20]Transfers (Asset and Reserve)'!N100</f>
        <v>0</v>
      </c>
      <c r="CN184" s="18">
        <f>'[20]Transfers (Asset and Reserve)'!O100</f>
        <v>0</v>
      </c>
      <c r="CO184" s="18">
        <f>'[20]Transfers (Asset and Reserve)'!P100</f>
        <v>0</v>
      </c>
      <c r="CP184" s="18">
        <f>'[20]Transfers (Asset and Reserve)'!Q100</f>
        <v>0</v>
      </c>
      <c r="CQ184" s="18">
        <f>'[20]Transfers (Asset and Reserve)'!R100</f>
        <v>0</v>
      </c>
      <c r="CR184" s="18">
        <f>'[20]Transfers (Asset and Reserve)'!S100</f>
        <v>0</v>
      </c>
      <c r="CS184" s="18">
        <v>0</v>
      </c>
      <c r="CT184" s="18">
        <v>0</v>
      </c>
      <c r="CU184" s="18">
        <v>0</v>
      </c>
      <c r="CV184" s="18">
        <v>0</v>
      </c>
      <c r="CW184" s="18">
        <v>0</v>
      </c>
      <c r="CX184" s="18">
        <v>0</v>
      </c>
      <c r="CY184" s="19">
        <v>0</v>
      </c>
      <c r="CZ184" s="19">
        <v>0</v>
      </c>
      <c r="DA184" s="19">
        <v>0</v>
      </c>
      <c r="DB184" s="19">
        <v>0</v>
      </c>
      <c r="DC184" s="19">
        <v>0</v>
      </c>
      <c r="DD184" s="19">
        <v>0</v>
      </c>
      <c r="DE184" s="19">
        <v>0</v>
      </c>
      <c r="DF184" s="19">
        <v>0</v>
      </c>
      <c r="DG184" s="19">
        <v>0</v>
      </c>
      <c r="DH184" s="19">
        <v>0</v>
      </c>
      <c r="DI184" s="19">
        <v>0</v>
      </c>
      <c r="DJ184" s="19">
        <v>0</v>
      </c>
      <c r="DK184" s="19">
        <v>0</v>
      </c>
      <c r="DL184" s="19">
        <v>0</v>
      </c>
      <c r="DM184" s="19">
        <v>0</v>
      </c>
      <c r="DN184" s="19"/>
    </row>
    <row r="185" spans="1:118">
      <c r="A185" s="48">
        <v>39907</v>
      </c>
      <c r="B185" t="s">
        <v>27</v>
      </c>
      <c r="C185" s="51">
        <f t="shared" si="439"/>
        <v>0</v>
      </c>
      <c r="D185" s="51">
        <f t="shared" si="440"/>
        <v>0</v>
      </c>
      <c r="E185" s="21">
        <f>'[20]Asset End Balances'!N101</f>
        <v>0</v>
      </c>
      <c r="F185" s="19">
        <f t="shared" si="441"/>
        <v>0</v>
      </c>
      <c r="G185" s="19">
        <f t="shared" si="442"/>
        <v>0</v>
      </c>
      <c r="H185" s="19">
        <f t="shared" si="443"/>
        <v>0</v>
      </c>
      <c r="I185" s="19">
        <f t="shared" si="444"/>
        <v>0</v>
      </c>
      <c r="J185" s="19">
        <f t="shared" si="445"/>
        <v>0</v>
      </c>
      <c r="K185" s="19">
        <f t="shared" si="446"/>
        <v>0</v>
      </c>
      <c r="L185" s="19">
        <f t="shared" si="447"/>
        <v>0</v>
      </c>
      <c r="M185" s="19">
        <f t="shared" si="448"/>
        <v>0</v>
      </c>
      <c r="N185" s="19">
        <f t="shared" si="449"/>
        <v>0</v>
      </c>
      <c r="O185" s="19">
        <f t="shared" si="450"/>
        <v>0</v>
      </c>
      <c r="P185" s="19">
        <f t="shared" si="451"/>
        <v>0</v>
      </c>
      <c r="Q185" s="19">
        <f t="shared" si="452"/>
        <v>0</v>
      </c>
      <c r="R185" s="19">
        <f t="shared" si="453"/>
        <v>0</v>
      </c>
      <c r="S185" s="19">
        <f t="shared" si="454"/>
        <v>0</v>
      </c>
      <c r="T185" s="19">
        <f t="shared" si="455"/>
        <v>0</v>
      </c>
      <c r="U185" s="19">
        <f t="shared" si="456"/>
        <v>0</v>
      </c>
      <c r="V185" s="19">
        <f t="shared" si="457"/>
        <v>0</v>
      </c>
      <c r="W185" s="19">
        <f t="shared" si="458"/>
        <v>0</v>
      </c>
      <c r="X185" s="19">
        <f t="shared" si="459"/>
        <v>0</v>
      </c>
      <c r="Y185" s="19">
        <f t="shared" si="460"/>
        <v>0</v>
      </c>
      <c r="Z185" s="19">
        <f t="shared" si="461"/>
        <v>0</v>
      </c>
      <c r="AA185" s="19">
        <f t="shared" si="462"/>
        <v>0</v>
      </c>
      <c r="AB185" s="19">
        <f t="shared" si="463"/>
        <v>0</v>
      </c>
      <c r="AC185" s="19">
        <f t="shared" si="464"/>
        <v>0</v>
      </c>
      <c r="AD185" s="19">
        <f t="shared" si="465"/>
        <v>0</v>
      </c>
      <c r="AE185" s="19">
        <f t="shared" si="466"/>
        <v>0</v>
      </c>
      <c r="AF185" s="19">
        <f t="shared" si="467"/>
        <v>0</v>
      </c>
      <c r="AH185" s="18">
        <f>'[20]Additions (Asset and Reserve)'!O101</f>
        <v>0</v>
      </c>
      <c r="AI185" s="18">
        <f>'[20]Additions (Asset and Reserve)'!P101</f>
        <v>0</v>
      </c>
      <c r="AJ185" s="18">
        <f>'[20]Additions (Asset and Reserve)'!Q101</f>
        <v>0</v>
      </c>
      <c r="AK185" s="18">
        <f>'[20]Additions (Asset and Reserve)'!R101</f>
        <v>0</v>
      </c>
      <c r="AL185" s="18">
        <f>'[20]Additions (Asset and Reserve)'!S101</f>
        <v>0</v>
      </c>
      <c r="AM185" s="18">
        <f>'[20]Additions (Asset and Reserve)'!T101</f>
        <v>0</v>
      </c>
      <c r="AN185" s="58">
        <f t="shared" si="438"/>
        <v>0</v>
      </c>
      <c r="AO185" s="58">
        <f t="shared" si="438"/>
        <v>0</v>
      </c>
      <c r="AP185" s="58">
        <f t="shared" si="438"/>
        <v>0</v>
      </c>
      <c r="AQ185" s="58">
        <f>SUM($AH185:$AM185)/SUM($AH$190:$AM$190)*'Capital Spending'!D$12*$AO$1</f>
        <v>0</v>
      </c>
      <c r="AR185" s="58">
        <f>SUM($AH185:$AM185)/SUM($AH$190:$AM$190)*'Capital Spending'!E$12*$AO$1</f>
        <v>0</v>
      </c>
      <c r="AS185" s="58">
        <f>SUM($AH185:$AM185)/SUM($AH$190:$AM$190)*'Capital Spending'!F$12*$AO$1</f>
        <v>0</v>
      </c>
      <c r="AT185" s="58">
        <f>SUM($AH185:$AM185)/SUM($AH$190:$AM$190)*'Capital Spending'!G$12*$AO$1</f>
        <v>0</v>
      </c>
      <c r="AU185" s="58">
        <f>SUM($AH185:$AM185)/SUM($AH$190:$AM$190)*'Capital Spending'!H$12*$AO$1</f>
        <v>0</v>
      </c>
      <c r="AV185" s="58">
        <f>SUM($AH185:$AM185)/SUM($AH$190:$AM$190)*'Capital Spending'!I$12*$AO$1</f>
        <v>0</v>
      </c>
      <c r="AW185" s="58">
        <f>SUM($AH185:$AM185)/SUM($AH$190:$AM$190)*'Capital Spending'!J$12*$AO$1</f>
        <v>0</v>
      </c>
      <c r="AX185" s="58">
        <f>SUM($AH185:$AM185)/SUM($AH$190:$AM$190)*'Capital Spending'!K$12*$AO$1</f>
        <v>0</v>
      </c>
      <c r="AY185" s="58">
        <f>SUM($AH185:$AM185)/SUM($AH$190:$AM$190)*'Capital Spending'!L$12*$AO$1</f>
        <v>0</v>
      </c>
      <c r="AZ185" s="58">
        <f>SUM($AH185:$AM185)/SUM($AH$190:$AM$190)*'Capital Spending'!M$12*$AO$1</f>
        <v>0</v>
      </c>
      <c r="BA185" s="58">
        <f>SUM($AH185:$AM185)/SUM($AH$190:$AM$190)*'Capital Spending'!N$12*$AO$1</f>
        <v>0</v>
      </c>
      <c r="BB185" s="58">
        <f>SUM($AH185:$AM185)/SUM($AH$190:$AM$190)*'Capital Spending'!O$12*$AO$1</f>
        <v>0</v>
      </c>
      <c r="BC185" s="58">
        <f>SUM($AH185:$AM185)/SUM($AH$190:$AM$190)*'Capital Spending'!P$12*$AO$1</f>
        <v>0</v>
      </c>
      <c r="BD185" s="58">
        <f>SUM($AH185:$AM185)/SUM($AH$190:$AM$190)*'Capital Spending'!Q$12*$AO$1</f>
        <v>0</v>
      </c>
      <c r="BE185" s="58">
        <f>SUM($AH185:$AM185)/SUM($AH$190:$AM$190)*'Capital Spending'!R$12*$AO$1</f>
        <v>0</v>
      </c>
      <c r="BF185" s="58">
        <f>SUM($AH185:$AM185)/SUM($AH$190:$AM$190)*'Capital Spending'!S$12*$AO$1</f>
        <v>0</v>
      </c>
      <c r="BG185" s="58">
        <f>SUM($AH185:$AM185)/SUM($AH$190:$AM$190)*'Capital Spending'!T$12*$AO$1</f>
        <v>0</v>
      </c>
      <c r="BH185" s="58">
        <f>SUM($AH185:$AM185)/SUM($AH$190:$AM$190)*'Capital Spending'!U$12*$AO$1</f>
        <v>0</v>
      </c>
      <c r="BI185" s="19"/>
      <c r="BJ185" s="107">
        <f t="shared" si="468"/>
        <v>0</v>
      </c>
      <c r="BK185" s="31">
        <f>'[20]Retires (Asset and Reserve)'!M101</f>
        <v>0</v>
      </c>
      <c r="BL185" s="31">
        <f>'[20]Retires (Asset and Reserve)'!N101</f>
        <v>0</v>
      </c>
      <c r="BM185" s="31">
        <f>'[20]Retires (Asset and Reserve)'!O101</f>
        <v>0</v>
      </c>
      <c r="BN185" s="31">
        <f>'[20]Retires (Asset and Reserve)'!P101</f>
        <v>0</v>
      </c>
      <c r="BO185" s="31">
        <f>'[20]Retires (Asset and Reserve)'!Q101</f>
        <v>0</v>
      </c>
      <c r="BP185" s="31">
        <f>'[20]Retires (Asset and Reserve)'!R101</f>
        <v>0</v>
      </c>
      <c r="BQ185" s="18">
        <f t="shared" si="469"/>
        <v>0</v>
      </c>
      <c r="BR185" s="19">
        <f t="shared" si="418"/>
        <v>0</v>
      </c>
      <c r="BS185" s="19">
        <f t="shared" si="419"/>
        <v>0</v>
      </c>
      <c r="BT185" s="19">
        <f t="shared" si="420"/>
        <v>0</v>
      </c>
      <c r="BU185" s="19">
        <f t="shared" si="421"/>
        <v>0</v>
      </c>
      <c r="BV185" s="19">
        <f t="shared" si="422"/>
        <v>0</v>
      </c>
      <c r="BW185" s="19">
        <f t="shared" si="423"/>
        <v>0</v>
      </c>
      <c r="BX185" s="19">
        <f t="shared" si="424"/>
        <v>0</v>
      </c>
      <c r="BY185" s="19">
        <f t="shared" si="425"/>
        <v>0</v>
      </c>
      <c r="BZ185" s="19">
        <f t="shared" si="426"/>
        <v>0</v>
      </c>
      <c r="CA185" s="19">
        <f t="shared" si="427"/>
        <v>0</v>
      </c>
      <c r="CB185" s="19">
        <f t="shared" si="428"/>
        <v>0</v>
      </c>
      <c r="CC185" s="19">
        <f t="shared" si="429"/>
        <v>0</v>
      </c>
      <c r="CD185" s="19">
        <f t="shared" si="430"/>
        <v>0</v>
      </c>
      <c r="CE185" s="19">
        <f t="shared" si="431"/>
        <v>0</v>
      </c>
      <c r="CF185" s="19">
        <f t="shared" si="432"/>
        <v>0</v>
      </c>
      <c r="CG185" s="19">
        <f t="shared" si="433"/>
        <v>0</v>
      </c>
      <c r="CH185" s="19">
        <f t="shared" si="434"/>
        <v>0</v>
      </c>
      <c r="CI185" s="19">
        <f t="shared" si="435"/>
        <v>0</v>
      </c>
      <c r="CJ185" s="19">
        <f t="shared" si="436"/>
        <v>0</v>
      </c>
      <c r="CK185" s="19">
        <f t="shared" si="437"/>
        <v>0</v>
      </c>
      <c r="CL185" s="19"/>
      <c r="CM185" s="18">
        <f>'[20]Transfers (Asset and Reserve)'!N101</f>
        <v>0</v>
      </c>
      <c r="CN185" s="18">
        <f>'[20]Transfers (Asset and Reserve)'!O101</f>
        <v>0</v>
      </c>
      <c r="CO185" s="18">
        <f>'[20]Transfers (Asset and Reserve)'!P101</f>
        <v>0</v>
      </c>
      <c r="CP185" s="18">
        <f>'[20]Transfers (Asset and Reserve)'!Q101</f>
        <v>0</v>
      </c>
      <c r="CQ185" s="18">
        <f>'[20]Transfers (Asset and Reserve)'!R101</f>
        <v>0</v>
      </c>
      <c r="CR185" s="18">
        <f>'[20]Transfers (Asset and Reserve)'!S101</f>
        <v>0</v>
      </c>
      <c r="CS185" s="18">
        <v>0</v>
      </c>
      <c r="CT185" s="18">
        <v>0</v>
      </c>
      <c r="CU185" s="18">
        <v>0</v>
      </c>
      <c r="CV185" s="18">
        <v>0</v>
      </c>
      <c r="CW185" s="18">
        <v>0</v>
      </c>
      <c r="CX185" s="18">
        <v>0</v>
      </c>
      <c r="CY185" s="19">
        <v>0</v>
      </c>
      <c r="CZ185" s="19">
        <v>0</v>
      </c>
      <c r="DA185" s="19">
        <v>0</v>
      </c>
      <c r="DB185" s="19">
        <v>0</v>
      </c>
      <c r="DC185" s="19">
        <v>0</v>
      </c>
      <c r="DD185" s="19">
        <v>0</v>
      </c>
      <c r="DE185" s="19">
        <v>0</v>
      </c>
      <c r="DF185" s="19">
        <v>0</v>
      </c>
      <c r="DG185" s="19">
        <v>0</v>
      </c>
      <c r="DH185" s="19">
        <v>0</v>
      </c>
      <c r="DI185" s="19">
        <v>0</v>
      </c>
      <c r="DJ185" s="19">
        <v>0</v>
      </c>
      <c r="DK185" s="19">
        <v>0</v>
      </c>
      <c r="DL185" s="19">
        <v>0</v>
      </c>
      <c r="DM185" s="19">
        <v>0</v>
      </c>
      <c r="DN185" s="19"/>
    </row>
    <row r="186" spans="1:118">
      <c r="A186" s="48">
        <v>39908</v>
      </c>
      <c r="B186" t="s">
        <v>28</v>
      </c>
      <c r="C186" s="51">
        <f t="shared" si="439"/>
        <v>123514.83000000002</v>
      </c>
      <c r="D186" s="51">
        <f t="shared" si="440"/>
        <v>123514.83000000002</v>
      </c>
      <c r="E186" s="21">
        <f>'[20]Asset End Balances'!N102</f>
        <v>123514.83</v>
      </c>
      <c r="F186" s="19">
        <f t="shared" si="441"/>
        <v>123514.83</v>
      </c>
      <c r="G186" s="19">
        <f t="shared" si="442"/>
        <v>123514.83</v>
      </c>
      <c r="H186" s="19">
        <f t="shared" si="443"/>
        <v>123514.83</v>
      </c>
      <c r="I186" s="19">
        <f t="shared" si="444"/>
        <v>123514.83</v>
      </c>
      <c r="J186" s="19">
        <f t="shared" si="445"/>
        <v>123514.83</v>
      </c>
      <c r="K186" s="20">
        <f t="shared" si="446"/>
        <v>123514.83</v>
      </c>
      <c r="L186" s="19">
        <f t="shared" si="447"/>
        <v>123514.83</v>
      </c>
      <c r="M186" s="19">
        <f t="shared" si="448"/>
        <v>123514.83</v>
      </c>
      <c r="N186" s="19">
        <f t="shared" si="449"/>
        <v>123514.83</v>
      </c>
      <c r="O186" s="19">
        <f t="shared" si="450"/>
        <v>123514.83</v>
      </c>
      <c r="P186" s="19">
        <f t="shared" si="451"/>
        <v>123514.83</v>
      </c>
      <c r="Q186" s="19">
        <f t="shared" si="452"/>
        <v>123514.83</v>
      </c>
      <c r="R186" s="19">
        <f t="shared" si="453"/>
        <v>123514.83</v>
      </c>
      <c r="S186" s="19">
        <f t="shared" si="454"/>
        <v>123514.83</v>
      </c>
      <c r="T186" s="19">
        <f t="shared" si="455"/>
        <v>123514.83</v>
      </c>
      <c r="U186" s="19">
        <f t="shared" si="456"/>
        <v>123514.83</v>
      </c>
      <c r="V186" s="19">
        <f t="shared" si="457"/>
        <v>123514.83</v>
      </c>
      <c r="W186" s="19">
        <f t="shared" si="458"/>
        <v>123514.83</v>
      </c>
      <c r="X186" s="19">
        <f t="shared" si="459"/>
        <v>123514.83</v>
      </c>
      <c r="Y186" s="19">
        <f t="shared" si="460"/>
        <v>123514.83</v>
      </c>
      <c r="Z186" s="19">
        <f t="shared" si="461"/>
        <v>123514.83</v>
      </c>
      <c r="AA186" s="19">
        <f t="shared" si="462"/>
        <v>123514.83</v>
      </c>
      <c r="AB186" s="19">
        <f t="shared" si="463"/>
        <v>123514.83</v>
      </c>
      <c r="AC186" s="19">
        <f t="shared" si="464"/>
        <v>123514.83</v>
      </c>
      <c r="AD186" s="19">
        <f t="shared" si="465"/>
        <v>123514.83</v>
      </c>
      <c r="AE186" s="19">
        <f t="shared" si="466"/>
        <v>123514.83</v>
      </c>
      <c r="AF186" s="19">
        <f t="shared" si="467"/>
        <v>123514.83</v>
      </c>
      <c r="AH186" s="18">
        <f>'[20]Additions (Asset and Reserve)'!O102</f>
        <v>0</v>
      </c>
      <c r="AI186" s="18">
        <f>'[20]Additions (Asset and Reserve)'!P102</f>
        <v>0</v>
      </c>
      <c r="AJ186" s="18">
        <f>'[20]Additions (Asset and Reserve)'!Q102</f>
        <v>0</v>
      </c>
      <c r="AK186" s="18">
        <f>'[20]Additions (Asset and Reserve)'!R102</f>
        <v>0</v>
      </c>
      <c r="AL186" s="18">
        <f>'[20]Additions (Asset and Reserve)'!S102</f>
        <v>0</v>
      </c>
      <c r="AM186" s="18">
        <f>'[20]Additions (Asset and Reserve)'!T102</f>
        <v>0</v>
      </c>
      <c r="AN186" s="58">
        <f>SUM($AH186:$AM186)/SUM($AH$190:$AM$190)*AN$190</f>
        <v>0</v>
      </c>
      <c r="AO186" s="58">
        <f t="shared" si="438"/>
        <v>0</v>
      </c>
      <c r="AP186" s="58">
        <f t="shared" si="438"/>
        <v>0</v>
      </c>
      <c r="AQ186" s="58">
        <f>SUM($AH186:$AM186)/SUM($AH$190:$AM$190)*'Capital Spending'!D$12*$AO$1</f>
        <v>0</v>
      </c>
      <c r="AR186" s="58">
        <f>SUM($AH186:$AM186)/SUM($AH$190:$AM$190)*'Capital Spending'!E$12*$AO$1</f>
        <v>0</v>
      </c>
      <c r="AS186" s="58">
        <f>SUM($AH186:$AM186)/SUM($AH$190:$AM$190)*'Capital Spending'!F$12*$AO$1</f>
        <v>0</v>
      </c>
      <c r="AT186" s="58">
        <f>SUM($AH186:$AM186)/SUM($AH$190:$AM$190)*'Capital Spending'!G$12*$AO$1</f>
        <v>0</v>
      </c>
      <c r="AU186" s="58">
        <f>SUM($AH186:$AM186)/SUM($AH$190:$AM$190)*'Capital Spending'!H$12*$AO$1</f>
        <v>0</v>
      </c>
      <c r="AV186" s="58">
        <f>SUM($AH186:$AM186)/SUM($AH$190:$AM$190)*'Capital Spending'!I$12*$AO$1</f>
        <v>0</v>
      </c>
      <c r="AW186" s="58">
        <f>SUM($AH186:$AM186)/SUM($AH$190:$AM$190)*'Capital Spending'!J$12*$AO$1</f>
        <v>0</v>
      </c>
      <c r="AX186" s="58">
        <f>SUM($AH186:$AM186)/SUM($AH$190:$AM$190)*'Capital Spending'!K$12*$AO$1</f>
        <v>0</v>
      </c>
      <c r="AY186" s="58">
        <f>SUM($AH186:$AM186)/SUM($AH$190:$AM$190)*'Capital Spending'!L$12*$AO$1</f>
        <v>0</v>
      </c>
      <c r="AZ186" s="58">
        <f>SUM($AH186:$AM186)/SUM($AH$190:$AM$190)*'Capital Spending'!M$12*$AO$1</f>
        <v>0</v>
      </c>
      <c r="BA186" s="58">
        <f>SUM($AH186:$AM186)/SUM($AH$190:$AM$190)*'Capital Spending'!N$12*$AO$1</f>
        <v>0</v>
      </c>
      <c r="BB186" s="58">
        <f>SUM($AH186:$AM186)/SUM($AH$190:$AM$190)*'Capital Spending'!O$12*$AO$1</f>
        <v>0</v>
      </c>
      <c r="BC186" s="58">
        <f>SUM($AH186:$AM186)/SUM($AH$190:$AM$190)*'Capital Spending'!P$12*$AO$1</f>
        <v>0</v>
      </c>
      <c r="BD186" s="58">
        <f>SUM($AH186:$AM186)/SUM($AH$190:$AM$190)*'Capital Spending'!Q$12*$AO$1</f>
        <v>0</v>
      </c>
      <c r="BE186" s="58">
        <f>SUM($AH186:$AM186)/SUM($AH$190:$AM$190)*'Capital Spending'!R$12*$AO$1</f>
        <v>0</v>
      </c>
      <c r="BF186" s="58">
        <f>SUM($AH186:$AM186)/SUM($AH$190:$AM$190)*'Capital Spending'!S$12*$AO$1</f>
        <v>0</v>
      </c>
      <c r="BG186" s="58">
        <f>SUM($AH186:$AM186)/SUM($AH$190:$AM$190)*'Capital Spending'!T$12*$AO$1</f>
        <v>0</v>
      </c>
      <c r="BH186" s="58">
        <f>SUM($AH186:$AM186)/SUM($AH$190:$AM$190)*'Capital Spending'!U$12*$AO$1</f>
        <v>0</v>
      </c>
      <c r="BI186" s="19"/>
      <c r="BJ186" s="107">
        <f t="shared" si="468"/>
        <v>0</v>
      </c>
      <c r="BK186" s="31">
        <f>'[20]Retires (Asset and Reserve)'!M102</f>
        <v>0</v>
      </c>
      <c r="BL186" s="31">
        <f>'[20]Retires (Asset and Reserve)'!N102</f>
        <v>0</v>
      </c>
      <c r="BM186" s="31">
        <f>'[20]Retires (Asset and Reserve)'!O102</f>
        <v>0</v>
      </c>
      <c r="BN186" s="31">
        <f>'[20]Retires (Asset and Reserve)'!P102</f>
        <v>0</v>
      </c>
      <c r="BO186" s="31">
        <f>'[20]Retires (Asset and Reserve)'!Q102</f>
        <v>0</v>
      </c>
      <c r="BP186" s="31">
        <f>'[20]Retires (Asset and Reserve)'!R102</f>
        <v>0</v>
      </c>
      <c r="BQ186" s="18">
        <f t="shared" si="469"/>
        <v>0</v>
      </c>
      <c r="BR186" s="19">
        <f t="shared" si="418"/>
        <v>0</v>
      </c>
      <c r="BS186" s="19">
        <f t="shared" si="419"/>
        <v>0</v>
      </c>
      <c r="BT186" s="19">
        <f t="shared" si="420"/>
        <v>0</v>
      </c>
      <c r="BU186" s="19">
        <f t="shared" si="421"/>
        <v>0</v>
      </c>
      <c r="BV186" s="19">
        <f t="shared" si="422"/>
        <v>0</v>
      </c>
      <c r="BW186" s="19">
        <f t="shared" si="423"/>
        <v>0</v>
      </c>
      <c r="BX186" s="19">
        <f t="shared" si="424"/>
        <v>0</v>
      </c>
      <c r="BY186" s="19">
        <f t="shared" si="425"/>
        <v>0</v>
      </c>
      <c r="BZ186" s="19">
        <f t="shared" si="426"/>
        <v>0</v>
      </c>
      <c r="CA186" s="19">
        <f t="shared" si="427"/>
        <v>0</v>
      </c>
      <c r="CB186" s="19">
        <f t="shared" si="428"/>
        <v>0</v>
      </c>
      <c r="CC186" s="19">
        <f t="shared" si="429"/>
        <v>0</v>
      </c>
      <c r="CD186" s="19">
        <f t="shared" si="430"/>
        <v>0</v>
      </c>
      <c r="CE186" s="19">
        <f t="shared" si="431"/>
        <v>0</v>
      </c>
      <c r="CF186" s="19">
        <f t="shared" si="432"/>
        <v>0</v>
      </c>
      <c r="CG186" s="19">
        <f t="shared" si="433"/>
        <v>0</v>
      </c>
      <c r="CH186" s="19">
        <f t="shared" si="434"/>
        <v>0</v>
      </c>
      <c r="CI186" s="19">
        <f t="shared" si="435"/>
        <v>0</v>
      </c>
      <c r="CJ186" s="19">
        <f t="shared" si="436"/>
        <v>0</v>
      </c>
      <c r="CK186" s="19">
        <f t="shared" si="437"/>
        <v>0</v>
      </c>
      <c r="CL186" s="19"/>
      <c r="CM186" s="18">
        <f>'[20]Transfers (Asset and Reserve)'!N102</f>
        <v>0</v>
      </c>
      <c r="CN186" s="18">
        <f>'[20]Transfers (Asset and Reserve)'!O102</f>
        <v>0</v>
      </c>
      <c r="CO186" s="18">
        <f>'[20]Transfers (Asset and Reserve)'!P102</f>
        <v>0</v>
      </c>
      <c r="CP186" s="18">
        <f>'[20]Transfers (Asset and Reserve)'!Q102</f>
        <v>0</v>
      </c>
      <c r="CQ186" s="18">
        <f>'[20]Transfers (Asset and Reserve)'!R102</f>
        <v>0</v>
      </c>
      <c r="CR186" s="18">
        <f>'[20]Transfers (Asset and Reserve)'!S102</f>
        <v>0</v>
      </c>
      <c r="CS186" s="18">
        <v>0</v>
      </c>
      <c r="CT186" s="18">
        <v>0</v>
      </c>
      <c r="CU186" s="18">
        <v>0</v>
      </c>
      <c r="CV186" s="18">
        <v>0</v>
      </c>
      <c r="CW186" s="18">
        <v>0</v>
      </c>
      <c r="CX186" s="18">
        <v>0</v>
      </c>
      <c r="CY186" s="19">
        <v>0</v>
      </c>
      <c r="CZ186" s="19">
        <v>0</v>
      </c>
      <c r="DA186" s="19">
        <v>0</v>
      </c>
      <c r="DB186" s="19">
        <v>0</v>
      </c>
      <c r="DC186" s="19">
        <v>0</v>
      </c>
      <c r="DD186" s="19">
        <v>0</v>
      </c>
      <c r="DE186" s="19">
        <v>0</v>
      </c>
      <c r="DF186" s="19">
        <v>0</v>
      </c>
      <c r="DG186" s="19">
        <v>0</v>
      </c>
      <c r="DH186" s="19">
        <v>0</v>
      </c>
      <c r="DI186" s="19">
        <v>0</v>
      </c>
      <c r="DJ186" s="19">
        <v>0</v>
      </c>
      <c r="DK186" s="19">
        <v>0</v>
      </c>
      <c r="DL186" s="19">
        <v>0</v>
      </c>
      <c r="DM186" s="19">
        <v>0</v>
      </c>
      <c r="DN186" s="19"/>
    </row>
    <row r="187" spans="1:118">
      <c r="A187" s="48"/>
      <c r="B187"/>
      <c r="C187" s="51"/>
      <c r="D187" s="51"/>
      <c r="E187" s="21"/>
      <c r="K187" s="20"/>
      <c r="AH187" s="18"/>
      <c r="AI187" s="18"/>
      <c r="AJ187" s="18"/>
      <c r="AK187" s="18"/>
      <c r="AL187" s="18"/>
      <c r="AM187" s="18"/>
      <c r="AN187" s="1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19"/>
      <c r="BJ187" s="19"/>
      <c r="BK187" s="31"/>
      <c r="BL187" s="31"/>
      <c r="BM187" s="31"/>
      <c r="BN187" s="31"/>
      <c r="BO187" s="31"/>
      <c r="BP187" s="31"/>
      <c r="BQ187" s="31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</row>
    <row r="188" spans="1:118">
      <c r="A188" s="48"/>
      <c r="B188"/>
      <c r="C188" s="51"/>
      <c r="D188" s="51"/>
      <c r="E188" s="21"/>
      <c r="K188" s="20"/>
      <c r="AH188" s="18"/>
      <c r="AI188" s="18"/>
      <c r="AJ188" s="18"/>
      <c r="AK188" s="18"/>
      <c r="AL188" s="18"/>
      <c r="AM188" s="18"/>
      <c r="AN188" s="1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19"/>
      <c r="BJ188" s="19"/>
      <c r="BK188" s="31"/>
      <c r="BL188" s="31"/>
      <c r="BM188" s="31"/>
      <c r="BN188" s="31"/>
      <c r="BO188" s="31"/>
      <c r="BP188" s="31"/>
      <c r="BQ188" s="31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</row>
    <row r="189" spans="1:118">
      <c r="A189" s="48"/>
      <c r="B189"/>
      <c r="C189" s="51"/>
      <c r="D189" s="51"/>
      <c r="E189" s="21"/>
      <c r="K189" s="20"/>
      <c r="AH189" s="18"/>
      <c r="AI189" s="18"/>
      <c r="AJ189" s="18"/>
      <c r="AK189" s="18"/>
      <c r="AL189" s="18"/>
      <c r="AM189" s="18"/>
      <c r="AN189" s="1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19"/>
      <c r="BJ189" s="19"/>
      <c r="BK189" s="31"/>
      <c r="BL189" s="31"/>
      <c r="BM189" s="31"/>
      <c r="BN189" s="31"/>
      <c r="BO189" s="31"/>
      <c r="BP189" s="31"/>
      <c r="BQ189" s="31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</row>
    <row r="190" spans="1:118" s="2" customFormat="1">
      <c r="A190" s="2" t="s">
        <v>76</v>
      </c>
      <c r="C190" s="27">
        <f t="shared" ref="C190:AF190" si="497">SUM(C112:C188)</f>
        <v>562188993.79519427</v>
      </c>
      <c r="D190" s="27">
        <f t="shared" si="497"/>
        <v>638202422.87671614</v>
      </c>
      <c r="E190" s="27">
        <f t="shared" si="497"/>
        <v>540211054.6400001</v>
      </c>
      <c r="F190" s="27">
        <f t="shared" si="497"/>
        <v>543032591.88000011</v>
      </c>
      <c r="G190" s="27">
        <f t="shared" si="497"/>
        <v>544855321.99000001</v>
      </c>
      <c r="H190" s="27">
        <f t="shared" si="497"/>
        <v>548796716.09000027</v>
      </c>
      <c r="I190" s="27">
        <f t="shared" si="497"/>
        <v>551926596.49000001</v>
      </c>
      <c r="J190" s="27">
        <f t="shared" si="497"/>
        <v>553866283.54999995</v>
      </c>
      <c r="K190" s="27">
        <f t="shared" si="497"/>
        <v>557143051.85000002</v>
      </c>
      <c r="L190" s="27">
        <f t="shared" si="497"/>
        <v>563930728.75717938</v>
      </c>
      <c r="M190" s="27">
        <f t="shared" si="497"/>
        <v>570557726.10634983</v>
      </c>
      <c r="N190" s="27">
        <f t="shared" si="497"/>
        <v>575624020.90370893</v>
      </c>
      <c r="O190" s="27">
        <f t="shared" si="497"/>
        <v>580840821.34031355</v>
      </c>
      <c r="P190" s="27">
        <f t="shared" si="497"/>
        <v>586805580.17275</v>
      </c>
      <c r="Q190" s="27">
        <f t="shared" si="497"/>
        <v>591053492.44722462</v>
      </c>
      <c r="R190" s="27">
        <f t="shared" si="497"/>
        <v>595423808.85409141</v>
      </c>
      <c r="S190" s="27">
        <f t="shared" si="497"/>
        <v>599225563.15003097</v>
      </c>
      <c r="T190" s="27">
        <f t="shared" si="497"/>
        <v>604630063.41012061</v>
      </c>
      <c r="U190" s="27">
        <f t="shared" si="497"/>
        <v>610569280.58349419</v>
      </c>
      <c r="V190" s="27">
        <f t="shared" si="497"/>
        <v>617723417.72303319</v>
      </c>
      <c r="W190" s="27">
        <f t="shared" si="497"/>
        <v>624036906.28150332</v>
      </c>
      <c r="X190" s="27">
        <f t="shared" si="497"/>
        <v>631699605.06658971</v>
      </c>
      <c r="Y190" s="27">
        <f t="shared" si="497"/>
        <v>638600436.64163315</v>
      </c>
      <c r="Z190" s="27">
        <f t="shared" si="497"/>
        <v>643786324.06193876</v>
      </c>
      <c r="AA190" s="27">
        <f t="shared" si="497"/>
        <v>647245281.99387598</v>
      </c>
      <c r="AB190" s="27">
        <f t="shared" si="497"/>
        <v>651433349.52928829</v>
      </c>
      <c r="AC190" s="27">
        <f t="shared" si="497"/>
        <v>653967632.78901637</v>
      </c>
      <c r="AD190" s="27">
        <f t="shared" si="497"/>
        <v>656193216.49272621</v>
      </c>
      <c r="AE190" s="27">
        <f t="shared" si="497"/>
        <v>657509761.06116152</v>
      </c>
      <c r="AF190" s="27">
        <f t="shared" si="497"/>
        <v>659423288.64293063</v>
      </c>
      <c r="AG190" s="3"/>
      <c r="AH190" s="27">
        <f t="shared" ref="AH190:BH190" si="498">SUM(AH112:AH188)</f>
        <v>2962044.6500000004</v>
      </c>
      <c r="AI190" s="27">
        <f t="shared" si="498"/>
        <v>2344369.29</v>
      </c>
      <c r="AJ190" s="27">
        <f t="shared" si="498"/>
        <v>4289432.1000000006</v>
      </c>
      <c r="AK190" s="27">
        <f t="shared" si="498"/>
        <v>3837260.8100000005</v>
      </c>
      <c r="AL190" s="27">
        <f t="shared" si="498"/>
        <v>2376963.9600000004</v>
      </c>
      <c r="AM190" s="27">
        <f t="shared" si="498"/>
        <v>3571354.8000000003</v>
      </c>
      <c r="AN190" s="27">
        <f>'[23]by Project'!K26</f>
        <v>7669431.0899999999</v>
      </c>
      <c r="AO190" s="27">
        <f>'[23]by Project'!L26</f>
        <v>7487878.4299999997</v>
      </c>
      <c r="AP190" s="27">
        <f>'[23]by Project'!M26</f>
        <v>5724432.5800000001</v>
      </c>
      <c r="AQ190" s="27">
        <f t="shared" si="498"/>
        <v>5894489.6767999986</v>
      </c>
      <c r="AR190" s="27">
        <f t="shared" si="498"/>
        <v>6739611.7197999991</v>
      </c>
      <c r="AS190" s="27">
        <f t="shared" si="498"/>
        <v>4799737.9531999985</v>
      </c>
      <c r="AT190" s="27">
        <f t="shared" si="498"/>
        <v>4938043.0126999989</v>
      </c>
      <c r="AU190" s="27">
        <f t="shared" si="498"/>
        <v>4295621.7557999995</v>
      </c>
      <c r="AV190" s="27">
        <f t="shared" si="498"/>
        <v>6106572.673899998</v>
      </c>
      <c r="AW190" s="27">
        <f t="shared" si="498"/>
        <v>6710752.0676999995</v>
      </c>
      <c r="AX190" s="27">
        <f t="shared" si="498"/>
        <v>8083496.3935999973</v>
      </c>
      <c r="AY190" s="27">
        <f t="shared" si="498"/>
        <v>7133643.2329999981</v>
      </c>
      <c r="AZ190" s="27">
        <f t="shared" si="498"/>
        <v>8658122.8156999983</v>
      </c>
      <c r="BA190" s="27">
        <f t="shared" si="498"/>
        <v>7797285.1319000004</v>
      </c>
      <c r="BB190" s="27">
        <f t="shared" si="498"/>
        <v>5859560.9004999977</v>
      </c>
      <c r="BC190" s="27">
        <f t="shared" si="498"/>
        <v>3908294.3789119991</v>
      </c>
      <c r="BD190" s="27">
        <f t="shared" si="498"/>
        <v>4732119.0743679982</v>
      </c>
      <c r="BE190" s="27">
        <f t="shared" si="498"/>
        <v>2863499.705248001</v>
      </c>
      <c r="BF190" s="27">
        <f t="shared" si="498"/>
        <v>2514698.4872800005</v>
      </c>
      <c r="BG190" s="27">
        <f t="shared" si="498"/>
        <v>1487570.4873120002</v>
      </c>
      <c r="BH190" s="27">
        <f t="shared" si="498"/>
        <v>2162104.6681919983</v>
      </c>
      <c r="BI190" s="3"/>
      <c r="BJ190" s="3"/>
      <c r="BK190" s="30">
        <f t="shared" ref="BK190:CK190" si="499">SUM(BK112:BK188)</f>
        <v>-140507.41</v>
      </c>
      <c r="BL190" s="27">
        <f t="shared" si="499"/>
        <v>-521639.18000000011</v>
      </c>
      <c r="BM190" s="27">
        <f t="shared" si="499"/>
        <v>-348038</v>
      </c>
      <c r="BN190" s="27">
        <f t="shared" si="499"/>
        <v>-707380.41</v>
      </c>
      <c r="BO190" s="27">
        <f t="shared" si="499"/>
        <v>-437276.9</v>
      </c>
      <c r="BP190" s="27">
        <f t="shared" si="499"/>
        <v>-294586.5</v>
      </c>
      <c r="BQ190" s="27">
        <f t="shared" si="499"/>
        <v>-881754.18282074807</v>
      </c>
      <c r="BR190" s="27">
        <f t="shared" si="499"/>
        <v>-860881.08082939382</v>
      </c>
      <c r="BS190" s="27">
        <f t="shared" si="499"/>
        <v>-658137.78264097637</v>
      </c>
      <c r="BT190" s="27">
        <f t="shared" si="499"/>
        <v>-677689.24019527505</v>
      </c>
      <c r="BU190" s="27">
        <f t="shared" si="499"/>
        <v>-774852.88736343349</v>
      </c>
      <c r="BV190" s="27">
        <f t="shared" si="499"/>
        <v>-551825.67872548627</v>
      </c>
      <c r="BW190" s="27">
        <f t="shared" si="499"/>
        <v>-567726.60583315731</v>
      </c>
      <c r="BX190" s="27">
        <f t="shared" si="499"/>
        <v>-493867.45986037102</v>
      </c>
      <c r="BY190" s="27">
        <f t="shared" si="499"/>
        <v>-702072.41381057934</v>
      </c>
      <c r="BZ190" s="27">
        <f t="shared" si="499"/>
        <v>-771534.89432649151</v>
      </c>
      <c r="CA190" s="27">
        <f t="shared" si="499"/>
        <v>-929359.25406081602</v>
      </c>
      <c r="CB190" s="27">
        <f t="shared" si="499"/>
        <v>-820154.67452992976</v>
      </c>
      <c r="CC190" s="27">
        <f t="shared" si="499"/>
        <v>-995424.03061336139</v>
      </c>
      <c r="CD190" s="27">
        <f t="shared" si="499"/>
        <v>-896453.55685683002</v>
      </c>
      <c r="CE190" s="27">
        <f t="shared" si="499"/>
        <v>-673673.48019405489</v>
      </c>
      <c r="CF190" s="27">
        <f t="shared" si="499"/>
        <v>-449336.44697503548</v>
      </c>
      <c r="CG190" s="27">
        <f t="shared" si="499"/>
        <v>-544051.53895578324</v>
      </c>
      <c r="CH190" s="27">
        <f t="shared" si="499"/>
        <v>-329216.44551974244</v>
      </c>
      <c r="CI190" s="27">
        <f t="shared" si="499"/>
        <v>-289114.78357023076</v>
      </c>
      <c r="CJ190" s="27">
        <f t="shared" si="499"/>
        <v>-171025.91887660531</v>
      </c>
      <c r="CK190" s="27">
        <f t="shared" si="499"/>
        <v>-248577.08642305047</v>
      </c>
      <c r="CL190" s="3"/>
      <c r="CM190" s="30">
        <f t="shared" ref="CM190:DM190" si="500">SUM(CM112:CM188)</f>
        <v>0</v>
      </c>
      <c r="CN190" s="27">
        <f t="shared" si="500"/>
        <v>0</v>
      </c>
      <c r="CO190" s="27">
        <f t="shared" si="500"/>
        <v>0</v>
      </c>
      <c r="CP190" s="27">
        <f t="shared" si="500"/>
        <v>0</v>
      </c>
      <c r="CQ190" s="27">
        <f t="shared" si="500"/>
        <v>0</v>
      </c>
      <c r="CR190" s="27">
        <f t="shared" si="500"/>
        <v>0</v>
      </c>
      <c r="CS190" s="27">
        <f t="shared" si="500"/>
        <v>0</v>
      </c>
      <c r="CT190" s="27">
        <f t="shared" si="500"/>
        <v>0</v>
      </c>
      <c r="CU190" s="27">
        <f t="shared" si="500"/>
        <v>0</v>
      </c>
      <c r="CV190" s="27">
        <f t="shared" si="500"/>
        <v>0</v>
      </c>
      <c r="CW190" s="27">
        <f t="shared" si="500"/>
        <v>0</v>
      </c>
      <c r="CX190" s="27">
        <f t="shared" si="500"/>
        <v>0</v>
      </c>
      <c r="CY190" s="27">
        <f t="shared" si="500"/>
        <v>0</v>
      </c>
      <c r="CZ190" s="27">
        <f t="shared" si="500"/>
        <v>0</v>
      </c>
      <c r="DA190" s="27">
        <f t="shared" si="500"/>
        <v>0</v>
      </c>
      <c r="DB190" s="27">
        <f t="shared" si="500"/>
        <v>0</v>
      </c>
      <c r="DC190" s="27">
        <f t="shared" si="500"/>
        <v>0</v>
      </c>
      <c r="DD190" s="27">
        <f t="shared" si="500"/>
        <v>0</v>
      </c>
      <c r="DE190" s="27">
        <f t="shared" si="500"/>
        <v>0</v>
      </c>
      <c r="DF190" s="27">
        <f t="shared" si="500"/>
        <v>0</v>
      </c>
      <c r="DG190" s="27">
        <f t="shared" si="500"/>
        <v>0</v>
      </c>
      <c r="DH190" s="27">
        <f t="shared" si="500"/>
        <v>0</v>
      </c>
      <c r="DI190" s="27">
        <f t="shared" si="500"/>
        <v>0</v>
      </c>
      <c r="DJ190" s="27">
        <f t="shared" si="500"/>
        <v>0</v>
      </c>
      <c r="DK190" s="27">
        <f t="shared" si="500"/>
        <v>0</v>
      </c>
      <c r="DL190" s="27">
        <f t="shared" si="500"/>
        <v>0</v>
      </c>
      <c r="DM190" s="27">
        <f t="shared" si="500"/>
        <v>0</v>
      </c>
      <c r="DN190" s="3"/>
    </row>
    <row r="191" spans="1:118">
      <c r="E191" s="62">
        <f>'[22]major ratebase items'!E45</f>
        <v>540211054.60000002</v>
      </c>
      <c r="F191" s="62">
        <f>'[22]major ratebase items'!F45</f>
        <v>543032591.89999998</v>
      </c>
      <c r="G191" s="62">
        <f>'[22]major ratebase items'!G45</f>
        <v>544855322</v>
      </c>
      <c r="H191" s="62">
        <f>'[22]major ratebase items'!H45</f>
        <v>548796716.10000002</v>
      </c>
      <c r="I191" s="62">
        <f>'[22]major ratebase items'!I45</f>
        <v>551926596.5</v>
      </c>
      <c r="J191" s="62">
        <f>'[22]major ratebase items'!J45</f>
        <v>553866283.60000002</v>
      </c>
      <c r="K191" s="62">
        <f>'[22]major ratebase items'!K45</f>
        <v>557143051.89999998</v>
      </c>
      <c r="L191" s="62" t="str">
        <f>'[22]major ratebase items'!L45</f>
        <v>0</v>
      </c>
      <c r="M191" s="62" t="str">
        <f>'[22]major ratebase items'!M45</f>
        <v>0</v>
      </c>
      <c r="N191" s="62">
        <f>'[22]major ratebase items'!N45</f>
        <v>0</v>
      </c>
      <c r="O191" s="62">
        <f>'[22]major ratebase items'!O45</f>
        <v>0</v>
      </c>
      <c r="P191" s="62">
        <f>'[22]major ratebase items'!P45</f>
        <v>0</v>
      </c>
      <c r="Q191" s="62">
        <f>'[22]major ratebase items'!Q45</f>
        <v>0</v>
      </c>
      <c r="AN191" s="73"/>
      <c r="AO191" s="73"/>
      <c r="AP191" s="73"/>
      <c r="AQ191" s="73" t="str">
        <f>IF(AQ190='Capital Spending'!D12,"ok",'Capital Spending'!F12)</f>
        <v>ok</v>
      </c>
      <c r="AR191" s="73" t="str">
        <f>IF(AR190='Capital Spending'!E12,"ok",'Capital Spending'!G12)</f>
        <v>ok</v>
      </c>
      <c r="AS191" s="73" t="str">
        <f>IF(AS190='Capital Spending'!F12,"ok",'Capital Spending'!H12)</f>
        <v>ok</v>
      </c>
      <c r="AT191" s="73" t="str">
        <f>IF(AT190='Capital Spending'!G12,"ok",'Capital Spending'!I12)</f>
        <v>ok</v>
      </c>
      <c r="AU191" s="73" t="str">
        <f>IF(AU190='Capital Spending'!H12,"ok",'Capital Spending'!J12)</f>
        <v>ok</v>
      </c>
      <c r="AV191" s="73" t="str">
        <f>IF(AV190='Capital Spending'!I12,"ok",'Capital Spending'!K12)</f>
        <v>ok</v>
      </c>
      <c r="AW191" s="73" t="str">
        <f>IF(AW190='Capital Spending'!J12,"ok",'Capital Spending'!L12)</f>
        <v>ok</v>
      </c>
      <c r="AX191" s="73" t="str">
        <f>IF(AX190='Capital Spending'!K12,"ok",'Capital Spending'!M12)</f>
        <v>ok</v>
      </c>
      <c r="AY191" s="73" t="str">
        <f>IF(AY190='Capital Spending'!L12,"ok",'Capital Spending'!N12)</f>
        <v>ok</v>
      </c>
      <c r="AZ191" s="73" t="str">
        <f>IF(AZ190='Capital Spending'!M12,"ok",'Capital Spending'!O12)</f>
        <v>ok</v>
      </c>
      <c r="BA191" s="73" t="str">
        <f>IF(BA190='Capital Spending'!N12,"ok",'Capital Spending'!P12)</f>
        <v>ok</v>
      </c>
      <c r="BB191" s="73" t="str">
        <f>IF(BB190='Capital Spending'!O12,"ok",'Capital Spending'!Q12)</f>
        <v>ok</v>
      </c>
      <c r="BC191" s="73" t="str">
        <f>IF(BC190='Capital Spending'!P12,"ok",'Capital Spending'!R12)</f>
        <v>ok</v>
      </c>
      <c r="BD191" s="73" t="str">
        <f>IF(BD190='Capital Spending'!Q12,"ok",'Capital Spending'!S12)</f>
        <v>ok</v>
      </c>
      <c r="BE191" s="73" t="str">
        <f>IF(BE190='Capital Spending'!R12,"ok",'Capital Spending'!T12)</f>
        <v>ok</v>
      </c>
      <c r="BF191" s="73" t="str">
        <f>IF(BF190='Capital Spending'!S12,"ok",'Capital Spending'!U12)</f>
        <v>ok</v>
      </c>
      <c r="BG191" s="73" t="str">
        <f>IF(BG190='Capital Spending'!T12,"ok",'Capital Spending'!#REF!)</f>
        <v>ok</v>
      </c>
      <c r="BH191" s="73" t="str">
        <f>IF(BH190='Capital Spending'!U12,"ok",'Capital Spending'!#REF!)</f>
        <v>ok</v>
      </c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</row>
    <row r="192" spans="1:118">
      <c r="E192" s="62">
        <f>E190-E191</f>
        <v>4.0000081062316895E-2</v>
      </c>
      <c r="F192" s="62">
        <f t="shared" ref="F192:Q192" si="501">F190-F191</f>
        <v>-1.9999861717224121E-2</v>
      </c>
      <c r="G192" s="62">
        <f t="shared" si="501"/>
        <v>-9.9999904632568359E-3</v>
      </c>
      <c r="H192" s="62">
        <f t="shared" si="501"/>
        <v>-9.9997520446777344E-3</v>
      </c>
      <c r="I192" s="62">
        <f t="shared" si="501"/>
        <v>-9.9999904632568359E-3</v>
      </c>
      <c r="J192" s="62">
        <f t="shared" si="501"/>
        <v>-5.000007152557373E-2</v>
      </c>
      <c r="K192" s="62">
        <f t="shared" si="501"/>
        <v>-4.999995231628418E-2</v>
      </c>
      <c r="L192" s="76">
        <f t="shared" si="501"/>
        <v>563930728.75717938</v>
      </c>
      <c r="M192" s="62">
        <f t="shared" si="501"/>
        <v>570557726.10634983</v>
      </c>
      <c r="N192" s="62">
        <f t="shared" si="501"/>
        <v>575624020.90370893</v>
      </c>
      <c r="O192" s="62">
        <f t="shared" si="501"/>
        <v>580840821.34031355</v>
      </c>
      <c r="P192" s="62">
        <f t="shared" si="501"/>
        <v>586805580.17275</v>
      </c>
      <c r="Q192" s="62">
        <f t="shared" si="501"/>
        <v>591053492.44722462</v>
      </c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</row>
    <row r="193" spans="1:212">
      <c r="K193" s="20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</row>
    <row r="194" spans="1:212">
      <c r="A194" s="132" t="s">
        <v>189</v>
      </c>
      <c r="E194" s="16"/>
      <c r="F194" s="62"/>
      <c r="G194" s="62"/>
      <c r="H194" s="62"/>
      <c r="I194" s="62"/>
      <c r="J194" s="62"/>
      <c r="K194" s="76"/>
      <c r="L194" s="76"/>
      <c r="M194" s="76"/>
      <c r="N194" s="62"/>
      <c r="O194" s="62"/>
      <c r="P194" s="62"/>
      <c r="Q194" s="62"/>
      <c r="AO194" s="1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</row>
    <row r="195" spans="1:212" s="33" customFormat="1">
      <c r="B195" s="2" t="s">
        <v>9</v>
      </c>
      <c r="C195" s="20">
        <f t="shared" ref="C195:AH195" si="502">C46*$AI$204</f>
        <v>10040163.681831021</v>
      </c>
      <c r="D195" s="20">
        <f t="shared" si="502"/>
        <v>10664212.797801908</v>
      </c>
      <c r="E195" s="20">
        <f t="shared" si="502"/>
        <v>10077745.224614259</v>
      </c>
      <c r="F195" s="20">
        <f t="shared" si="502"/>
        <v>10159274.662662195</v>
      </c>
      <c r="G195" s="20">
        <f t="shared" si="502"/>
        <v>10162100.512391848</v>
      </c>
      <c r="H195" s="20">
        <f t="shared" si="502"/>
        <v>9927091.7693579439</v>
      </c>
      <c r="I195" s="20">
        <f t="shared" si="502"/>
        <v>9928242.0411027856</v>
      </c>
      <c r="J195" s="20">
        <f t="shared" si="502"/>
        <v>9941769.2877712864</v>
      </c>
      <c r="K195" s="20">
        <f t="shared" si="502"/>
        <v>9916007.1152833905</v>
      </c>
      <c r="L195" s="20">
        <f t="shared" si="502"/>
        <v>9957366.1122585088</v>
      </c>
      <c r="M195" s="20">
        <f t="shared" si="502"/>
        <v>9987162.6596786473</v>
      </c>
      <c r="N195" s="20">
        <f t="shared" si="502"/>
        <v>10038074.879937556</v>
      </c>
      <c r="O195" s="20">
        <f t="shared" si="502"/>
        <v>10090253.039759587</v>
      </c>
      <c r="P195" s="20">
        <f t="shared" si="502"/>
        <v>10142431.199581616</v>
      </c>
      <c r="Q195" s="20">
        <f t="shared" si="502"/>
        <v>10194609.359403646</v>
      </c>
      <c r="R195" s="20">
        <f t="shared" si="502"/>
        <v>10246787.519225676</v>
      </c>
      <c r="S195" s="20">
        <f t="shared" si="502"/>
        <v>10298965.679047704</v>
      </c>
      <c r="T195" s="20">
        <f t="shared" si="502"/>
        <v>10351143.838869732</v>
      </c>
      <c r="U195" s="20">
        <f t="shared" si="502"/>
        <v>10403321.998691762</v>
      </c>
      <c r="V195" s="20">
        <f t="shared" si="502"/>
        <v>10455500.158513792</v>
      </c>
      <c r="W195" s="20">
        <f t="shared" si="502"/>
        <v>10507678.31833582</v>
      </c>
      <c r="X195" s="20">
        <f t="shared" si="502"/>
        <v>10559856.478157848</v>
      </c>
      <c r="Y195" s="20">
        <f t="shared" si="502"/>
        <v>10612034.63797988</v>
      </c>
      <c r="Z195" s="20">
        <f t="shared" si="502"/>
        <v>10664212.797801908</v>
      </c>
      <c r="AA195" s="20">
        <f t="shared" si="502"/>
        <v>10716390.957623936</v>
      </c>
      <c r="AB195" s="20">
        <f t="shared" si="502"/>
        <v>10768569.117445966</v>
      </c>
      <c r="AC195" s="20">
        <f t="shared" si="502"/>
        <v>10820747.277267996</v>
      </c>
      <c r="AD195" s="20">
        <f t="shared" si="502"/>
        <v>10872925.437090024</v>
      </c>
      <c r="AE195" s="20">
        <f t="shared" si="502"/>
        <v>10925103.596912054</v>
      </c>
      <c r="AF195" s="20">
        <f t="shared" si="502"/>
        <v>10977281.756734082</v>
      </c>
      <c r="AG195" s="20">
        <f t="shared" si="502"/>
        <v>0</v>
      </c>
      <c r="AH195" s="20">
        <f t="shared" si="502"/>
        <v>81529.438047936754</v>
      </c>
      <c r="AI195" s="20">
        <f t="shared" ref="AI195:BN195" si="503">AI46*$AI$204</f>
        <v>2825.849729652632</v>
      </c>
      <c r="AJ195" s="20">
        <f t="shared" si="503"/>
        <v>513.06981001437043</v>
      </c>
      <c r="AK195" s="20">
        <f t="shared" si="503"/>
        <v>1150.2717448425426</v>
      </c>
      <c r="AL195" s="20">
        <f t="shared" si="503"/>
        <v>13527.246668499422</v>
      </c>
      <c r="AM195" s="20">
        <f t="shared" si="503"/>
        <v>6543.2440709664988</v>
      </c>
      <c r="AN195" s="20">
        <f t="shared" si="503"/>
        <v>41358.996975116715</v>
      </c>
      <c r="AO195" s="20">
        <f t="shared" si="503"/>
        <v>29796.547420139985</v>
      </c>
      <c r="AP195" s="20">
        <f t="shared" si="503"/>
        <v>50912.220258908492</v>
      </c>
      <c r="AQ195" s="20">
        <f t="shared" si="503"/>
        <v>52178.159822029033</v>
      </c>
      <c r="AR195" s="20">
        <f t="shared" si="503"/>
        <v>52178.159822029033</v>
      </c>
      <c r="AS195" s="20">
        <f t="shared" si="503"/>
        <v>52178.159822029033</v>
      </c>
      <c r="AT195" s="20">
        <f t="shared" si="503"/>
        <v>52178.159822029033</v>
      </c>
      <c r="AU195" s="20">
        <f t="shared" si="503"/>
        <v>52178.159822029033</v>
      </c>
      <c r="AV195" s="20">
        <f t="shared" si="503"/>
        <v>52178.159822029033</v>
      </c>
      <c r="AW195" s="20">
        <f t="shared" si="503"/>
        <v>52178.159822029033</v>
      </c>
      <c r="AX195" s="20">
        <f t="shared" si="503"/>
        <v>52178.159822029033</v>
      </c>
      <c r="AY195" s="20">
        <f t="shared" si="503"/>
        <v>52178.159822029033</v>
      </c>
      <c r="AZ195" s="20">
        <f t="shared" si="503"/>
        <v>52178.159822029033</v>
      </c>
      <c r="BA195" s="20">
        <f t="shared" si="503"/>
        <v>52178.159822029033</v>
      </c>
      <c r="BB195" s="20">
        <f t="shared" si="503"/>
        <v>52178.159822029033</v>
      </c>
      <c r="BC195" s="20">
        <f t="shared" si="503"/>
        <v>52178.159822029033</v>
      </c>
      <c r="BD195" s="20">
        <f t="shared" si="503"/>
        <v>52178.159822029033</v>
      </c>
      <c r="BE195" s="20">
        <f t="shared" si="503"/>
        <v>52178.159822029033</v>
      </c>
      <c r="BF195" s="20">
        <f t="shared" si="503"/>
        <v>52178.159822029033</v>
      </c>
      <c r="BG195" s="20">
        <f t="shared" si="503"/>
        <v>52178.159822029033</v>
      </c>
      <c r="BH195" s="20">
        <f t="shared" si="503"/>
        <v>52178.159822029033</v>
      </c>
      <c r="BI195" s="20">
        <f t="shared" si="503"/>
        <v>0</v>
      </c>
      <c r="BJ195" s="20">
        <f t="shared" si="503"/>
        <v>0</v>
      </c>
      <c r="BK195" s="20">
        <f t="shared" si="503"/>
        <v>0</v>
      </c>
      <c r="BL195" s="20">
        <f t="shared" si="503"/>
        <v>0</v>
      </c>
      <c r="BM195" s="20">
        <f t="shared" si="503"/>
        <v>-235521.81284391828</v>
      </c>
      <c r="BN195" s="20">
        <f t="shared" si="503"/>
        <v>0</v>
      </c>
      <c r="BO195" s="20">
        <f t="shared" ref="BO195:CT195" si="504">BO46*$AI$204</f>
        <v>0</v>
      </c>
      <c r="BP195" s="20">
        <f t="shared" si="504"/>
        <v>-6414.9308495235637</v>
      </c>
      <c r="BQ195" s="20">
        <f t="shared" si="504"/>
        <v>0</v>
      </c>
      <c r="BR195" s="20">
        <f t="shared" si="504"/>
        <v>0</v>
      </c>
      <c r="BS195" s="20">
        <f t="shared" si="504"/>
        <v>0</v>
      </c>
      <c r="BT195" s="20">
        <f t="shared" si="504"/>
        <v>0</v>
      </c>
      <c r="BU195" s="20">
        <f t="shared" si="504"/>
        <v>0</v>
      </c>
      <c r="BV195" s="20">
        <f t="shared" si="504"/>
        <v>0</v>
      </c>
      <c r="BW195" s="20">
        <f t="shared" si="504"/>
        <v>0</v>
      </c>
      <c r="BX195" s="20">
        <f t="shared" si="504"/>
        <v>0</v>
      </c>
      <c r="BY195" s="20">
        <f t="shared" si="504"/>
        <v>0</v>
      </c>
      <c r="BZ195" s="20">
        <f t="shared" si="504"/>
        <v>0</v>
      </c>
      <c r="CA195" s="20">
        <f t="shared" si="504"/>
        <v>0</v>
      </c>
      <c r="CB195" s="20">
        <f t="shared" si="504"/>
        <v>0</v>
      </c>
      <c r="CC195" s="20">
        <f t="shared" si="504"/>
        <v>0</v>
      </c>
      <c r="CD195" s="20">
        <f t="shared" si="504"/>
        <v>0</v>
      </c>
      <c r="CE195" s="20">
        <f t="shared" si="504"/>
        <v>0</v>
      </c>
      <c r="CF195" s="20">
        <f t="shared" si="504"/>
        <v>0</v>
      </c>
      <c r="CG195" s="20">
        <f t="shared" si="504"/>
        <v>0</v>
      </c>
      <c r="CH195" s="20">
        <f t="shared" si="504"/>
        <v>0</v>
      </c>
      <c r="CI195" s="20">
        <f t="shared" si="504"/>
        <v>0</v>
      </c>
      <c r="CJ195" s="20">
        <f t="shared" si="504"/>
        <v>0</v>
      </c>
      <c r="CK195" s="20">
        <f t="shared" si="504"/>
        <v>0</v>
      </c>
      <c r="CL195" s="20">
        <f t="shared" si="504"/>
        <v>0</v>
      </c>
      <c r="CM195" s="20">
        <f t="shared" si="504"/>
        <v>0</v>
      </c>
      <c r="CN195" s="20">
        <f t="shared" si="504"/>
        <v>0</v>
      </c>
      <c r="CO195" s="20">
        <f t="shared" si="504"/>
        <v>0</v>
      </c>
      <c r="CP195" s="20">
        <f t="shared" si="504"/>
        <v>0</v>
      </c>
      <c r="CQ195" s="20">
        <f t="shared" si="504"/>
        <v>0</v>
      </c>
      <c r="CR195" s="20">
        <f t="shared" si="504"/>
        <v>-25890.485709338118</v>
      </c>
      <c r="CS195" s="20">
        <f t="shared" si="504"/>
        <v>0</v>
      </c>
      <c r="CT195" s="20">
        <f t="shared" si="504"/>
        <v>0</v>
      </c>
      <c r="CU195" s="20">
        <f t="shared" ref="CU195:DM195" si="505">CU46*$AI$204</f>
        <v>0</v>
      </c>
      <c r="CV195" s="20">
        <f t="shared" si="505"/>
        <v>0</v>
      </c>
      <c r="CW195" s="20">
        <f t="shared" si="505"/>
        <v>0</v>
      </c>
      <c r="CX195" s="20">
        <f t="shared" si="505"/>
        <v>0</v>
      </c>
      <c r="CY195" s="20">
        <f t="shared" si="505"/>
        <v>0</v>
      </c>
      <c r="CZ195" s="20">
        <f t="shared" si="505"/>
        <v>0</v>
      </c>
      <c r="DA195" s="20">
        <f t="shared" si="505"/>
        <v>0</v>
      </c>
      <c r="DB195" s="20">
        <f t="shared" si="505"/>
        <v>0</v>
      </c>
      <c r="DC195" s="20">
        <f t="shared" si="505"/>
        <v>0</v>
      </c>
      <c r="DD195" s="20">
        <f t="shared" si="505"/>
        <v>0</v>
      </c>
      <c r="DE195" s="20">
        <f t="shared" si="505"/>
        <v>0</v>
      </c>
      <c r="DF195" s="20">
        <f t="shared" si="505"/>
        <v>0</v>
      </c>
      <c r="DG195" s="20">
        <f t="shared" si="505"/>
        <v>0</v>
      </c>
      <c r="DH195" s="20">
        <f t="shared" si="505"/>
        <v>0</v>
      </c>
      <c r="DI195" s="20">
        <f t="shared" si="505"/>
        <v>0</v>
      </c>
      <c r="DJ195" s="20">
        <f t="shared" si="505"/>
        <v>0</v>
      </c>
      <c r="DK195" s="20">
        <f t="shared" si="505"/>
        <v>0</v>
      </c>
      <c r="DL195" s="20">
        <f t="shared" si="505"/>
        <v>0</v>
      </c>
      <c r="DM195" s="20">
        <f t="shared" si="505"/>
        <v>0</v>
      </c>
      <c r="DN195" s="16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</row>
    <row r="196" spans="1:212" s="33" customFormat="1">
      <c r="B196" s="2" t="s">
        <v>31</v>
      </c>
      <c r="C196" s="20">
        <f t="shared" ref="C196:AH196" si="506">C80*$AI$205</f>
        <v>8024010.0320268795</v>
      </c>
      <c r="D196" s="20">
        <f t="shared" si="506"/>
        <v>8679613.4245692324</v>
      </c>
      <c r="E196" s="20">
        <f t="shared" si="506"/>
        <v>7913641.3090071669</v>
      </c>
      <c r="F196" s="20">
        <f t="shared" si="506"/>
        <v>7928950.0744882459</v>
      </c>
      <c r="G196" s="20">
        <f t="shared" si="506"/>
        <v>7930826.0266286666</v>
      </c>
      <c r="H196" s="20">
        <f t="shared" si="506"/>
        <v>7937141.7316198964</v>
      </c>
      <c r="I196" s="20">
        <f t="shared" si="506"/>
        <v>7969814.5134577909</v>
      </c>
      <c r="J196" s="20">
        <f t="shared" si="506"/>
        <v>7957721.6472987439</v>
      </c>
      <c r="K196" s="20">
        <f t="shared" si="506"/>
        <v>7990383.7888157666</v>
      </c>
      <c r="L196" s="20">
        <f t="shared" si="506"/>
        <v>8030727.4361659456</v>
      </c>
      <c r="M196" s="20">
        <f t="shared" si="506"/>
        <v>8058224.4762622872</v>
      </c>
      <c r="N196" s="20">
        <f t="shared" si="506"/>
        <v>8072826.4858058048</v>
      </c>
      <c r="O196" s="20">
        <f t="shared" si="506"/>
        <v>8123392.0640360899</v>
      </c>
      <c r="P196" s="20">
        <f t="shared" si="506"/>
        <v>8173957.642266375</v>
      </c>
      <c r="Q196" s="20">
        <f t="shared" si="506"/>
        <v>8224523.220496662</v>
      </c>
      <c r="R196" s="20">
        <f t="shared" si="506"/>
        <v>8275088.7987269461</v>
      </c>
      <c r="S196" s="20">
        <f t="shared" si="506"/>
        <v>8325654.3769572312</v>
      </c>
      <c r="T196" s="20">
        <f t="shared" si="506"/>
        <v>8376219.9551875163</v>
      </c>
      <c r="U196" s="20">
        <f t="shared" si="506"/>
        <v>8426785.5334178023</v>
      </c>
      <c r="V196" s="20">
        <f t="shared" si="506"/>
        <v>8477351.1116480883</v>
      </c>
      <c r="W196" s="20">
        <f t="shared" si="506"/>
        <v>8527916.6898783743</v>
      </c>
      <c r="X196" s="20">
        <f t="shared" si="506"/>
        <v>8578482.2681086585</v>
      </c>
      <c r="Y196" s="20">
        <f t="shared" si="506"/>
        <v>8629047.8463389464</v>
      </c>
      <c r="Z196" s="20">
        <f t="shared" si="506"/>
        <v>8679613.4245692305</v>
      </c>
      <c r="AA196" s="20">
        <f t="shared" si="506"/>
        <v>8730179.0027995165</v>
      </c>
      <c r="AB196" s="20">
        <f t="shared" si="506"/>
        <v>8780744.5810298026</v>
      </c>
      <c r="AC196" s="20">
        <f t="shared" si="506"/>
        <v>8831310.1592600886</v>
      </c>
      <c r="AD196" s="20">
        <f t="shared" si="506"/>
        <v>8881875.7374903765</v>
      </c>
      <c r="AE196" s="20">
        <f t="shared" si="506"/>
        <v>8932441.3157206606</v>
      </c>
      <c r="AF196" s="20">
        <f t="shared" si="506"/>
        <v>8983006.8939509485</v>
      </c>
      <c r="AG196" s="20">
        <f t="shared" si="506"/>
        <v>0</v>
      </c>
      <c r="AH196" s="20">
        <f t="shared" si="506"/>
        <v>15308.765481077633</v>
      </c>
      <c r="AI196" s="20">
        <f t="shared" ref="AI196:BN196" si="507">AI80*$AI$205</f>
        <v>1875.9521404211689</v>
      </c>
      <c r="AJ196" s="20">
        <f t="shared" si="507"/>
        <v>6429.4236686417862</v>
      </c>
      <c r="AK196" s="20">
        <f t="shared" si="507"/>
        <v>32672.781837893865</v>
      </c>
      <c r="AL196" s="20">
        <f t="shared" si="507"/>
        <v>-12092.866159046676</v>
      </c>
      <c r="AM196" s="20">
        <f t="shared" si="507"/>
        <v>4432.5581724053618</v>
      </c>
      <c r="AN196" s="20">
        <f t="shared" si="507"/>
        <v>40343.647350179061</v>
      </c>
      <c r="AO196" s="20">
        <f t="shared" si="507"/>
        <v>27497.040096340606</v>
      </c>
      <c r="AP196" s="20">
        <f t="shared" si="507"/>
        <v>14602.009543517033</v>
      </c>
      <c r="AQ196" s="20">
        <f t="shared" si="507"/>
        <v>50565.578230285821</v>
      </c>
      <c r="AR196" s="20">
        <f t="shared" si="507"/>
        <v>50565.578230285821</v>
      </c>
      <c r="AS196" s="20">
        <f t="shared" si="507"/>
        <v>50565.578230285821</v>
      </c>
      <c r="AT196" s="20">
        <f t="shared" si="507"/>
        <v>50565.578230285821</v>
      </c>
      <c r="AU196" s="20">
        <f t="shared" si="507"/>
        <v>50565.578230285821</v>
      </c>
      <c r="AV196" s="20">
        <f t="shared" si="507"/>
        <v>50565.578230285821</v>
      </c>
      <c r="AW196" s="20">
        <f t="shared" si="507"/>
        <v>50565.578230285821</v>
      </c>
      <c r="AX196" s="20">
        <f t="shared" si="507"/>
        <v>50565.578230285821</v>
      </c>
      <c r="AY196" s="20">
        <f t="shared" si="507"/>
        <v>50565.578230285821</v>
      </c>
      <c r="AZ196" s="20">
        <f t="shared" si="507"/>
        <v>50565.578230285821</v>
      </c>
      <c r="BA196" s="20">
        <f t="shared" si="507"/>
        <v>50565.578230285821</v>
      </c>
      <c r="BB196" s="20">
        <f t="shared" si="507"/>
        <v>50565.578230285821</v>
      </c>
      <c r="BC196" s="20">
        <f t="shared" si="507"/>
        <v>50565.578230285821</v>
      </c>
      <c r="BD196" s="20">
        <f t="shared" si="507"/>
        <v>50565.578230285821</v>
      </c>
      <c r="BE196" s="20">
        <f t="shared" si="507"/>
        <v>50565.578230285821</v>
      </c>
      <c r="BF196" s="20">
        <f t="shared" si="507"/>
        <v>50565.578230285821</v>
      </c>
      <c r="BG196" s="20">
        <f t="shared" si="507"/>
        <v>50565.578230285821</v>
      </c>
      <c r="BH196" s="20">
        <f t="shared" si="507"/>
        <v>50565.578230285821</v>
      </c>
      <c r="BI196" s="20">
        <f t="shared" si="507"/>
        <v>0</v>
      </c>
      <c r="BJ196" s="20">
        <f t="shared" si="507"/>
        <v>0</v>
      </c>
      <c r="BK196" s="20">
        <f t="shared" si="507"/>
        <v>0</v>
      </c>
      <c r="BL196" s="20">
        <f t="shared" si="507"/>
        <v>0</v>
      </c>
      <c r="BM196" s="20">
        <f t="shared" si="507"/>
        <v>-113.71867741143043</v>
      </c>
      <c r="BN196" s="20">
        <f t="shared" si="507"/>
        <v>0</v>
      </c>
      <c r="BO196" s="20">
        <f t="shared" ref="BO196:CT196" si="508">BO80*$AI$205</f>
        <v>0</v>
      </c>
      <c r="BP196" s="20">
        <f t="shared" si="508"/>
        <v>0</v>
      </c>
      <c r="BQ196" s="20">
        <f t="shared" si="508"/>
        <v>0</v>
      </c>
      <c r="BR196" s="20">
        <f t="shared" si="508"/>
        <v>0</v>
      </c>
      <c r="BS196" s="20">
        <f t="shared" si="508"/>
        <v>0</v>
      </c>
      <c r="BT196" s="20">
        <f t="shared" si="508"/>
        <v>0</v>
      </c>
      <c r="BU196" s="20">
        <f t="shared" si="508"/>
        <v>0</v>
      </c>
      <c r="BV196" s="20">
        <f t="shared" si="508"/>
        <v>0</v>
      </c>
      <c r="BW196" s="20">
        <f t="shared" si="508"/>
        <v>0</v>
      </c>
      <c r="BX196" s="20">
        <f t="shared" si="508"/>
        <v>0</v>
      </c>
      <c r="BY196" s="20">
        <f t="shared" si="508"/>
        <v>0</v>
      </c>
      <c r="BZ196" s="20">
        <f t="shared" si="508"/>
        <v>0</v>
      </c>
      <c r="CA196" s="20">
        <f t="shared" si="508"/>
        <v>0</v>
      </c>
      <c r="CB196" s="20">
        <f t="shared" si="508"/>
        <v>0</v>
      </c>
      <c r="CC196" s="20">
        <f t="shared" si="508"/>
        <v>0</v>
      </c>
      <c r="CD196" s="20">
        <f t="shared" si="508"/>
        <v>0</v>
      </c>
      <c r="CE196" s="20">
        <f t="shared" si="508"/>
        <v>0</v>
      </c>
      <c r="CF196" s="20">
        <f t="shared" si="508"/>
        <v>0</v>
      </c>
      <c r="CG196" s="20">
        <f t="shared" si="508"/>
        <v>0</v>
      </c>
      <c r="CH196" s="20">
        <f t="shared" si="508"/>
        <v>0</v>
      </c>
      <c r="CI196" s="20">
        <f t="shared" si="508"/>
        <v>0</v>
      </c>
      <c r="CJ196" s="20">
        <f t="shared" si="508"/>
        <v>0</v>
      </c>
      <c r="CK196" s="20">
        <f t="shared" si="508"/>
        <v>0</v>
      </c>
      <c r="CL196" s="20">
        <f t="shared" si="508"/>
        <v>0</v>
      </c>
      <c r="CM196" s="20">
        <f t="shared" si="508"/>
        <v>0</v>
      </c>
      <c r="CN196" s="20">
        <f t="shared" si="508"/>
        <v>0</v>
      </c>
      <c r="CO196" s="20">
        <f t="shared" si="508"/>
        <v>0</v>
      </c>
      <c r="CP196" s="20">
        <f t="shared" si="508"/>
        <v>0</v>
      </c>
      <c r="CQ196" s="20">
        <f t="shared" si="508"/>
        <v>0</v>
      </c>
      <c r="CR196" s="20">
        <f t="shared" si="508"/>
        <v>28229.583344617458</v>
      </c>
      <c r="CS196" s="20">
        <f t="shared" si="508"/>
        <v>0</v>
      </c>
      <c r="CT196" s="20">
        <f t="shared" si="508"/>
        <v>0</v>
      </c>
      <c r="CU196" s="20">
        <f t="shared" ref="CU196:DM196" si="509">CU80*$AI$205</f>
        <v>0</v>
      </c>
      <c r="CV196" s="20">
        <f t="shared" si="509"/>
        <v>0</v>
      </c>
      <c r="CW196" s="20">
        <f t="shared" si="509"/>
        <v>0</v>
      </c>
      <c r="CX196" s="20">
        <f t="shared" si="509"/>
        <v>0</v>
      </c>
      <c r="CY196" s="20">
        <f t="shared" si="509"/>
        <v>0</v>
      </c>
      <c r="CZ196" s="20">
        <f t="shared" si="509"/>
        <v>0</v>
      </c>
      <c r="DA196" s="20">
        <f t="shared" si="509"/>
        <v>0</v>
      </c>
      <c r="DB196" s="20">
        <f t="shared" si="509"/>
        <v>0</v>
      </c>
      <c r="DC196" s="20">
        <f t="shared" si="509"/>
        <v>0</v>
      </c>
      <c r="DD196" s="20">
        <f t="shared" si="509"/>
        <v>0</v>
      </c>
      <c r="DE196" s="20">
        <f t="shared" si="509"/>
        <v>0</v>
      </c>
      <c r="DF196" s="20">
        <f t="shared" si="509"/>
        <v>0</v>
      </c>
      <c r="DG196" s="20">
        <f t="shared" si="509"/>
        <v>0</v>
      </c>
      <c r="DH196" s="20">
        <f t="shared" si="509"/>
        <v>0</v>
      </c>
      <c r="DI196" s="20">
        <f t="shared" si="509"/>
        <v>0</v>
      </c>
      <c r="DJ196" s="20">
        <f t="shared" si="509"/>
        <v>0</v>
      </c>
      <c r="DK196" s="20">
        <f t="shared" si="509"/>
        <v>0</v>
      </c>
      <c r="DL196" s="20">
        <f t="shared" si="509"/>
        <v>0</v>
      </c>
      <c r="DM196" s="20">
        <f t="shared" si="509"/>
        <v>0</v>
      </c>
      <c r="DN196" s="16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</row>
    <row r="197" spans="1:212" s="33" customFormat="1">
      <c r="B197" s="2" t="s">
        <v>34</v>
      </c>
      <c r="C197" s="20">
        <f t="shared" ref="C197:D197" si="510">C108*$AI$206</f>
        <v>1797483.7986576345</v>
      </c>
      <c r="D197" s="20">
        <f t="shared" si="510"/>
        <v>1811875.7918459596</v>
      </c>
      <c r="E197" s="20">
        <f>E108*$AI$206</f>
        <v>1774911.030446606</v>
      </c>
      <c r="F197" s="20">
        <f t="shared" ref="F197:BQ197" si="511">F108*$AI$206</f>
        <v>1793775.8937734216</v>
      </c>
      <c r="G197" s="20">
        <f t="shared" si="511"/>
        <v>1793775.8937734216</v>
      </c>
      <c r="H197" s="20">
        <f t="shared" si="511"/>
        <v>1800482.6564555799</v>
      </c>
      <c r="I197" s="20">
        <f t="shared" si="511"/>
        <v>1800482.6564555799</v>
      </c>
      <c r="J197" s="20">
        <f t="shared" si="511"/>
        <v>1800482.6564555799</v>
      </c>
      <c r="K197" s="20">
        <f t="shared" si="511"/>
        <v>1800482.6564555799</v>
      </c>
      <c r="L197" s="20">
        <f t="shared" si="511"/>
        <v>1800482.6564555799</v>
      </c>
      <c r="M197" s="20">
        <f t="shared" si="511"/>
        <v>1800482.6564555799</v>
      </c>
      <c r="N197" s="20">
        <f t="shared" si="511"/>
        <v>1800482.6564555799</v>
      </c>
      <c r="O197" s="20">
        <f t="shared" si="511"/>
        <v>1800482.6564555799</v>
      </c>
      <c r="P197" s="20">
        <f t="shared" si="511"/>
        <v>1800482.6564555799</v>
      </c>
      <c r="Q197" s="20">
        <f t="shared" si="511"/>
        <v>1800482.6564555799</v>
      </c>
      <c r="R197" s="20">
        <f t="shared" si="511"/>
        <v>1800482.6564555799</v>
      </c>
      <c r="S197" s="20">
        <f t="shared" si="511"/>
        <v>1810356.7071272423</v>
      </c>
      <c r="T197" s="20">
        <f t="shared" si="511"/>
        <v>1810356.7071272423</v>
      </c>
      <c r="U197" s="20">
        <f t="shared" si="511"/>
        <v>1810356.7071272423</v>
      </c>
      <c r="V197" s="20">
        <f t="shared" si="511"/>
        <v>1810356.7071272423</v>
      </c>
      <c r="W197" s="20">
        <f t="shared" si="511"/>
        <v>1810356.7071272423</v>
      </c>
      <c r="X197" s="20">
        <f t="shared" si="511"/>
        <v>1810356.7071272423</v>
      </c>
      <c r="Y197" s="20">
        <f t="shared" si="511"/>
        <v>1810356.7071272423</v>
      </c>
      <c r="Z197" s="20">
        <f t="shared" si="511"/>
        <v>1810356.7071272423</v>
      </c>
      <c r="AA197" s="20">
        <f t="shared" si="511"/>
        <v>1810356.7071272423</v>
      </c>
      <c r="AB197" s="20">
        <f t="shared" si="511"/>
        <v>1810356.7071272423</v>
      </c>
      <c r="AC197" s="20">
        <f t="shared" si="511"/>
        <v>1810356.7071272423</v>
      </c>
      <c r="AD197" s="20">
        <f t="shared" si="511"/>
        <v>1810356.7071272423</v>
      </c>
      <c r="AE197" s="20">
        <f t="shared" si="511"/>
        <v>1820230.7577989043</v>
      </c>
      <c r="AF197" s="20">
        <f t="shared" si="511"/>
        <v>1820230.7577989043</v>
      </c>
      <c r="AG197" s="20">
        <f t="shared" si="511"/>
        <v>0</v>
      </c>
      <c r="AH197" s="20">
        <f t="shared" si="511"/>
        <v>18864.863326815732</v>
      </c>
      <c r="AI197" s="20">
        <f t="shared" si="511"/>
        <v>0</v>
      </c>
      <c r="AJ197" s="20">
        <f t="shared" si="511"/>
        <v>6706.7626821585272</v>
      </c>
      <c r="AK197" s="20">
        <f t="shared" si="511"/>
        <v>0</v>
      </c>
      <c r="AL197" s="20">
        <f t="shared" si="511"/>
        <v>0</v>
      </c>
      <c r="AM197" s="20">
        <f t="shared" si="511"/>
        <v>0</v>
      </c>
      <c r="AN197" s="20">
        <f t="shared" si="511"/>
        <v>0</v>
      </c>
      <c r="AO197" s="20">
        <f t="shared" si="511"/>
        <v>0</v>
      </c>
      <c r="AP197" s="20">
        <f t="shared" si="511"/>
        <v>0</v>
      </c>
      <c r="AQ197" s="20">
        <f t="shared" si="511"/>
        <v>0</v>
      </c>
      <c r="AR197" s="20">
        <f t="shared" si="511"/>
        <v>0</v>
      </c>
      <c r="AS197" s="20">
        <f t="shared" si="511"/>
        <v>0</v>
      </c>
      <c r="AT197" s="20">
        <f t="shared" si="511"/>
        <v>0</v>
      </c>
      <c r="AU197" s="20">
        <f t="shared" si="511"/>
        <v>9874.0506716621003</v>
      </c>
      <c r="AV197" s="20">
        <f t="shared" si="511"/>
        <v>0</v>
      </c>
      <c r="AW197" s="20">
        <f t="shared" si="511"/>
        <v>0</v>
      </c>
      <c r="AX197" s="20">
        <f t="shared" si="511"/>
        <v>0</v>
      </c>
      <c r="AY197" s="20">
        <f t="shared" si="511"/>
        <v>0</v>
      </c>
      <c r="AZ197" s="20">
        <f t="shared" si="511"/>
        <v>0</v>
      </c>
      <c r="BA197" s="20">
        <f t="shared" si="511"/>
        <v>0</v>
      </c>
      <c r="BB197" s="20">
        <f t="shared" si="511"/>
        <v>0</v>
      </c>
      <c r="BC197" s="20">
        <f t="shared" si="511"/>
        <v>0</v>
      </c>
      <c r="BD197" s="20">
        <f t="shared" si="511"/>
        <v>0</v>
      </c>
      <c r="BE197" s="20">
        <f t="shared" si="511"/>
        <v>0</v>
      </c>
      <c r="BF197" s="20">
        <f t="shared" si="511"/>
        <v>0</v>
      </c>
      <c r="BG197" s="20">
        <f t="shared" si="511"/>
        <v>9874.0506716621003</v>
      </c>
      <c r="BH197" s="20">
        <f t="shared" si="511"/>
        <v>0</v>
      </c>
      <c r="BI197" s="20">
        <f t="shared" si="511"/>
        <v>0</v>
      </c>
      <c r="BJ197" s="20">
        <f t="shared" si="511"/>
        <v>0</v>
      </c>
      <c r="BK197" s="20">
        <f t="shared" si="511"/>
        <v>0</v>
      </c>
      <c r="BL197" s="20">
        <f t="shared" si="511"/>
        <v>0</v>
      </c>
      <c r="BM197" s="20">
        <f t="shared" si="511"/>
        <v>0</v>
      </c>
      <c r="BN197" s="20">
        <f t="shared" si="511"/>
        <v>0</v>
      </c>
      <c r="BO197" s="20">
        <f t="shared" si="511"/>
        <v>0</v>
      </c>
      <c r="BP197" s="20">
        <f t="shared" si="511"/>
        <v>0</v>
      </c>
      <c r="BQ197" s="20">
        <f t="shared" si="511"/>
        <v>0</v>
      </c>
      <c r="BR197" s="20">
        <f t="shared" ref="BR197:DM197" si="512">BR108*$AI$206</f>
        <v>0</v>
      </c>
      <c r="BS197" s="20">
        <f t="shared" si="512"/>
        <v>0</v>
      </c>
      <c r="BT197" s="20">
        <f t="shared" si="512"/>
        <v>0</v>
      </c>
      <c r="BU197" s="20">
        <f t="shared" si="512"/>
        <v>0</v>
      </c>
      <c r="BV197" s="20">
        <f t="shared" si="512"/>
        <v>0</v>
      </c>
      <c r="BW197" s="20">
        <f t="shared" si="512"/>
        <v>0</v>
      </c>
      <c r="BX197" s="20">
        <f t="shared" si="512"/>
        <v>0</v>
      </c>
      <c r="BY197" s="20">
        <f t="shared" si="512"/>
        <v>0</v>
      </c>
      <c r="BZ197" s="20">
        <f t="shared" si="512"/>
        <v>0</v>
      </c>
      <c r="CA197" s="20">
        <f t="shared" si="512"/>
        <v>0</v>
      </c>
      <c r="CB197" s="20">
        <f t="shared" si="512"/>
        <v>0</v>
      </c>
      <c r="CC197" s="20">
        <f t="shared" si="512"/>
        <v>0</v>
      </c>
      <c r="CD197" s="20">
        <f t="shared" si="512"/>
        <v>0</v>
      </c>
      <c r="CE197" s="20">
        <f t="shared" si="512"/>
        <v>0</v>
      </c>
      <c r="CF197" s="20">
        <f t="shared" si="512"/>
        <v>0</v>
      </c>
      <c r="CG197" s="20">
        <f t="shared" si="512"/>
        <v>0</v>
      </c>
      <c r="CH197" s="20">
        <f t="shared" si="512"/>
        <v>0</v>
      </c>
      <c r="CI197" s="20">
        <f t="shared" si="512"/>
        <v>0</v>
      </c>
      <c r="CJ197" s="20">
        <f t="shared" si="512"/>
        <v>0</v>
      </c>
      <c r="CK197" s="20">
        <f t="shared" si="512"/>
        <v>0</v>
      </c>
      <c r="CL197" s="20">
        <f t="shared" si="512"/>
        <v>0</v>
      </c>
      <c r="CM197" s="20">
        <f t="shared" si="512"/>
        <v>0</v>
      </c>
      <c r="CN197" s="20">
        <f t="shared" si="512"/>
        <v>0</v>
      </c>
      <c r="CO197" s="20">
        <f t="shared" si="512"/>
        <v>0</v>
      </c>
      <c r="CP197" s="20">
        <f t="shared" si="512"/>
        <v>0</v>
      </c>
      <c r="CQ197" s="20">
        <f t="shared" si="512"/>
        <v>0</v>
      </c>
      <c r="CR197" s="20">
        <f t="shared" si="512"/>
        <v>0</v>
      </c>
      <c r="CS197" s="20">
        <f t="shared" si="512"/>
        <v>0</v>
      </c>
      <c r="CT197" s="20">
        <f t="shared" si="512"/>
        <v>0</v>
      </c>
      <c r="CU197" s="20">
        <f t="shared" si="512"/>
        <v>0</v>
      </c>
      <c r="CV197" s="20">
        <f t="shared" si="512"/>
        <v>0</v>
      </c>
      <c r="CW197" s="20">
        <f t="shared" si="512"/>
        <v>0</v>
      </c>
      <c r="CX197" s="20">
        <f t="shared" si="512"/>
        <v>0</v>
      </c>
      <c r="CY197" s="20">
        <f t="shared" si="512"/>
        <v>0</v>
      </c>
      <c r="CZ197" s="20">
        <f t="shared" si="512"/>
        <v>0</v>
      </c>
      <c r="DA197" s="20">
        <f t="shared" si="512"/>
        <v>0</v>
      </c>
      <c r="DB197" s="20">
        <f t="shared" si="512"/>
        <v>0</v>
      </c>
      <c r="DC197" s="20">
        <f t="shared" si="512"/>
        <v>0</v>
      </c>
      <c r="DD197" s="20">
        <f t="shared" si="512"/>
        <v>0</v>
      </c>
      <c r="DE197" s="20">
        <f t="shared" si="512"/>
        <v>0</v>
      </c>
      <c r="DF197" s="20">
        <f t="shared" si="512"/>
        <v>0</v>
      </c>
      <c r="DG197" s="20">
        <f t="shared" si="512"/>
        <v>0</v>
      </c>
      <c r="DH197" s="20">
        <f t="shared" si="512"/>
        <v>0</v>
      </c>
      <c r="DI197" s="20">
        <f t="shared" si="512"/>
        <v>0</v>
      </c>
      <c r="DJ197" s="20">
        <f t="shared" si="512"/>
        <v>0</v>
      </c>
      <c r="DK197" s="20">
        <f t="shared" si="512"/>
        <v>0</v>
      </c>
      <c r="DL197" s="20">
        <f t="shared" si="512"/>
        <v>0</v>
      </c>
      <c r="DM197" s="20">
        <f t="shared" si="512"/>
        <v>0</v>
      </c>
      <c r="DN197" s="16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</row>
    <row r="198" spans="1:212" s="33" customFormat="1">
      <c r="B198" s="2" t="s">
        <v>75</v>
      </c>
      <c r="C198" s="20">
        <f t="shared" ref="C198:D198" si="513">C190</f>
        <v>562188993.79519427</v>
      </c>
      <c r="D198" s="20">
        <f t="shared" si="513"/>
        <v>638202422.87671614</v>
      </c>
      <c r="E198" s="20">
        <f>E190</f>
        <v>540211054.6400001</v>
      </c>
      <c r="F198" s="20">
        <f t="shared" ref="F198:BQ198" si="514">F190</f>
        <v>543032591.88000011</v>
      </c>
      <c r="G198" s="20">
        <f t="shared" si="514"/>
        <v>544855321.99000001</v>
      </c>
      <c r="H198" s="20">
        <f t="shared" si="514"/>
        <v>548796716.09000027</v>
      </c>
      <c r="I198" s="20">
        <f t="shared" si="514"/>
        <v>551926596.49000001</v>
      </c>
      <c r="J198" s="20">
        <f t="shared" si="514"/>
        <v>553866283.54999995</v>
      </c>
      <c r="K198" s="20">
        <f t="shared" si="514"/>
        <v>557143051.85000002</v>
      </c>
      <c r="L198" s="20">
        <f t="shared" si="514"/>
        <v>563930728.75717938</v>
      </c>
      <c r="M198" s="20">
        <f t="shared" si="514"/>
        <v>570557726.10634983</v>
      </c>
      <c r="N198" s="20">
        <f t="shared" si="514"/>
        <v>575624020.90370893</v>
      </c>
      <c r="O198" s="20">
        <f t="shared" si="514"/>
        <v>580840821.34031355</v>
      </c>
      <c r="P198" s="20">
        <f t="shared" si="514"/>
        <v>586805580.17275</v>
      </c>
      <c r="Q198" s="20">
        <f t="shared" si="514"/>
        <v>591053492.44722462</v>
      </c>
      <c r="R198" s="20">
        <f t="shared" si="514"/>
        <v>595423808.85409141</v>
      </c>
      <c r="S198" s="20">
        <f t="shared" si="514"/>
        <v>599225563.15003097</v>
      </c>
      <c r="T198" s="20">
        <f t="shared" si="514"/>
        <v>604630063.41012061</v>
      </c>
      <c r="U198" s="20">
        <f t="shared" si="514"/>
        <v>610569280.58349419</v>
      </c>
      <c r="V198" s="20">
        <f t="shared" si="514"/>
        <v>617723417.72303319</v>
      </c>
      <c r="W198" s="20">
        <f t="shared" si="514"/>
        <v>624036906.28150332</v>
      </c>
      <c r="X198" s="20">
        <f t="shared" si="514"/>
        <v>631699605.06658971</v>
      </c>
      <c r="Y198" s="20">
        <f t="shared" si="514"/>
        <v>638600436.64163315</v>
      </c>
      <c r="Z198" s="20">
        <f t="shared" si="514"/>
        <v>643786324.06193876</v>
      </c>
      <c r="AA198" s="20">
        <f t="shared" si="514"/>
        <v>647245281.99387598</v>
      </c>
      <c r="AB198" s="20">
        <f t="shared" si="514"/>
        <v>651433349.52928829</v>
      </c>
      <c r="AC198" s="20">
        <f t="shared" si="514"/>
        <v>653967632.78901637</v>
      </c>
      <c r="AD198" s="20">
        <f t="shared" si="514"/>
        <v>656193216.49272621</v>
      </c>
      <c r="AE198" s="20">
        <f t="shared" si="514"/>
        <v>657509761.06116152</v>
      </c>
      <c r="AF198" s="20">
        <f t="shared" si="514"/>
        <v>659423288.64293063</v>
      </c>
      <c r="AG198" s="20">
        <f t="shared" si="514"/>
        <v>0</v>
      </c>
      <c r="AH198" s="20">
        <f t="shared" si="514"/>
        <v>2962044.6500000004</v>
      </c>
      <c r="AI198" s="20">
        <f t="shared" si="514"/>
        <v>2344369.29</v>
      </c>
      <c r="AJ198" s="20">
        <f t="shared" si="514"/>
        <v>4289432.1000000006</v>
      </c>
      <c r="AK198" s="20">
        <f t="shared" si="514"/>
        <v>3837260.8100000005</v>
      </c>
      <c r="AL198" s="20">
        <f t="shared" si="514"/>
        <v>2376963.9600000004</v>
      </c>
      <c r="AM198" s="20">
        <f t="shared" si="514"/>
        <v>3571354.8000000003</v>
      </c>
      <c r="AN198" s="20">
        <f t="shared" si="514"/>
        <v>7669431.0899999999</v>
      </c>
      <c r="AO198" s="20">
        <f t="shared" si="514"/>
        <v>7487878.4299999997</v>
      </c>
      <c r="AP198" s="20">
        <f t="shared" si="514"/>
        <v>5724432.5800000001</v>
      </c>
      <c r="AQ198" s="20">
        <f t="shared" si="514"/>
        <v>5894489.6767999986</v>
      </c>
      <c r="AR198" s="20">
        <f t="shared" si="514"/>
        <v>6739611.7197999991</v>
      </c>
      <c r="AS198" s="20">
        <f t="shared" si="514"/>
        <v>4799737.9531999985</v>
      </c>
      <c r="AT198" s="20">
        <f t="shared" si="514"/>
        <v>4938043.0126999989</v>
      </c>
      <c r="AU198" s="20">
        <f t="shared" si="514"/>
        <v>4295621.7557999995</v>
      </c>
      <c r="AV198" s="20">
        <f t="shared" si="514"/>
        <v>6106572.673899998</v>
      </c>
      <c r="AW198" s="20">
        <f t="shared" si="514"/>
        <v>6710752.0676999995</v>
      </c>
      <c r="AX198" s="20">
        <f t="shared" si="514"/>
        <v>8083496.3935999973</v>
      </c>
      <c r="AY198" s="20">
        <f t="shared" si="514"/>
        <v>7133643.2329999981</v>
      </c>
      <c r="AZ198" s="20">
        <f t="shared" si="514"/>
        <v>8658122.8156999983</v>
      </c>
      <c r="BA198" s="20">
        <f t="shared" si="514"/>
        <v>7797285.1319000004</v>
      </c>
      <c r="BB198" s="20">
        <f t="shared" si="514"/>
        <v>5859560.9004999977</v>
      </c>
      <c r="BC198" s="20">
        <f t="shared" si="514"/>
        <v>3908294.3789119991</v>
      </c>
      <c r="BD198" s="20">
        <f t="shared" si="514"/>
        <v>4732119.0743679982</v>
      </c>
      <c r="BE198" s="20">
        <f t="shared" si="514"/>
        <v>2863499.705248001</v>
      </c>
      <c r="BF198" s="20">
        <f t="shared" si="514"/>
        <v>2514698.4872800005</v>
      </c>
      <c r="BG198" s="20">
        <f t="shared" si="514"/>
        <v>1487570.4873120002</v>
      </c>
      <c r="BH198" s="20">
        <f t="shared" si="514"/>
        <v>2162104.6681919983</v>
      </c>
      <c r="BI198" s="20">
        <f t="shared" si="514"/>
        <v>0</v>
      </c>
      <c r="BJ198" s="20">
        <f t="shared" si="514"/>
        <v>0</v>
      </c>
      <c r="BK198" s="20">
        <f t="shared" si="514"/>
        <v>-140507.41</v>
      </c>
      <c r="BL198" s="20">
        <f t="shared" si="514"/>
        <v>-521639.18000000011</v>
      </c>
      <c r="BM198" s="20">
        <f t="shared" si="514"/>
        <v>-348038</v>
      </c>
      <c r="BN198" s="20">
        <f t="shared" si="514"/>
        <v>-707380.41</v>
      </c>
      <c r="BO198" s="20">
        <f t="shared" si="514"/>
        <v>-437276.9</v>
      </c>
      <c r="BP198" s="20">
        <f t="shared" si="514"/>
        <v>-294586.5</v>
      </c>
      <c r="BQ198" s="20">
        <f t="shared" si="514"/>
        <v>-881754.18282074807</v>
      </c>
      <c r="BR198" s="20">
        <f t="shared" ref="BR198:DM198" si="515">BR190</f>
        <v>-860881.08082939382</v>
      </c>
      <c r="BS198" s="20">
        <f t="shared" si="515"/>
        <v>-658137.78264097637</v>
      </c>
      <c r="BT198" s="20">
        <f t="shared" si="515"/>
        <v>-677689.24019527505</v>
      </c>
      <c r="BU198" s="20">
        <f t="shared" si="515"/>
        <v>-774852.88736343349</v>
      </c>
      <c r="BV198" s="20">
        <f t="shared" si="515"/>
        <v>-551825.67872548627</v>
      </c>
      <c r="BW198" s="20">
        <f t="shared" si="515"/>
        <v>-567726.60583315731</v>
      </c>
      <c r="BX198" s="20">
        <f t="shared" si="515"/>
        <v>-493867.45986037102</v>
      </c>
      <c r="BY198" s="20">
        <f t="shared" si="515"/>
        <v>-702072.41381057934</v>
      </c>
      <c r="BZ198" s="20">
        <f t="shared" si="515"/>
        <v>-771534.89432649151</v>
      </c>
      <c r="CA198" s="20">
        <f t="shared" si="515"/>
        <v>-929359.25406081602</v>
      </c>
      <c r="CB198" s="20">
        <f t="shared" si="515"/>
        <v>-820154.67452992976</v>
      </c>
      <c r="CC198" s="20">
        <f t="shared" si="515"/>
        <v>-995424.03061336139</v>
      </c>
      <c r="CD198" s="20">
        <f t="shared" si="515"/>
        <v>-896453.55685683002</v>
      </c>
      <c r="CE198" s="20">
        <f t="shared" si="515"/>
        <v>-673673.48019405489</v>
      </c>
      <c r="CF198" s="20">
        <f t="shared" si="515"/>
        <v>-449336.44697503548</v>
      </c>
      <c r="CG198" s="20">
        <f t="shared" si="515"/>
        <v>-544051.53895578324</v>
      </c>
      <c r="CH198" s="20">
        <f t="shared" si="515"/>
        <v>-329216.44551974244</v>
      </c>
      <c r="CI198" s="20">
        <f t="shared" si="515"/>
        <v>-289114.78357023076</v>
      </c>
      <c r="CJ198" s="20">
        <f t="shared" si="515"/>
        <v>-171025.91887660531</v>
      </c>
      <c r="CK198" s="20">
        <f t="shared" si="515"/>
        <v>-248577.08642305047</v>
      </c>
      <c r="CL198" s="20">
        <f t="shared" si="515"/>
        <v>0</v>
      </c>
      <c r="CM198" s="20">
        <f t="shared" si="515"/>
        <v>0</v>
      </c>
      <c r="CN198" s="20">
        <f t="shared" si="515"/>
        <v>0</v>
      </c>
      <c r="CO198" s="20">
        <f t="shared" si="515"/>
        <v>0</v>
      </c>
      <c r="CP198" s="20">
        <f t="shared" si="515"/>
        <v>0</v>
      </c>
      <c r="CQ198" s="20">
        <f t="shared" si="515"/>
        <v>0</v>
      </c>
      <c r="CR198" s="20">
        <f t="shared" si="515"/>
        <v>0</v>
      </c>
      <c r="CS198" s="20">
        <f t="shared" si="515"/>
        <v>0</v>
      </c>
      <c r="CT198" s="20">
        <f t="shared" si="515"/>
        <v>0</v>
      </c>
      <c r="CU198" s="20">
        <f t="shared" si="515"/>
        <v>0</v>
      </c>
      <c r="CV198" s="20">
        <f t="shared" si="515"/>
        <v>0</v>
      </c>
      <c r="CW198" s="20">
        <f t="shared" si="515"/>
        <v>0</v>
      </c>
      <c r="CX198" s="20">
        <f t="shared" si="515"/>
        <v>0</v>
      </c>
      <c r="CY198" s="20">
        <f t="shared" si="515"/>
        <v>0</v>
      </c>
      <c r="CZ198" s="20">
        <f t="shared" si="515"/>
        <v>0</v>
      </c>
      <c r="DA198" s="20">
        <f t="shared" si="515"/>
        <v>0</v>
      </c>
      <c r="DB198" s="20">
        <f t="shared" si="515"/>
        <v>0</v>
      </c>
      <c r="DC198" s="20">
        <f t="shared" si="515"/>
        <v>0</v>
      </c>
      <c r="DD198" s="20">
        <f t="shared" si="515"/>
        <v>0</v>
      </c>
      <c r="DE198" s="20">
        <f t="shared" si="515"/>
        <v>0</v>
      </c>
      <c r="DF198" s="20">
        <f t="shared" si="515"/>
        <v>0</v>
      </c>
      <c r="DG198" s="20">
        <f t="shared" si="515"/>
        <v>0</v>
      </c>
      <c r="DH198" s="20">
        <f t="shared" si="515"/>
        <v>0</v>
      </c>
      <c r="DI198" s="20">
        <f t="shared" si="515"/>
        <v>0</v>
      </c>
      <c r="DJ198" s="20">
        <f t="shared" si="515"/>
        <v>0</v>
      </c>
      <c r="DK198" s="20">
        <f t="shared" si="515"/>
        <v>0</v>
      </c>
      <c r="DL198" s="20">
        <f t="shared" si="515"/>
        <v>0</v>
      </c>
      <c r="DM198" s="20">
        <f t="shared" si="515"/>
        <v>0</v>
      </c>
      <c r="DN198" s="16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  <c r="GG198" s="34"/>
      <c r="GH198" s="34"/>
      <c r="GI198" s="34"/>
      <c r="GJ198" s="34"/>
      <c r="GK198" s="34"/>
      <c r="GL198" s="34"/>
      <c r="GM198" s="34"/>
      <c r="GN198" s="34"/>
      <c r="GO198" s="34"/>
      <c r="GP198" s="34"/>
      <c r="GQ198" s="34"/>
      <c r="GR198" s="34"/>
      <c r="GS198" s="34"/>
      <c r="GT198" s="34"/>
      <c r="GU198" s="34"/>
      <c r="GV198" s="34"/>
      <c r="GW198" s="34"/>
      <c r="GX198" s="34"/>
      <c r="GY198" s="34"/>
      <c r="GZ198" s="34"/>
      <c r="HA198" s="34"/>
      <c r="HB198" s="34"/>
      <c r="HC198" s="34"/>
      <c r="HD198" s="34"/>
    </row>
    <row r="199" spans="1:212" s="33" customFormat="1">
      <c r="B199" s="131" t="s">
        <v>186</v>
      </c>
      <c r="C199" s="30">
        <f t="shared" ref="C199:D199" si="516">SUM(C195:C198)</f>
        <v>582050651.30770981</v>
      </c>
      <c r="D199" s="30">
        <f t="shared" si="516"/>
        <v>659358124.89093328</v>
      </c>
      <c r="E199" s="30">
        <f>SUM(E195:E198)</f>
        <v>559977352.20406818</v>
      </c>
      <c r="F199" s="27">
        <f t="shared" ref="F199:BQ199" si="517">SUM(F195:F198)</f>
        <v>562914592.51092398</v>
      </c>
      <c r="G199" s="27">
        <f t="shared" si="517"/>
        <v>564742024.42279398</v>
      </c>
      <c r="H199" s="27">
        <f t="shared" si="517"/>
        <v>568461432.24743366</v>
      </c>
      <c r="I199" s="27">
        <f t="shared" si="517"/>
        <v>571625135.70101619</v>
      </c>
      <c r="J199" s="27">
        <f t="shared" si="517"/>
        <v>573566257.14152551</v>
      </c>
      <c r="K199" s="27">
        <f t="shared" si="517"/>
        <v>576849925.41055477</v>
      </c>
      <c r="L199" s="27">
        <f t="shared" si="517"/>
        <v>583719304.96205938</v>
      </c>
      <c r="M199" s="27">
        <f t="shared" si="517"/>
        <v>590403595.89874637</v>
      </c>
      <c r="N199" s="27">
        <f t="shared" si="517"/>
        <v>595535404.92590785</v>
      </c>
      <c r="O199" s="27">
        <f t="shared" si="517"/>
        <v>600854949.10056484</v>
      </c>
      <c r="P199" s="27">
        <f t="shared" si="517"/>
        <v>606922451.67105353</v>
      </c>
      <c r="Q199" s="27">
        <f t="shared" si="517"/>
        <v>611273107.68358052</v>
      </c>
      <c r="R199" s="27">
        <f t="shared" si="517"/>
        <v>615746167.82849956</v>
      </c>
      <c r="S199" s="27">
        <f t="shared" si="517"/>
        <v>619660539.91316319</v>
      </c>
      <c r="T199" s="27">
        <f t="shared" si="517"/>
        <v>625167783.91130507</v>
      </c>
      <c r="U199" s="27">
        <f t="shared" si="517"/>
        <v>631209744.82273102</v>
      </c>
      <c r="V199" s="27">
        <f t="shared" si="517"/>
        <v>638466625.70032227</v>
      </c>
      <c r="W199" s="27">
        <f t="shared" si="517"/>
        <v>644882857.99684477</v>
      </c>
      <c r="X199" s="27">
        <f t="shared" si="517"/>
        <v>652648300.51998341</v>
      </c>
      <c r="Y199" s="27">
        <f t="shared" si="517"/>
        <v>659651875.83307922</v>
      </c>
      <c r="Z199" s="27">
        <f t="shared" si="517"/>
        <v>664940506.9914372</v>
      </c>
      <c r="AA199" s="27">
        <f t="shared" si="517"/>
        <v>668502208.66142666</v>
      </c>
      <c r="AB199" s="27">
        <f t="shared" si="517"/>
        <v>672793019.93489134</v>
      </c>
      <c r="AC199" s="27">
        <f t="shared" si="517"/>
        <v>675430046.93267167</v>
      </c>
      <c r="AD199" s="27">
        <f t="shared" si="517"/>
        <v>677758374.37443388</v>
      </c>
      <c r="AE199" s="27">
        <f t="shared" si="517"/>
        <v>679187536.73159313</v>
      </c>
      <c r="AF199" s="27">
        <f t="shared" si="517"/>
        <v>681203808.05141461</v>
      </c>
      <c r="AG199" s="27">
        <f t="shared" si="517"/>
        <v>0</v>
      </c>
      <c r="AH199" s="27">
        <f t="shared" si="517"/>
        <v>3077747.7168558305</v>
      </c>
      <c r="AI199" s="27">
        <f t="shared" si="517"/>
        <v>2349071.0918700737</v>
      </c>
      <c r="AJ199" s="27">
        <f t="shared" si="517"/>
        <v>4303081.3561608149</v>
      </c>
      <c r="AK199" s="27">
        <f t="shared" si="517"/>
        <v>3871083.8635827368</v>
      </c>
      <c r="AL199" s="27">
        <f t="shared" si="517"/>
        <v>2378398.3405094533</v>
      </c>
      <c r="AM199" s="27">
        <f t="shared" si="517"/>
        <v>3582330.6022433722</v>
      </c>
      <c r="AN199" s="27">
        <f t="shared" si="517"/>
        <v>7751133.7343252953</v>
      </c>
      <c r="AO199" s="27">
        <f t="shared" si="517"/>
        <v>7545172.0175164808</v>
      </c>
      <c r="AP199" s="27">
        <f t="shared" si="517"/>
        <v>5789946.809802426</v>
      </c>
      <c r="AQ199" s="27">
        <f t="shared" si="517"/>
        <v>5997233.4148523137</v>
      </c>
      <c r="AR199" s="27">
        <f t="shared" si="517"/>
        <v>6842355.4578523142</v>
      </c>
      <c r="AS199" s="27">
        <f t="shared" si="517"/>
        <v>4902481.6912523136</v>
      </c>
      <c r="AT199" s="27">
        <f t="shared" si="517"/>
        <v>5040786.750752314</v>
      </c>
      <c r="AU199" s="27">
        <f t="shared" si="517"/>
        <v>4408239.5445239767</v>
      </c>
      <c r="AV199" s="27">
        <f t="shared" si="517"/>
        <v>6209316.411952313</v>
      </c>
      <c r="AW199" s="27">
        <f t="shared" si="517"/>
        <v>6813495.8057523146</v>
      </c>
      <c r="AX199" s="27">
        <f t="shared" si="517"/>
        <v>8186240.1316523124</v>
      </c>
      <c r="AY199" s="27">
        <f t="shared" si="517"/>
        <v>7236386.9710523132</v>
      </c>
      <c r="AZ199" s="27">
        <f t="shared" si="517"/>
        <v>8760866.5537523124</v>
      </c>
      <c r="BA199" s="27">
        <f t="shared" si="517"/>
        <v>7900028.8699523155</v>
      </c>
      <c r="BB199" s="27">
        <f t="shared" si="517"/>
        <v>5962304.6385523127</v>
      </c>
      <c r="BC199" s="27">
        <f t="shared" si="517"/>
        <v>4011038.1169643141</v>
      </c>
      <c r="BD199" s="27">
        <f t="shared" si="517"/>
        <v>4834862.8124203132</v>
      </c>
      <c r="BE199" s="27">
        <f t="shared" si="517"/>
        <v>2966243.4433003161</v>
      </c>
      <c r="BF199" s="27">
        <f t="shared" si="517"/>
        <v>2617442.2253323151</v>
      </c>
      <c r="BG199" s="27">
        <f t="shared" si="517"/>
        <v>1600188.2760359773</v>
      </c>
      <c r="BH199" s="27">
        <f t="shared" si="517"/>
        <v>2264848.4062443133</v>
      </c>
      <c r="BI199" s="27">
        <f t="shared" si="517"/>
        <v>0</v>
      </c>
      <c r="BJ199" s="27">
        <f t="shared" si="517"/>
        <v>0</v>
      </c>
      <c r="BK199" s="27">
        <f t="shared" si="517"/>
        <v>-140507.41</v>
      </c>
      <c r="BL199" s="27">
        <f t="shared" si="517"/>
        <v>-521639.18000000011</v>
      </c>
      <c r="BM199" s="27">
        <f t="shared" si="517"/>
        <v>-583673.53152132966</v>
      </c>
      <c r="BN199" s="27">
        <f t="shared" si="517"/>
        <v>-707380.41</v>
      </c>
      <c r="BO199" s="27">
        <f t="shared" si="517"/>
        <v>-437276.9</v>
      </c>
      <c r="BP199" s="27">
        <f t="shared" si="517"/>
        <v>-301001.43084952357</v>
      </c>
      <c r="BQ199" s="27">
        <f t="shared" si="517"/>
        <v>-881754.18282074807</v>
      </c>
      <c r="BR199" s="27">
        <f t="shared" ref="BR199:DM199" si="518">SUM(BR195:BR198)</f>
        <v>-860881.08082939382</v>
      </c>
      <c r="BS199" s="27">
        <f t="shared" si="518"/>
        <v>-658137.78264097637</v>
      </c>
      <c r="BT199" s="27">
        <f t="shared" si="518"/>
        <v>-677689.24019527505</v>
      </c>
      <c r="BU199" s="27">
        <f t="shared" si="518"/>
        <v>-774852.88736343349</v>
      </c>
      <c r="BV199" s="27">
        <f t="shared" si="518"/>
        <v>-551825.67872548627</v>
      </c>
      <c r="BW199" s="27">
        <f t="shared" si="518"/>
        <v>-567726.60583315731</v>
      </c>
      <c r="BX199" s="27">
        <f t="shared" si="518"/>
        <v>-493867.45986037102</v>
      </c>
      <c r="BY199" s="27">
        <f t="shared" si="518"/>
        <v>-702072.41381057934</v>
      </c>
      <c r="BZ199" s="27">
        <f t="shared" si="518"/>
        <v>-771534.89432649151</v>
      </c>
      <c r="CA199" s="27">
        <f t="shared" si="518"/>
        <v>-929359.25406081602</v>
      </c>
      <c r="CB199" s="27">
        <f t="shared" si="518"/>
        <v>-820154.67452992976</v>
      </c>
      <c r="CC199" s="27">
        <f t="shared" si="518"/>
        <v>-995424.03061336139</v>
      </c>
      <c r="CD199" s="27">
        <f t="shared" si="518"/>
        <v>-896453.55685683002</v>
      </c>
      <c r="CE199" s="27">
        <f t="shared" si="518"/>
        <v>-673673.48019405489</v>
      </c>
      <c r="CF199" s="27">
        <f t="shared" si="518"/>
        <v>-449336.44697503548</v>
      </c>
      <c r="CG199" s="27">
        <f t="shared" si="518"/>
        <v>-544051.53895578324</v>
      </c>
      <c r="CH199" s="27">
        <f t="shared" si="518"/>
        <v>-329216.44551974244</v>
      </c>
      <c r="CI199" s="27">
        <f t="shared" si="518"/>
        <v>-289114.78357023076</v>
      </c>
      <c r="CJ199" s="27">
        <f t="shared" si="518"/>
        <v>-171025.91887660531</v>
      </c>
      <c r="CK199" s="27">
        <f t="shared" si="518"/>
        <v>-248577.08642305047</v>
      </c>
      <c r="CL199" s="27">
        <f t="shared" si="518"/>
        <v>0</v>
      </c>
      <c r="CM199" s="27">
        <f t="shared" si="518"/>
        <v>0</v>
      </c>
      <c r="CN199" s="27">
        <f t="shared" si="518"/>
        <v>0</v>
      </c>
      <c r="CO199" s="27">
        <f t="shared" si="518"/>
        <v>0</v>
      </c>
      <c r="CP199" s="27">
        <f t="shared" si="518"/>
        <v>0</v>
      </c>
      <c r="CQ199" s="27">
        <f t="shared" si="518"/>
        <v>0</v>
      </c>
      <c r="CR199" s="27">
        <f t="shared" si="518"/>
        <v>2339.0976352793405</v>
      </c>
      <c r="CS199" s="27">
        <f t="shared" si="518"/>
        <v>0</v>
      </c>
      <c r="CT199" s="27">
        <f t="shared" si="518"/>
        <v>0</v>
      </c>
      <c r="CU199" s="27">
        <f t="shared" si="518"/>
        <v>0</v>
      </c>
      <c r="CV199" s="27">
        <f t="shared" si="518"/>
        <v>0</v>
      </c>
      <c r="CW199" s="27">
        <f t="shared" si="518"/>
        <v>0</v>
      </c>
      <c r="CX199" s="27">
        <f t="shared" si="518"/>
        <v>0</v>
      </c>
      <c r="CY199" s="27">
        <f t="shared" si="518"/>
        <v>0</v>
      </c>
      <c r="CZ199" s="27">
        <f t="shared" si="518"/>
        <v>0</v>
      </c>
      <c r="DA199" s="27">
        <f t="shared" si="518"/>
        <v>0</v>
      </c>
      <c r="DB199" s="27">
        <f t="shared" si="518"/>
        <v>0</v>
      </c>
      <c r="DC199" s="27">
        <f t="shared" si="518"/>
        <v>0</v>
      </c>
      <c r="DD199" s="27">
        <f t="shared" si="518"/>
        <v>0</v>
      </c>
      <c r="DE199" s="27">
        <f t="shared" si="518"/>
        <v>0</v>
      </c>
      <c r="DF199" s="27">
        <f t="shared" si="518"/>
        <v>0</v>
      </c>
      <c r="DG199" s="27">
        <f t="shared" si="518"/>
        <v>0</v>
      </c>
      <c r="DH199" s="27">
        <f t="shared" si="518"/>
        <v>0</v>
      </c>
      <c r="DI199" s="27">
        <f t="shared" si="518"/>
        <v>0</v>
      </c>
      <c r="DJ199" s="27">
        <f t="shared" si="518"/>
        <v>0</v>
      </c>
      <c r="DK199" s="27">
        <f t="shared" si="518"/>
        <v>0</v>
      </c>
      <c r="DL199" s="27">
        <f t="shared" si="518"/>
        <v>0</v>
      </c>
      <c r="DM199" s="27">
        <f t="shared" si="518"/>
        <v>0</v>
      </c>
      <c r="DN199" s="16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</row>
    <row r="200" spans="1:212" s="33" customFormat="1">
      <c r="C200" s="34"/>
      <c r="D200" s="34"/>
      <c r="E200" s="20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</row>
    <row r="201" spans="1:212">
      <c r="B201" s="92" t="s">
        <v>111</v>
      </c>
      <c r="AU201" s="72"/>
    </row>
    <row r="202" spans="1:212">
      <c r="A202" s="36" t="s">
        <v>9</v>
      </c>
      <c r="B202" s="33"/>
      <c r="C202" s="20"/>
      <c r="D202" s="20"/>
      <c r="E202" s="20"/>
      <c r="F202" s="20"/>
      <c r="G202" s="20"/>
      <c r="H202" s="20"/>
      <c r="I202" s="20"/>
      <c r="J202" s="20"/>
      <c r="K202" s="20"/>
      <c r="AI202" s="44" t="s">
        <v>126</v>
      </c>
      <c r="AU202" s="86"/>
    </row>
    <row r="203" spans="1:212">
      <c r="A203" s="33"/>
      <c r="B203" s="33" t="s">
        <v>140</v>
      </c>
      <c r="C203" s="82">
        <f t="shared" ref="C203:C204" si="519">SUM(E203:Q203)/13</f>
        <v>0</v>
      </c>
      <c r="D203" s="82">
        <f>SUM(T203:AF203)/13</f>
        <v>0</v>
      </c>
      <c r="E203" s="84">
        <f>'[24]CWIP Summary'!L7</f>
        <v>0</v>
      </c>
      <c r="F203" s="84">
        <f>'[24]CWIP Summary'!M7</f>
        <v>0</v>
      </c>
      <c r="G203" s="84">
        <f>'[24]CWIP Summary'!N7</f>
        <v>0</v>
      </c>
      <c r="H203" s="84">
        <f>'[24]CWIP Summary'!O7</f>
        <v>0</v>
      </c>
      <c r="I203" s="84">
        <f>'[24]CWIP Summary'!P7</f>
        <v>0</v>
      </c>
      <c r="J203" s="84">
        <f>'[24]CWIP Summary'!Q7</f>
        <v>0</v>
      </c>
      <c r="K203" s="84">
        <f>'[24]CWIP Summary'!R7</f>
        <v>0</v>
      </c>
      <c r="L203" s="84">
        <f>K203</f>
        <v>0</v>
      </c>
      <c r="M203" s="84">
        <f>L203</f>
        <v>0</v>
      </c>
      <c r="N203" s="84">
        <f t="shared" ref="N203:AF203" si="520">M203</f>
        <v>0</v>
      </c>
      <c r="O203" s="84">
        <f t="shared" si="520"/>
        <v>0</v>
      </c>
      <c r="P203" s="84">
        <f t="shared" si="520"/>
        <v>0</v>
      </c>
      <c r="Q203" s="84">
        <f t="shared" si="520"/>
        <v>0</v>
      </c>
      <c r="R203" s="84">
        <f t="shared" si="520"/>
        <v>0</v>
      </c>
      <c r="S203" s="84">
        <f t="shared" si="520"/>
        <v>0</v>
      </c>
      <c r="T203" s="84">
        <f t="shared" si="520"/>
        <v>0</v>
      </c>
      <c r="U203" s="84">
        <f t="shared" si="520"/>
        <v>0</v>
      </c>
      <c r="V203" s="84">
        <f t="shared" si="520"/>
        <v>0</v>
      </c>
      <c r="W203" s="84">
        <f t="shared" si="520"/>
        <v>0</v>
      </c>
      <c r="X203" s="84">
        <f t="shared" si="520"/>
        <v>0</v>
      </c>
      <c r="Y203" s="84">
        <f t="shared" si="520"/>
        <v>0</v>
      </c>
      <c r="Z203" s="84">
        <f t="shared" si="520"/>
        <v>0</v>
      </c>
      <c r="AA203" s="84">
        <f t="shared" si="520"/>
        <v>0</v>
      </c>
      <c r="AB203" s="84">
        <f t="shared" si="520"/>
        <v>0</v>
      </c>
      <c r="AC203" s="84">
        <f t="shared" si="520"/>
        <v>0</v>
      </c>
      <c r="AD203" s="84">
        <f t="shared" si="520"/>
        <v>0</v>
      </c>
      <c r="AE203" s="84">
        <f t="shared" si="520"/>
        <v>0</v>
      </c>
      <c r="AF203" s="84">
        <f t="shared" si="520"/>
        <v>0</v>
      </c>
      <c r="AI203" s="16" t="s">
        <v>187</v>
      </c>
      <c r="AJ203" s="44" t="s">
        <v>188</v>
      </c>
    </row>
    <row r="204" spans="1:212">
      <c r="A204" s="33"/>
      <c r="B204" s="33" t="s">
        <v>112</v>
      </c>
      <c r="C204" s="82">
        <f t="shared" si="519"/>
        <v>7920492.2315384597</v>
      </c>
      <c r="D204" s="115">
        <f>SUM(T204:AF204)/13</f>
        <v>8866626.7499999981</v>
      </c>
      <c r="E204" s="79">
        <f>'[24]CWIP Summary'!L8</f>
        <v>5096017.8299999973</v>
      </c>
      <c r="F204" s="79">
        <f>'[24]CWIP Summary'!M8</f>
        <v>4959600.3899999987</v>
      </c>
      <c r="G204" s="79">
        <f>'[24]CWIP Summary'!N8</f>
        <v>6640095.3499999987</v>
      </c>
      <c r="H204" s="79">
        <f>'[24]CWIP Summary'!O8</f>
        <v>6130662.6599999974</v>
      </c>
      <c r="I204" s="79">
        <f>'[24]CWIP Summary'!P8</f>
        <v>8545717.4799999967</v>
      </c>
      <c r="J204" s="79">
        <f>'[24]CWIP Summary'!Q8</f>
        <v>9527918.0499999952</v>
      </c>
      <c r="K204" s="79">
        <f>'[24]CWIP Summary'!R8</f>
        <v>8866626.7499999981</v>
      </c>
      <c r="L204" s="79">
        <f>K204</f>
        <v>8866626.7499999981</v>
      </c>
      <c r="M204" s="79">
        <f>L204</f>
        <v>8866626.7499999981</v>
      </c>
      <c r="N204" s="79">
        <f t="shared" ref="N204:AF204" si="521">M204</f>
        <v>8866626.7499999981</v>
      </c>
      <c r="O204" s="79">
        <f t="shared" si="521"/>
        <v>8866626.7499999981</v>
      </c>
      <c r="P204" s="79">
        <f t="shared" si="521"/>
        <v>8866626.7499999981</v>
      </c>
      <c r="Q204" s="79">
        <f t="shared" si="521"/>
        <v>8866626.7499999981</v>
      </c>
      <c r="R204" s="79">
        <f t="shared" si="521"/>
        <v>8866626.7499999981</v>
      </c>
      <c r="S204" s="79">
        <f t="shared" si="521"/>
        <v>8866626.7499999981</v>
      </c>
      <c r="T204" s="79">
        <f t="shared" si="521"/>
        <v>8866626.7499999981</v>
      </c>
      <c r="U204" s="79">
        <f t="shared" si="521"/>
        <v>8866626.7499999981</v>
      </c>
      <c r="V204" s="79">
        <f t="shared" si="521"/>
        <v>8866626.7499999981</v>
      </c>
      <c r="W204" s="79">
        <f t="shared" si="521"/>
        <v>8866626.7499999981</v>
      </c>
      <c r="X204" s="79">
        <f t="shared" si="521"/>
        <v>8866626.7499999981</v>
      </c>
      <c r="Y204" s="79">
        <f t="shared" si="521"/>
        <v>8866626.7499999981</v>
      </c>
      <c r="Z204" s="79">
        <f t="shared" si="521"/>
        <v>8866626.7499999981</v>
      </c>
      <c r="AA204" s="79">
        <f t="shared" si="521"/>
        <v>8866626.7499999981</v>
      </c>
      <c r="AB204" s="79">
        <f t="shared" si="521"/>
        <v>8866626.7499999981</v>
      </c>
      <c r="AC204" s="79">
        <f t="shared" si="521"/>
        <v>8866626.7499999981</v>
      </c>
      <c r="AD204" s="79">
        <f t="shared" si="521"/>
        <v>8866626.7499999981</v>
      </c>
      <c r="AE204" s="79">
        <f t="shared" si="521"/>
        <v>8866626.7499999981</v>
      </c>
      <c r="AF204" s="79">
        <f t="shared" si="521"/>
        <v>8866626.7499999981</v>
      </c>
      <c r="AI204" s="121">
        <v>5.2010158342223917E-2</v>
      </c>
      <c r="AJ204" s="121">
        <v>5.2010158342223917E-2</v>
      </c>
    </row>
    <row r="205" spans="1:212">
      <c r="A205" s="33"/>
      <c r="B205" s="33" t="s">
        <v>113</v>
      </c>
      <c r="C205" s="58">
        <f t="shared" ref="C205:AF205" si="522">SUM(C203:C204)</f>
        <v>7920492.2315384597</v>
      </c>
      <c r="D205" s="58">
        <f t="shared" si="522"/>
        <v>8866626.7499999981</v>
      </c>
      <c r="E205" s="20">
        <f t="shared" si="522"/>
        <v>5096017.8299999973</v>
      </c>
      <c r="F205" s="20">
        <f t="shared" si="522"/>
        <v>4959600.3899999987</v>
      </c>
      <c r="G205" s="20">
        <f t="shared" si="522"/>
        <v>6640095.3499999987</v>
      </c>
      <c r="H205" s="20">
        <f t="shared" si="522"/>
        <v>6130662.6599999974</v>
      </c>
      <c r="I205" s="20">
        <f t="shared" si="522"/>
        <v>8545717.4799999967</v>
      </c>
      <c r="J205" s="20">
        <f t="shared" si="522"/>
        <v>9527918.0499999952</v>
      </c>
      <c r="K205" s="20">
        <f t="shared" si="522"/>
        <v>8866626.7499999981</v>
      </c>
      <c r="L205" s="20">
        <f t="shared" si="522"/>
        <v>8866626.7499999981</v>
      </c>
      <c r="M205" s="20">
        <f t="shared" si="522"/>
        <v>8866626.7499999981</v>
      </c>
      <c r="N205" s="20">
        <f t="shared" si="522"/>
        <v>8866626.7499999981</v>
      </c>
      <c r="O205" s="20">
        <f t="shared" si="522"/>
        <v>8866626.7499999981</v>
      </c>
      <c r="P205" s="20">
        <f t="shared" si="522"/>
        <v>8866626.7499999981</v>
      </c>
      <c r="Q205" s="20">
        <f t="shared" si="522"/>
        <v>8866626.7499999981</v>
      </c>
      <c r="R205" s="20">
        <f t="shared" si="522"/>
        <v>8866626.7499999981</v>
      </c>
      <c r="S205" s="20">
        <f t="shared" ref="S205" si="523">SUM(S203:S204)</f>
        <v>8866626.7499999981</v>
      </c>
      <c r="T205" s="20">
        <f t="shared" si="522"/>
        <v>8866626.7499999981</v>
      </c>
      <c r="U205" s="20">
        <f t="shared" si="522"/>
        <v>8866626.7499999981</v>
      </c>
      <c r="V205" s="20">
        <f t="shared" si="522"/>
        <v>8866626.7499999981</v>
      </c>
      <c r="W205" s="20">
        <f t="shared" si="522"/>
        <v>8866626.7499999981</v>
      </c>
      <c r="X205" s="20">
        <f t="shared" si="522"/>
        <v>8866626.7499999981</v>
      </c>
      <c r="Y205" s="20">
        <f t="shared" si="522"/>
        <v>8866626.7499999981</v>
      </c>
      <c r="Z205" s="20">
        <f t="shared" si="522"/>
        <v>8866626.7499999981</v>
      </c>
      <c r="AA205" s="20">
        <f t="shared" si="522"/>
        <v>8866626.7499999981</v>
      </c>
      <c r="AB205" s="20">
        <f t="shared" si="522"/>
        <v>8866626.7499999981</v>
      </c>
      <c r="AC205" s="20">
        <f t="shared" si="522"/>
        <v>8866626.7499999981</v>
      </c>
      <c r="AD205" s="20">
        <f t="shared" si="522"/>
        <v>8866626.7499999981</v>
      </c>
      <c r="AE205" s="20">
        <f t="shared" si="522"/>
        <v>8866626.7499999981</v>
      </c>
      <c r="AF205" s="20">
        <f t="shared" si="522"/>
        <v>8866626.7499999981</v>
      </c>
      <c r="AI205" s="121">
        <v>5.67090596975168E-2</v>
      </c>
      <c r="AJ205" s="121">
        <v>5.67090596975168E-2</v>
      </c>
    </row>
    <row r="206" spans="1:212">
      <c r="A206" s="36" t="s">
        <v>31</v>
      </c>
      <c r="B206" s="33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I206" s="121">
        <v>0.5025136071712456</v>
      </c>
      <c r="AJ206" s="121">
        <v>0.5025136071712456</v>
      </c>
    </row>
    <row r="207" spans="1:212">
      <c r="A207" s="33"/>
      <c r="B207" s="33" t="s">
        <v>140</v>
      </c>
      <c r="C207" s="82">
        <f t="shared" ref="C207" si="524">SUM(E207:Q207)/13</f>
        <v>0</v>
      </c>
      <c r="D207" s="82">
        <f>SUM(T207:AF207)/13</f>
        <v>0</v>
      </c>
      <c r="E207" s="84">
        <f>'[24]CWIP Summary'!L15</f>
        <v>0</v>
      </c>
      <c r="F207" s="84">
        <f>'[24]CWIP Summary'!M15</f>
        <v>0</v>
      </c>
      <c r="G207" s="84">
        <f>'[24]CWIP Summary'!N15</f>
        <v>0</v>
      </c>
      <c r="H207" s="84">
        <f>'[24]CWIP Summary'!O15</f>
        <v>0</v>
      </c>
      <c r="I207" s="84">
        <f>'[24]CWIP Summary'!P15</f>
        <v>0</v>
      </c>
      <c r="J207" s="84">
        <f>'[24]CWIP Summary'!Q15</f>
        <v>0</v>
      </c>
      <c r="K207" s="84">
        <f>'[24]CWIP Summary'!R15</f>
        <v>0</v>
      </c>
      <c r="L207" s="84">
        <f t="shared" ref="L207:R207" si="525">K207</f>
        <v>0</v>
      </c>
      <c r="M207" s="84">
        <f t="shared" si="525"/>
        <v>0</v>
      </c>
      <c r="N207" s="84">
        <f t="shared" si="525"/>
        <v>0</v>
      </c>
      <c r="O207" s="84">
        <f t="shared" si="525"/>
        <v>0</v>
      </c>
      <c r="P207" s="84">
        <f t="shared" si="525"/>
        <v>0</v>
      </c>
      <c r="Q207" s="84">
        <f t="shared" si="525"/>
        <v>0</v>
      </c>
      <c r="R207" s="84">
        <f t="shared" si="525"/>
        <v>0</v>
      </c>
      <c r="S207" s="84">
        <f t="shared" ref="S207:AF207" si="526">R207</f>
        <v>0</v>
      </c>
      <c r="T207" s="84">
        <f t="shared" si="526"/>
        <v>0</v>
      </c>
      <c r="U207" s="84">
        <f t="shared" si="526"/>
        <v>0</v>
      </c>
      <c r="V207" s="84">
        <f t="shared" si="526"/>
        <v>0</v>
      </c>
      <c r="W207" s="84">
        <f t="shared" si="526"/>
        <v>0</v>
      </c>
      <c r="X207" s="84">
        <f t="shared" si="526"/>
        <v>0</v>
      </c>
      <c r="Y207" s="84">
        <f t="shared" si="526"/>
        <v>0</v>
      </c>
      <c r="Z207" s="84">
        <f t="shared" si="526"/>
        <v>0</v>
      </c>
      <c r="AA207" s="84">
        <f t="shared" si="526"/>
        <v>0</v>
      </c>
      <c r="AB207" s="84">
        <f t="shared" si="526"/>
        <v>0</v>
      </c>
      <c r="AC207" s="84">
        <f t="shared" si="526"/>
        <v>0</v>
      </c>
      <c r="AD207" s="84">
        <f t="shared" si="526"/>
        <v>0</v>
      </c>
      <c r="AE207" s="84">
        <f t="shared" si="526"/>
        <v>0</v>
      </c>
      <c r="AF207" s="84">
        <f t="shared" si="526"/>
        <v>0</v>
      </c>
    </row>
    <row r="208" spans="1:212">
      <c r="A208" s="33"/>
      <c r="B208" s="33" t="s">
        <v>112</v>
      </c>
      <c r="C208" s="82">
        <f>SUM(E208:Q208)/13</f>
        <v>2948970.1623076922</v>
      </c>
      <c r="D208" s="115">
        <f>SUM(T208:AF208)/13</f>
        <v>3382555.2100000004</v>
      </c>
      <c r="E208" s="79">
        <f>'[24]CWIP Summary'!L16</f>
        <v>1464119.5300000003</v>
      </c>
      <c r="F208" s="79">
        <f>'[24]CWIP Summary'!M16</f>
        <v>2160833.3699999996</v>
      </c>
      <c r="G208" s="79">
        <f>'[24]CWIP Summary'!N16</f>
        <v>2483209.34</v>
      </c>
      <c r="H208" s="79">
        <f>'[24]CWIP Summary'!O16</f>
        <v>3051692.62</v>
      </c>
      <c r="I208" s="79">
        <f>'[24]CWIP Summary'!P16</f>
        <v>2646875.8499999992</v>
      </c>
      <c r="J208" s="79">
        <f>'[24]CWIP Summary'!Q16</f>
        <v>2851994.93</v>
      </c>
      <c r="K208" s="79">
        <f>'[24]CWIP Summary'!R16</f>
        <v>3382555.21</v>
      </c>
      <c r="L208" s="79">
        <f t="shared" ref="L208:R208" si="527">K208</f>
        <v>3382555.21</v>
      </c>
      <c r="M208" s="79">
        <f t="shared" si="527"/>
        <v>3382555.21</v>
      </c>
      <c r="N208" s="79">
        <f t="shared" si="527"/>
        <v>3382555.21</v>
      </c>
      <c r="O208" s="79">
        <f t="shared" si="527"/>
        <v>3382555.21</v>
      </c>
      <c r="P208" s="79">
        <f t="shared" si="527"/>
        <v>3382555.21</v>
      </c>
      <c r="Q208" s="79">
        <f t="shared" si="527"/>
        <v>3382555.21</v>
      </c>
      <c r="R208" s="79">
        <f t="shared" si="527"/>
        <v>3382555.21</v>
      </c>
      <c r="S208" s="79">
        <f t="shared" ref="S208:AF208" si="528">R208</f>
        <v>3382555.21</v>
      </c>
      <c r="T208" s="79">
        <f t="shared" si="528"/>
        <v>3382555.21</v>
      </c>
      <c r="U208" s="79">
        <f t="shared" si="528"/>
        <v>3382555.21</v>
      </c>
      <c r="V208" s="79">
        <f t="shared" si="528"/>
        <v>3382555.21</v>
      </c>
      <c r="W208" s="79">
        <f t="shared" si="528"/>
        <v>3382555.21</v>
      </c>
      <c r="X208" s="79">
        <f t="shared" si="528"/>
        <v>3382555.21</v>
      </c>
      <c r="Y208" s="79">
        <f t="shared" si="528"/>
        <v>3382555.21</v>
      </c>
      <c r="Z208" s="79">
        <f t="shared" si="528"/>
        <v>3382555.21</v>
      </c>
      <c r="AA208" s="79">
        <f t="shared" si="528"/>
        <v>3382555.21</v>
      </c>
      <c r="AB208" s="79">
        <f t="shared" si="528"/>
        <v>3382555.21</v>
      </c>
      <c r="AC208" s="79">
        <f t="shared" si="528"/>
        <v>3382555.21</v>
      </c>
      <c r="AD208" s="79">
        <f t="shared" si="528"/>
        <v>3382555.21</v>
      </c>
      <c r="AE208" s="79">
        <f t="shared" si="528"/>
        <v>3382555.21</v>
      </c>
      <c r="AF208" s="79">
        <f t="shared" si="528"/>
        <v>3382555.21</v>
      </c>
    </row>
    <row r="209" spans="1:35">
      <c r="A209" s="33"/>
      <c r="B209" s="33" t="s">
        <v>113</v>
      </c>
      <c r="C209" s="75">
        <f t="shared" ref="C209:AF209" si="529">SUM(C207:C208)</f>
        <v>2948970.1623076922</v>
      </c>
      <c r="D209" s="75">
        <f t="shared" si="529"/>
        <v>3382555.2100000004</v>
      </c>
      <c r="E209" s="20">
        <f>SUM(E207:E208)</f>
        <v>1464119.5300000003</v>
      </c>
      <c r="F209" s="20">
        <f t="shared" ref="F209:S209" si="530">SUM(F207:F208)</f>
        <v>2160833.3699999996</v>
      </c>
      <c r="G209" s="20">
        <f t="shared" si="530"/>
        <v>2483209.34</v>
      </c>
      <c r="H209" s="20">
        <f t="shared" si="530"/>
        <v>3051692.62</v>
      </c>
      <c r="I209" s="20">
        <f t="shared" si="530"/>
        <v>2646875.8499999992</v>
      </c>
      <c r="J209" s="20">
        <f t="shared" si="530"/>
        <v>2851994.93</v>
      </c>
      <c r="K209" s="20">
        <f t="shared" si="530"/>
        <v>3382555.21</v>
      </c>
      <c r="L209" s="20">
        <f t="shared" si="530"/>
        <v>3382555.21</v>
      </c>
      <c r="M209" s="20">
        <f t="shared" si="530"/>
        <v>3382555.21</v>
      </c>
      <c r="N209" s="20">
        <f t="shared" si="530"/>
        <v>3382555.21</v>
      </c>
      <c r="O209" s="20">
        <f t="shared" si="530"/>
        <v>3382555.21</v>
      </c>
      <c r="P209" s="20">
        <f t="shared" si="530"/>
        <v>3382555.21</v>
      </c>
      <c r="Q209" s="20">
        <f t="shared" si="530"/>
        <v>3382555.21</v>
      </c>
      <c r="R209" s="20">
        <f t="shared" si="530"/>
        <v>3382555.21</v>
      </c>
      <c r="S209" s="20">
        <f t="shared" si="530"/>
        <v>3382555.21</v>
      </c>
      <c r="T209" s="20">
        <f t="shared" si="529"/>
        <v>3382555.21</v>
      </c>
      <c r="U209" s="20">
        <f t="shared" si="529"/>
        <v>3382555.21</v>
      </c>
      <c r="V209" s="20">
        <f t="shared" si="529"/>
        <v>3382555.21</v>
      </c>
      <c r="W209" s="20">
        <f t="shared" si="529"/>
        <v>3382555.21</v>
      </c>
      <c r="X209" s="20">
        <f t="shared" si="529"/>
        <v>3382555.21</v>
      </c>
      <c r="Y209" s="20">
        <f t="shared" si="529"/>
        <v>3382555.21</v>
      </c>
      <c r="Z209" s="20">
        <f t="shared" si="529"/>
        <v>3382555.21</v>
      </c>
      <c r="AA209" s="20">
        <f t="shared" si="529"/>
        <v>3382555.21</v>
      </c>
      <c r="AB209" s="20">
        <f t="shared" si="529"/>
        <v>3382555.21</v>
      </c>
      <c r="AC209" s="20">
        <f t="shared" si="529"/>
        <v>3382555.21</v>
      </c>
      <c r="AD209" s="20">
        <f t="shared" si="529"/>
        <v>3382555.21</v>
      </c>
      <c r="AE209" s="20">
        <f t="shared" si="529"/>
        <v>3382555.21</v>
      </c>
      <c r="AF209" s="20">
        <f t="shared" si="529"/>
        <v>3382555.21</v>
      </c>
    </row>
    <row r="210" spans="1:35">
      <c r="A210" s="36" t="s">
        <v>34</v>
      </c>
      <c r="B210" s="33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</row>
    <row r="211" spans="1:35">
      <c r="A211" s="33"/>
      <c r="B211" s="33" t="s">
        <v>140</v>
      </c>
      <c r="C211" s="82">
        <f t="shared" ref="C211:C212" si="531">SUM(E211:Q211)/13</f>
        <v>0</v>
      </c>
      <c r="D211" s="115">
        <f>SUM(T211:AF211)/13</f>
        <v>0</v>
      </c>
      <c r="E211" s="84">
        <f>'[24]CWIP Summary'!L19</f>
        <v>0</v>
      </c>
      <c r="F211" s="84">
        <f>'[24]CWIP Summary'!M19</f>
        <v>0</v>
      </c>
      <c r="G211" s="84">
        <f>'[24]CWIP Summary'!N19</f>
        <v>0</v>
      </c>
      <c r="H211" s="84">
        <f>'[24]CWIP Summary'!O19</f>
        <v>0</v>
      </c>
      <c r="I211" s="84">
        <f>'[24]CWIP Summary'!P19</f>
        <v>0</v>
      </c>
      <c r="J211" s="84">
        <f>'[24]CWIP Summary'!Q19</f>
        <v>0</v>
      </c>
      <c r="K211" s="84">
        <f>'[24]CWIP Summary'!R19</f>
        <v>0</v>
      </c>
      <c r="L211" s="20">
        <f>K211</f>
        <v>0</v>
      </c>
      <c r="M211" s="20">
        <f>L211</f>
        <v>0</v>
      </c>
      <c r="N211" s="20">
        <f t="shared" ref="N211:AF212" si="532">M211</f>
        <v>0</v>
      </c>
      <c r="O211" s="20">
        <f t="shared" si="532"/>
        <v>0</v>
      </c>
      <c r="P211" s="20">
        <f t="shared" si="532"/>
        <v>0</v>
      </c>
      <c r="Q211" s="20">
        <f t="shared" si="532"/>
        <v>0</v>
      </c>
      <c r="R211" s="20">
        <f t="shared" si="532"/>
        <v>0</v>
      </c>
      <c r="S211" s="20">
        <f t="shared" si="532"/>
        <v>0</v>
      </c>
      <c r="T211" s="20">
        <f t="shared" si="532"/>
        <v>0</v>
      </c>
      <c r="U211" s="20">
        <f t="shared" si="532"/>
        <v>0</v>
      </c>
      <c r="V211" s="20">
        <f t="shared" si="532"/>
        <v>0</v>
      </c>
      <c r="W211" s="20">
        <f t="shared" si="532"/>
        <v>0</v>
      </c>
      <c r="X211" s="20">
        <f t="shared" si="532"/>
        <v>0</v>
      </c>
      <c r="Y211" s="20">
        <f t="shared" si="532"/>
        <v>0</v>
      </c>
      <c r="Z211" s="20">
        <f t="shared" si="532"/>
        <v>0</v>
      </c>
      <c r="AA211" s="20">
        <f t="shared" si="532"/>
        <v>0</v>
      </c>
      <c r="AB211" s="20">
        <f t="shared" si="532"/>
        <v>0</v>
      </c>
      <c r="AC211" s="20">
        <f t="shared" si="532"/>
        <v>0</v>
      </c>
      <c r="AD211" s="20">
        <f t="shared" si="532"/>
        <v>0</v>
      </c>
      <c r="AE211" s="20">
        <f t="shared" si="532"/>
        <v>0</v>
      </c>
      <c r="AF211" s="20">
        <f t="shared" si="532"/>
        <v>0</v>
      </c>
    </row>
    <row r="212" spans="1:35">
      <c r="A212" s="33"/>
      <c r="B212" s="33" t="s">
        <v>112</v>
      </c>
      <c r="C212" s="82">
        <f t="shared" si="531"/>
        <v>-3344.0230769230757</v>
      </c>
      <c r="D212" s="82">
        <f>SUM(T212:AF212)/13</f>
        <v>-10502.070000000003</v>
      </c>
      <c r="E212" s="79">
        <f>'[24]CWIP Summary'!L20</f>
        <v>27038.93</v>
      </c>
      <c r="F212" s="79">
        <f>'[24]CWIP Summary'!M20</f>
        <v>-157328.19999999998</v>
      </c>
      <c r="G212" s="79">
        <f>'[24]CWIP Summary'!N20</f>
        <v>-180004.85</v>
      </c>
      <c r="H212" s="79">
        <f>'[24]CWIP Summary'!O20</f>
        <v>-10502.07</v>
      </c>
      <c r="I212" s="79">
        <f>'[24]CWIP Summary'!P20</f>
        <v>236719.79</v>
      </c>
      <c r="J212" s="79">
        <f>'[24]CWIP Summary'!Q20</f>
        <v>114118.59000000001</v>
      </c>
      <c r="K212" s="79">
        <f>'[24]CWIP Summary'!R20</f>
        <v>-10502.07</v>
      </c>
      <c r="L212" s="79">
        <f>K212</f>
        <v>-10502.07</v>
      </c>
      <c r="M212" s="79">
        <f>L212</f>
        <v>-10502.07</v>
      </c>
      <c r="N212" s="79">
        <f t="shared" ref="N212:Q212" si="533">M212</f>
        <v>-10502.07</v>
      </c>
      <c r="O212" s="79">
        <f t="shared" si="533"/>
        <v>-10502.07</v>
      </c>
      <c r="P212" s="79">
        <f t="shared" si="533"/>
        <v>-10502.07</v>
      </c>
      <c r="Q212" s="79">
        <f t="shared" si="533"/>
        <v>-10502.07</v>
      </c>
      <c r="R212" s="79">
        <f t="shared" si="532"/>
        <v>-10502.07</v>
      </c>
      <c r="S212" s="79">
        <f t="shared" si="532"/>
        <v>-10502.07</v>
      </c>
      <c r="T212" s="79">
        <f t="shared" si="532"/>
        <v>-10502.07</v>
      </c>
      <c r="U212" s="79">
        <f t="shared" si="532"/>
        <v>-10502.07</v>
      </c>
      <c r="V212" s="79">
        <f t="shared" si="532"/>
        <v>-10502.07</v>
      </c>
      <c r="W212" s="79">
        <f t="shared" si="532"/>
        <v>-10502.07</v>
      </c>
      <c r="X212" s="79">
        <f t="shared" si="532"/>
        <v>-10502.07</v>
      </c>
      <c r="Y212" s="79">
        <f t="shared" si="532"/>
        <v>-10502.07</v>
      </c>
      <c r="Z212" s="79">
        <f t="shared" si="532"/>
        <v>-10502.07</v>
      </c>
      <c r="AA212" s="79">
        <f t="shared" si="532"/>
        <v>-10502.07</v>
      </c>
      <c r="AB212" s="79">
        <f t="shared" si="532"/>
        <v>-10502.07</v>
      </c>
      <c r="AC212" s="79">
        <f t="shared" si="532"/>
        <v>-10502.07</v>
      </c>
      <c r="AD212" s="79">
        <f t="shared" si="532"/>
        <v>-10502.07</v>
      </c>
      <c r="AE212" s="79">
        <f t="shared" si="532"/>
        <v>-10502.07</v>
      </c>
      <c r="AF212" s="79">
        <f t="shared" si="532"/>
        <v>-10502.07</v>
      </c>
      <c r="AI212" s="119" t="s">
        <v>171</v>
      </c>
    </row>
    <row r="213" spans="1:35">
      <c r="A213" s="33"/>
      <c r="B213" s="33" t="s">
        <v>113</v>
      </c>
      <c r="C213" s="58">
        <f t="shared" ref="C213:N213" si="534">SUM(C211:C212)</f>
        <v>-3344.0230769230757</v>
      </c>
      <c r="D213" s="58">
        <f t="shared" si="534"/>
        <v>-10502.070000000003</v>
      </c>
      <c r="E213" s="20">
        <f t="shared" si="534"/>
        <v>27038.93</v>
      </c>
      <c r="F213" s="20">
        <f t="shared" si="534"/>
        <v>-157328.19999999998</v>
      </c>
      <c r="G213" s="20">
        <f t="shared" si="534"/>
        <v>-180004.85</v>
      </c>
      <c r="H213" s="20">
        <f t="shared" si="534"/>
        <v>-10502.07</v>
      </c>
      <c r="I213" s="20">
        <f t="shared" si="534"/>
        <v>236719.79</v>
      </c>
      <c r="J213" s="20">
        <f t="shared" si="534"/>
        <v>114118.59000000001</v>
      </c>
      <c r="K213" s="20">
        <f t="shared" si="534"/>
        <v>-10502.07</v>
      </c>
      <c r="L213" s="20">
        <f t="shared" si="534"/>
        <v>-10502.07</v>
      </c>
      <c r="M213" s="20">
        <f t="shared" si="534"/>
        <v>-10502.07</v>
      </c>
      <c r="N213" s="20">
        <f t="shared" si="534"/>
        <v>-10502.07</v>
      </c>
      <c r="O213" s="20">
        <f t="shared" ref="O213:AD213" si="535">SUM(O211:O212)</f>
        <v>-10502.07</v>
      </c>
      <c r="P213" s="20">
        <f t="shared" si="535"/>
        <v>-10502.07</v>
      </c>
      <c r="Q213" s="20">
        <f t="shared" si="535"/>
        <v>-10502.07</v>
      </c>
      <c r="R213" s="20">
        <f t="shared" si="535"/>
        <v>-10502.07</v>
      </c>
      <c r="S213" s="20">
        <f t="shared" si="535"/>
        <v>-10502.07</v>
      </c>
      <c r="T213" s="20">
        <f t="shared" si="535"/>
        <v>-10502.07</v>
      </c>
      <c r="U213" s="20">
        <f t="shared" si="535"/>
        <v>-10502.07</v>
      </c>
      <c r="V213" s="20">
        <f t="shared" si="535"/>
        <v>-10502.07</v>
      </c>
      <c r="W213" s="20">
        <f t="shared" si="535"/>
        <v>-10502.07</v>
      </c>
      <c r="X213" s="20">
        <f t="shared" si="535"/>
        <v>-10502.07</v>
      </c>
      <c r="Y213" s="20">
        <f t="shared" si="535"/>
        <v>-10502.07</v>
      </c>
      <c r="Z213" s="20">
        <f t="shared" si="535"/>
        <v>-10502.07</v>
      </c>
      <c r="AA213" s="20">
        <f t="shared" si="535"/>
        <v>-10502.07</v>
      </c>
      <c r="AB213" s="20">
        <f t="shared" si="535"/>
        <v>-10502.07</v>
      </c>
      <c r="AC213" s="20">
        <f t="shared" si="535"/>
        <v>-10502.07</v>
      </c>
      <c r="AD213" s="20">
        <f t="shared" si="535"/>
        <v>-10502.07</v>
      </c>
      <c r="AE213" s="20">
        <f t="shared" ref="AE213:AF213" si="536">SUM(AE211:AE212)</f>
        <v>-10502.07</v>
      </c>
      <c r="AF213" s="20">
        <f t="shared" si="536"/>
        <v>-10502.07</v>
      </c>
    </row>
    <row r="214" spans="1:35">
      <c r="A214" s="36" t="s">
        <v>75</v>
      </c>
      <c r="B214" s="33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</row>
    <row r="215" spans="1:35">
      <c r="A215" s="33"/>
      <c r="B215" s="33" t="s">
        <v>140</v>
      </c>
      <c r="C215" s="82">
        <f t="shared" ref="C215:C216" si="537">SUM(E215:Q215)/13</f>
        <v>79122.456153846171</v>
      </c>
      <c r="D215" s="115">
        <f>SUM(T215:AF215)/13</f>
        <v>107568.90999999999</v>
      </c>
      <c r="E215" s="84">
        <f>'[24]CWIP Summary'!L11</f>
        <v>26691.58000000002</v>
      </c>
      <c r="F215" s="84">
        <f>'[24]CWIP Summary'!M11</f>
        <v>33366.33</v>
      </c>
      <c r="G215" s="84">
        <f>'[24]CWIP Summary'!N11</f>
        <v>15614.499999999996</v>
      </c>
      <c r="H215" s="84">
        <f>'[24]CWIP Summary'!O11</f>
        <v>52547.230000000047</v>
      </c>
      <c r="I215" s="84">
        <f>'[24]CWIP Summary'!P11</f>
        <v>61735.750000000029</v>
      </c>
      <c r="J215" s="84">
        <f>'[24]CWIP Summary'!Q11</f>
        <v>85654.169999999984</v>
      </c>
      <c r="K215" s="84">
        <f>'[24]CWIP Summary'!R11</f>
        <v>107568.91000000002</v>
      </c>
      <c r="L215" s="20">
        <f>K215</f>
        <v>107568.91000000002</v>
      </c>
      <c r="M215" s="20">
        <f>L215</f>
        <v>107568.91000000002</v>
      </c>
      <c r="N215" s="20">
        <f t="shared" ref="N215:AF215" si="538">M215</f>
        <v>107568.91000000002</v>
      </c>
      <c r="O215" s="20">
        <f t="shared" si="538"/>
        <v>107568.91000000002</v>
      </c>
      <c r="P215" s="20">
        <f t="shared" si="538"/>
        <v>107568.91000000002</v>
      </c>
      <c r="Q215" s="20">
        <f t="shared" si="538"/>
        <v>107568.91000000002</v>
      </c>
      <c r="R215" s="20">
        <f t="shared" si="538"/>
        <v>107568.91000000002</v>
      </c>
      <c r="S215" s="20">
        <f t="shared" si="538"/>
        <v>107568.91000000002</v>
      </c>
      <c r="T215" s="20">
        <f t="shared" si="538"/>
        <v>107568.91000000002</v>
      </c>
      <c r="U215" s="20">
        <f t="shared" si="538"/>
        <v>107568.91000000002</v>
      </c>
      <c r="V215" s="20">
        <f t="shared" si="538"/>
        <v>107568.91000000002</v>
      </c>
      <c r="W215" s="20">
        <f t="shared" si="538"/>
        <v>107568.91000000002</v>
      </c>
      <c r="X215" s="20">
        <f t="shared" si="538"/>
        <v>107568.91000000002</v>
      </c>
      <c r="Y215" s="20">
        <f t="shared" si="538"/>
        <v>107568.91000000002</v>
      </c>
      <c r="Z215" s="20">
        <f t="shared" si="538"/>
        <v>107568.91000000002</v>
      </c>
      <c r="AA215" s="20">
        <f t="shared" si="538"/>
        <v>107568.91000000002</v>
      </c>
      <c r="AB215" s="20">
        <f t="shared" si="538"/>
        <v>107568.91000000002</v>
      </c>
      <c r="AC215" s="20">
        <f t="shared" si="538"/>
        <v>107568.91000000002</v>
      </c>
      <c r="AD215" s="20">
        <f t="shared" si="538"/>
        <v>107568.91000000002</v>
      </c>
      <c r="AE215" s="20">
        <f t="shared" si="538"/>
        <v>107568.91000000002</v>
      </c>
      <c r="AF215" s="20">
        <f t="shared" si="538"/>
        <v>107568.91000000002</v>
      </c>
    </row>
    <row r="216" spans="1:35">
      <c r="A216" s="33"/>
      <c r="B216" s="33" t="s">
        <v>112</v>
      </c>
      <c r="C216" s="82">
        <f t="shared" si="537"/>
        <v>21588717.546153843</v>
      </c>
      <c r="D216" s="115">
        <f>SUM(T216:AF216)/13</f>
        <v>26845504.509999994</v>
      </c>
      <c r="E216" s="79">
        <f>'[24]CWIP Summary'!L12</f>
        <v>9396414.75</v>
      </c>
      <c r="F216" s="79">
        <f>'[24]CWIP Summary'!M12</f>
        <v>11504315.079999996</v>
      </c>
      <c r="G216" s="79">
        <f>'[24]CWIP Summary'!N12</f>
        <v>13859562.150000008</v>
      </c>
      <c r="H216" s="79">
        <f>'[24]CWIP Summary'!O12</f>
        <v>16764067.159999998</v>
      </c>
      <c r="I216" s="79">
        <f>'[24]CWIP Summary'!P12</f>
        <v>18552361.620000005</v>
      </c>
      <c r="J216" s="79">
        <f>'[24]CWIP Summary'!Q12</f>
        <v>22658075.770000007</v>
      </c>
      <c r="K216" s="79">
        <f>'[24]CWIP Summary'!R12</f>
        <v>26845504.509999994</v>
      </c>
      <c r="L216" s="79">
        <f>K216</f>
        <v>26845504.509999994</v>
      </c>
      <c r="M216" s="79">
        <f>L216</f>
        <v>26845504.509999994</v>
      </c>
      <c r="N216" s="79">
        <f t="shared" ref="N216:AF216" si="539">M216</f>
        <v>26845504.509999994</v>
      </c>
      <c r="O216" s="79">
        <f t="shared" si="539"/>
        <v>26845504.509999994</v>
      </c>
      <c r="P216" s="79">
        <f t="shared" si="539"/>
        <v>26845504.509999994</v>
      </c>
      <c r="Q216" s="79">
        <f t="shared" si="539"/>
        <v>26845504.509999994</v>
      </c>
      <c r="R216" s="79">
        <f t="shared" si="539"/>
        <v>26845504.509999994</v>
      </c>
      <c r="S216" s="79">
        <f t="shared" si="539"/>
        <v>26845504.509999994</v>
      </c>
      <c r="T216" s="79">
        <f t="shared" si="539"/>
        <v>26845504.509999994</v>
      </c>
      <c r="U216" s="79">
        <f t="shared" si="539"/>
        <v>26845504.509999994</v>
      </c>
      <c r="V216" s="79">
        <f t="shared" si="539"/>
        <v>26845504.509999994</v>
      </c>
      <c r="W216" s="79">
        <f t="shared" si="539"/>
        <v>26845504.509999994</v>
      </c>
      <c r="X216" s="79">
        <f t="shared" si="539"/>
        <v>26845504.509999994</v>
      </c>
      <c r="Y216" s="79">
        <f t="shared" si="539"/>
        <v>26845504.509999994</v>
      </c>
      <c r="Z216" s="79">
        <f t="shared" si="539"/>
        <v>26845504.509999994</v>
      </c>
      <c r="AA216" s="79">
        <f t="shared" si="539"/>
        <v>26845504.509999994</v>
      </c>
      <c r="AB216" s="79">
        <f t="shared" si="539"/>
        <v>26845504.509999994</v>
      </c>
      <c r="AC216" s="79">
        <f t="shared" si="539"/>
        <v>26845504.509999994</v>
      </c>
      <c r="AD216" s="79">
        <f t="shared" si="539"/>
        <v>26845504.509999994</v>
      </c>
      <c r="AE216" s="79">
        <f t="shared" si="539"/>
        <v>26845504.509999994</v>
      </c>
      <c r="AF216" s="79">
        <f t="shared" si="539"/>
        <v>26845504.509999994</v>
      </c>
    </row>
    <row r="217" spans="1:35">
      <c r="A217" s="33"/>
      <c r="B217" s="33" t="s">
        <v>113</v>
      </c>
      <c r="C217" s="58">
        <f t="shared" ref="C217:N217" si="540">SUM(C215:C216)</f>
        <v>21667840.002307691</v>
      </c>
      <c r="D217" s="58">
        <f t="shared" si="540"/>
        <v>26953073.419999994</v>
      </c>
      <c r="E217" s="20">
        <f t="shared" si="540"/>
        <v>9423106.3300000001</v>
      </c>
      <c r="F217" s="20">
        <f t="shared" si="540"/>
        <v>11537681.409999996</v>
      </c>
      <c r="G217" s="20">
        <f t="shared" si="540"/>
        <v>13875176.650000008</v>
      </c>
      <c r="H217" s="20">
        <f t="shared" si="540"/>
        <v>16816614.389999997</v>
      </c>
      <c r="I217" s="20">
        <f t="shared" si="540"/>
        <v>18614097.370000005</v>
      </c>
      <c r="J217" s="20">
        <f t="shared" si="540"/>
        <v>22743729.940000009</v>
      </c>
      <c r="K217" s="20">
        <f t="shared" si="540"/>
        <v>26953073.419999994</v>
      </c>
      <c r="L217" s="19">
        <f t="shared" si="540"/>
        <v>26953073.419999994</v>
      </c>
      <c r="M217" s="19">
        <f t="shared" si="540"/>
        <v>26953073.419999994</v>
      </c>
      <c r="N217" s="19">
        <f t="shared" si="540"/>
        <v>26953073.419999994</v>
      </c>
      <c r="O217" s="19">
        <f t="shared" ref="O217:AD217" si="541">SUM(O215:O216)</f>
        <v>26953073.419999994</v>
      </c>
      <c r="P217" s="19">
        <f t="shared" si="541"/>
        <v>26953073.419999994</v>
      </c>
      <c r="Q217" s="19">
        <f t="shared" si="541"/>
        <v>26953073.419999994</v>
      </c>
      <c r="R217" s="19">
        <f t="shared" si="541"/>
        <v>26953073.419999994</v>
      </c>
      <c r="S217" s="19">
        <f t="shared" si="541"/>
        <v>26953073.419999994</v>
      </c>
      <c r="T217" s="19">
        <f t="shared" si="541"/>
        <v>26953073.419999994</v>
      </c>
      <c r="U217" s="19">
        <f t="shared" si="541"/>
        <v>26953073.419999994</v>
      </c>
      <c r="V217" s="19">
        <f t="shared" si="541"/>
        <v>26953073.419999994</v>
      </c>
      <c r="W217" s="19">
        <f t="shared" si="541"/>
        <v>26953073.419999994</v>
      </c>
      <c r="X217" s="19">
        <f t="shared" si="541"/>
        <v>26953073.419999994</v>
      </c>
      <c r="Y217" s="19">
        <f t="shared" si="541"/>
        <v>26953073.419999994</v>
      </c>
      <c r="Z217" s="19">
        <f t="shared" si="541"/>
        <v>26953073.419999994</v>
      </c>
      <c r="AA217" s="19">
        <f t="shared" si="541"/>
        <v>26953073.419999994</v>
      </c>
      <c r="AB217" s="19">
        <f t="shared" si="541"/>
        <v>26953073.419999994</v>
      </c>
      <c r="AC217" s="19">
        <f t="shared" si="541"/>
        <v>26953073.419999994</v>
      </c>
      <c r="AD217" s="19">
        <f t="shared" si="541"/>
        <v>26953073.419999994</v>
      </c>
      <c r="AE217" s="19">
        <f t="shared" ref="AE217:AF217" si="542">SUM(AE215:AE216)</f>
        <v>26953073.419999994</v>
      </c>
      <c r="AF217" s="19">
        <f t="shared" si="542"/>
        <v>26953073.419999994</v>
      </c>
    </row>
    <row r="218" spans="1:35">
      <c r="A218" s="33"/>
      <c r="B218" s="33"/>
    </row>
    <row r="219" spans="1:35">
      <c r="A219" s="33"/>
      <c r="B219" s="33" t="s">
        <v>6</v>
      </c>
    </row>
    <row r="220" spans="1:35">
      <c r="A220" s="33"/>
      <c r="B220" s="33" t="s">
        <v>112</v>
      </c>
      <c r="C220" s="19">
        <f>C216+C212+C208+C204</f>
        <v>32454835.916923072</v>
      </c>
      <c r="D220" s="19">
        <f>D216+D212+D208+D204</f>
        <v>39084184.399999991</v>
      </c>
      <c r="E220" s="19">
        <f t="shared" ref="E220:AF220" si="543">E216+E212+E208+E204</f>
        <v>15983591.039999999</v>
      </c>
      <c r="F220" s="19">
        <f t="shared" si="543"/>
        <v>18467420.639999993</v>
      </c>
      <c r="G220" s="19">
        <f t="shared" si="543"/>
        <v>22802861.990000006</v>
      </c>
      <c r="H220" s="19">
        <f t="shared" si="543"/>
        <v>25935920.369999994</v>
      </c>
      <c r="I220" s="19">
        <f t="shared" si="543"/>
        <v>29981674.739999998</v>
      </c>
      <c r="J220" s="19">
        <f t="shared" si="543"/>
        <v>35152107.340000004</v>
      </c>
      <c r="K220" s="19">
        <f t="shared" si="543"/>
        <v>39084184.399999991</v>
      </c>
      <c r="L220" s="19">
        <f t="shared" si="543"/>
        <v>39084184.399999991</v>
      </c>
      <c r="M220" s="19">
        <f t="shared" si="543"/>
        <v>39084184.399999991</v>
      </c>
      <c r="N220" s="19">
        <f t="shared" si="543"/>
        <v>39084184.399999991</v>
      </c>
      <c r="O220" s="19">
        <f t="shared" si="543"/>
        <v>39084184.399999991</v>
      </c>
      <c r="P220" s="19">
        <f t="shared" si="543"/>
        <v>39084184.399999991</v>
      </c>
      <c r="Q220" s="19">
        <f t="shared" si="543"/>
        <v>39084184.399999991</v>
      </c>
      <c r="R220" s="19">
        <f t="shared" si="543"/>
        <v>39084184.399999991</v>
      </c>
      <c r="S220" s="19">
        <f t="shared" ref="S220" si="544">S216+S212+S208+S204</f>
        <v>39084184.399999991</v>
      </c>
      <c r="T220" s="19">
        <f t="shared" si="543"/>
        <v>39084184.399999991</v>
      </c>
      <c r="U220" s="19">
        <f t="shared" si="543"/>
        <v>39084184.399999991</v>
      </c>
      <c r="V220" s="19">
        <f t="shared" si="543"/>
        <v>39084184.399999991</v>
      </c>
      <c r="W220" s="19">
        <f t="shared" si="543"/>
        <v>39084184.399999991</v>
      </c>
      <c r="X220" s="19">
        <f t="shared" si="543"/>
        <v>39084184.399999991</v>
      </c>
      <c r="Y220" s="19">
        <f t="shared" si="543"/>
        <v>39084184.399999991</v>
      </c>
      <c r="Z220" s="19">
        <f t="shared" si="543"/>
        <v>39084184.399999991</v>
      </c>
      <c r="AA220" s="19">
        <f t="shared" si="543"/>
        <v>39084184.399999991</v>
      </c>
      <c r="AB220" s="19">
        <f t="shared" si="543"/>
        <v>39084184.399999991</v>
      </c>
      <c r="AC220" s="19">
        <f t="shared" si="543"/>
        <v>39084184.399999991</v>
      </c>
      <c r="AD220" s="19">
        <f t="shared" si="543"/>
        <v>39084184.399999991</v>
      </c>
      <c r="AE220" s="19">
        <f t="shared" si="543"/>
        <v>39084184.399999991</v>
      </c>
      <c r="AF220" s="19">
        <f t="shared" si="543"/>
        <v>39084184.399999991</v>
      </c>
    </row>
    <row r="222" spans="1:35">
      <c r="B222" s="78"/>
    </row>
    <row r="223" spans="1:35">
      <c r="A223" s="78"/>
    </row>
  </sheetData>
  <phoneticPr fontId="27" type="noConversion"/>
  <pageMargins left="0.5" right="0.5" top="0.5" bottom="0.3" header="0.26" footer="0.17"/>
  <pageSetup scale="33" fitToWidth="9" fitToHeight="2" orientation="landscape" r:id="rId1"/>
  <headerFooter alignWithMargins="0">
    <oddFooter>&amp;C&amp;P of&amp;N</oddFooter>
  </headerFooter>
  <rowBreaks count="2" manualBreakCount="2">
    <brk id="110" max="16383" man="1"/>
    <brk id="156" max="16383" man="1"/>
  </rowBreaks>
  <colBreaks count="12" manualBreakCount="12">
    <brk id="21" max="1048575" man="1"/>
    <brk id="49" max="1048575" man="1"/>
    <brk id="60" max="120" man="1"/>
    <brk id="78" max="120" man="1"/>
    <brk id="89" max="120" man="1"/>
    <brk id="106" max="120" man="1"/>
    <brk id="117" max="120" man="1"/>
    <brk id="120" max="1048575" man="1"/>
    <brk id="141" max="1048575" man="1"/>
    <brk id="162" max="1048575" man="1"/>
    <brk id="183" max="1048575" man="1"/>
    <brk id="20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Q217"/>
  <sheetViews>
    <sheetView view="pageBreakPreview" zoomScale="75" zoomScaleNormal="80" zoomScaleSheetLayoutView="75" workbookViewId="0">
      <pane xSplit="2" ySplit="5" topLeftCell="C153" activePane="bottomRight" state="frozen"/>
      <selection activeCell="A41" sqref="A41"/>
      <selection pane="topRight" activeCell="A41" sqref="A41"/>
      <selection pane="bottomLeft" activeCell="A41" sqref="A41"/>
      <selection pane="bottomRight" activeCell="D164" sqref="D164"/>
    </sheetView>
  </sheetViews>
  <sheetFormatPr defaultRowHeight="12.75"/>
  <cols>
    <col min="1" max="1" width="11.28515625" style="40" customWidth="1"/>
    <col min="2" max="2" width="31.7109375" style="40" customWidth="1"/>
    <col min="3" max="3" width="13.140625" style="19" bestFit="1" customWidth="1"/>
    <col min="4" max="4" width="13.42578125" style="19" bestFit="1" customWidth="1"/>
    <col min="5" max="11" width="14" style="41" bestFit="1" customWidth="1"/>
    <col min="12" max="12" width="14" style="41" customWidth="1"/>
    <col min="13" max="13" width="13.7109375" style="41" customWidth="1"/>
    <col min="14" max="18" width="13.28515625" style="41" bestFit="1" customWidth="1"/>
    <col min="19" max="19" width="13.28515625" style="41" customWidth="1"/>
    <col min="20" max="33" width="13.28515625" style="41" bestFit="1" customWidth="1"/>
    <col min="34" max="34" width="12.42578125" style="44" customWidth="1"/>
    <col min="35" max="35" width="10.28515625" style="44" customWidth="1"/>
    <col min="36" max="40" width="11.140625" style="41" bestFit="1" customWidth="1"/>
    <col min="41" max="41" width="12.5703125" style="41" customWidth="1"/>
    <col min="42" max="42" width="12.42578125" style="41" customWidth="1"/>
    <col min="43" max="48" width="11.7109375" style="41" bestFit="1" customWidth="1"/>
    <col min="49" max="49" width="11.7109375" style="41" customWidth="1"/>
    <col min="50" max="62" width="11.7109375" style="41" bestFit="1" customWidth="1"/>
    <col min="63" max="63" width="12.85546875" style="40" bestFit="1" customWidth="1"/>
    <col min="64" max="64" width="3.7109375" style="40" customWidth="1"/>
    <col min="65" max="65" width="10.5703125" style="40" customWidth="1"/>
    <col min="66" max="66" width="12.28515625" style="40" customWidth="1"/>
    <col min="67" max="67" width="11.7109375" style="40" bestFit="1" customWidth="1"/>
    <col min="68" max="68" width="12" style="40" bestFit="1" customWidth="1"/>
    <col min="69" max="70" width="13" style="40" bestFit="1" customWidth="1"/>
    <col min="71" max="80" width="12" style="40" bestFit="1" customWidth="1"/>
    <col min="81" max="81" width="13" style="40" bestFit="1" customWidth="1"/>
    <col min="82" max="91" width="12" style="40" bestFit="1" customWidth="1"/>
    <col min="92" max="92" width="3.7109375" style="40" customWidth="1"/>
    <col min="93" max="96" width="9" style="40" customWidth="1"/>
    <col min="97" max="98" width="12" style="40" bestFit="1" customWidth="1"/>
    <col min="99" max="104" width="9" style="40" customWidth="1"/>
    <col min="105" max="105" width="9.7109375" style="40" bestFit="1" customWidth="1"/>
    <col min="106" max="106" width="9.7109375" style="40" customWidth="1"/>
    <col min="107" max="119" width="9.7109375" style="40" bestFit="1" customWidth="1"/>
    <col min="120" max="120" width="3.7109375" style="40" customWidth="1"/>
    <col min="121" max="121" width="12.85546875" style="40" customWidth="1"/>
    <col min="122" max="122" width="10.140625" style="40" bestFit="1" customWidth="1"/>
    <col min="123" max="123" width="10" style="40" customWidth="1"/>
    <col min="124" max="124" width="12" style="40" bestFit="1" customWidth="1"/>
    <col min="125" max="125" width="10.140625" style="40" bestFit="1" customWidth="1"/>
    <col min="126" max="126" width="10.7109375" style="40" customWidth="1"/>
    <col min="127" max="127" width="17.140625" style="40" customWidth="1"/>
    <col min="128" max="128" width="10.5703125" style="40" customWidth="1"/>
    <col min="129" max="129" width="10.140625" style="40" bestFit="1" customWidth="1"/>
    <col min="130" max="130" width="10.5703125" style="40" bestFit="1" customWidth="1"/>
    <col min="131" max="131" width="10.42578125" style="40" bestFit="1" customWidth="1"/>
    <col min="132" max="147" width="10.5703125" style="40" bestFit="1" customWidth="1"/>
    <col min="148" max="16384" width="9.140625" style="40"/>
  </cols>
  <sheetData>
    <row r="1" spans="1:147" s="2" customFormat="1" ht="23.25">
      <c r="A1" s="1"/>
      <c r="B1" s="6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5"/>
      <c r="AI1" s="35"/>
      <c r="AJ1" s="3"/>
      <c r="AK1" s="3"/>
      <c r="AL1" s="3"/>
      <c r="AM1" s="3"/>
      <c r="AN1" s="3"/>
      <c r="AO1" s="117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DW1" s="128">
        <v>0</v>
      </c>
      <c r="DX1" s="94" t="s">
        <v>167</v>
      </c>
      <c r="DY1" s="93"/>
      <c r="DZ1" s="93"/>
      <c r="EA1" s="93"/>
      <c r="EB1" s="93"/>
    </row>
    <row r="2" spans="1:147" s="2" customFormat="1" ht="27.75" customHeight="1">
      <c r="A2" s="1"/>
      <c r="C2" s="55"/>
      <c r="D2" s="55"/>
      <c r="E2" s="55" t="s">
        <v>66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3"/>
      <c r="AH2" s="36"/>
      <c r="AI2" s="36"/>
      <c r="AJ2" s="56" t="s">
        <v>67</v>
      </c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M2" s="56" t="s">
        <v>2</v>
      </c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O2" s="57" t="s">
        <v>68</v>
      </c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Q2" s="57" t="s">
        <v>69</v>
      </c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</row>
    <row r="3" spans="1:147" s="36" customFormat="1" ht="25.5">
      <c r="C3" s="8" t="s">
        <v>115</v>
      </c>
      <c r="D3" s="10" t="s">
        <v>116</v>
      </c>
      <c r="E3" s="7" t="str">
        <f>'Gross Plant'!E3</f>
        <v>Balance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  <c r="S3" s="7"/>
      <c r="T3" s="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4"/>
      <c r="AJ3" s="37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9"/>
      <c r="AW3" s="9"/>
      <c r="AX3" s="9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9"/>
      <c r="BL3" s="38"/>
      <c r="BM3" s="8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38"/>
      <c r="BZ3" s="38"/>
      <c r="CA3" s="38"/>
      <c r="CB3" s="38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39"/>
      <c r="CO3" s="8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38"/>
      <c r="DB3" s="38"/>
      <c r="DC3" s="38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39"/>
      <c r="DQ3" s="8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38"/>
      <c r="ED3" s="38"/>
      <c r="EE3" s="38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</row>
    <row r="4" spans="1:147" s="2" customFormat="1">
      <c r="C4" s="52" t="s">
        <v>114</v>
      </c>
      <c r="D4" s="52" t="s">
        <v>114</v>
      </c>
      <c r="E4" s="14" t="str">
        <f>'Gross Plant'!E4</f>
        <v>Actual</v>
      </c>
      <c r="F4" s="14" t="str">
        <f>'Gross Plant'!F4</f>
        <v>Actual</v>
      </c>
      <c r="G4" s="14" t="str">
        <f>'Gross Plant'!G4</f>
        <v>Actual</v>
      </c>
      <c r="H4" s="14" t="str">
        <f>'Gross Plant'!H4</f>
        <v>Actual</v>
      </c>
      <c r="I4" s="14" t="str">
        <f>'Gross Plant'!I4</f>
        <v>Actual</v>
      </c>
      <c r="J4" s="14" t="str">
        <f>'Gross Plant'!J4</f>
        <v>Actual</v>
      </c>
      <c r="K4" s="14" t="str">
        <f>'Gross Plant'!K4</f>
        <v>Actual</v>
      </c>
      <c r="L4" s="14" t="str">
        <f>'Gross Plant'!L4</f>
        <v>Projected</v>
      </c>
      <c r="M4" s="14" t="str">
        <f>'Gross Plant'!M4</f>
        <v>Projected</v>
      </c>
      <c r="N4" s="14" t="str">
        <f>'Gross Plant'!N4</f>
        <v>Projected</v>
      </c>
      <c r="O4" s="14" t="str">
        <f>'Gross Plant'!O4</f>
        <v>Projected</v>
      </c>
      <c r="P4" s="14" t="str">
        <f>'Gross Plant'!P4</f>
        <v>Projected</v>
      </c>
      <c r="Q4" s="14" t="str">
        <f>'Gross Plant'!Q4</f>
        <v>Projected</v>
      </c>
      <c r="R4" s="14" t="str">
        <f>'Gross Plant'!R4</f>
        <v>Projected</v>
      </c>
      <c r="S4" s="14" t="str">
        <f>'Gross Plant'!S4</f>
        <v>Projected</v>
      </c>
      <c r="T4" s="14" t="str">
        <f>'Gross Plant'!T4</f>
        <v>Projected</v>
      </c>
      <c r="U4" s="14" t="str">
        <f>'Gross Plant'!U4</f>
        <v>Projected</v>
      </c>
      <c r="V4" s="14" t="str">
        <f>'Gross Plant'!V4</f>
        <v>Projected</v>
      </c>
      <c r="W4" s="14" t="str">
        <f>'Gross Plant'!W4</f>
        <v>Projected</v>
      </c>
      <c r="X4" s="14" t="str">
        <f>'Gross Plant'!X4</f>
        <v>Projected</v>
      </c>
      <c r="Y4" s="14" t="str">
        <f>'Gross Plant'!Y4</f>
        <v>Projected</v>
      </c>
      <c r="Z4" s="14" t="str">
        <f>'Gross Plant'!Z4</f>
        <v>Projected</v>
      </c>
      <c r="AA4" s="14" t="str">
        <f>'Gross Plant'!AA4</f>
        <v>Projected</v>
      </c>
      <c r="AB4" s="14" t="str">
        <f>'Gross Plant'!AB4</f>
        <v>Projected</v>
      </c>
      <c r="AC4" s="14" t="str">
        <f>'Gross Plant'!AC4</f>
        <v>Projected</v>
      </c>
      <c r="AD4" s="14" t="str">
        <f>'Gross Plant'!AD4</f>
        <v>Projected</v>
      </c>
      <c r="AE4" s="14" t="str">
        <f>'Gross Plant'!AE4</f>
        <v>Projected</v>
      </c>
      <c r="AF4" s="14" t="str">
        <f>'Gross Plant'!AF4</f>
        <v>Projected</v>
      </c>
      <c r="AG4" s="13" t="s">
        <v>70</v>
      </c>
      <c r="AH4" s="67" t="s">
        <v>71</v>
      </c>
      <c r="AI4" s="67" t="s">
        <v>138</v>
      </c>
      <c r="AJ4" s="14" t="str">
        <f>$F$4</f>
        <v>Actual</v>
      </c>
      <c r="AK4" s="14" t="str">
        <f>$G$4</f>
        <v>Actual</v>
      </c>
      <c r="AL4" s="14" t="str">
        <f>$H$4</f>
        <v>Actual</v>
      </c>
      <c r="AM4" s="14" t="str">
        <f>$I$4</f>
        <v>Actual</v>
      </c>
      <c r="AN4" s="14" t="str">
        <f>$J$4</f>
        <v>Actual</v>
      </c>
      <c r="AO4" s="14" t="str">
        <f>$K$4</f>
        <v>Actual</v>
      </c>
      <c r="AP4" s="135" t="str">
        <f>$L$4</f>
        <v>Projected</v>
      </c>
      <c r="AQ4" s="14" t="str">
        <f>$M$4</f>
        <v>Projected</v>
      </c>
      <c r="AR4" s="14" t="str">
        <f>$N$4</f>
        <v>Projected</v>
      </c>
      <c r="AS4" s="14" t="str">
        <f>$O$4</f>
        <v>Projected</v>
      </c>
      <c r="AT4" s="14" t="str">
        <f>$P$4</f>
        <v>Projected</v>
      </c>
      <c r="AU4" s="14" t="str">
        <f>$Q$4</f>
        <v>Projected</v>
      </c>
      <c r="AV4" s="14" t="str">
        <f>$R$4</f>
        <v>Projected</v>
      </c>
      <c r="AW4" s="14" t="str">
        <f t="shared" ref="AW4" si="0">$R$4</f>
        <v>Projected</v>
      </c>
      <c r="AX4" s="14" t="str">
        <f>$T$4</f>
        <v>Projected</v>
      </c>
      <c r="AY4" s="14" t="str">
        <f>$U$4</f>
        <v>Projected</v>
      </c>
      <c r="AZ4" s="14" t="str">
        <f>$V$4</f>
        <v>Projected</v>
      </c>
      <c r="BA4" s="14" t="str">
        <f>$W$4</f>
        <v>Projected</v>
      </c>
      <c r="BB4" s="14" t="str">
        <f>$X$4</f>
        <v>Projected</v>
      </c>
      <c r="BC4" s="14" t="str">
        <f>$Y$4</f>
        <v>Projected</v>
      </c>
      <c r="BD4" s="14" t="str">
        <f>$Z$4</f>
        <v>Projected</v>
      </c>
      <c r="BE4" s="14" t="str">
        <f>$AA$4</f>
        <v>Projected</v>
      </c>
      <c r="BF4" s="14" t="str">
        <f>$AB$4</f>
        <v>Projected</v>
      </c>
      <c r="BG4" s="14" t="str">
        <f>$AC$4</f>
        <v>Projected</v>
      </c>
      <c r="BH4" s="14" t="str">
        <f>$AD$4</f>
        <v>Projected</v>
      </c>
      <c r="BI4" s="14" t="str">
        <f>$AE$4</f>
        <v>Projected</v>
      </c>
      <c r="BJ4" s="14" t="str">
        <f>$AF$4</f>
        <v>Projected</v>
      </c>
      <c r="BK4" s="13" t="s">
        <v>125</v>
      </c>
      <c r="BM4" s="14" t="str">
        <f>$F$4</f>
        <v>Actual</v>
      </c>
      <c r="BN4" s="14" t="str">
        <f>$G$4</f>
        <v>Actual</v>
      </c>
      <c r="BO4" s="14" t="str">
        <f>$H$4</f>
        <v>Actual</v>
      </c>
      <c r="BP4" s="14" t="str">
        <f>$I$4</f>
        <v>Actual</v>
      </c>
      <c r="BQ4" s="14" t="str">
        <f>$J$4</f>
        <v>Actual</v>
      </c>
      <c r="BR4" s="14" t="str">
        <f>$K$4</f>
        <v>Actual</v>
      </c>
      <c r="BS4" s="14" t="str">
        <f>$L$4</f>
        <v>Projected</v>
      </c>
      <c r="BT4" s="14" t="str">
        <f>$M$4</f>
        <v>Projected</v>
      </c>
      <c r="BU4" s="14" t="str">
        <f>$N$4</f>
        <v>Projected</v>
      </c>
      <c r="BV4" s="14" t="str">
        <f>$O$4</f>
        <v>Projected</v>
      </c>
      <c r="BW4" s="14" t="str">
        <f>$P$4</f>
        <v>Projected</v>
      </c>
      <c r="BX4" s="14" t="str">
        <f>$Q$4</f>
        <v>Projected</v>
      </c>
      <c r="BY4" s="14" t="str">
        <f>$R$4</f>
        <v>Projected</v>
      </c>
      <c r="BZ4" s="14" t="str">
        <f t="shared" ref="BZ4" si="1">$R$4</f>
        <v>Projected</v>
      </c>
      <c r="CA4" s="14" t="str">
        <f>$T$4</f>
        <v>Projected</v>
      </c>
      <c r="CB4" s="14" t="str">
        <f>$U$4</f>
        <v>Projected</v>
      </c>
      <c r="CC4" s="14" t="str">
        <f>$V$4</f>
        <v>Projected</v>
      </c>
      <c r="CD4" s="14" t="str">
        <f>$W$4</f>
        <v>Projected</v>
      </c>
      <c r="CE4" s="14" t="str">
        <f>$X$4</f>
        <v>Projected</v>
      </c>
      <c r="CF4" s="14" t="str">
        <f>$Y$4</f>
        <v>Projected</v>
      </c>
      <c r="CG4" s="14" t="str">
        <f>$Z$4</f>
        <v>Projected</v>
      </c>
      <c r="CH4" s="14" t="str">
        <f>$AA$4</f>
        <v>Projected</v>
      </c>
      <c r="CI4" s="14" t="str">
        <f>$AB$4</f>
        <v>Projected</v>
      </c>
      <c r="CJ4" s="14" t="str">
        <f>$AC$4</f>
        <v>Projected</v>
      </c>
      <c r="CK4" s="14" t="str">
        <f>$AD$4</f>
        <v>Projected</v>
      </c>
      <c r="CL4" s="14" t="str">
        <f>$AE$4</f>
        <v>Projected</v>
      </c>
      <c r="CM4" s="14" t="str">
        <f>$AF$4</f>
        <v>Projected</v>
      </c>
      <c r="CO4" s="14" t="str">
        <f>$F$4</f>
        <v>Actual</v>
      </c>
      <c r="CP4" s="14" t="str">
        <f>$G$4</f>
        <v>Actual</v>
      </c>
      <c r="CQ4" s="14" t="str">
        <f>$H$4</f>
        <v>Actual</v>
      </c>
      <c r="CR4" s="14" t="str">
        <f>$I$4</f>
        <v>Actual</v>
      </c>
      <c r="CS4" s="14" t="str">
        <f>$J$4</f>
        <v>Actual</v>
      </c>
      <c r="CT4" s="14" t="str">
        <f>$K$4</f>
        <v>Actual</v>
      </c>
      <c r="CU4" s="14" t="str">
        <f>$L$4</f>
        <v>Projected</v>
      </c>
      <c r="CV4" s="14" t="str">
        <f>$M$4</f>
        <v>Projected</v>
      </c>
      <c r="CW4" s="14" t="str">
        <f>$N$4</f>
        <v>Projected</v>
      </c>
      <c r="CX4" s="14" t="str">
        <f>$O$4</f>
        <v>Projected</v>
      </c>
      <c r="CY4" s="14" t="str">
        <f>$P$4</f>
        <v>Projected</v>
      </c>
      <c r="CZ4" s="14" t="str">
        <f>$Q$4</f>
        <v>Projected</v>
      </c>
      <c r="DA4" s="14" t="str">
        <f>$R$4</f>
        <v>Projected</v>
      </c>
      <c r="DB4" s="14" t="str">
        <f t="shared" ref="DB4" si="2">$R$4</f>
        <v>Projected</v>
      </c>
      <c r="DC4" s="14" t="str">
        <f>$T$4</f>
        <v>Projected</v>
      </c>
      <c r="DD4" s="14" t="str">
        <f>$U$4</f>
        <v>Projected</v>
      </c>
      <c r="DE4" s="14" t="str">
        <f>$V$4</f>
        <v>Projected</v>
      </c>
      <c r="DF4" s="14" t="str">
        <f>$W$4</f>
        <v>Projected</v>
      </c>
      <c r="DG4" s="14" t="str">
        <f>$X$4</f>
        <v>Projected</v>
      </c>
      <c r="DH4" s="14" t="str">
        <f>$Y$4</f>
        <v>Projected</v>
      </c>
      <c r="DI4" s="14" t="str">
        <f>$Z$4</f>
        <v>Projected</v>
      </c>
      <c r="DJ4" s="14" t="str">
        <f>$AA$4</f>
        <v>Projected</v>
      </c>
      <c r="DK4" s="14" t="str">
        <f>$AB$4</f>
        <v>Projected</v>
      </c>
      <c r="DL4" s="14" t="str">
        <f>$AC$4</f>
        <v>Projected</v>
      </c>
      <c r="DM4" s="14" t="str">
        <f>$AD$4</f>
        <v>Projected</v>
      </c>
      <c r="DN4" s="14" t="str">
        <f>$AE$4</f>
        <v>Projected</v>
      </c>
      <c r="DO4" s="14" t="str">
        <f>$AF$4</f>
        <v>Projected</v>
      </c>
      <c r="DQ4" s="14" t="str">
        <f>$F$4</f>
        <v>Actual</v>
      </c>
      <c r="DR4" s="14" t="str">
        <f>$G$4</f>
        <v>Actual</v>
      </c>
      <c r="DS4" s="14" t="str">
        <f>$H$4</f>
        <v>Actual</v>
      </c>
      <c r="DT4" s="14" t="str">
        <f>$I$4</f>
        <v>Actual</v>
      </c>
      <c r="DU4" s="14" t="str">
        <f>$J$4</f>
        <v>Actual</v>
      </c>
      <c r="DV4" s="14" t="str">
        <f>$K$4</f>
        <v>Actual</v>
      </c>
      <c r="DW4" s="14" t="str">
        <f>$L$4</f>
        <v>Projected</v>
      </c>
      <c r="DX4" s="14" t="str">
        <f>$M$4</f>
        <v>Projected</v>
      </c>
      <c r="DY4" s="14" t="str">
        <f>$N$4</f>
        <v>Projected</v>
      </c>
      <c r="DZ4" s="14" t="str">
        <f>$O$4</f>
        <v>Projected</v>
      </c>
      <c r="EA4" s="14" t="str">
        <f>$P$4</f>
        <v>Projected</v>
      </c>
      <c r="EB4" s="14" t="str">
        <f>$Q$4</f>
        <v>Projected</v>
      </c>
      <c r="EC4" s="14" t="str">
        <f>$R$4</f>
        <v>Projected</v>
      </c>
      <c r="ED4" s="14" t="str">
        <f t="shared" ref="ED4" si="3">$R$4</f>
        <v>Projected</v>
      </c>
      <c r="EE4" s="14" t="str">
        <f>$T$4</f>
        <v>Projected</v>
      </c>
      <c r="EF4" s="14" t="str">
        <f>$U$4</f>
        <v>Projected</v>
      </c>
      <c r="EG4" s="14" t="str">
        <f>$V$4</f>
        <v>Projected</v>
      </c>
      <c r="EH4" s="14" t="str">
        <f>$W$4</f>
        <v>Projected</v>
      </c>
      <c r="EI4" s="14" t="str">
        <f>$X$4</f>
        <v>Projected</v>
      </c>
      <c r="EJ4" s="14" t="str">
        <f>$Y$4</f>
        <v>Projected</v>
      </c>
      <c r="EK4" s="14" t="str">
        <f>$Z$4</f>
        <v>Projected</v>
      </c>
      <c r="EL4" s="14" t="str">
        <f>$AA$4</f>
        <v>Projected</v>
      </c>
      <c r="EM4" s="14" t="str">
        <f>$AB$4</f>
        <v>Projected</v>
      </c>
      <c r="EN4" s="14" t="str">
        <f>$AC$4</f>
        <v>Projected</v>
      </c>
      <c r="EO4" s="14" t="str">
        <f>$AD$4</f>
        <v>Projected</v>
      </c>
      <c r="EP4" s="14" t="str">
        <f>$AE$4</f>
        <v>Projected</v>
      </c>
      <c r="EQ4" s="14" t="str">
        <f>$AF$4</f>
        <v>Projected</v>
      </c>
    </row>
    <row r="5" spans="1:147" s="13" customFormat="1">
      <c r="A5" s="13" t="s">
        <v>7</v>
      </c>
      <c r="B5" s="13" t="s">
        <v>8</v>
      </c>
      <c r="C5" s="53" t="s">
        <v>72</v>
      </c>
      <c r="D5" s="53" t="s">
        <v>72</v>
      </c>
      <c r="E5" s="15">
        <f>'Gross Plant'!E5</f>
        <v>42735</v>
      </c>
      <c r="F5" s="15">
        <f>'Gross Plant'!F5</f>
        <v>42766</v>
      </c>
      <c r="G5" s="15">
        <f>'Gross Plant'!G5</f>
        <v>42794</v>
      </c>
      <c r="H5" s="15">
        <f>'Gross Plant'!H5</f>
        <v>42825</v>
      </c>
      <c r="I5" s="15">
        <f>'Gross Plant'!I5</f>
        <v>42855</v>
      </c>
      <c r="J5" s="15">
        <f>'Gross Plant'!J5</f>
        <v>42886</v>
      </c>
      <c r="K5" s="15">
        <f>'Gross Plant'!K5</f>
        <v>42916</v>
      </c>
      <c r="L5" s="15">
        <f>'Gross Plant'!L5</f>
        <v>42947</v>
      </c>
      <c r="M5" s="15">
        <f>'Gross Plant'!M5</f>
        <v>42978</v>
      </c>
      <c r="N5" s="15">
        <f>'Gross Plant'!N5</f>
        <v>43008</v>
      </c>
      <c r="O5" s="15">
        <f>'Gross Plant'!O5</f>
        <v>43039</v>
      </c>
      <c r="P5" s="15">
        <f>'Gross Plant'!P5</f>
        <v>43069</v>
      </c>
      <c r="Q5" s="15">
        <f>'Gross Plant'!Q5</f>
        <v>43100</v>
      </c>
      <c r="R5" s="15">
        <f>'Gross Plant'!R5</f>
        <v>43131</v>
      </c>
      <c r="S5" s="15">
        <f>'Gross Plant'!S5</f>
        <v>43159</v>
      </c>
      <c r="T5" s="15">
        <f>'Gross Plant'!T5</f>
        <v>43190</v>
      </c>
      <c r="U5" s="15">
        <f>'Gross Plant'!U5</f>
        <v>43220</v>
      </c>
      <c r="V5" s="15">
        <f>'Gross Plant'!V5</f>
        <v>43251</v>
      </c>
      <c r="W5" s="15">
        <f>'Gross Plant'!W5</f>
        <v>43281</v>
      </c>
      <c r="X5" s="15">
        <f>'Gross Plant'!X5</f>
        <v>43312</v>
      </c>
      <c r="Y5" s="15">
        <f>'Gross Plant'!Y5</f>
        <v>43343</v>
      </c>
      <c r="Z5" s="15">
        <f>'Gross Plant'!Z5</f>
        <v>43373</v>
      </c>
      <c r="AA5" s="15">
        <f>'Gross Plant'!AA5</f>
        <v>43404</v>
      </c>
      <c r="AB5" s="15">
        <f>'Gross Plant'!AB5</f>
        <v>43434</v>
      </c>
      <c r="AC5" s="15">
        <f>'Gross Plant'!AC5</f>
        <v>43465</v>
      </c>
      <c r="AD5" s="15">
        <f>'Gross Plant'!AD5</f>
        <v>43496</v>
      </c>
      <c r="AE5" s="15">
        <f>'Gross Plant'!AE5</f>
        <v>43524</v>
      </c>
      <c r="AF5" s="15">
        <f>'Gross Plant'!AF5</f>
        <v>43555</v>
      </c>
      <c r="AG5" s="15" t="s">
        <v>72</v>
      </c>
      <c r="AH5" s="68" t="s">
        <v>73</v>
      </c>
      <c r="AI5" s="68" t="s">
        <v>73</v>
      </c>
      <c r="AJ5" s="15">
        <f>$F$5</f>
        <v>42766</v>
      </c>
      <c r="AK5" s="15">
        <f>$G$5</f>
        <v>42794</v>
      </c>
      <c r="AL5" s="15">
        <f>$H$5</f>
        <v>42825</v>
      </c>
      <c r="AM5" s="15">
        <f>$I$5</f>
        <v>42855</v>
      </c>
      <c r="AN5" s="15">
        <f>$J$5</f>
        <v>42886</v>
      </c>
      <c r="AO5" s="15">
        <f>$K$5</f>
        <v>42916</v>
      </c>
      <c r="AP5" s="103">
        <f>$L$5</f>
        <v>42947</v>
      </c>
      <c r="AQ5" s="15">
        <f>$M$5</f>
        <v>42978</v>
      </c>
      <c r="AR5" s="15">
        <f>$N$5</f>
        <v>43008</v>
      </c>
      <c r="AS5" s="15">
        <f>$O$5</f>
        <v>43039</v>
      </c>
      <c r="AT5" s="15">
        <f>$P$5</f>
        <v>43069</v>
      </c>
      <c r="AU5" s="15">
        <f>$Q$5</f>
        <v>43100</v>
      </c>
      <c r="AV5" s="15">
        <f>R$5</f>
        <v>43131</v>
      </c>
      <c r="AW5" s="15">
        <f>S$5</f>
        <v>43159</v>
      </c>
      <c r="AX5" s="15">
        <f>$T$5</f>
        <v>43190</v>
      </c>
      <c r="AY5" s="15">
        <f>$U$5</f>
        <v>43220</v>
      </c>
      <c r="AZ5" s="15">
        <f>$V$5</f>
        <v>43251</v>
      </c>
      <c r="BA5" s="15">
        <f>$W$5</f>
        <v>43281</v>
      </c>
      <c r="BB5" s="15">
        <f>$X$5</f>
        <v>43312</v>
      </c>
      <c r="BC5" s="15">
        <f>$Y$5</f>
        <v>43343</v>
      </c>
      <c r="BD5" s="15">
        <f>$Z$5</f>
        <v>43373</v>
      </c>
      <c r="BE5" s="15">
        <f>$AA$5</f>
        <v>43404</v>
      </c>
      <c r="BF5" s="15">
        <f>$AB$5</f>
        <v>43434</v>
      </c>
      <c r="BG5" s="15">
        <f>$AC$5</f>
        <v>43465</v>
      </c>
      <c r="BH5" s="15">
        <f>$AD$5</f>
        <v>43496</v>
      </c>
      <c r="BI5" s="15">
        <f>$AE$5</f>
        <v>43524</v>
      </c>
      <c r="BJ5" s="15">
        <f>$AF$5</f>
        <v>43555</v>
      </c>
      <c r="BK5" s="13" t="s">
        <v>156</v>
      </c>
      <c r="BM5" s="15">
        <f>$F$5</f>
        <v>42766</v>
      </c>
      <c r="BN5" s="15">
        <f>$G$5</f>
        <v>42794</v>
      </c>
      <c r="BO5" s="15">
        <f>$H$5</f>
        <v>42825</v>
      </c>
      <c r="BP5" s="15">
        <f>$I$5</f>
        <v>42855</v>
      </c>
      <c r="BQ5" s="15">
        <f>$J$5</f>
        <v>42886</v>
      </c>
      <c r="BR5" s="15">
        <f>$K$5</f>
        <v>42916</v>
      </c>
      <c r="BS5" s="15">
        <f>$L$5</f>
        <v>42947</v>
      </c>
      <c r="BT5" s="15">
        <f>$M$5</f>
        <v>42978</v>
      </c>
      <c r="BU5" s="15">
        <f>$N$5</f>
        <v>43008</v>
      </c>
      <c r="BV5" s="15">
        <f>$O$5</f>
        <v>43039</v>
      </c>
      <c r="BW5" s="15">
        <f>$P$5</f>
        <v>43069</v>
      </c>
      <c r="BX5" s="15">
        <f>$Q$5</f>
        <v>43100</v>
      </c>
      <c r="BY5" s="15">
        <f>R$5</f>
        <v>43131</v>
      </c>
      <c r="BZ5" s="15">
        <f>S$5</f>
        <v>43159</v>
      </c>
      <c r="CA5" s="15">
        <f>$T$5</f>
        <v>43190</v>
      </c>
      <c r="CB5" s="15">
        <f>$U$5</f>
        <v>43220</v>
      </c>
      <c r="CC5" s="15">
        <f>$V$5</f>
        <v>43251</v>
      </c>
      <c r="CD5" s="15">
        <f>$W$5</f>
        <v>43281</v>
      </c>
      <c r="CE5" s="15">
        <f>$X$5</f>
        <v>43312</v>
      </c>
      <c r="CF5" s="15">
        <f>$Y$5</f>
        <v>43343</v>
      </c>
      <c r="CG5" s="15">
        <f>$Z$5</f>
        <v>43373</v>
      </c>
      <c r="CH5" s="15">
        <f>$AA$5</f>
        <v>43404</v>
      </c>
      <c r="CI5" s="15">
        <f>$AB$5</f>
        <v>43434</v>
      </c>
      <c r="CJ5" s="15">
        <f>$AC$5</f>
        <v>43465</v>
      </c>
      <c r="CK5" s="15">
        <f>$AD$5</f>
        <v>43496</v>
      </c>
      <c r="CL5" s="15">
        <f>$AE$5</f>
        <v>43524</v>
      </c>
      <c r="CM5" s="15">
        <f>$AF$5</f>
        <v>43555</v>
      </c>
      <c r="CO5" s="15">
        <f>$F$5</f>
        <v>42766</v>
      </c>
      <c r="CP5" s="15">
        <f>$G$5</f>
        <v>42794</v>
      </c>
      <c r="CQ5" s="15">
        <f>$H$5</f>
        <v>42825</v>
      </c>
      <c r="CR5" s="15">
        <f>$I$5</f>
        <v>42855</v>
      </c>
      <c r="CS5" s="15">
        <f>$J$5</f>
        <v>42886</v>
      </c>
      <c r="CT5" s="15">
        <f>$K$5</f>
        <v>42916</v>
      </c>
      <c r="CU5" s="15">
        <f>$L$5</f>
        <v>42947</v>
      </c>
      <c r="CV5" s="15">
        <f>$M$5</f>
        <v>42978</v>
      </c>
      <c r="CW5" s="15">
        <f>$N$5</f>
        <v>43008</v>
      </c>
      <c r="CX5" s="15">
        <f>$O$5</f>
        <v>43039</v>
      </c>
      <c r="CY5" s="15">
        <f>$P$5</f>
        <v>43069</v>
      </c>
      <c r="CZ5" s="15">
        <f>$Q$5</f>
        <v>43100</v>
      </c>
      <c r="DA5" s="15">
        <f>R$5</f>
        <v>43131</v>
      </c>
      <c r="DB5" s="15">
        <f>S$5</f>
        <v>43159</v>
      </c>
      <c r="DC5" s="15">
        <f>$T$5</f>
        <v>43190</v>
      </c>
      <c r="DD5" s="15">
        <f>$U$5</f>
        <v>43220</v>
      </c>
      <c r="DE5" s="15">
        <f>$V$5</f>
        <v>43251</v>
      </c>
      <c r="DF5" s="15">
        <f>$W$5</f>
        <v>43281</v>
      </c>
      <c r="DG5" s="15">
        <f>$X$5</f>
        <v>43312</v>
      </c>
      <c r="DH5" s="15">
        <f>$Y$5</f>
        <v>43343</v>
      </c>
      <c r="DI5" s="15">
        <f>$Z$5</f>
        <v>43373</v>
      </c>
      <c r="DJ5" s="15">
        <f>$AA$5</f>
        <v>43404</v>
      </c>
      <c r="DK5" s="15">
        <f>$AB$5</f>
        <v>43434</v>
      </c>
      <c r="DL5" s="15">
        <f>$AC$5</f>
        <v>43465</v>
      </c>
      <c r="DM5" s="15">
        <f>$AD$5</f>
        <v>43496</v>
      </c>
      <c r="DN5" s="15">
        <f>$AE$5</f>
        <v>43524</v>
      </c>
      <c r="DO5" s="15">
        <f>$AF$5</f>
        <v>43555</v>
      </c>
      <c r="DP5" s="15"/>
      <c r="DQ5" s="15">
        <f>$F$5</f>
        <v>42766</v>
      </c>
      <c r="DR5" s="15">
        <f>$G$5</f>
        <v>42794</v>
      </c>
      <c r="DS5" s="15">
        <f>$H$5</f>
        <v>42825</v>
      </c>
      <c r="DT5" s="15">
        <f>$I$5</f>
        <v>42855</v>
      </c>
      <c r="DU5" s="15">
        <f>$J$5</f>
        <v>42886</v>
      </c>
      <c r="DV5" s="15">
        <f>$K$5</f>
        <v>42916</v>
      </c>
      <c r="DW5" s="15">
        <f>$L$5</f>
        <v>42947</v>
      </c>
      <c r="DX5" s="15">
        <f>$M$5</f>
        <v>42978</v>
      </c>
      <c r="DY5" s="15">
        <f>$N$5</f>
        <v>43008</v>
      </c>
      <c r="DZ5" s="15">
        <f>$O$5</f>
        <v>43039</v>
      </c>
      <c r="EA5" s="15">
        <f>$P$5</f>
        <v>43069</v>
      </c>
      <c r="EB5" s="15">
        <f>$Q$5</f>
        <v>43100</v>
      </c>
      <c r="EC5" s="15">
        <f>R$5</f>
        <v>43131</v>
      </c>
      <c r="ED5" s="15">
        <f>S$5</f>
        <v>43159</v>
      </c>
      <c r="EE5" s="15">
        <f>$T$5</f>
        <v>43190</v>
      </c>
      <c r="EF5" s="15">
        <f>$U$5</f>
        <v>43220</v>
      </c>
      <c r="EG5" s="15">
        <f>$V$5</f>
        <v>43251</v>
      </c>
      <c r="EH5" s="15">
        <f>$W$5</f>
        <v>43281</v>
      </c>
      <c r="EI5" s="15">
        <f>$X$5</f>
        <v>43312</v>
      </c>
      <c r="EJ5" s="15">
        <f>$Y$5</f>
        <v>43343</v>
      </c>
      <c r="EK5" s="15">
        <f>$Z$5</f>
        <v>43373</v>
      </c>
      <c r="EL5" s="15">
        <f>$AA$5</f>
        <v>43404</v>
      </c>
      <c r="EM5" s="15">
        <f>$AB$5</f>
        <v>43434</v>
      </c>
      <c r="EN5" s="15">
        <f>$AC$5</f>
        <v>43465</v>
      </c>
      <c r="EO5" s="15">
        <f>$AD$5</f>
        <v>43496</v>
      </c>
      <c r="EP5" s="15">
        <f>$AE$5</f>
        <v>43524</v>
      </c>
      <c r="EQ5" s="15">
        <f>$AF$5</f>
        <v>43555</v>
      </c>
    </row>
    <row r="6" spans="1:147" s="2" customFormat="1">
      <c r="A6" s="2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5"/>
      <c r="AI6" s="35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</row>
    <row r="7" spans="1:147">
      <c r="A7" s="49">
        <v>39000</v>
      </c>
      <c r="B7" s="32" t="s">
        <v>10</v>
      </c>
      <c r="C7" s="51">
        <f t="shared" ref="C7:C9" si="4">SUM(E7:Q7)/13</f>
        <v>451140.6569037576</v>
      </c>
      <c r="D7" s="51">
        <f>SUM(T7:AF7)/13</f>
        <v>502209.88907236391</v>
      </c>
      <c r="E7" s="69">
        <f>'[20]Reserve End Balances'!N6</f>
        <v>426392.14</v>
      </c>
      <c r="F7" s="41">
        <f t="shared" ref="F7:F9" si="5">E7+AJ7+BM7+CO7+DQ7</f>
        <v>432285.31</v>
      </c>
      <c r="G7" s="41">
        <f t="shared" ref="G7:G9" si="6">F7+AK7+BN7+CP7+DR7</f>
        <v>438178.48</v>
      </c>
      <c r="H7" s="41">
        <f t="shared" ref="H7:H9" si="7">G7+AL7+BO7+CQ7+DS7</f>
        <v>444071.64999999997</v>
      </c>
      <c r="I7" s="41">
        <f t="shared" ref="I7:I9" si="8">H7+AM7+BP7+CR7+DT7</f>
        <v>449964.86</v>
      </c>
      <c r="J7" s="41">
        <f t="shared" ref="J7:J9" si="9">I7+AN7+BQ7+CS7+DU7</f>
        <v>455858.07</v>
      </c>
      <c r="K7" s="41">
        <f t="shared" ref="K7:K9" si="10">J7+AO7+BR7+CT7+DV7</f>
        <v>449104.63</v>
      </c>
      <c r="L7" s="41">
        <f t="shared" ref="L7:L9" si="11">K7+AP7+BS7+CU7+DW7</f>
        <v>452644.87795648188</v>
      </c>
      <c r="M7" s="41">
        <f t="shared" ref="M7:M9" si="12">L7+AQ7+BT7+CV7+DX7</f>
        <v>456185.13423309627</v>
      </c>
      <c r="N7" s="41">
        <f t="shared" ref="N7:N9" si="13">M7+AR7+BU7+CW7+DY7</f>
        <v>459725.40472600271</v>
      </c>
      <c r="O7" s="41">
        <f t="shared" ref="O7:O9" si="14">N7+AS7+BV7+CX7+DZ7</f>
        <v>463265.68978869129</v>
      </c>
      <c r="P7" s="41">
        <f t="shared" ref="P7:P9" si="15">O7+AT7+BW7+CY7+EA7</f>
        <v>466805.98942116206</v>
      </c>
      <c r="Q7" s="41">
        <f t="shared" ref="Q7:Q9" si="16">P7+AU7+BX7+CZ7+EB7</f>
        <v>470346.30362341501</v>
      </c>
      <c r="R7" s="41">
        <f t="shared" ref="R7:R9" si="17">Q7+AV7+BY7+DA7+EC7</f>
        <v>473886.63239545008</v>
      </c>
      <c r="S7" s="41">
        <f t="shared" ref="S7:S9" si="18">R7+AW7+BZ7+DB7+ED7</f>
        <v>477426.97573726735</v>
      </c>
      <c r="T7" s="41">
        <f t="shared" ref="T7:T9" si="19">S7+AX7+CA7+DC7+EE7</f>
        <v>480967.33364886674</v>
      </c>
      <c r="U7" s="41">
        <f t="shared" ref="U7:U9" si="20">T7+AY7+CB7+DD7+EF7</f>
        <v>484507.70613024832</v>
      </c>
      <c r="V7" s="41">
        <f t="shared" ref="V7:V9" si="21">U7+AZ7+CC7+DE7+EG7</f>
        <v>488048.09318141208</v>
      </c>
      <c r="W7" s="41">
        <f t="shared" ref="W7:W9" si="22">V7+BA7+CD7+DF7+EH7</f>
        <v>491588.49480235798</v>
      </c>
      <c r="X7" s="41">
        <f t="shared" ref="X7:X9" si="23">W7+BB7+CE7+DG7+EI7</f>
        <v>495128.91099308606</v>
      </c>
      <c r="Y7" s="41">
        <f t="shared" ref="Y7:Y9" si="24">X7+BC7+CF7+DH7+EJ7</f>
        <v>498669.34175359627</v>
      </c>
      <c r="Z7" s="41">
        <f t="shared" ref="Z7:Z9" si="25">Y7+BD7+CG7+DI7+EK7</f>
        <v>502209.78708388866</v>
      </c>
      <c r="AA7" s="41">
        <f t="shared" ref="AA7:AA9" si="26">Z7+BE7+CH7+DJ7+EL7</f>
        <v>505750.24698396324</v>
      </c>
      <c r="AB7" s="41">
        <f t="shared" ref="AB7:AB9" si="27">AA7+BF7+CI7+DK7+EM7</f>
        <v>509290.72145381995</v>
      </c>
      <c r="AC7" s="41">
        <f t="shared" ref="AC7:AC9" si="28">AB7+BG7+CJ7+DL7+EN7</f>
        <v>512831.21049345884</v>
      </c>
      <c r="AD7" s="41">
        <f t="shared" ref="AD7:AD9" si="29">AC7+BH7+CK7+DM7+EO7</f>
        <v>516371.71410287987</v>
      </c>
      <c r="AE7" s="41">
        <f t="shared" ref="AE7:AE9" si="30">AD7+BI7+CL7+DN7+EP7</f>
        <v>519912.23228208307</v>
      </c>
      <c r="AF7" s="41">
        <f t="shared" ref="AF7:AF9" si="31">AE7+BJ7+CM7+DO7+EQ7</f>
        <v>523452.76503106847</v>
      </c>
      <c r="AG7" s="22">
        <f>ROUND(AVERAGE(T7:AF7),0)</f>
        <v>502210</v>
      </c>
      <c r="AH7" s="80">
        <f>'[25]KY Depreciation Rates_03-2'!$G2</f>
        <v>3.0099999999999998E-2</v>
      </c>
      <c r="AI7" s="80">
        <f>'[25]KY Depreciation Rates_03-2'!$G2</f>
        <v>3.0099999999999998E-2</v>
      </c>
      <c r="AJ7" s="31">
        <f>'[20]Additions (Asset and Reserve)'!AA6</f>
        <v>5893.17</v>
      </c>
      <c r="AK7" s="31">
        <f>'[20]Additions (Asset and Reserve)'!AB6</f>
        <v>5893.17</v>
      </c>
      <c r="AL7" s="31">
        <f>'[20]Additions (Asset and Reserve)'!AC6</f>
        <v>5893.17</v>
      </c>
      <c r="AM7" s="31">
        <f>'[20]Additions (Asset and Reserve)'!AD6</f>
        <v>5893.21</v>
      </c>
      <c r="AN7" s="31">
        <f>'[20]Additions (Asset and Reserve)'!AE6</f>
        <v>5893.21</v>
      </c>
      <c r="AO7" s="31">
        <f>'[20]Additions (Asset and Reserve)'!AF6</f>
        <v>4157.4399999999996</v>
      </c>
      <c r="AP7" s="41">
        <f>IF('Net Plant'!I7&gt;0,'Gross Plant'!L7*$AH7/12,0)</f>
        <v>3540.2479564818536</v>
      </c>
      <c r="AQ7" s="41">
        <f>IF('Net Plant'!J7&gt;0,'Gross Plant'!M7*$AH7/12,0)</f>
        <v>3540.2562766143888</v>
      </c>
      <c r="AR7" s="41">
        <f>IF('Net Plant'!K7&gt;0,'Gross Plant'!N7*$AH7/12,0)</f>
        <v>3540.2704929064371</v>
      </c>
      <c r="AS7" s="41">
        <f>IF('Net Plant'!L7&gt;0,'Gross Plant'!O7*$AH7/12,0)</f>
        <v>3540.2850626886006</v>
      </c>
      <c r="AT7" s="41">
        <f>IF('Net Plant'!M7&gt;0,'Gross Plant'!P7*$AH7/12,0)</f>
        <v>3540.2996324707633</v>
      </c>
      <c r="AU7" s="41">
        <f>IF('Net Plant'!N7&gt;0,'Gross Plant'!Q7*$AH7/12,0)</f>
        <v>3540.314202252926</v>
      </c>
      <c r="AV7" s="41">
        <f>IF('Net Plant'!O7&gt;0,'Gross Plant'!R7*$AH7/12,0)</f>
        <v>3540.3287720350886</v>
      </c>
      <c r="AW7" s="41">
        <f>IF('Net Plant'!P7&gt;0,'Gross Plant'!S7*$AH7/12,0)</f>
        <v>3540.3433418172517</v>
      </c>
      <c r="AX7" s="41">
        <f>IF('Net Plant'!Q7&gt;0,'Gross Plant'!T7*$AH7/12,0)</f>
        <v>3540.3579115994144</v>
      </c>
      <c r="AY7" s="41">
        <f>IF('Net Plant'!R7&gt;0,'Gross Plant'!U7*$AI7/12,0)</f>
        <v>3540.372481381577</v>
      </c>
      <c r="AZ7" s="41">
        <f>IF('Net Plant'!S7&gt;0,'Gross Plant'!V7*$AI7/12,0)</f>
        <v>3540.3870511637401</v>
      </c>
      <c r="BA7" s="41">
        <f>IF('Net Plant'!T7&gt;0,'Gross Plant'!W7*$AI7/12,0)</f>
        <v>3540.4016209459028</v>
      </c>
      <c r="BB7" s="41">
        <f>IF('Net Plant'!U7&gt;0,'Gross Plant'!X7*$AI7/12,0)</f>
        <v>3540.4161907280654</v>
      </c>
      <c r="BC7" s="41">
        <f>IF('Net Plant'!V7&gt;0,'Gross Plant'!Y7*$AI7/12,0)</f>
        <v>3540.4307605102281</v>
      </c>
      <c r="BD7" s="41">
        <f>IF('Net Plant'!W7&gt;0,'Gross Plant'!Z7*$AI7/12,0)</f>
        <v>3540.4453302923916</v>
      </c>
      <c r="BE7" s="41">
        <f>IF('Net Plant'!X7&gt;0,'Gross Plant'!AA7*$AI7/12,0)</f>
        <v>3540.4599000745543</v>
      </c>
      <c r="BF7" s="41">
        <f>IF('Net Plant'!Y7&gt;0,'Gross Plant'!AB7*$AI7/12,0)</f>
        <v>3540.474469856717</v>
      </c>
      <c r="BG7" s="41">
        <f>IF('Net Plant'!Z7&gt;0,'Gross Plant'!AC7*$AI7/12,0)</f>
        <v>3540.4890396388801</v>
      </c>
      <c r="BH7" s="41">
        <f>IF('Net Plant'!AA7&gt;0,'Gross Plant'!AD7*$AI7/12,0)</f>
        <v>3540.5036094210427</v>
      </c>
      <c r="BI7" s="41">
        <f>IF('Net Plant'!AB7&gt;0,'Gross Plant'!AE7*$AI7/12,0)</f>
        <v>3540.5181792032054</v>
      </c>
      <c r="BJ7" s="41">
        <f>IF('Net Plant'!AC7&gt;0,'Gross Plant'!AF7*$AI7/12,0)</f>
        <v>3540.5327489853685</v>
      </c>
      <c r="BK7" s="22">
        <f>SUM(AY7:BJ7)</f>
        <v>42485.43138220167</v>
      </c>
      <c r="BL7" s="41"/>
      <c r="BM7" s="31">
        <f>'[20]Retires (Asset and Reserve)'!X6</f>
        <v>0</v>
      </c>
      <c r="BN7" s="31">
        <f>'[20]Retires (Asset and Reserve)'!Y6</f>
        <v>0</v>
      </c>
      <c r="BO7" s="31">
        <f>'[20]Retires (Asset and Reserve)'!Z6</f>
        <v>0</v>
      </c>
      <c r="BP7" s="31">
        <f>'[20]Retires (Asset and Reserve)'!AA6</f>
        <v>0</v>
      </c>
      <c r="BQ7" s="31">
        <f>'[20]Retires (Asset and Reserve)'!AB6</f>
        <v>0</v>
      </c>
      <c r="BR7" s="31">
        <f>'[20]Retires (Asset and Reserve)'!AC6</f>
        <v>0</v>
      </c>
      <c r="BS7" s="31">
        <f>'Gross Plant'!BQ7</f>
        <v>0</v>
      </c>
      <c r="BT7" s="41">
        <f>'Gross Plant'!BR7</f>
        <v>0</v>
      </c>
      <c r="BU7" s="41">
        <f>'Gross Plant'!BS7</f>
        <v>0</v>
      </c>
      <c r="BV7" s="41">
        <f>'Gross Plant'!BT7</f>
        <v>0</v>
      </c>
      <c r="BW7" s="41">
        <f>'Gross Plant'!BU7</f>
        <v>0</v>
      </c>
      <c r="BX7" s="41">
        <f>'Gross Plant'!BV7</f>
        <v>0</v>
      </c>
      <c r="BY7" s="41">
        <f>'Gross Plant'!BW7</f>
        <v>0</v>
      </c>
      <c r="BZ7" s="41">
        <f>'Gross Plant'!BX7</f>
        <v>0</v>
      </c>
      <c r="CA7" s="41">
        <f>'Gross Plant'!BY7</f>
        <v>0</v>
      </c>
      <c r="CB7" s="41">
        <f>'Gross Plant'!BZ7</f>
        <v>0</v>
      </c>
      <c r="CC7" s="41">
        <f>'Gross Plant'!CA7</f>
        <v>0</v>
      </c>
      <c r="CD7" s="41">
        <f>'Gross Plant'!CB7</f>
        <v>0</v>
      </c>
      <c r="CE7" s="41">
        <f>'Gross Plant'!CC7</f>
        <v>0</v>
      </c>
      <c r="CF7" s="41">
        <f>'Gross Plant'!CD7</f>
        <v>0</v>
      </c>
      <c r="CG7" s="41">
        <f>'Gross Plant'!CE7</f>
        <v>0</v>
      </c>
      <c r="CH7" s="41">
        <f>'Gross Plant'!CF7</f>
        <v>0</v>
      </c>
      <c r="CI7" s="41">
        <f>'Gross Plant'!CG7</f>
        <v>0</v>
      </c>
      <c r="CJ7" s="41">
        <f>'Gross Plant'!CH7</f>
        <v>0</v>
      </c>
      <c r="CK7" s="41">
        <f>'Gross Plant'!CI7</f>
        <v>0</v>
      </c>
      <c r="CL7" s="41">
        <f>'Gross Plant'!CJ7</f>
        <v>0</v>
      </c>
      <c r="CM7" s="41">
        <f>'Gross Plant'!CK7</f>
        <v>0</v>
      </c>
      <c r="CN7" s="41"/>
      <c r="CO7" s="31">
        <f>'[20]Transfers (Asset and Reserve)'!Z6</f>
        <v>0</v>
      </c>
      <c r="CP7" s="31">
        <f>'[20]Transfers (Asset and Reserve)'!AA6</f>
        <v>0</v>
      </c>
      <c r="CQ7" s="31">
        <f>'[20]Transfers (Asset and Reserve)'!AB6</f>
        <v>0</v>
      </c>
      <c r="CR7" s="31">
        <f>'[20]Transfers (Asset and Reserve)'!AC6</f>
        <v>0</v>
      </c>
      <c r="CS7" s="31">
        <f>'[20]Transfers (Asset and Reserve)'!AD6</f>
        <v>0</v>
      </c>
      <c r="CT7" s="31">
        <f>'[20]Transfers (Asset and Reserve)'!AE6</f>
        <v>-10910.88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/>
      <c r="DQ7" s="41">
        <f>[20]COR!O6</f>
        <v>0</v>
      </c>
      <c r="DR7" s="41">
        <f>[20]COR!P6</f>
        <v>0</v>
      </c>
      <c r="DS7" s="41">
        <f>[20]COR!Q6</f>
        <v>0</v>
      </c>
      <c r="DT7" s="41">
        <f>[20]COR!R6</f>
        <v>0</v>
      </c>
      <c r="DU7" s="41">
        <f>[20]COR!S6</f>
        <v>0</v>
      </c>
      <c r="DV7" s="41">
        <f>[20]COR!T6</f>
        <v>0</v>
      </c>
      <c r="DW7" s="120">
        <f>SUM('Gross Plant'!$AH7:$AM7)/SUM('Gross Plant'!$AH$46:$AM$46)*DW$46</f>
        <v>0</v>
      </c>
      <c r="DX7" s="120">
        <f>SUM('Gross Plant'!$AH7:$AM7)/SUM('Gross Plant'!$AH$46:$AM$46)*DX$46</f>
        <v>0</v>
      </c>
      <c r="DY7" s="120">
        <f>SUM('Gross Plant'!$AH7:$AM7)/SUM('Gross Plant'!$AH$46:$AM$46)*DY$46</f>
        <v>0</v>
      </c>
      <c r="DZ7" s="58">
        <f>-SUM('Gross Plant'!$AH7:$AM7)/SUM('Gross Plant'!$AH$46:$AM$46)*'Capital Spending'!D$6*Reserve!$DW$1</f>
        <v>0</v>
      </c>
      <c r="EA7" s="58">
        <f>-SUM('Gross Plant'!$AH7:$AM7)/SUM('Gross Plant'!$AH$46:$AM$46)*'Capital Spending'!E$6*Reserve!$DW$1</f>
        <v>0</v>
      </c>
      <c r="EB7" s="58">
        <f>-SUM('Gross Plant'!$AH7:$AM7)/SUM('Gross Plant'!$AH$46:$AM$46)*'Capital Spending'!F$6*Reserve!$DW$1</f>
        <v>0</v>
      </c>
      <c r="EC7" s="58">
        <f>-SUM('Gross Plant'!$AH7:$AM7)/SUM('Gross Plant'!$AH$46:$AM$46)*'Capital Spending'!G$6*Reserve!$DW$1</f>
        <v>0</v>
      </c>
      <c r="ED7" s="58">
        <f>-SUM('Gross Plant'!$AH7:$AM7)/SUM('Gross Plant'!$AH$46:$AM$46)*'Capital Spending'!H$6*Reserve!$DW$1</f>
        <v>0</v>
      </c>
      <c r="EE7" s="58">
        <f>-SUM('Gross Plant'!$AH7:$AM7)/SUM('Gross Plant'!$AH$46:$AM$46)*'Capital Spending'!I$6*Reserve!$DW$1</f>
        <v>0</v>
      </c>
      <c r="EF7" s="58">
        <f>-SUM('Gross Plant'!$AH7:$AM7)/SUM('Gross Plant'!$AH$46:$AM$46)*'Capital Spending'!J$6*Reserve!$DW$1</f>
        <v>0</v>
      </c>
      <c r="EG7" s="58">
        <f>-SUM('Gross Plant'!$AH7:$AM7)/SUM('Gross Plant'!$AH$46:$AM$46)*'Capital Spending'!K$6*Reserve!$DW$1</f>
        <v>0</v>
      </c>
      <c r="EH7" s="58">
        <f>-SUM('Gross Plant'!$AH7:$AM7)/SUM('Gross Plant'!$AH$46:$AM$46)*'Capital Spending'!L$6*Reserve!$DW$1</f>
        <v>0</v>
      </c>
      <c r="EI7" s="58">
        <f>-SUM('Gross Plant'!$AH7:$AM7)/SUM('Gross Plant'!$AH$46:$AM$46)*'Capital Spending'!M$6*Reserve!$DW$1</f>
        <v>0</v>
      </c>
      <c r="EJ7" s="58">
        <f>-SUM('Gross Plant'!$AH7:$AM7)/SUM('Gross Plant'!$AH$46:$AM$46)*'Capital Spending'!N$6*Reserve!$DW$1</f>
        <v>0</v>
      </c>
      <c r="EK7" s="58">
        <f>-SUM('Gross Plant'!$AH7:$AM7)/SUM('Gross Plant'!$AH$46:$AM$46)*'Capital Spending'!O$6*Reserve!$DW$1</f>
        <v>0</v>
      </c>
      <c r="EL7" s="58">
        <f>-SUM('Gross Plant'!$AH7:$AM7)/SUM('Gross Plant'!$AH$46:$AM$46)*'Capital Spending'!P$6*Reserve!$DW$1</f>
        <v>0</v>
      </c>
      <c r="EM7" s="58">
        <f>-SUM('Gross Plant'!$AH7:$AM7)/SUM('Gross Plant'!$AH$46:$AM$46)*'Capital Spending'!Q$6*Reserve!$DW$1</f>
        <v>0</v>
      </c>
      <c r="EN7" s="58">
        <f>-SUM('Gross Plant'!$AH7:$AM7)/SUM('Gross Plant'!$AH$46:$AM$46)*'Capital Spending'!R$6*Reserve!$DW$1</f>
        <v>0</v>
      </c>
      <c r="EO7" s="58">
        <f>-SUM('Gross Plant'!$AH7:$AM7)/SUM('Gross Plant'!$AH$46:$AM$46)*'Capital Spending'!S$6*Reserve!$DW$1</f>
        <v>0</v>
      </c>
      <c r="EP7" s="58">
        <f>-SUM('Gross Plant'!$AH7:$AM7)/SUM('Gross Plant'!$AH$46:$AM$46)*'Capital Spending'!T$6*Reserve!$DW$1</f>
        <v>0</v>
      </c>
      <c r="EQ7" s="58">
        <f>-SUM('Gross Plant'!$AH7:$AM7)/SUM('Gross Plant'!$AH$46:$AM$46)*'Capital Spending'!U$6*Reserve!$DW$1</f>
        <v>0</v>
      </c>
    </row>
    <row r="8" spans="1:147">
      <c r="A8" s="50">
        <v>39005</v>
      </c>
      <c r="B8" s="59" t="s">
        <v>127</v>
      </c>
      <c r="C8" s="51">
        <f t="shared" si="4"/>
        <v>3233790.5833483269</v>
      </c>
      <c r="D8" s="51">
        <f t="shared" ref="D8:D9" si="32">SUM(T8:AF8)/13</f>
        <v>3631587.2939487495</v>
      </c>
      <c r="E8" s="69">
        <f>'[20]Reserve End Balances'!N7</f>
        <v>2949313.9</v>
      </c>
      <c r="F8" s="41">
        <f t="shared" si="5"/>
        <v>3005754.52</v>
      </c>
      <c r="G8" s="41">
        <f t="shared" si="6"/>
        <v>3062195.14</v>
      </c>
      <c r="H8" s="41">
        <f t="shared" si="7"/>
        <v>3118635.7600000002</v>
      </c>
      <c r="I8" s="41">
        <f t="shared" si="8"/>
        <v>3175076.3800000004</v>
      </c>
      <c r="J8" s="41">
        <f t="shared" si="9"/>
        <v>3231517.0000000005</v>
      </c>
      <c r="K8" s="41">
        <f t="shared" si="10"/>
        <v>3287957.6200000006</v>
      </c>
      <c r="L8" s="41">
        <f t="shared" si="11"/>
        <v>3310866.2649299172</v>
      </c>
      <c r="M8" s="41">
        <f t="shared" si="12"/>
        <v>3333774.9098598338</v>
      </c>
      <c r="N8" s="41">
        <f t="shared" si="13"/>
        <v>3356683.5547897504</v>
      </c>
      <c r="O8" s="41">
        <f t="shared" si="14"/>
        <v>3379592.199719667</v>
      </c>
      <c r="P8" s="41">
        <f t="shared" si="15"/>
        <v>3402500.8446495836</v>
      </c>
      <c r="Q8" s="41">
        <f t="shared" si="16"/>
        <v>3425409.4895795002</v>
      </c>
      <c r="R8" s="41">
        <f t="shared" si="17"/>
        <v>3448318.1345094168</v>
      </c>
      <c r="S8" s="41">
        <f t="shared" si="18"/>
        <v>3471226.7794393334</v>
      </c>
      <c r="T8" s="41">
        <f t="shared" si="19"/>
        <v>3494135.42436925</v>
      </c>
      <c r="U8" s="41">
        <f t="shared" si="20"/>
        <v>3517044.0692991666</v>
      </c>
      <c r="V8" s="41">
        <f t="shared" si="21"/>
        <v>3539952.7142290832</v>
      </c>
      <c r="W8" s="41">
        <f t="shared" si="22"/>
        <v>3562861.3591589998</v>
      </c>
      <c r="X8" s="41">
        <f t="shared" si="23"/>
        <v>3585770.0040889164</v>
      </c>
      <c r="Y8" s="41">
        <f t="shared" si="24"/>
        <v>3608678.6490188329</v>
      </c>
      <c r="Z8" s="41">
        <f t="shared" si="25"/>
        <v>3631587.2939487495</v>
      </c>
      <c r="AA8" s="41">
        <f t="shared" si="26"/>
        <v>3654495.9388786661</v>
      </c>
      <c r="AB8" s="41">
        <f t="shared" si="27"/>
        <v>3677404.5838085827</v>
      </c>
      <c r="AC8" s="41">
        <f t="shared" si="28"/>
        <v>3700313.2287384993</v>
      </c>
      <c r="AD8" s="41">
        <f t="shared" si="29"/>
        <v>3723221.8736684159</v>
      </c>
      <c r="AE8" s="41">
        <f t="shared" si="30"/>
        <v>3746130.5185983325</v>
      </c>
      <c r="AF8" s="41">
        <f t="shared" si="31"/>
        <v>3769039.1635282491</v>
      </c>
      <c r="AG8" s="23">
        <f t="shared" ref="AG8:AG9" si="33">ROUND(AVERAGE(T8:AF8),0)</f>
        <v>3631587</v>
      </c>
      <c r="AH8" s="80">
        <f>'[25]KY Depreciation Rates_03-2'!$G3</f>
        <v>3.0099999999999998E-2</v>
      </c>
      <c r="AI8" s="80">
        <f>'[25]KY Depreciation Rates_03-2'!$G3</f>
        <v>3.0099999999999998E-2</v>
      </c>
      <c r="AJ8" s="31">
        <f>'[20]Additions (Asset and Reserve)'!AA7</f>
        <v>56440.62</v>
      </c>
      <c r="AK8" s="31">
        <f>'[20]Additions (Asset and Reserve)'!AB7</f>
        <v>56440.62</v>
      </c>
      <c r="AL8" s="31">
        <f>'[20]Additions (Asset and Reserve)'!AC7</f>
        <v>56440.62</v>
      </c>
      <c r="AM8" s="31">
        <f>'[20]Additions (Asset and Reserve)'!AD7</f>
        <v>56440.62</v>
      </c>
      <c r="AN8" s="31">
        <f>'[20]Additions (Asset and Reserve)'!AE7</f>
        <v>56440.62</v>
      </c>
      <c r="AO8" s="31">
        <f>'[20]Additions (Asset and Reserve)'!AF7</f>
        <v>56440.62</v>
      </c>
      <c r="AP8" s="41">
        <f>IF('Net Plant'!I8&gt;0,'Gross Plant'!L8*$AH8/12,0)</f>
        <v>22908.644929916667</v>
      </c>
      <c r="AQ8" s="41">
        <f>IF('Net Plant'!J8&gt;0,'Gross Plant'!M8*$AH8/12,0)</f>
        <v>22908.644929916667</v>
      </c>
      <c r="AR8" s="41">
        <f>IF('Net Plant'!K8&gt;0,'Gross Plant'!N8*$AH8/12,0)</f>
        <v>22908.644929916667</v>
      </c>
      <c r="AS8" s="41">
        <f>IF('Net Plant'!L8&gt;0,'Gross Plant'!O8*$AH8/12,0)</f>
        <v>22908.644929916667</v>
      </c>
      <c r="AT8" s="41">
        <f>IF('Net Plant'!M8&gt;0,'Gross Plant'!P8*$AH8/12,0)</f>
        <v>22908.644929916667</v>
      </c>
      <c r="AU8" s="41">
        <f>IF('Net Plant'!N8&gt;0,'Gross Plant'!Q8*$AH8/12,0)</f>
        <v>22908.644929916667</v>
      </c>
      <c r="AV8" s="41">
        <f>IF('Net Plant'!O8&gt;0,'Gross Plant'!R8*$AH8/12,0)</f>
        <v>22908.644929916667</v>
      </c>
      <c r="AW8" s="41">
        <f>IF('Net Plant'!P8&gt;0,'Gross Plant'!S8*$AH8/12,0)</f>
        <v>22908.644929916667</v>
      </c>
      <c r="AX8" s="41">
        <f>IF('Net Plant'!Q8&gt;0,'Gross Plant'!T8*$AH8/12,0)</f>
        <v>22908.644929916667</v>
      </c>
      <c r="AY8" s="41">
        <f>IF('Net Plant'!R8&gt;0,'Gross Plant'!U8*$AI8/12,0)</f>
        <v>22908.644929916667</v>
      </c>
      <c r="AZ8" s="41">
        <f>IF('Net Plant'!S8&gt;0,'Gross Plant'!V8*$AI8/12,0)</f>
        <v>22908.644929916667</v>
      </c>
      <c r="BA8" s="41">
        <f>IF('Net Plant'!T8&gt;0,'Gross Plant'!W8*$AI8/12,0)</f>
        <v>22908.644929916667</v>
      </c>
      <c r="BB8" s="41">
        <f>IF('Net Plant'!U8&gt;0,'Gross Plant'!X8*$AI8/12,0)</f>
        <v>22908.644929916667</v>
      </c>
      <c r="BC8" s="41">
        <f>IF('Net Plant'!V8&gt;0,'Gross Plant'!Y8*$AI8/12,0)</f>
        <v>22908.644929916667</v>
      </c>
      <c r="BD8" s="41">
        <f>IF('Net Plant'!W8&gt;0,'Gross Plant'!Z8*$AI8/12,0)</f>
        <v>22908.644929916667</v>
      </c>
      <c r="BE8" s="41">
        <f>IF('Net Plant'!X8&gt;0,'Gross Plant'!AA8*$AI8/12,0)</f>
        <v>22908.644929916667</v>
      </c>
      <c r="BF8" s="41">
        <f>IF('Net Plant'!Y8&gt;0,'Gross Plant'!AB8*$AI8/12,0)</f>
        <v>22908.644929916667</v>
      </c>
      <c r="BG8" s="41">
        <f>IF('Net Plant'!Z8&gt;0,'Gross Plant'!AC8*$AI8/12,0)</f>
        <v>22908.644929916667</v>
      </c>
      <c r="BH8" s="41">
        <f>IF('Net Plant'!AA8&gt;0,'Gross Plant'!AD8*$AI8/12,0)</f>
        <v>22908.644929916667</v>
      </c>
      <c r="BI8" s="41">
        <f>IF('Net Plant'!AB8&gt;0,'Gross Plant'!AE8*$AI8/12,0)</f>
        <v>22908.644929916667</v>
      </c>
      <c r="BJ8" s="41">
        <f>IF('Net Plant'!AC8&gt;0,'Gross Plant'!AF8*$AI8/12,0)</f>
        <v>22908.644929916667</v>
      </c>
      <c r="BK8" s="23">
        <f t="shared" ref="BK8:BK9" si="34">SUM(AY8:BJ8)</f>
        <v>274903.73915899993</v>
      </c>
      <c r="BL8" s="41"/>
      <c r="BM8" s="31">
        <f>'[20]Retires (Asset and Reserve)'!X7</f>
        <v>0</v>
      </c>
      <c r="BN8" s="31">
        <f>'[20]Retires (Asset and Reserve)'!Y7</f>
        <v>0</v>
      </c>
      <c r="BO8" s="31">
        <f>'[20]Retires (Asset and Reserve)'!Z7</f>
        <v>0</v>
      </c>
      <c r="BP8" s="31">
        <f>'[20]Retires (Asset and Reserve)'!AA7</f>
        <v>0</v>
      </c>
      <c r="BQ8" s="31">
        <f>'[20]Retires (Asset and Reserve)'!AB7</f>
        <v>0</v>
      </c>
      <c r="BR8" s="31">
        <f>'[20]Retires (Asset and Reserve)'!AC7</f>
        <v>0</v>
      </c>
      <c r="BS8" s="31">
        <f>'Gross Plant'!BQ8</f>
        <v>0</v>
      </c>
      <c r="BT8" s="41">
        <f>'Gross Plant'!BR8</f>
        <v>0</v>
      </c>
      <c r="BU8" s="41">
        <f>'Gross Plant'!BS8</f>
        <v>0</v>
      </c>
      <c r="BV8" s="41">
        <f>'Gross Plant'!BT8</f>
        <v>0</v>
      </c>
      <c r="BW8" s="41">
        <f>'Gross Plant'!BU8</f>
        <v>0</v>
      </c>
      <c r="BX8" s="41">
        <f>'Gross Plant'!BV8</f>
        <v>0</v>
      </c>
      <c r="BY8" s="41">
        <f>'Gross Plant'!BW8</f>
        <v>0</v>
      </c>
      <c r="BZ8" s="41">
        <f>'Gross Plant'!BX8</f>
        <v>0</v>
      </c>
      <c r="CA8" s="41">
        <f>'Gross Plant'!BY8</f>
        <v>0</v>
      </c>
      <c r="CB8" s="41">
        <f>'Gross Plant'!BZ8</f>
        <v>0</v>
      </c>
      <c r="CC8" s="41">
        <f>'Gross Plant'!CA8</f>
        <v>0</v>
      </c>
      <c r="CD8" s="41">
        <f>'Gross Plant'!CB8</f>
        <v>0</v>
      </c>
      <c r="CE8" s="41">
        <f>'Gross Plant'!CC8</f>
        <v>0</v>
      </c>
      <c r="CF8" s="41">
        <f>'Gross Plant'!CD8</f>
        <v>0</v>
      </c>
      <c r="CG8" s="41">
        <f>'Gross Plant'!CE8</f>
        <v>0</v>
      </c>
      <c r="CH8" s="41">
        <f>'Gross Plant'!CF8</f>
        <v>0</v>
      </c>
      <c r="CI8" s="41">
        <f>'Gross Plant'!CG8</f>
        <v>0</v>
      </c>
      <c r="CJ8" s="41">
        <f>'Gross Plant'!CH8</f>
        <v>0</v>
      </c>
      <c r="CK8" s="41">
        <f>'Gross Plant'!CI8</f>
        <v>0</v>
      </c>
      <c r="CL8" s="41">
        <f>'Gross Plant'!CJ8</f>
        <v>0</v>
      </c>
      <c r="CM8" s="41">
        <f>'Gross Plant'!CK8</f>
        <v>0</v>
      </c>
      <c r="CN8" s="41"/>
      <c r="CO8" s="31">
        <f>'[20]Transfers (Asset and Reserve)'!Z7</f>
        <v>0</v>
      </c>
      <c r="CP8" s="31">
        <f>'[20]Transfers (Asset and Reserve)'!AA7</f>
        <v>0</v>
      </c>
      <c r="CQ8" s="31">
        <f>'[20]Transfers (Asset and Reserve)'!AB7</f>
        <v>0</v>
      </c>
      <c r="CR8" s="31">
        <f>'[20]Transfers (Asset and Reserve)'!AC7</f>
        <v>0</v>
      </c>
      <c r="CS8" s="31">
        <f>'[20]Transfers (Asset and Reserve)'!AD7</f>
        <v>0</v>
      </c>
      <c r="CT8" s="31">
        <f>'[20]Transfers (Asset and Reserve)'!AE7</f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/>
      <c r="DQ8" s="41">
        <f>[20]COR!O7</f>
        <v>0</v>
      </c>
      <c r="DR8" s="41">
        <f>[20]COR!P7</f>
        <v>0</v>
      </c>
      <c r="DS8" s="41">
        <f>[20]COR!Q7</f>
        <v>0</v>
      </c>
      <c r="DT8" s="41">
        <f>[20]COR!R7</f>
        <v>0</v>
      </c>
      <c r="DU8" s="41">
        <f>[20]COR!S7</f>
        <v>0</v>
      </c>
      <c r="DV8" s="41">
        <f>[20]COR!T7</f>
        <v>0</v>
      </c>
      <c r="DW8" s="120">
        <f>SUM('Gross Plant'!$AH8:$AM8)/SUM('Gross Plant'!$AH$46:$AM$46)*DW$46</f>
        <v>0</v>
      </c>
      <c r="DX8" s="120">
        <f>SUM('Gross Plant'!$AH8:$AM8)/SUM('Gross Plant'!$AH$46:$AM$46)*DX$46</f>
        <v>0</v>
      </c>
      <c r="DY8" s="120">
        <f>SUM('Gross Plant'!$AH8:$AM8)/SUM('Gross Plant'!$AH$46:$AM$46)*DY$46</f>
        <v>0</v>
      </c>
      <c r="DZ8" s="58">
        <f>-SUM('Gross Plant'!$AH8:$AM8)/SUM('Gross Plant'!$AH$46:$AM$46)*'Capital Spending'!D$6*Reserve!$DW$1</f>
        <v>0</v>
      </c>
      <c r="EA8" s="58">
        <f>-SUM('Gross Plant'!$AH8:$AM8)/SUM('Gross Plant'!$AH$46:$AM$46)*'Capital Spending'!E$6*Reserve!$DW$1</f>
        <v>0</v>
      </c>
      <c r="EB8" s="58">
        <f>-SUM('Gross Plant'!$AH8:$AM8)/SUM('Gross Plant'!$AH$46:$AM$46)*'Capital Spending'!F$6*Reserve!$DW$1</f>
        <v>0</v>
      </c>
      <c r="EC8" s="58">
        <f>-SUM('Gross Plant'!$AH8:$AM8)/SUM('Gross Plant'!$AH$46:$AM$46)*'Capital Spending'!G$6*Reserve!$DW$1</f>
        <v>0</v>
      </c>
      <c r="ED8" s="58">
        <f>-SUM('Gross Plant'!$AH8:$AM8)/SUM('Gross Plant'!$AH$46:$AM$46)*'Capital Spending'!H$6*Reserve!$DW$1</f>
        <v>0</v>
      </c>
      <c r="EE8" s="58">
        <f>-SUM('Gross Plant'!$AH8:$AM8)/SUM('Gross Plant'!$AH$46:$AM$46)*'Capital Spending'!I$6*Reserve!$DW$1</f>
        <v>0</v>
      </c>
      <c r="EF8" s="58">
        <f>-SUM('Gross Plant'!$AH8:$AM8)/SUM('Gross Plant'!$AH$46:$AM$46)*'Capital Spending'!J$6*Reserve!$DW$1</f>
        <v>0</v>
      </c>
      <c r="EG8" s="58">
        <f>-SUM('Gross Plant'!$AH8:$AM8)/SUM('Gross Plant'!$AH$46:$AM$46)*'Capital Spending'!K$6*Reserve!$DW$1</f>
        <v>0</v>
      </c>
      <c r="EH8" s="58">
        <f>-SUM('Gross Plant'!$AH8:$AM8)/SUM('Gross Plant'!$AH$46:$AM$46)*'Capital Spending'!L$6*Reserve!$DW$1</f>
        <v>0</v>
      </c>
      <c r="EI8" s="58">
        <f>-SUM('Gross Plant'!$AH8:$AM8)/SUM('Gross Plant'!$AH$46:$AM$46)*'Capital Spending'!M$6*Reserve!$DW$1</f>
        <v>0</v>
      </c>
      <c r="EJ8" s="58">
        <f>-SUM('Gross Plant'!$AH8:$AM8)/SUM('Gross Plant'!$AH$46:$AM$46)*'Capital Spending'!N$6*Reserve!$DW$1</f>
        <v>0</v>
      </c>
      <c r="EK8" s="58">
        <f>-SUM('Gross Plant'!$AH8:$AM8)/SUM('Gross Plant'!$AH$46:$AM$46)*'Capital Spending'!O$6*Reserve!$DW$1</f>
        <v>0</v>
      </c>
      <c r="EL8" s="58">
        <f>-SUM('Gross Plant'!$AH8:$AM8)/SUM('Gross Plant'!$AH$46:$AM$46)*'Capital Spending'!P$6*Reserve!$DW$1</f>
        <v>0</v>
      </c>
      <c r="EM8" s="58">
        <f>-SUM('Gross Plant'!$AH8:$AM8)/SUM('Gross Plant'!$AH$46:$AM$46)*'Capital Spending'!Q$6*Reserve!$DW$1</f>
        <v>0</v>
      </c>
      <c r="EN8" s="58">
        <f>-SUM('Gross Plant'!$AH8:$AM8)/SUM('Gross Plant'!$AH$46:$AM$46)*'Capital Spending'!R$6*Reserve!$DW$1</f>
        <v>0</v>
      </c>
      <c r="EO8" s="58">
        <f>-SUM('Gross Plant'!$AH8:$AM8)/SUM('Gross Plant'!$AH$46:$AM$46)*'Capital Spending'!S$6*Reserve!$DW$1</f>
        <v>0</v>
      </c>
      <c r="EP8" s="58">
        <f>-SUM('Gross Plant'!$AH8:$AM8)/SUM('Gross Plant'!$AH$46:$AM$46)*'Capital Spending'!T$6*Reserve!$DW$1</f>
        <v>0</v>
      </c>
      <c r="EQ8" s="58">
        <f>-SUM('Gross Plant'!$AH8:$AM8)/SUM('Gross Plant'!$AH$46:$AM$46)*'Capital Spending'!U$6*Reserve!$DW$1</f>
        <v>0</v>
      </c>
    </row>
    <row r="9" spans="1:147">
      <c r="A9" s="49">
        <v>39009</v>
      </c>
      <c r="B9" s="59" t="s">
        <v>11</v>
      </c>
      <c r="C9" s="51">
        <f t="shared" si="4"/>
        <v>9190905.8588171974</v>
      </c>
      <c r="D9" s="51">
        <f t="shared" si="32"/>
        <v>9588019.4979559667</v>
      </c>
      <c r="E9" s="69">
        <f>'[20]Reserve End Balances'!N8</f>
        <v>9007644.4700000007</v>
      </c>
      <c r="F9" s="41">
        <f t="shared" si="5"/>
        <v>9043873.3600000013</v>
      </c>
      <c r="G9" s="41">
        <f t="shared" si="6"/>
        <v>9080068.5700000022</v>
      </c>
      <c r="H9" s="41">
        <f t="shared" si="7"/>
        <v>9116264.2300000023</v>
      </c>
      <c r="I9" s="41">
        <f t="shared" si="8"/>
        <v>9141162.9400000032</v>
      </c>
      <c r="J9" s="41">
        <f t="shared" si="9"/>
        <v>9164916.1200000029</v>
      </c>
      <c r="K9" s="41">
        <f t="shared" si="10"/>
        <v>9199145.2200000025</v>
      </c>
      <c r="L9" s="41">
        <f t="shared" si="11"/>
        <v>9224446.2523019332</v>
      </c>
      <c r="M9" s="41">
        <f t="shared" si="12"/>
        <v>9249797.856228536</v>
      </c>
      <c r="N9" s="41">
        <f t="shared" si="13"/>
        <v>9275235.8699548338</v>
      </c>
      <c r="O9" s="41">
        <f t="shared" si="14"/>
        <v>9300762.4420727249</v>
      </c>
      <c r="P9" s="41">
        <f t="shared" si="15"/>
        <v>9326377.5725822113</v>
      </c>
      <c r="Q9" s="41">
        <f t="shared" si="16"/>
        <v>9352081.261483293</v>
      </c>
      <c r="R9" s="41">
        <f t="shared" si="17"/>
        <v>9377873.50877597</v>
      </c>
      <c r="S9" s="41">
        <f t="shared" si="18"/>
        <v>9403754.3144602422</v>
      </c>
      <c r="T9" s="41">
        <f t="shared" si="19"/>
        <v>9429723.6785361096</v>
      </c>
      <c r="U9" s="41">
        <f t="shared" si="20"/>
        <v>9455781.6010035705</v>
      </c>
      <c r="V9" s="41">
        <f t="shared" si="21"/>
        <v>9481928.0818626266</v>
      </c>
      <c r="W9" s="41">
        <f t="shared" si="22"/>
        <v>9508163.121113278</v>
      </c>
      <c r="X9" s="41">
        <f t="shared" si="23"/>
        <v>9534486.7187555246</v>
      </c>
      <c r="Y9" s="41">
        <f t="shared" si="24"/>
        <v>9560898.8747893665</v>
      </c>
      <c r="Z9" s="41">
        <f t="shared" si="25"/>
        <v>9587399.5892148018</v>
      </c>
      <c r="AA9" s="41">
        <f t="shared" si="26"/>
        <v>9613988.8620318323</v>
      </c>
      <c r="AB9" s="41">
        <f t="shared" si="27"/>
        <v>9640666.6932404581</v>
      </c>
      <c r="AC9" s="41">
        <f t="shared" si="28"/>
        <v>9667433.0828406792</v>
      </c>
      <c r="AD9" s="41">
        <f t="shared" si="29"/>
        <v>9694288.0308324955</v>
      </c>
      <c r="AE9" s="41">
        <f t="shared" si="30"/>
        <v>9721231.5372159053</v>
      </c>
      <c r="AF9" s="41">
        <f t="shared" si="31"/>
        <v>9748263.6019909102</v>
      </c>
      <c r="AG9" s="23">
        <f t="shared" si="33"/>
        <v>9588019</v>
      </c>
      <c r="AH9" s="80">
        <f>'[25]KY Depreciation Rates_03-2'!$G4</f>
        <v>3.2500000000000001E-2</v>
      </c>
      <c r="AI9" s="80">
        <f>'[25]KY Depreciation Rates_03-2'!$G4</f>
        <v>3.2500000000000001E-2</v>
      </c>
      <c r="AJ9" s="31">
        <f>'[20]Additions (Asset and Reserve)'!AA8</f>
        <v>36228.89</v>
      </c>
      <c r="AK9" s="31">
        <f>'[20]Additions (Asset and Reserve)'!AB8</f>
        <v>36195.21</v>
      </c>
      <c r="AL9" s="31">
        <f>'[20]Additions (Asset and Reserve)'!AC8</f>
        <v>36195.660000000003</v>
      </c>
      <c r="AM9" s="31">
        <f>'[20]Additions (Asset and Reserve)'!AD8</f>
        <v>24898.71</v>
      </c>
      <c r="AN9" s="31">
        <f>'[20]Additions (Asset and Reserve)'!AE8</f>
        <v>23753.18</v>
      </c>
      <c r="AO9" s="31">
        <f>'[20]Additions (Asset and Reserve)'!AF8</f>
        <v>34229.1</v>
      </c>
      <c r="AP9" s="41">
        <f>IF('Net Plant'!I9&gt;0,'Gross Plant'!L9*$AH9/12,0)</f>
        <v>25301.032301930351</v>
      </c>
      <c r="AQ9" s="41">
        <f>IF('Net Plant'!J9&gt;0,'Gross Plant'!M9*$AH9/12,0)</f>
        <v>25351.603926602602</v>
      </c>
      <c r="AR9" s="41">
        <f>IF('Net Plant'!K9&gt;0,'Gross Plant'!N9*$AH9/12,0)</f>
        <v>25438.013726297195</v>
      </c>
      <c r="AS9" s="41">
        <f>IF('Net Plant'!L9&gt;0,'Gross Plant'!O9*$AH9/12,0)</f>
        <v>25526.572117892079</v>
      </c>
      <c r="AT9" s="41">
        <f>IF('Net Plant'!M9&gt;0,'Gross Plant'!P9*$AH9/12,0)</f>
        <v>25615.130509486971</v>
      </c>
      <c r="AU9" s="41">
        <f>IF('Net Plant'!N9&gt;0,'Gross Plant'!Q9*$AH9/12,0)</f>
        <v>25703.68890108186</v>
      </c>
      <c r="AV9" s="41">
        <f>IF('Net Plant'!O9&gt;0,'Gross Plant'!R9*$AH9/12,0)</f>
        <v>25792.247292676751</v>
      </c>
      <c r="AW9" s="41">
        <f>IF('Net Plant'!P9&gt;0,'Gross Plant'!S9*$AH9/12,0)</f>
        <v>25880.805684271643</v>
      </c>
      <c r="AX9" s="41">
        <f>IF('Net Plant'!Q9&gt;0,'Gross Plant'!T9*$AH9/12,0)</f>
        <v>25969.364075866531</v>
      </c>
      <c r="AY9" s="41">
        <f>IF('Net Plant'!R9&gt;0,'Gross Plant'!U9*$AI9/12,0)</f>
        <v>26057.922467461423</v>
      </c>
      <c r="AZ9" s="41">
        <f>IF('Net Plant'!S9&gt;0,'Gross Plant'!V9*$AI9/12,0)</f>
        <v>26146.480859056308</v>
      </c>
      <c r="BA9" s="41">
        <f>IF('Net Plant'!T9&gt;0,'Gross Plant'!W9*$AI9/12,0)</f>
        <v>26235.0392506512</v>
      </c>
      <c r="BB9" s="41">
        <f>IF('Net Plant'!U9&gt;0,'Gross Plant'!X9*$AI9/12,0)</f>
        <v>26323.597642246092</v>
      </c>
      <c r="BC9" s="41">
        <f>IF('Net Plant'!V9&gt;0,'Gross Plant'!Y9*$AI9/12,0)</f>
        <v>26412.15603384098</v>
      </c>
      <c r="BD9" s="41">
        <f>IF('Net Plant'!W9&gt;0,'Gross Plant'!Z9*$AI9/12,0)</f>
        <v>26500.714425435872</v>
      </c>
      <c r="BE9" s="41">
        <f>IF('Net Plant'!X9&gt;0,'Gross Plant'!AA9*$AI9/12,0)</f>
        <v>26589.272817030764</v>
      </c>
      <c r="BF9" s="41">
        <f>IF('Net Plant'!Y9&gt;0,'Gross Plant'!AB9*$AI9/12,0)</f>
        <v>26677.831208625648</v>
      </c>
      <c r="BG9" s="41">
        <f>IF('Net Plant'!Z9&gt;0,'Gross Plant'!AC9*$AI9/12,0)</f>
        <v>26766.38960022054</v>
      </c>
      <c r="BH9" s="41">
        <f>IF('Net Plant'!AA9&gt;0,'Gross Plant'!AD9*$AI9/12,0)</f>
        <v>26854.947991815428</v>
      </c>
      <c r="BI9" s="41">
        <f>IF('Net Plant'!AB9&gt;0,'Gross Plant'!AE9*$AI9/12,0)</f>
        <v>26943.50638341032</v>
      </c>
      <c r="BJ9" s="41">
        <f>IF('Net Plant'!AC9&gt;0,'Gross Plant'!AF9*$AI9/12,0)</f>
        <v>27032.064775005212</v>
      </c>
      <c r="BK9" s="23">
        <f t="shared" si="34"/>
        <v>318539.92345479981</v>
      </c>
      <c r="BL9" s="41"/>
      <c r="BM9" s="31">
        <f>'[20]Retires (Asset and Reserve)'!X8</f>
        <v>0</v>
      </c>
      <c r="BN9" s="31">
        <f>'[20]Retires (Asset and Reserve)'!Y8</f>
        <v>0</v>
      </c>
      <c r="BO9" s="31">
        <f>'[20]Retires (Asset and Reserve)'!Z8</f>
        <v>0</v>
      </c>
      <c r="BP9" s="31">
        <f>'[20]Retires (Asset and Reserve)'!AA8</f>
        <v>0</v>
      </c>
      <c r="BQ9" s="31">
        <f>'[20]Retires (Asset and Reserve)'!AB8</f>
        <v>0</v>
      </c>
      <c r="BR9" s="31">
        <f>'[20]Retires (Asset and Reserve)'!AC8</f>
        <v>0</v>
      </c>
      <c r="BS9" s="31">
        <f>'Gross Plant'!BQ9</f>
        <v>0</v>
      </c>
      <c r="BT9" s="41">
        <f>'Gross Plant'!BR9</f>
        <v>0</v>
      </c>
      <c r="BU9" s="41">
        <f>'Gross Plant'!BS9</f>
        <v>0</v>
      </c>
      <c r="BV9" s="41">
        <f>'Gross Plant'!BT9</f>
        <v>0</v>
      </c>
      <c r="BW9" s="41">
        <f>'Gross Plant'!BU9</f>
        <v>0</v>
      </c>
      <c r="BX9" s="41">
        <f>'Gross Plant'!BV9</f>
        <v>0</v>
      </c>
      <c r="BY9" s="41">
        <f>'Gross Plant'!BW9</f>
        <v>0</v>
      </c>
      <c r="BZ9" s="41">
        <f>'Gross Plant'!BX9</f>
        <v>0</v>
      </c>
      <c r="CA9" s="41">
        <f>'Gross Plant'!BY9</f>
        <v>0</v>
      </c>
      <c r="CB9" s="41">
        <f>'Gross Plant'!BZ9</f>
        <v>0</v>
      </c>
      <c r="CC9" s="41">
        <f>'Gross Plant'!CA9</f>
        <v>0</v>
      </c>
      <c r="CD9" s="41">
        <f>'Gross Plant'!CB9</f>
        <v>0</v>
      </c>
      <c r="CE9" s="41">
        <f>'Gross Plant'!CC9</f>
        <v>0</v>
      </c>
      <c r="CF9" s="41">
        <f>'Gross Plant'!CD9</f>
        <v>0</v>
      </c>
      <c r="CG9" s="41">
        <f>'Gross Plant'!CE9</f>
        <v>0</v>
      </c>
      <c r="CH9" s="41">
        <f>'Gross Plant'!CF9</f>
        <v>0</v>
      </c>
      <c r="CI9" s="41">
        <f>'Gross Plant'!CG9</f>
        <v>0</v>
      </c>
      <c r="CJ9" s="41">
        <f>'Gross Plant'!CH9</f>
        <v>0</v>
      </c>
      <c r="CK9" s="41">
        <f>'Gross Plant'!CI9</f>
        <v>0</v>
      </c>
      <c r="CL9" s="41">
        <f>'Gross Plant'!CJ9</f>
        <v>0</v>
      </c>
      <c r="CM9" s="41">
        <f>'Gross Plant'!CK9</f>
        <v>0</v>
      </c>
      <c r="CN9" s="41"/>
      <c r="CO9" s="31">
        <f>'[20]Transfers (Asset and Reserve)'!Z8</f>
        <v>0</v>
      </c>
      <c r="CP9" s="31">
        <f>'[20]Transfers (Asset and Reserve)'!AA8</f>
        <v>0</v>
      </c>
      <c r="CQ9" s="31">
        <f>'[20]Transfers (Asset and Reserve)'!AB8</f>
        <v>0</v>
      </c>
      <c r="CR9" s="31">
        <f>'[20]Transfers (Asset and Reserve)'!AC8</f>
        <v>0</v>
      </c>
      <c r="CS9" s="31">
        <f>'[20]Transfers (Asset and Reserve)'!AD8</f>
        <v>0</v>
      </c>
      <c r="CT9" s="31">
        <f>'[20]Transfers (Asset and Reserve)'!AE8</f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/>
      <c r="DQ9" s="41">
        <f>[20]COR!O8</f>
        <v>0</v>
      </c>
      <c r="DR9" s="41">
        <f>[20]COR!P8</f>
        <v>0</v>
      </c>
      <c r="DS9" s="41">
        <f>[20]COR!Q8</f>
        <v>0</v>
      </c>
      <c r="DT9" s="41">
        <f>[20]COR!R8</f>
        <v>0</v>
      </c>
      <c r="DU9" s="41">
        <f>[20]COR!S8</f>
        <v>0</v>
      </c>
      <c r="DV9" s="41">
        <f>[20]COR!T8</f>
        <v>0</v>
      </c>
      <c r="DW9" s="120">
        <f>SUM('Gross Plant'!$AH9:$AM9)/SUM('Gross Plant'!$AH$46:$AM$46)*DW$46</f>
        <v>0</v>
      </c>
      <c r="DX9" s="120">
        <f>SUM('Gross Plant'!$AH9:$AM9)/SUM('Gross Plant'!$AH$46:$AM$46)*DX$46</f>
        <v>0</v>
      </c>
      <c r="DY9" s="120">
        <f>SUM('Gross Plant'!$AH9:$AM9)/SUM('Gross Plant'!$AH$46:$AM$46)*DY$46</f>
        <v>0</v>
      </c>
      <c r="DZ9" s="58">
        <f>-SUM('Gross Plant'!$AH9:$AM9)/SUM('Gross Plant'!$AH$46:$AM$46)*'Capital Spending'!D$6*Reserve!$DW$1</f>
        <v>0</v>
      </c>
      <c r="EA9" s="58">
        <f>-SUM('Gross Plant'!$AH9:$AM9)/SUM('Gross Plant'!$AH$46:$AM$46)*'Capital Spending'!E$6*Reserve!$DW$1</f>
        <v>0</v>
      </c>
      <c r="EB9" s="58">
        <f>-SUM('Gross Plant'!$AH9:$AM9)/SUM('Gross Plant'!$AH$46:$AM$46)*'Capital Spending'!F$6*Reserve!$DW$1</f>
        <v>0</v>
      </c>
      <c r="EC9" s="58">
        <f>-SUM('Gross Plant'!$AH9:$AM9)/SUM('Gross Plant'!$AH$46:$AM$46)*'Capital Spending'!G$6*Reserve!$DW$1</f>
        <v>0</v>
      </c>
      <c r="ED9" s="58">
        <f>-SUM('Gross Plant'!$AH9:$AM9)/SUM('Gross Plant'!$AH$46:$AM$46)*'Capital Spending'!H$6*Reserve!$DW$1</f>
        <v>0</v>
      </c>
      <c r="EE9" s="58">
        <f>-SUM('Gross Plant'!$AH9:$AM9)/SUM('Gross Plant'!$AH$46:$AM$46)*'Capital Spending'!I$6*Reserve!$DW$1</f>
        <v>0</v>
      </c>
      <c r="EF9" s="58">
        <f>-SUM('Gross Plant'!$AH9:$AM9)/SUM('Gross Plant'!$AH$46:$AM$46)*'Capital Spending'!J$6*Reserve!$DW$1</f>
        <v>0</v>
      </c>
      <c r="EG9" s="58">
        <f>-SUM('Gross Plant'!$AH9:$AM9)/SUM('Gross Plant'!$AH$46:$AM$46)*'Capital Spending'!K$6*Reserve!$DW$1</f>
        <v>0</v>
      </c>
      <c r="EH9" s="58">
        <f>-SUM('Gross Plant'!$AH9:$AM9)/SUM('Gross Plant'!$AH$46:$AM$46)*'Capital Spending'!L$6*Reserve!$DW$1</f>
        <v>0</v>
      </c>
      <c r="EI9" s="58">
        <f>-SUM('Gross Plant'!$AH9:$AM9)/SUM('Gross Plant'!$AH$46:$AM$46)*'Capital Spending'!M$6*Reserve!$DW$1</f>
        <v>0</v>
      </c>
      <c r="EJ9" s="58">
        <f>-SUM('Gross Plant'!$AH9:$AM9)/SUM('Gross Plant'!$AH$46:$AM$46)*'Capital Spending'!N$6*Reserve!$DW$1</f>
        <v>0</v>
      </c>
      <c r="EK9" s="58">
        <f>-SUM('Gross Plant'!$AH9:$AM9)/SUM('Gross Plant'!$AH$46:$AM$46)*'Capital Spending'!O$6*Reserve!$DW$1</f>
        <v>0</v>
      </c>
      <c r="EL9" s="58">
        <f>-SUM('Gross Plant'!$AH9:$AM9)/SUM('Gross Plant'!$AH$46:$AM$46)*'Capital Spending'!P$6*Reserve!$DW$1</f>
        <v>0</v>
      </c>
      <c r="EM9" s="58">
        <f>-SUM('Gross Plant'!$AH9:$AM9)/SUM('Gross Plant'!$AH$46:$AM$46)*'Capital Spending'!Q$6*Reserve!$DW$1</f>
        <v>0</v>
      </c>
      <c r="EN9" s="58">
        <f>-SUM('Gross Plant'!$AH9:$AM9)/SUM('Gross Plant'!$AH$46:$AM$46)*'Capital Spending'!R$6*Reserve!$DW$1</f>
        <v>0</v>
      </c>
      <c r="EO9" s="58">
        <f>-SUM('Gross Plant'!$AH9:$AM9)/SUM('Gross Plant'!$AH$46:$AM$46)*'Capital Spending'!S$6*Reserve!$DW$1</f>
        <v>0</v>
      </c>
      <c r="EP9" s="58">
        <f>-SUM('Gross Plant'!$AH9:$AM9)/SUM('Gross Plant'!$AH$46:$AM$46)*'Capital Spending'!T$6*Reserve!$DW$1</f>
        <v>0</v>
      </c>
      <c r="EQ9" s="58">
        <f>-SUM('Gross Plant'!$AH9:$AM9)/SUM('Gross Plant'!$AH$46:$AM$46)*'Capital Spending'!U$6*Reserve!$DW$1</f>
        <v>0</v>
      </c>
    </row>
    <row r="10" spans="1:147">
      <c r="A10" s="83">
        <v>39020</v>
      </c>
      <c r="B10" t="s">
        <v>192</v>
      </c>
      <c r="C10" s="51">
        <f t="shared" ref="C10:C45" si="35">SUM(E10:Q10)/13</f>
        <v>-3.9999999999999994E-2</v>
      </c>
      <c r="D10" s="51">
        <f t="shared" ref="D10:D45" si="36">SUM(T10:AF10)/13</f>
        <v>-3.9999999999999994E-2</v>
      </c>
      <c r="E10" s="69">
        <f>'[20]Reserve End Balances'!N9</f>
        <v>-0.04</v>
      </c>
      <c r="F10" s="41">
        <f t="shared" ref="F10:F45" si="37">E10+AJ10+BM10+CO10+DQ10</f>
        <v>-0.04</v>
      </c>
      <c r="G10" s="41">
        <f t="shared" ref="G10:G45" si="38">F10+AK10+BN10+CP10+DR10</f>
        <v>-0.04</v>
      </c>
      <c r="H10" s="41">
        <f t="shared" ref="H10:H45" si="39">G10+AL10+BO10+CQ10+DS10</f>
        <v>-0.04</v>
      </c>
      <c r="I10" s="41">
        <f t="shared" ref="I10:I45" si="40">H10+AM10+BP10+CR10+DT10</f>
        <v>-0.04</v>
      </c>
      <c r="J10" s="41">
        <f t="shared" ref="J10:J45" si="41">I10+AN10+BQ10+CS10+DU10</f>
        <v>-0.04</v>
      </c>
      <c r="K10" s="41">
        <f t="shared" ref="K10:K45" si="42">J10+AO10+BR10+CT10+DV10</f>
        <v>-0.04</v>
      </c>
      <c r="L10" s="41">
        <f t="shared" ref="L10:L45" si="43">K10+AP10+BS10+CU10+DW10</f>
        <v>-0.04</v>
      </c>
      <c r="M10" s="41">
        <f t="shared" ref="M10:M45" si="44">L10+AQ10+BT10+CV10+DX10</f>
        <v>-0.04</v>
      </c>
      <c r="N10" s="41">
        <f t="shared" ref="N10:N45" si="45">M10+AR10+BU10+CW10+DY10</f>
        <v>-0.04</v>
      </c>
      <c r="O10" s="41">
        <f t="shared" ref="O10:O45" si="46">N10+AS10+BV10+CX10+DZ10</f>
        <v>-0.04</v>
      </c>
      <c r="P10" s="41">
        <f t="shared" ref="P10:P45" si="47">O10+AT10+BW10+CY10+EA10</f>
        <v>-0.04</v>
      </c>
      <c r="Q10" s="41">
        <f t="shared" ref="Q10:Q45" si="48">P10+AU10+BX10+CZ10+EB10</f>
        <v>-0.04</v>
      </c>
      <c r="R10" s="41">
        <f t="shared" ref="R10:R45" si="49">Q10+AV10+BY10+DA10+EC10</f>
        <v>-0.04</v>
      </c>
      <c r="S10" s="41">
        <f t="shared" ref="S10:S45" si="50">R10+AW10+BZ10+DB10+ED10</f>
        <v>-0.04</v>
      </c>
      <c r="T10" s="41">
        <f t="shared" ref="T10:T45" si="51">S10+AX10+CA10+DC10+EE10</f>
        <v>-0.04</v>
      </c>
      <c r="U10" s="41">
        <f t="shared" ref="U10:U45" si="52">T10+AY10+CB10+DD10+EF10</f>
        <v>-0.04</v>
      </c>
      <c r="V10" s="41">
        <f t="shared" ref="V10:V45" si="53">U10+AZ10+CC10+DE10+EG10</f>
        <v>-0.04</v>
      </c>
      <c r="W10" s="41">
        <f t="shared" ref="W10:W45" si="54">V10+BA10+CD10+DF10+EH10</f>
        <v>-0.04</v>
      </c>
      <c r="X10" s="41">
        <f t="shared" ref="X10:X45" si="55">W10+BB10+CE10+DG10+EI10</f>
        <v>-0.04</v>
      </c>
      <c r="Y10" s="41">
        <f t="shared" ref="Y10:Y45" si="56">X10+BC10+CF10+DH10+EJ10</f>
        <v>-0.04</v>
      </c>
      <c r="Z10" s="41">
        <f t="shared" ref="Z10:Z45" si="57">Y10+BD10+CG10+DI10+EK10</f>
        <v>-0.04</v>
      </c>
      <c r="AA10" s="41">
        <f t="shared" ref="AA10:AA45" si="58">Z10+BE10+CH10+DJ10+EL10</f>
        <v>-0.04</v>
      </c>
      <c r="AB10" s="41">
        <f t="shared" ref="AB10:AB45" si="59">AA10+BF10+CI10+DK10+EM10</f>
        <v>-0.04</v>
      </c>
      <c r="AC10" s="41">
        <f t="shared" ref="AC10:AC45" si="60">AB10+BG10+CJ10+DL10+EN10</f>
        <v>-0.04</v>
      </c>
      <c r="AD10" s="41">
        <f t="shared" ref="AD10:AD45" si="61">AC10+BH10+CK10+DM10+EO10</f>
        <v>-0.04</v>
      </c>
      <c r="AE10" s="41">
        <f t="shared" ref="AE10:AE45" si="62">AD10+BI10+CL10+DN10+EP10</f>
        <v>-0.04</v>
      </c>
      <c r="AF10" s="41">
        <f t="shared" ref="AF10:AF45" si="63">AE10+BJ10+CM10+DO10+EQ10</f>
        <v>-0.04</v>
      </c>
      <c r="AG10" s="23">
        <f t="shared" ref="AG10:AG45" si="64">ROUND(AVERAGE(T10:AF10),0)</f>
        <v>0</v>
      </c>
      <c r="AH10" s="80">
        <f>'[25]KY Depreciation Rates_03-2'!$G5</f>
        <v>3.0099999999999998E-2</v>
      </c>
      <c r="AI10" s="80">
        <f>'[25]KY Depreciation Rates_03-2'!$G5</f>
        <v>3.0099999999999998E-2</v>
      </c>
      <c r="AJ10" s="31">
        <f>'[20]Additions (Asset and Reserve)'!AA9</f>
        <v>0</v>
      </c>
      <c r="AK10" s="31">
        <f>'[20]Additions (Asset and Reserve)'!AB9</f>
        <v>0</v>
      </c>
      <c r="AL10" s="31">
        <f>'[20]Additions (Asset and Reserve)'!AC9</f>
        <v>0</v>
      </c>
      <c r="AM10" s="31">
        <f>'[20]Additions (Asset and Reserve)'!AD9</f>
        <v>0</v>
      </c>
      <c r="AN10" s="31">
        <f>'[20]Additions (Asset and Reserve)'!AE9</f>
        <v>0</v>
      </c>
      <c r="AO10" s="31">
        <f>'[20]Additions (Asset and Reserve)'!AF9</f>
        <v>0</v>
      </c>
      <c r="AP10" s="41">
        <f>IF('Net Plant'!I10&gt;0,'Gross Plant'!L10*$AH10/12,0)</f>
        <v>0</v>
      </c>
      <c r="AQ10" s="41">
        <f>IF('Net Plant'!J10&gt;0,'Gross Plant'!M10*$AH10/12,0)</f>
        <v>0</v>
      </c>
      <c r="AR10" s="41">
        <f>IF('Net Plant'!K10&gt;0,'Gross Plant'!N10*$AH10/12,0)</f>
        <v>0</v>
      </c>
      <c r="AS10" s="41">
        <f>IF('Net Plant'!L10&gt;0,'Gross Plant'!O10*$AH10/12,0)</f>
        <v>0</v>
      </c>
      <c r="AT10" s="41">
        <f>IF('Net Plant'!M10&gt;0,'Gross Plant'!P10*$AH10/12,0)</f>
        <v>0</v>
      </c>
      <c r="AU10" s="41">
        <f>IF('Net Plant'!N10&gt;0,'Gross Plant'!Q10*$AH10/12,0)</f>
        <v>0</v>
      </c>
      <c r="AV10" s="41">
        <f>IF('Net Plant'!O10&gt;0,'Gross Plant'!R10*$AH10/12,0)</f>
        <v>0</v>
      </c>
      <c r="AW10" s="41">
        <f>IF('Net Plant'!P10&gt;0,'Gross Plant'!S10*$AH10/12,0)</f>
        <v>0</v>
      </c>
      <c r="AX10" s="41">
        <f>IF('Net Plant'!Q10&gt;0,'Gross Plant'!T10*$AH10/12,0)</f>
        <v>0</v>
      </c>
      <c r="AY10" s="41">
        <f>IF('Net Plant'!R10&gt;0,'Gross Plant'!U10*$AI10/12,0)</f>
        <v>0</v>
      </c>
      <c r="AZ10" s="41">
        <f>IF('Net Plant'!S10&gt;0,'Gross Plant'!V10*$AI10/12,0)</f>
        <v>0</v>
      </c>
      <c r="BA10" s="41">
        <f>IF('Net Plant'!T10&gt;0,'Gross Plant'!W10*$AI10/12,0)</f>
        <v>0</v>
      </c>
      <c r="BB10" s="41">
        <f>IF('Net Plant'!U10&gt;0,'Gross Plant'!X10*$AI10/12,0)</f>
        <v>0</v>
      </c>
      <c r="BC10" s="41">
        <f>IF('Net Plant'!V10&gt;0,'Gross Plant'!Y10*$AI10/12,0)</f>
        <v>0</v>
      </c>
      <c r="BD10" s="41">
        <f>IF('Net Plant'!W10&gt;0,'Gross Plant'!Z10*$AI10/12,0)</f>
        <v>0</v>
      </c>
      <c r="BE10" s="41">
        <f>IF('Net Plant'!X10&gt;0,'Gross Plant'!AA10*$AI10/12,0)</f>
        <v>0</v>
      </c>
      <c r="BF10" s="41">
        <f>IF('Net Plant'!Y10&gt;0,'Gross Plant'!AB10*$AI10/12,0)</f>
        <v>0</v>
      </c>
      <c r="BG10" s="41">
        <f>IF('Net Plant'!Z10&gt;0,'Gross Plant'!AC10*$AI10/12,0)</f>
        <v>0</v>
      </c>
      <c r="BH10" s="41">
        <f>IF('Net Plant'!AA10&gt;0,'Gross Plant'!AD10*$AI10/12,0)</f>
        <v>0</v>
      </c>
      <c r="BI10" s="41">
        <f>IF('Net Plant'!AB10&gt;0,'Gross Plant'!AE10*$AI10/12,0)</f>
        <v>0</v>
      </c>
      <c r="BJ10" s="41">
        <f>IF('Net Plant'!AC10&gt;0,'Gross Plant'!AF10*$AI10/12,0)</f>
        <v>0</v>
      </c>
      <c r="BK10" s="23">
        <f t="shared" ref="BK10:BK45" si="65">SUM(AY10:BJ10)</f>
        <v>0</v>
      </c>
      <c r="BL10" s="41"/>
      <c r="BM10" s="31">
        <f>'[20]Retires (Asset and Reserve)'!X9</f>
        <v>0</v>
      </c>
      <c r="BN10" s="31">
        <f>'[20]Retires (Asset and Reserve)'!Y9</f>
        <v>0</v>
      </c>
      <c r="BO10" s="31">
        <f>'[20]Retires (Asset and Reserve)'!Z9</f>
        <v>0</v>
      </c>
      <c r="BP10" s="31">
        <f>'[20]Retires (Asset and Reserve)'!AA9</f>
        <v>0</v>
      </c>
      <c r="BQ10" s="31">
        <f>'[20]Retires (Asset and Reserve)'!AB9</f>
        <v>0</v>
      </c>
      <c r="BR10" s="31">
        <f>'[20]Retires (Asset and Reserve)'!AC9</f>
        <v>0</v>
      </c>
      <c r="BS10" s="31">
        <f>'Gross Plant'!BQ10</f>
        <v>0</v>
      </c>
      <c r="BT10" s="41">
        <f>'Gross Plant'!BR10</f>
        <v>0</v>
      </c>
      <c r="BU10" s="41">
        <f>'Gross Plant'!BS10</f>
        <v>0</v>
      </c>
      <c r="BV10" s="41">
        <f>'Gross Plant'!BT10</f>
        <v>0</v>
      </c>
      <c r="BW10" s="41">
        <f>'Gross Plant'!BU10</f>
        <v>0</v>
      </c>
      <c r="BX10" s="41">
        <f>'Gross Plant'!BV10</f>
        <v>0</v>
      </c>
      <c r="BY10" s="41">
        <f>'Gross Plant'!BW10</f>
        <v>0</v>
      </c>
      <c r="BZ10" s="41">
        <f>'Gross Plant'!BX10</f>
        <v>0</v>
      </c>
      <c r="CA10" s="41">
        <f>'Gross Plant'!BY10</f>
        <v>0</v>
      </c>
      <c r="CB10" s="41">
        <f>'Gross Plant'!BZ10</f>
        <v>0</v>
      </c>
      <c r="CC10" s="41">
        <f>'Gross Plant'!CA10</f>
        <v>0</v>
      </c>
      <c r="CD10" s="41">
        <f>'Gross Plant'!CB10</f>
        <v>0</v>
      </c>
      <c r="CE10" s="41">
        <f>'Gross Plant'!CC10</f>
        <v>0</v>
      </c>
      <c r="CF10" s="41">
        <f>'Gross Plant'!CD10</f>
        <v>0</v>
      </c>
      <c r="CG10" s="41">
        <f>'Gross Plant'!CE10</f>
        <v>0</v>
      </c>
      <c r="CH10" s="41">
        <f>'Gross Plant'!CF10</f>
        <v>0</v>
      </c>
      <c r="CI10" s="41">
        <f>'Gross Plant'!CG10</f>
        <v>0</v>
      </c>
      <c r="CJ10" s="41">
        <f>'Gross Plant'!CH10</f>
        <v>0</v>
      </c>
      <c r="CK10" s="41">
        <f>'Gross Plant'!CI10</f>
        <v>0</v>
      </c>
      <c r="CL10" s="41">
        <f>'Gross Plant'!CJ10</f>
        <v>0</v>
      </c>
      <c r="CM10" s="41">
        <f>'Gross Plant'!CK10</f>
        <v>0</v>
      </c>
      <c r="CN10" s="41"/>
      <c r="CO10" s="31">
        <f>'[20]Transfers (Asset and Reserve)'!Z9</f>
        <v>0</v>
      </c>
      <c r="CP10" s="31">
        <f>'[20]Transfers (Asset and Reserve)'!AA9</f>
        <v>0</v>
      </c>
      <c r="CQ10" s="31">
        <f>'[20]Transfers (Asset and Reserve)'!AB9</f>
        <v>0</v>
      </c>
      <c r="CR10" s="31">
        <f>'[20]Transfers (Asset and Reserve)'!AC9</f>
        <v>0</v>
      </c>
      <c r="CS10" s="31">
        <f>'[20]Transfers (Asset and Reserve)'!AD9</f>
        <v>0</v>
      </c>
      <c r="CT10" s="31">
        <f>'[20]Transfers (Asset and Reserve)'!AE9</f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/>
      <c r="DQ10" s="41">
        <f>[20]COR!O9</f>
        <v>0</v>
      </c>
      <c r="DR10" s="41">
        <f>[20]COR!P9</f>
        <v>0</v>
      </c>
      <c r="DS10" s="41">
        <f>[20]COR!Q9</f>
        <v>0</v>
      </c>
      <c r="DT10" s="41">
        <f>[20]COR!R9</f>
        <v>0</v>
      </c>
      <c r="DU10" s="41">
        <f>[20]COR!S9</f>
        <v>0</v>
      </c>
      <c r="DV10" s="41">
        <f>[20]COR!T9</f>
        <v>0</v>
      </c>
      <c r="DW10" s="120">
        <f>SUM('Gross Plant'!$AH10:$AM10)/SUM('Gross Plant'!$AH$46:$AM$46)*DW$46</f>
        <v>0</v>
      </c>
      <c r="DX10" s="120">
        <f>SUM('Gross Plant'!$AH10:$AM10)/SUM('Gross Plant'!$AH$46:$AM$46)*DX$46</f>
        <v>0</v>
      </c>
      <c r="DY10" s="120">
        <f>SUM('Gross Plant'!$AH10:$AM10)/SUM('Gross Plant'!$AH$46:$AM$46)*DY$46</f>
        <v>0</v>
      </c>
      <c r="DZ10" s="58">
        <f>-SUM('Gross Plant'!$AH10:$AM10)/SUM('Gross Plant'!$AH$46:$AM$46)*'Capital Spending'!D$6*Reserve!$DW$1</f>
        <v>0</v>
      </c>
      <c r="EA10" s="58">
        <f>-SUM('Gross Plant'!$AH10:$AM10)/SUM('Gross Plant'!$AH$46:$AM$46)*'Capital Spending'!E$6*Reserve!$DW$1</f>
        <v>0</v>
      </c>
      <c r="EB10" s="58">
        <f>-SUM('Gross Plant'!$AH10:$AM10)/SUM('Gross Plant'!$AH$46:$AM$46)*'Capital Spending'!F$6*Reserve!$DW$1</f>
        <v>0</v>
      </c>
      <c r="EC10" s="58">
        <f>-SUM('Gross Plant'!$AH10:$AM10)/SUM('Gross Plant'!$AH$46:$AM$46)*'Capital Spending'!G$6*Reserve!$DW$1</f>
        <v>0</v>
      </c>
      <c r="ED10" s="58">
        <f>-SUM('Gross Plant'!$AH10:$AM10)/SUM('Gross Plant'!$AH$46:$AM$46)*'Capital Spending'!H$6*Reserve!$DW$1</f>
        <v>0</v>
      </c>
      <c r="EE10" s="58">
        <f>-SUM('Gross Plant'!$AH10:$AM10)/SUM('Gross Plant'!$AH$46:$AM$46)*'Capital Spending'!I$6*Reserve!$DW$1</f>
        <v>0</v>
      </c>
      <c r="EF10" s="58">
        <f>-SUM('Gross Plant'!$AH10:$AM10)/SUM('Gross Plant'!$AH$46:$AM$46)*'Capital Spending'!J$6*Reserve!$DW$1</f>
        <v>0</v>
      </c>
      <c r="EG10" s="58">
        <f>-SUM('Gross Plant'!$AH10:$AM10)/SUM('Gross Plant'!$AH$46:$AM$46)*'Capital Spending'!K$6*Reserve!$DW$1</f>
        <v>0</v>
      </c>
      <c r="EH10" s="58">
        <f>-SUM('Gross Plant'!$AH10:$AM10)/SUM('Gross Plant'!$AH$46:$AM$46)*'Capital Spending'!L$6*Reserve!$DW$1</f>
        <v>0</v>
      </c>
      <c r="EI10" s="58">
        <f>-SUM('Gross Plant'!$AH10:$AM10)/SUM('Gross Plant'!$AH$46:$AM$46)*'Capital Spending'!M$6*Reserve!$DW$1</f>
        <v>0</v>
      </c>
      <c r="EJ10" s="58">
        <f>-SUM('Gross Plant'!$AH10:$AM10)/SUM('Gross Plant'!$AH$46:$AM$46)*'Capital Spending'!N$6*Reserve!$DW$1</f>
        <v>0</v>
      </c>
      <c r="EK10" s="58">
        <f>-SUM('Gross Plant'!$AH10:$AM10)/SUM('Gross Plant'!$AH$46:$AM$46)*'Capital Spending'!O$6*Reserve!$DW$1</f>
        <v>0</v>
      </c>
      <c r="EL10" s="58">
        <f>-SUM('Gross Plant'!$AH10:$AM10)/SUM('Gross Plant'!$AH$46:$AM$46)*'Capital Spending'!P$6*Reserve!$DW$1</f>
        <v>0</v>
      </c>
      <c r="EM10" s="58">
        <f>-SUM('Gross Plant'!$AH10:$AM10)/SUM('Gross Plant'!$AH$46:$AM$46)*'Capital Spending'!Q$6*Reserve!$DW$1</f>
        <v>0</v>
      </c>
      <c r="EN10" s="58">
        <f>-SUM('Gross Plant'!$AH10:$AM10)/SUM('Gross Plant'!$AH$46:$AM$46)*'Capital Spending'!R$6*Reserve!$DW$1</f>
        <v>0</v>
      </c>
      <c r="EO10" s="58">
        <f>-SUM('Gross Plant'!$AH10:$AM10)/SUM('Gross Plant'!$AH$46:$AM$46)*'Capital Spending'!S$6*Reserve!$DW$1</f>
        <v>0</v>
      </c>
      <c r="EP10" s="58">
        <f>-SUM('Gross Plant'!$AH10:$AM10)/SUM('Gross Plant'!$AH$46:$AM$46)*'Capital Spending'!T$6*Reserve!$DW$1</f>
        <v>0</v>
      </c>
      <c r="EQ10" s="58">
        <f>-SUM('Gross Plant'!$AH10:$AM10)/SUM('Gross Plant'!$AH$46:$AM$46)*'Capital Spending'!U$6*Reserve!$DW$1</f>
        <v>0</v>
      </c>
    </row>
    <row r="11" spans="1:147">
      <c r="A11" s="83">
        <v>39029</v>
      </c>
      <c r="B11" t="s">
        <v>193</v>
      </c>
      <c r="C11" s="51">
        <f t="shared" si="35"/>
        <v>-7.9999999999999988E-2</v>
      </c>
      <c r="D11" s="51">
        <f t="shared" si="36"/>
        <v>-7.9999999999999988E-2</v>
      </c>
      <c r="E11" s="69">
        <f>'[20]Reserve End Balances'!N10</f>
        <v>-0.08</v>
      </c>
      <c r="F11" s="41">
        <f t="shared" si="37"/>
        <v>-0.08</v>
      </c>
      <c r="G11" s="41">
        <f t="shared" si="38"/>
        <v>-0.08</v>
      </c>
      <c r="H11" s="41">
        <f t="shared" si="39"/>
        <v>-0.08</v>
      </c>
      <c r="I11" s="41">
        <f t="shared" si="40"/>
        <v>-0.08</v>
      </c>
      <c r="J11" s="41">
        <f t="shared" si="41"/>
        <v>-0.08</v>
      </c>
      <c r="K11" s="41">
        <f t="shared" si="42"/>
        <v>-0.08</v>
      </c>
      <c r="L11" s="41">
        <f t="shared" si="43"/>
        <v>-0.08</v>
      </c>
      <c r="M11" s="41">
        <f t="shared" si="44"/>
        <v>-0.08</v>
      </c>
      <c r="N11" s="41">
        <f t="shared" si="45"/>
        <v>-0.08</v>
      </c>
      <c r="O11" s="41">
        <f t="shared" si="46"/>
        <v>-0.08</v>
      </c>
      <c r="P11" s="41">
        <f t="shared" si="47"/>
        <v>-0.08</v>
      </c>
      <c r="Q11" s="41">
        <f t="shared" si="48"/>
        <v>-0.08</v>
      </c>
      <c r="R11" s="41">
        <f t="shared" si="49"/>
        <v>-0.08</v>
      </c>
      <c r="S11" s="41">
        <f t="shared" si="50"/>
        <v>-0.08</v>
      </c>
      <c r="T11" s="41">
        <f t="shared" si="51"/>
        <v>-0.08</v>
      </c>
      <c r="U11" s="41">
        <f t="shared" si="52"/>
        <v>-0.08</v>
      </c>
      <c r="V11" s="41">
        <f t="shared" si="53"/>
        <v>-0.08</v>
      </c>
      <c r="W11" s="41">
        <f t="shared" si="54"/>
        <v>-0.08</v>
      </c>
      <c r="X11" s="41">
        <f t="shared" si="55"/>
        <v>-0.08</v>
      </c>
      <c r="Y11" s="41">
        <f t="shared" si="56"/>
        <v>-0.08</v>
      </c>
      <c r="Z11" s="41">
        <f t="shared" si="57"/>
        <v>-0.08</v>
      </c>
      <c r="AA11" s="41">
        <f t="shared" si="58"/>
        <v>-0.08</v>
      </c>
      <c r="AB11" s="41">
        <f t="shared" si="59"/>
        <v>-0.08</v>
      </c>
      <c r="AC11" s="41">
        <f t="shared" si="60"/>
        <v>-0.08</v>
      </c>
      <c r="AD11" s="41">
        <f t="shared" si="61"/>
        <v>-0.08</v>
      </c>
      <c r="AE11" s="41">
        <f t="shared" si="62"/>
        <v>-0.08</v>
      </c>
      <c r="AF11" s="41">
        <f t="shared" si="63"/>
        <v>-0.08</v>
      </c>
      <c r="AG11" s="23">
        <f t="shared" si="64"/>
        <v>0</v>
      </c>
      <c r="AH11" s="80">
        <f>'[25]KY Depreciation Rates_03-2'!$G6</f>
        <v>3.2500000000000001E-2</v>
      </c>
      <c r="AI11" s="80">
        <f>'[25]KY Depreciation Rates_03-2'!$G6</f>
        <v>3.2500000000000001E-2</v>
      </c>
      <c r="AJ11" s="31">
        <f>'[20]Additions (Asset and Reserve)'!AA10</f>
        <v>0</v>
      </c>
      <c r="AK11" s="31">
        <f>'[20]Additions (Asset and Reserve)'!AB10</f>
        <v>0</v>
      </c>
      <c r="AL11" s="31">
        <f>'[20]Additions (Asset and Reserve)'!AC10</f>
        <v>0</v>
      </c>
      <c r="AM11" s="31">
        <f>'[20]Additions (Asset and Reserve)'!AD10</f>
        <v>0</v>
      </c>
      <c r="AN11" s="31">
        <f>'[20]Additions (Asset and Reserve)'!AE10</f>
        <v>0</v>
      </c>
      <c r="AO11" s="31">
        <f>'[20]Additions (Asset and Reserve)'!AF10</f>
        <v>0</v>
      </c>
      <c r="AP11" s="41">
        <f>IF('Net Plant'!I11&gt;0,'Gross Plant'!L11*$AH11/12,0)</f>
        <v>0</v>
      </c>
      <c r="AQ11" s="41">
        <f>IF('Net Plant'!J11&gt;0,'Gross Plant'!M11*$AH11/12,0)</f>
        <v>0</v>
      </c>
      <c r="AR11" s="41">
        <f>IF('Net Plant'!K11&gt;0,'Gross Plant'!N11*$AH11/12,0)</f>
        <v>0</v>
      </c>
      <c r="AS11" s="41">
        <f>IF('Net Plant'!L11&gt;0,'Gross Plant'!O11*$AH11/12,0)</f>
        <v>0</v>
      </c>
      <c r="AT11" s="41">
        <f>IF('Net Plant'!M11&gt;0,'Gross Plant'!P11*$AH11/12,0)</f>
        <v>0</v>
      </c>
      <c r="AU11" s="41">
        <f>IF('Net Plant'!N11&gt;0,'Gross Plant'!Q11*$AH11/12,0)</f>
        <v>0</v>
      </c>
      <c r="AV11" s="41">
        <f>IF('Net Plant'!O11&gt;0,'Gross Plant'!R11*$AH11/12,0)</f>
        <v>0</v>
      </c>
      <c r="AW11" s="41">
        <f>IF('Net Plant'!P11&gt;0,'Gross Plant'!S11*$AH11/12,0)</f>
        <v>0</v>
      </c>
      <c r="AX11" s="41">
        <f>IF('Net Plant'!Q11&gt;0,'Gross Plant'!T11*$AH11/12,0)</f>
        <v>0</v>
      </c>
      <c r="AY11" s="41">
        <f>IF('Net Plant'!R11&gt;0,'Gross Plant'!U11*$AI11/12,0)</f>
        <v>0</v>
      </c>
      <c r="AZ11" s="41">
        <f>IF('Net Plant'!S11&gt;0,'Gross Plant'!V11*$AI11/12,0)</f>
        <v>0</v>
      </c>
      <c r="BA11" s="41">
        <f>IF('Net Plant'!T11&gt;0,'Gross Plant'!W11*$AI11/12,0)</f>
        <v>0</v>
      </c>
      <c r="BB11" s="41">
        <f>IF('Net Plant'!U11&gt;0,'Gross Plant'!X11*$AI11/12,0)</f>
        <v>0</v>
      </c>
      <c r="BC11" s="41">
        <f>IF('Net Plant'!V11&gt;0,'Gross Plant'!Y11*$AI11/12,0)</f>
        <v>0</v>
      </c>
      <c r="BD11" s="41">
        <f>IF('Net Plant'!W11&gt;0,'Gross Plant'!Z11*$AI11/12,0)</f>
        <v>0</v>
      </c>
      <c r="BE11" s="41">
        <f>IF('Net Plant'!X11&gt;0,'Gross Plant'!AA11*$AI11/12,0)</f>
        <v>0</v>
      </c>
      <c r="BF11" s="41">
        <f>IF('Net Plant'!Y11&gt;0,'Gross Plant'!AB11*$AI11/12,0)</f>
        <v>0</v>
      </c>
      <c r="BG11" s="41">
        <f>IF('Net Plant'!Z11&gt;0,'Gross Plant'!AC11*$AI11/12,0)</f>
        <v>0</v>
      </c>
      <c r="BH11" s="41">
        <f>IF('Net Plant'!AA11&gt;0,'Gross Plant'!AD11*$AI11/12,0)</f>
        <v>0</v>
      </c>
      <c r="BI11" s="41">
        <f>IF('Net Plant'!AB11&gt;0,'Gross Plant'!AE11*$AI11/12,0)</f>
        <v>0</v>
      </c>
      <c r="BJ11" s="41">
        <f>IF('Net Plant'!AC11&gt;0,'Gross Plant'!AF11*$AI11/12,0)</f>
        <v>0</v>
      </c>
      <c r="BK11" s="23">
        <f t="shared" si="65"/>
        <v>0</v>
      </c>
      <c r="BL11" s="41"/>
      <c r="BM11" s="31">
        <f>'[20]Retires (Asset and Reserve)'!X10</f>
        <v>0</v>
      </c>
      <c r="BN11" s="31">
        <f>'[20]Retires (Asset and Reserve)'!Y10</f>
        <v>0</v>
      </c>
      <c r="BO11" s="31">
        <f>'[20]Retires (Asset and Reserve)'!Z10</f>
        <v>0</v>
      </c>
      <c r="BP11" s="31">
        <f>'[20]Retires (Asset and Reserve)'!AA10</f>
        <v>0</v>
      </c>
      <c r="BQ11" s="31">
        <f>'[20]Retires (Asset and Reserve)'!AB10</f>
        <v>0</v>
      </c>
      <c r="BR11" s="31">
        <f>'[20]Retires (Asset and Reserve)'!AC10</f>
        <v>0</v>
      </c>
      <c r="BS11" s="31">
        <f>'Gross Plant'!BQ11</f>
        <v>0</v>
      </c>
      <c r="BT11" s="41">
        <f>'Gross Plant'!BR11</f>
        <v>0</v>
      </c>
      <c r="BU11" s="41">
        <f>'Gross Plant'!BS11</f>
        <v>0</v>
      </c>
      <c r="BV11" s="41">
        <f>'Gross Plant'!BT11</f>
        <v>0</v>
      </c>
      <c r="BW11" s="41">
        <f>'Gross Plant'!BU11</f>
        <v>0</v>
      </c>
      <c r="BX11" s="41">
        <f>'Gross Plant'!BV11</f>
        <v>0</v>
      </c>
      <c r="BY11" s="41">
        <f>'Gross Plant'!BW11</f>
        <v>0</v>
      </c>
      <c r="BZ11" s="41">
        <f>'Gross Plant'!BX11</f>
        <v>0</v>
      </c>
      <c r="CA11" s="41">
        <f>'Gross Plant'!BY11</f>
        <v>0</v>
      </c>
      <c r="CB11" s="41">
        <f>'Gross Plant'!BZ11</f>
        <v>0</v>
      </c>
      <c r="CC11" s="41">
        <f>'Gross Plant'!CA11</f>
        <v>0</v>
      </c>
      <c r="CD11" s="41">
        <f>'Gross Plant'!CB11</f>
        <v>0</v>
      </c>
      <c r="CE11" s="41">
        <f>'Gross Plant'!CC11</f>
        <v>0</v>
      </c>
      <c r="CF11" s="41">
        <f>'Gross Plant'!CD11</f>
        <v>0</v>
      </c>
      <c r="CG11" s="41">
        <f>'Gross Plant'!CE11</f>
        <v>0</v>
      </c>
      <c r="CH11" s="41">
        <f>'Gross Plant'!CF11</f>
        <v>0</v>
      </c>
      <c r="CI11" s="41">
        <f>'Gross Plant'!CG11</f>
        <v>0</v>
      </c>
      <c r="CJ11" s="41">
        <f>'Gross Plant'!CH11</f>
        <v>0</v>
      </c>
      <c r="CK11" s="41">
        <f>'Gross Plant'!CI11</f>
        <v>0</v>
      </c>
      <c r="CL11" s="41">
        <f>'Gross Plant'!CJ11</f>
        <v>0</v>
      </c>
      <c r="CM11" s="41">
        <f>'Gross Plant'!CK11</f>
        <v>0</v>
      </c>
      <c r="CN11" s="41"/>
      <c r="CO11" s="31">
        <f>'[20]Transfers (Asset and Reserve)'!Z10</f>
        <v>0</v>
      </c>
      <c r="CP11" s="31">
        <f>'[20]Transfers (Asset and Reserve)'!AA10</f>
        <v>0</v>
      </c>
      <c r="CQ11" s="31">
        <f>'[20]Transfers (Asset and Reserve)'!AB10</f>
        <v>0</v>
      </c>
      <c r="CR11" s="31">
        <f>'[20]Transfers (Asset and Reserve)'!AC10</f>
        <v>0</v>
      </c>
      <c r="CS11" s="31">
        <f>'[20]Transfers (Asset and Reserve)'!AD10</f>
        <v>0</v>
      </c>
      <c r="CT11" s="31">
        <f>'[20]Transfers (Asset and Reserve)'!AE10</f>
        <v>0</v>
      </c>
      <c r="CU11" s="31">
        <v>0</v>
      </c>
      <c r="CV11" s="31">
        <v>0</v>
      </c>
      <c r="CW11" s="31">
        <v>0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/>
      <c r="DQ11" s="41">
        <f>[20]COR!O10</f>
        <v>0</v>
      </c>
      <c r="DR11" s="41">
        <f>[20]COR!P10</f>
        <v>0</v>
      </c>
      <c r="DS11" s="41">
        <f>[20]COR!Q10</f>
        <v>0</v>
      </c>
      <c r="DT11" s="41">
        <f>[20]COR!R10</f>
        <v>0</v>
      </c>
      <c r="DU11" s="41">
        <f>[20]COR!S10</f>
        <v>0</v>
      </c>
      <c r="DV11" s="41">
        <f>[20]COR!T10</f>
        <v>0</v>
      </c>
      <c r="DW11" s="120">
        <f>SUM('Gross Plant'!$AH11:$AM11)/SUM('Gross Plant'!$AH$46:$AM$46)*DW$46</f>
        <v>0</v>
      </c>
      <c r="DX11" s="120">
        <f>SUM('Gross Plant'!$AH11:$AM11)/SUM('Gross Plant'!$AH$46:$AM$46)*DX$46</f>
        <v>0</v>
      </c>
      <c r="DY11" s="120">
        <f>SUM('Gross Plant'!$AH11:$AM11)/SUM('Gross Plant'!$AH$46:$AM$46)*DY$46</f>
        <v>0</v>
      </c>
      <c r="DZ11" s="58">
        <f>-SUM('Gross Plant'!$AH11:$AM11)/SUM('Gross Plant'!$AH$46:$AM$46)*'Capital Spending'!D$6*Reserve!$DW$1</f>
        <v>0</v>
      </c>
      <c r="EA11" s="58">
        <f>-SUM('Gross Plant'!$AH11:$AM11)/SUM('Gross Plant'!$AH$46:$AM$46)*'Capital Spending'!E$6*Reserve!$DW$1</f>
        <v>0</v>
      </c>
      <c r="EB11" s="58">
        <f>-SUM('Gross Plant'!$AH11:$AM11)/SUM('Gross Plant'!$AH$46:$AM$46)*'Capital Spending'!F$6*Reserve!$DW$1</f>
        <v>0</v>
      </c>
      <c r="EC11" s="58">
        <f>-SUM('Gross Plant'!$AH11:$AM11)/SUM('Gross Plant'!$AH$46:$AM$46)*'Capital Spending'!G$6*Reserve!$DW$1</f>
        <v>0</v>
      </c>
      <c r="ED11" s="58">
        <f>-SUM('Gross Plant'!$AH11:$AM11)/SUM('Gross Plant'!$AH$46:$AM$46)*'Capital Spending'!H$6*Reserve!$DW$1</f>
        <v>0</v>
      </c>
      <c r="EE11" s="58">
        <f>-SUM('Gross Plant'!$AH11:$AM11)/SUM('Gross Plant'!$AH$46:$AM$46)*'Capital Spending'!I$6*Reserve!$DW$1</f>
        <v>0</v>
      </c>
      <c r="EF11" s="58">
        <f>-SUM('Gross Plant'!$AH11:$AM11)/SUM('Gross Plant'!$AH$46:$AM$46)*'Capital Spending'!J$6*Reserve!$DW$1</f>
        <v>0</v>
      </c>
      <c r="EG11" s="58">
        <f>-SUM('Gross Plant'!$AH11:$AM11)/SUM('Gross Plant'!$AH$46:$AM$46)*'Capital Spending'!K$6*Reserve!$DW$1</f>
        <v>0</v>
      </c>
      <c r="EH11" s="58">
        <f>-SUM('Gross Plant'!$AH11:$AM11)/SUM('Gross Plant'!$AH$46:$AM$46)*'Capital Spending'!L$6*Reserve!$DW$1</f>
        <v>0</v>
      </c>
      <c r="EI11" s="58">
        <f>-SUM('Gross Plant'!$AH11:$AM11)/SUM('Gross Plant'!$AH$46:$AM$46)*'Capital Spending'!M$6*Reserve!$DW$1</f>
        <v>0</v>
      </c>
      <c r="EJ11" s="58">
        <f>-SUM('Gross Plant'!$AH11:$AM11)/SUM('Gross Plant'!$AH$46:$AM$46)*'Capital Spending'!N$6*Reserve!$DW$1</f>
        <v>0</v>
      </c>
      <c r="EK11" s="58">
        <f>-SUM('Gross Plant'!$AH11:$AM11)/SUM('Gross Plant'!$AH$46:$AM$46)*'Capital Spending'!O$6*Reserve!$DW$1</f>
        <v>0</v>
      </c>
      <c r="EL11" s="58">
        <f>-SUM('Gross Plant'!$AH11:$AM11)/SUM('Gross Plant'!$AH$46:$AM$46)*'Capital Spending'!P$6*Reserve!$DW$1</f>
        <v>0</v>
      </c>
      <c r="EM11" s="58">
        <f>-SUM('Gross Plant'!$AH11:$AM11)/SUM('Gross Plant'!$AH$46:$AM$46)*'Capital Spending'!Q$6*Reserve!$DW$1</f>
        <v>0</v>
      </c>
      <c r="EN11" s="58">
        <f>-SUM('Gross Plant'!$AH11:$AM11)/SUM('Gross Plant'!$AH$46:$AM$46)*'Capital Spending'!R$6*Reserve!$DW$1</f>
        <v>0</v>
      </c>
      <c r="EO11" s="58">
        <f>-SUM('Gross Plant'!$AH11:$AM11)/SUM('Gross Plant'!$AH$46:$AM$46)*'Capital Spending'!S$6*Reserve!$DW$1</f>
        <v>0</v>
      </c>
      <c r="EP11" s="58">
        <f>-SUM('Gross Plant'!$AH11:$AM11)/SUM('Gross Plant'!$AH$46:$AM$46)*'Capital Spending'!T$6*Reserve!$DW$1</f>
        <v>0</v>
      </c>
      <c r="EQ11" s="58">
        <f>-SUM('Gross Plant'!$AH11:$AM11)/SUM('Gross Plant'!$AH$46:$AM$46)*'Capital Spending'!U$6*Reserve!$DW$1</f>
        <v>0</v>
      </c>
    </row>
    <row r="12" spans="1:147">
      <c r="A12" s="49">
        <v>39100</v>
      </c>
      <c r="B12" s="59" t="s">
        <v>12</v>
      </c>
      <c r="C12" s="51">
        <f t="shared" si="35"/>
        <v>2682949.1026425627</v>
      </c>
      <c r="D12" s="51">
        <f t="shared" si="36"/>
        <v>1893904.2491459823</v>
      </c>
      <c r="E12" s="69">
        <f>'[20]Reserve End Balances'!N11</f>
        <v>6042959.6299999999</v>
      </c>
      <c r="F12" s="41">
        <f t="shared" si="37"/>
        <v>6071977.8499999996</v>
      </c>
      <c r="G12" s="41">
        <f t="shared" si="38"/>
        <v>6100996.29</v>
      </c>
      <c r="H12" s="41">
        <f t="shared" si="39"/>
        <v>1589785.13</v>
      </c>
      <c r="I12" s="41">
        <f t="shared" si="40"/>
        <v>1606954.97</v>
      </c>
      <c r="J12" s="41">
        <f t="shared" si="41"/>
        <v>1624151.57</v>
      </c>
      <c r="K12" s="41">
        <f t="shared" si="42"/>
        <v>1641348.1700000002</v>
      </c>
      <c r="L12" s="41">
        <f t="shared" si="43"/>
        <v>1658096.7366082</v>
      </c>
      <c r="M12" s="41">
        <f t="shared" si="44"/>
        <v>1674852.4769914348</v>
      </c>
      <c r="N12" s="41">
        <f t="shared" si="45"/>
        <v>1691620.4749295309</v>
      </c>
      <c r="O12" s="41">
        <f t="shared" si="46"/>
        <v>1708401.0352083244</v>
      </c>
      <c r="P12" s="41">
        <f t="shared" si="47"/>
        <v>1725194.1578278157</v>
      </c>
      <c r="Q12" s="41">
        <f t="shared" si="48"/>
        <v>1741999.8427880045</v>
      </c>
      <c r="R12" s="41">
        <f t="shared" si="49"/>
        <v>1758818.0900888911</v>
      </c>
      <c r="S12" s="41">
        <f t="shared" si="50"/>
        <v>1775648.8997304754</v>
      </c>
      <c r="T12" s="41">
        <f t="shared" si="51"/>
        <v>1792492.2717127572</v>
      </c>
      <c r="U12" s="41">
        <f t="shared" si="52"/>
        <v>1809348.2060357367</v>
      </c>
      <c r="V12" s="41">
        <f t="shared" si="53"/>
        <v>1826216.7026994138</v>
      </c>
      <c r="W12" s="41">
        <f t="shared" si="54"/>
        <v>1843097.7617037885</v>
      </c>
      <c r="X12" s="41">
        <f t="shared" si="55"/>
        <v>1859991.3830488611</v>
      </c>
      <c r="Y12" s="41">
        <f t="shared" si="56"/>
        <v>1876897.5667346311</v>
      </c>
      <c r="Z12" s="41">
        <f t="shared" si="57"/>
        <v>1893816.3127610988</v>
      </c>
      <c r="AA12" s="41">
        <f t="shared" si="58"/>
        <v>1910747.6211282643</v>
      </c>
      <c r="AB12" s="41">
        <f t="shared" si="59"/>
        <v>1927691.4918361274</v>
      </c>
      <c r="AC12" s="41">
        <f t="shared" si="60"/>
        <v>1944647.9248846881</v>
      </c>
      <c r="AD12" s="41">
        <f t="shared" si="61"/>
        <v>1961616.9202739464</v>
      </c>
      <c r="AE12" s="41">
        <f t="shared" si="62"/>
        <v>1978598.4780039024</v>
      </c>
      <c r="AF12" s="41">
        <f t="shared" si="63"/>
        <v>1995592.5980745561</v>
      </c>
      <c r="AG12" s="23">
        <f t="shared" si="64"/>
        <v>1893904</v>
      </c>
      <c r="AH12" s="80">
        <f>'[25]KY Depreciation Rates_03-2'!$G7</f>
        <v>3.9600000000000003E-2</v>
      </c>
      <c r="AI12" s="80">
        <f>'[25]KY Depreciation Rates_03-2'!$G7</f>
        <v>3.9600000000000003E-2</v>
      </c>
      <c r="AJ12" s="31">
        <f>'[20]Additions (Asset and Reserve)'!AA11</f>
        <v>29018.22</v>
      </c>
      <c r="AK12" s="31">
        <f>'[20]Additions (Asset and Reserve)'!AB11</f>
        <v>29018.44</v>
      </c>
      <c r="AL12" s="31">
        <f>'[20]Additions (Asset and Reserve)'!AC11</f>
        <v>17169.84</v>
      </c>
      <c r="AM12" s="31">
        <f>'[20]Additions (Asset and Reserve)'!AD11</f>
        <v>17169.84</v>
      </c>
      <c r="AN12" s="31">
        <f>'[20]Additions (Asset and Reserve)'!AE11</f>
        <v>17196.599999999999</v>
      </c>
      <c r="AO12" s="31">
        <f>'[20]Additions (Asset and Reserve)'!AF11</f>
        <v>17196.599999999999</v>
      </c>
      <c r="AP12" s="41">
        <f>IF('Net Plant'!I12&gt;0,'Gross Plant'!L12*$AH12/12,0)</f>
        <v>16748.566608199879</v>
      </c>
      <c r="AQ12" s="41">
        <f>IF('Net Plant'!J12&gt;0,'Gross Plant'!M12*$AH12/12,0)</f>
        <v>16755.740383234915</v>
      </c>
      <c r="AR12" s="41">
        <f>IF('Net Plant'!K12&gt;0,'Gross Plant'!N12*$AH12/12,0)</f>
        <v>16767.997938095945</v>
      </c>
      <c r="AS12" s="41">
        <f>IF('Net Plant'!L12&gt;0,'Gross Plant'!O12*$AH12/12,0)</f>
        <v>16780.560278793597</v>
      </c>
      <c r="AT12" s="41">
        <f>IF('Net Plant'!M12&gt;0,'Gross Plant'!P12*$AH12/12,0)</f>
        <v>16793.122619491245</v>
      </c>
      <c r="AU12" s="41">
        <f>IF('Net Plant'!N12&gt;0,'Gross Plant'!Q12*$AH12/12,0)</f>
        <v>16805.684960188893</v>
      </c>
      <c r="AV12" s="41">
        <f>IF('Net Plant'!O12&gt;0,'Gross Plant'!R12*$AH12/12,0)</f>
        <v>16818.247300886545</v>
      </c>
      <c r="AW12" s="41">
        <f>IF('Net Plant'!P12&gt;0,'Gross Plant'!S12*$AH12/12,0)</f>
        <v>16830.809641584197</v>
      </c>
      <c r="AX12" s="41">
        <f>IF('Net Plant'!Q12&gt;0,'Gross Plant'!T12*$AH12/12,0)</f>
        <v>16843.371982281846</v>
      </c>
      <c r="AY12" s="41">
        <f>IF('Net Plant'!R12&gt;0,'Gross Plant'!U12*$AI12/12,0)</f>
        <v>16855.934322979494</v>
      </c>
      <c r="AZ12" s="41">
        <f>IF('Net Plant'!S12&gt;0,'Gross Plant'!V12*$AI12/12,0)</f>
        <v>16868.496663677146</v>
      </c>
      <c r="BA12" s="41">
        <f>IF('Net Plant'!T12&gt;0,'Gross Plant'!W12*$AI12/12,0)</f>
        <v>16881.059004374798</v>
      </c>
      <c r="BB12" s="41">
        <f>IF('Net Plant'!U12&gt;0,'Gross Plant'!X12*$AI12/12,0)</f>
        <v>16893.621345072446</v>
      </c>
      <c r="BC12" s="41">
        <f>IF('Net Plant'!V12&gt;0,'Gross Plant'!Y12*$AI12/12,0)</f>
        <v>16906.183685770095</v>
      </c>
      <c r="BD12" s="41">
        <f>IF('Net Plant'!W12&gt;0,'Gross Plant'!Z12*$AI12/12,0)</f>
        <v>16918.746026467747</v>
      </c>
      <c r="BE12" s="41">
        <f>IF('Net Plant'!X12&gt;0,'Gross Plant'!AA12*$AI12/12,0)</f>
        <v>16931.308367165399</v>
      </c>
      <c r="BF12" s="41">
        <f>IF('Net Plant'!Y12&gt;0,'Gross Plant'!AB12*$AI12/12,0)</f>
        <v>16943.870707863047</v>
      </c>
      <c r="BG12" s="41">
        <f>IF('Net Plant'!Z12&gt;0,'Gross Plant'!AC12*$AI12/12,0)</f>
        <v>16956.433048560695</v>
      </c>
      <c r="BH12" s="41">
        <f>IF('Net Plant'!AA12&gt;0,'Gross Plant'!AD12*$AI12/12,0)</f>
        <v>16968.995389258347</v>
      </c>
      <c r="BI12" s="41">
        <f>IF('Net Plant'!AB12&gt;0,'Gross Plant'!AE12*$AI12/12,0)</f>
        <v>16981.557729955999</v>
      </c>
      <c r="BJ12" s="41">
        <f>IF('Net Plant'!AC12&gt;0,'Gross Plant'!AF12*$AI12/12,0)</f>
        <v>16994.120070653647</v>
      </c>
      <c r="BK12" s="23">
        <f t="shared" si="65"/>
        <v>203100.32636179886</v>
      </c>
      <c r="BL12" s="41"/>
      <c r="BM12" s="31">
        <f>'[20]Retires (Asset and Reserve)'!X11</f>
        <v>0</v>
      </c>
      <c r="BN12" s="31">
        <f>'[20]Retires (Asset and Reserve)'!Y11</f>
        <v>0</v>
      </c>
      <c r="BO12" s="31">
        <f>'[20]Retires (Asset and Reserve)'!Z11</f>
        <v>-4528381</v>
      </c>
      <c r="BP12" s="31">
        <f>'[20]Retires (Asset and Reserve)'!AA11</f>
        <v>0</v>
      </c>
      <c r="BQ12" s="31">
        <f>'[20]Retires (Asset and Reserve)'!AB11</f>
        <v>0</v>
      </c>
      <c r="BR12" s="31">
        <f>'[20]Retires (Asset and Reserve)'!AC11</f>
        <v>0</v>
      </c>
      <c r="BS12" s="31">
        <f>'Gross Plant'!BQ12</f>
        <v>0</v>
      </c>
      <c r="BT12" s="41">
        <f>'Gross Plant'!BR12</f>
        <v>0</v>
      </c>
      <c r="BU12" s="41">
        <f>'Gross Plant'!BS12</f>
        <v>0</v>
      </c>
      <c r="BV12" s="41">
        <f>'Gross Plant'!BT12</f>
        <v>0</v>
      </c>
      <c r="BW12" s="41">
        <f>'Gross Plant'!BU12</f>
        <v>0</v>
      </c>
      <c r="BX12" s="41">
        <f>'Gross Plant'!BV12</f>
        <v>0</v>
      </c>
      <c r="BY12" s="41">
        <f>'Gross Plant'!BW12</f>
        <v>0</v>
      </c>
      <c r="BZ12" s="41">
        <f>'Gross Plant'!BX12</f>
        <v>0</v>
      </c>
      <c r="CA12" s="41">
        <f>'Gross Plant'!BY12</f>
        <v>0</v>
      </c>
      <c r="CB12" s="41">
        <f>'Gross Plant'!BZ12</f>
        <v>0</v>
      </c>
      <c r="CC12" s="41">
        <f>'Gross Plant'!CA12</f>
        <v>0</v>
      </c>
      <c r="CD12" s="41">
        <f>'Gross Plant'!CB12</f>
        <v>0</v>
      </c>
      <c r="CE12" s="41">
        <f>'Gross Plant'!CC12</f>
        <v>0</v>
      </c>
      <c r="CF12" s="41">
        <f>'Gross Plant'!CD12</f>
        <v>0</v>
      </c>
      <c r="CG12" s="41">
        <f>'Gross Plant'!CE12</f>
        <v>0</v>
      </c>
      <c r="CH12" s="41">
        <f>'Gross Plant'!CF12</f>
        <v>0</v>
      </c>
      <c r="CI12" s="41">
        <f>'Gross Plant'!CG12</f>
        <v>0</v>
      </c>
      <c r="CJ12" s="41">
        <f>'Gross Plant'!CH12</f>
        <v>0</v>
      </c>
      <c r="CK12" s="41">
        <f>'Gross Plant'!CI12</f>
        <v>0</v>
      </c>
      <c r="CL12" s="41">
        <f>'Gross Plant'!CJ12</f>
        <v>0</v>
      </c>
      <c r="CM12" s="41">
        <f>'Gross Plant'!CK12</f>
        <v>0</v>
      </c>
      <c r="CN12" s="41"/>
      <c r="CO12" s="31">
        <f>'[20]Transfers (Asset and Reserve)'!Z11</f>
        <v>0</v>
      </c>
      <c r="CP12" s="31">
        <f>'[20]Transfers (Asset and Reserve)'!AA11</f>
        <v>0</v>
      </c>
      <c r="CQ12" s="31">
        <f>'[20]Transfers (Asset and Reserve)'!AB11</f>
        <v>0</v>
      </c>
      <c r="CR12" s="31">
        <f>'[20]Transfers (Asset and Reserve)'!AC11</f>
        <v>0</v>
      </c>
      <c r="CS12" s="31">
        <f>'[20]Transfers (Asset and Reserve)'!AD11</f>
        <v>0</v>
      </c>
      <c r="CT12" s="31">
        <f>'[20]Transfers (Asset and Reserve)'!AE11</f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/>
      <c r="DQ12" s="41">
        <f>[20]COR!O11</f>
        <v>0</v>
      </c>
      <c r="DR12" s="41">
        <f>[20]COR!P11</f>
        <v>0</v>
      </c>
      <c r="DS12" s="41">
        <f>[20]COR!Q11</f>
        <v>0</v>
      </c>
      <c r="DT12" s="41">
        <f>[20]COR!R11</f>
        <v>0</v>
      </c>
      <c r="DU12" s="41">
        <f>[20]COR!S11</f>
        <v>0</v>
      </c>
      <c r="DV12" s="41">
        <f>[20]COR!T11</f>
        <v>0</v>
      </c>
      <c r="DW12" s="120">
        <f>SUM('Gross Plant'!$AH12:$AM12)/SUM('Gross Plant'!$AH$46:$AM$46)*DW$46</f>
        <v>0</v>
      </c>
      <c r="DX12" s="120">
        <f>SUM('Gross Plant'!$AH12:$AM12)/SUM('Gross Plant'!$AH$46:$AM$46)*DX$46</f>
        <v>0</v>
      </c>
      <c r="DY12" s="120">
        <f>SUM('Gross Plant'!$AH12:$AM12)/SUM('Gross Plant'!$AH$46:$AM$46)*DY$46</f>
        <v>0</v>
      </c>
      <c r="DZ12" s="58">
        <f>-SUM('Gross Plant'!$AH12:$AM12)/SUM('Gross Plant'!$AH$46:$AM$46)*'Capital Spending'!D$6*Reserve!$DW$1</f>
        <v>0</v>
      </c>
      <c r="EA12" s="58">
        <f>-SUM('Gross Plant'!$AH12:$AM12)/SUM('Gross Plant'!$AH$46:$AM$46)*'Capital Spending'!E$6*Reserve!$DW$1</f>
        <v>0</v>
      </c>
      <c r="EB12" s="58">
        <f>-SUM('Gross Plant'!$AH12:$AM12)/SUM('Gross Plant'!$AH$46:$AM$46)*'Capital Spending'!F$6*Reserve!$DW$1</f>
        <v>0</v>
      </c>
      <c r="EC12" s="58">
        <f>-SUM('Gross Plant'!$AH12:$AM12)/SUM('Gross Plant'!$AH$46:$AM$46)*'Capital Spending'!G$6*Reserve!$DW$1</f>
        <v>0</v>
      </c>
      <c r="ED12" s="58">
        <f>-SUM('Gross Plant'!$AH12:$AM12)/SUM('Gross Plant'!$AH$46:$AM$46)*'Capital Spending'!H$6*Reserve!$DW$1</f>
        <v>0</v>
      </c>
      <c r="EE12" s="58">
        <f>-SUM('Gross Plant'!$AH12:$AM12)/SUM('Gross Plant'!$AH$46:$AM$46)*'Capital Spending'!I$6*Reserve!$DW$1</f>
        <v>0</v>
      </c>
      <c r="EF12" s="58">
        <f>-SUM('Gross Plant'!$AH12:$AM12)/SUM('Gross Plant'!$AH$46:$AM$46)*'Capital Spending'!J$6*Reserve!$DW$1</f>
        <v>0</v>
      </c>
      <c r="EG12" s="58">
        <f>-SUM('Gross Plant'!$AH12:$AM12)/SUM('Gross Plant'!$AH$46:$AM$46)*'Capital Spending'!K$6*Reserve!$DW$1</f>
        <v>0</v>
      </c>
      <c r="EH12" s="58">
        <f>-SUM('Gross Plant'!$AH12:$AM12)/SUM('Gross Plant'!$AH$46:$AM$46)*'Capital Spending'!L$6*Reserve!$DW$1</f>
        <v>0</v>
      </c>
      <c r="EI12" s="58">
        <f>-SUM('Gross Plant'!$AH12:$AM12)/SUM('Gross Plant'!$AH$46:$AM$46)*'Capital Spending'!M$6*Reserve!$DW$1</f>
        <v>0</v>
      </c>
      <c r="EJ12" s="58">
        <f>-SUM('Gross Plant'!$AH12:$AM12)/SUM('Gross Plant'!$AH$46:$AM$46)*'Capital Spending'!N$6*Reserve!$DW$1</f>
        <v>0</v>
      </c>
      <c r="EK12" s="58">
        <f>-SUM('Gross Plant'!$AH12:$AM12)/SUM('Gross Plant'!$AH$46:$AM$46)*'Capital Spending'!O$6*Reserve!$DW$1</f>
        <v>0</v>
      </c>
      <c r="EL12" s="58">
        <f>-SUM('Gross Plant'!$AH12:$AM12)/SUM('Gross Plant'!$AH$46:$AM$46)*'Capital Spending'!P$6*Reserve!$DW$1</f>
        <v>0</v>
      </c>
      <c r="EM12" s="58">
        <f>-SUM('Gross Plant'!$AH12:$AM12)/SUM('Gross Plant'!$AH$46:$AM$46)*'Capital Spending'!Q$6*Reserve!$DW$1</f>
        <v>0</v>
      </c>
      <c r="EN12" s="58">
        <f>-SUM('Gross Plant'!$AH12:$AM12)/SUM('Gross Plant'!$AH$46:$AM$46)*'Capital Spending'!R$6*Reserve!$DW$1</f>
        <v>0</v>
      </c>
      <c r="EO12" s="58">
        <f>-SUM('Gross Plant'!$AH12:$AM12)/SUM('Gross Plant'!$AH$46:$AM$46)*'Capital Spending'!S$6*Reserve!$DW$1</f>
        <v>0</v>
      </c>
      <c r="EP12" s="58">
        <f>-SUM('Gross Plant'!$AH12:$AM12)/SUM('Gross Plant'!$AH$46:$AM$46)*'Capital Spending'!T$6*Reserve!$DW$1</f>
        <v>0</v>
      </c>
      <c r="EQ12" s="58">
        <f>-SUM('Gross Plant'!$AH12:$AM12)/SUM('Gross Plant'!$AH$46:$AM$46)*'Capital Spending'!U$6*Reserve!$DW$1</f>
        <v>0</v>
      </c>
    </row>
    <row r="13" spans="1:147">
      <c r="A13" s="49">
        <v>39102</v>
      </c>
      <c r="B13" s="59" t="s">
        <v>13</v>
      </c>
      <c r="C13" s="51">
        <f t="shared" si="35"/>
        <v>0.61384615384615382</v>
      </c>
      <c r="D13" s="51">
        <f t="shared" si="36"/>
        <v>0.84</v>
      </c>
      <c r="E13" s="69">
        <f>'[20]Reserve End Balances'!N12</f>
        <v>0</v>
      </c>
      <c r="F13" s="41">
        <f t="shared" si="37"/>
        <v>0.14000000000000001</v>
      </c>
      <c r="G13" s="41">
        <f t="shared" si="38"/>
        <v>0.28000000000000003</v>
      </c>
      <c r="H13" s="41">
        <f t="shared" si="39"/>
        <v>0.42000000000000004</v>
      </c>
      <c r="I13" s="41">
        <f t="shared" si="40"/>
        <v>0.56000000000000005</v>
      </c>
      <c r="J13" s="41">
        <f t="shared" si="41"/>
        <v>0.70000000000000007</v>
      </c>
      <c r="K13" s="41">
        <f t="shared" si="42"/>
        <v>0.84000000000000008</v>
      </c>
      <c r="L13" s="41">
        <f t="shared" si="43"/>
        <v>0.84000000000000008</v>
      </c>
      <c r="M13" s="41">
        <f t="shared" si="44"/>
        <v>0.84000000000000008</v>
      </c>
      <c r="N13" s="41">
        <f t="shared" si="45"/>
        <v>0.84000000000000008</v>
      </c>
      <c r="O13" s="41">
        <f t="shared" si="46"/>
        <v>0.84000000000000008</v>
      </c>
      <c r="P13" s="41">
        <f t="shared" si="47"/>
        <v>0.84000000000000008</v>
      </c>
      <c r="Q13" s="41">
        <f t="shared" si="48"/>
        <v>0.84000000000000008</v>
      </c>
      <c r="R13" s="41">
        <f t="shared" si="49"/>
        <v>0.84000000000000008</v>
      </c>
      <c r="S13" s="41">
        <f t="shared" si="50"/>
        <v>0.84000000000000008</v>
      </c>
      <c r="T13" s="41">
        <f t="shared" si="51"/>
        <v>0.84000000000000008</v>
      </c>
      <c r="U13" s="41">
        <f t="shared" si="52"/>
        <v>0.84000000000000008</v>
      </c>
      <c r="V13" s="41">
        <f t="shared" si="53"/>
        <v>0.84000000000000008</v>
      </c>
      <c r="W13" s="41">
        <f t="shared" si="54"/>
        <v>0.84000000000000008</v>
      </c>
      <c r="X13" s="41">
        <f t="shared" si="55"/>
        <v>0.84000000000000008</v>
      </c>
      <c r="Y13" s="41">
        <f t="shared" si="56"/>
        <v>0.84000000000000008</v>
      </c>
      <c r="Z13" s="41">
        <f t="shared" si="57"/>
        <v>0.84000000000000008</v>
      </c>
      <c r="AA13" s="41">
        <f t="shared" si="58"/>
        <v>0.84000000000000008</v>
      </c>
      <c r="AB13" s="41">
        <f t="shared" si="59"/>
        <v>0.84000000000000008</v>
      </c>
      <c r="AC13" s="41">
        <f t="shared" si="60"/>
        <v>0.84000000000000008</v>
      </c>
      <c r="AD13" s="41">
        <f t="shared" si="61"/>
        <v>0.84000000000000008</v>
      </c>
      <c r="AE13" s="41">
        <f t="shared" si="62"/>
        <v>0.84000000000000008</v>
      </c>
      <c r="AF13" s="41">
        <f t="shared" si="63"/>
        <v>0.84000000000000008</v>
      </c>
      <c r="AG13" s="23">
        <f t="shared" si="64"/>
        <v>1</v>
      </c>
      <c r="AH13" s="80">
        <f>'[25]KY Depreciation Rates_03-2'!$G9</f>
        <v>3.9600000000000003E-2</v>
      </c>
      <c r="AI13" s="80">
        <f>'[25]KY Depreciation Rates_03-2'!$G9</f>
        <v>3.9600000000000003E-2</v>
      </c>
      <c r="AJ13" s="31">
        <f>'[20]Additions (Asset and Reserve)'!AA12</f>
        <v>0.14000000000000001</v>
      </c>
      <c r="AK13" s="31">
        <f>'[20]Additions (Asset and Reserve)'!AB12</f>
        <v>0.14000000000000001</v>
      </c>
      <c r="AL13" s="31">
        <f>'[20]Additions (Asset and Reserve)'!AC12</f>
        <v>0.14000000000000001</v>
      </c>
      <c r="AM13" s="31">
        <f>'[20]Additions (Asset and Reserve)'!AD12</f>
        <v>0.14000000000000001</v>
      </c>
      <c r="AN13" s="31">
        <f>'[20]Additions (Asset and Reserve)'!AE12</f>
        <v>0.14000000000000001</v>
      </c>
      <c r="AO13" s="31">
        <f>'[20]Additions (Asset and Reserve)'!AF12</f>
        <v>0.14000000000000001</v>
      </c>
      <c r="AP13" s="41">
        <f>IF('Net Plant'!I13&gt;0,'Gross Plant'!L14*$AH13/12,0)</f>
        <v>0</v>
      </c>
      <c r="AQ13" s="41">
        <f>IF('Net Plant'!J13&gt;0,'Gross Plant'!M14*$AH13/12,0)</f>
        <v>0</v>
      </c>
      <c r="AR13" s="41">
        <f>IF('Net Plant'!K13&gt;0,'Gross Plant'!N14*$AH13/12,0)</f>
        <v>0</v>
      </c>
      <c r="AS13" s="41">
        <f>IF('Net Plant'!L13&gt;0,'Gross Plant'!O14*$AH13/12,0)</f>
        <v>0</v>
      </c>
      <c r="AT13" s="41">
        <f>IF('Net Plant'!M13&gt;0,'Gross Plant'!P14*$AH13/12,0)</f>
        <v>0</v>
      </c>
      <c r="AU13" s="41">
        <f>IF('Net Plant'!N13&gt;0,'Gross Plant'!Q14*$AH13/12,0)</f>
        <v>0</v>
      </c>
      <c r="AV13" s="41">
        <f>IF('Net Plant'!O13&gt;0,'Gross Plant'!R14*$AH13/12,0)</f>
        <v>0</v>
      </c>
      <c r="AW13" s="41">
        <f>IF('Net Plant'!P13&gt;0,'Gross Plant'!S14*$AH13/12,0)</f>
        <v>0</v>
      </c>
      <c r="AX13" s="41">
        <f>IF('Net Plant'!Q13&gt;0,'Gross Plant'!T14*$AH13/12,0)</f>
        <v>0</v>
      </c>
      <c r="AY13" s="41">
        <f>IF('Net Plant'!R13&gt;0,'Gross Plant'!U14*$AI13/12,0)</f>
        <v>0</v>
      </c>
      <c r="AZ13" s="41">
        <f>IF('Net Plant'!S13&gt;0,'Gross Plant'!V14*$AI13/12,0)</f>
        <v>0</v>
      </c>
      <c r="BA13" s="41">
        <f>IF('Net Plant'!T13&gt;0,'Gross Plant'!W14*$AI13/12,0)</f>
        <v>0</v>
      </c>
      <c r="BB13" s="41">
        <f>IF('Net Plant'!U13&gt;0,'Gross Plant'!X14*$AI13/12,0)</f>
        <v>0</v>
      </c>
      <c r="BC13" s="41">
        <f>IF('Net Plant'!V13&gt;0,'Gross Plant'!Y14*$AI13/12,0)</f>
        <v>0</v>
      </c>
      <c r="BD13" s="41">
        <f>IF('Net Plant'!W13&gt;0,'Gross Plant'!Z14*$AI13/12,0)</f>
        <v>0</v>
      </c>
      <c r="BE13" s="41">
        <f>IF('Net Plant'!X13&gt;0,'Gross Plant'!AA14*$AI13/12,0)</f>
        <v>0</v>
      </c>
      <c r="BF13" s="41">
        <f>IF('Net Plant'!Y13&gt;0,'Gross Plant'!AB14*$AI13/12,0)</f>
        <v>0</v>
      </c>
      <c r="BG13" s="41">
        <f>IF('Net Plant'!Z13&gt;0,'Gross Plant'!AC14*$AI13/12,0)</f>
        <v>0</v>
      </c>
      <c r="BH13" s="41">
        <f>IF('Net Plant'!AA13&gt;0,'Gross Plant'!AD14*$AI13/12,0)</f>
        <v>0</v>
      </c>
      <c r="BI13" s="41">
        <f>IF('Net Plant'!AB13&gt;0,'Gross Plant'!AE14*$AI13/12,0)</f>
        <v>0</v>
      </c>
      <c r="BJ13" s="41">
        <f>IF('Net Plant'!AC13&gt;0,'Gross Plant'!AF14*$AI13/12,0)</f>
        <v>0</v>
      </c>
      <c r="BK13" s="23">
        <f t="shared" si="65"/>
        <v>0</v>
      </c>
      <c r="BL13" s="41"/>
      <c r="BM13" s="31">
        <f>'[20]Retires (Asset and Reserve)'!X12</f>
        <v>0</v>
      </c>
      <c r="BN13" s="31">
        <f>'[20]Retires (Asset and Reserve)'!Y12</f>
        <v>0</v>
      </c>
      <c r="BO13" s="31">
        <f>'[20]Retires (Asset and Reserve)'!Z12</f>
        <v>0</v>
      </c>
      <c r="BP13" s="31">
        <f>'[20]Retires (Asset and Reserve)'!AA12</f>
        <v>0</v>
      </c>
      <c r="BQ13" s="31">
        <f>'[20]Retires (Asset and Reserve)'!AB12</f>
        <v>0</v>
      </c>
      <c r="BR13" s="31">
        <f>'[20]Retires (Asset and Reserve)'!AC12</f>
        <v>0</v>
      </c>
      <c r="BS13" s="31">
        <f>'Gross Plant'!BQ14</f>
        <v>0</v>
      </c>
      <c r="BT13" s="41">
        <f>'Gross Plant'!BR14</f>
        <v>0</v>
      </c>
      <c r="BU13" s="41">
        <f>'Gross Plant'!BS14</f>
        <v>0</v>
      </c>
      <c r="BV13" s="41">
        <f>'Gross Plant'!BT14</f>
        <v>0</v>
      </c>
      <c r="BW13" s="41">
        <f>'Gross Plant'!BU14</f>
        <v>0</v>
      </c>
      <c r="BX13" s="41">
        <f>'Gross Plant'!BV14</f>
        <v>0</v>
      </c>
      <c r="BY13" s="41">
        <f>'Gross Plant'!BW14</f>
        <v>0</v>
      </c>
      <c r="BZ13" s="41">
        <f>'Gross Plant'!BX14</f>
        <v>0</v>
      </c>
      <c r="CA13" s="41">
        <f>'Gross Plant'!BY14</f>
        <v>0</v>
      </c>
      <c r="CB13" s="41">
        <f>'Gross Plant'!BZ14</f>
        <v>0</v>
      </c>
      <c r="CC13" s="41">
        <f>'Gross Plant'!CA14</f>
        <v>0</v>
      </c>
      <c r="CD13" s="41">
        <f>'Gross Plant'!CB14</f>
        <v>0</v>
      </c>
      <c r="CE13" s="41">
        <f>'Gross Plant'!CC14</f>
        <v>0</v>
      </c>
      <c r="CF13" s="41">
        <f>'Gross Plant'!CD14</f>
        <v>0</v>
      </c>
      <c r="CG13" s="41">
        <f>'Gross Plant'!CE14</f>
        <v>0</v>
      </c>
      <c r="CH13" s="41">
        <f>'Gross Plant'!CF14</f>
        <v>0</v>
      </c>
      <c r="CI13" s="41">
        <f>'Gross Plant'!CG14</f>
        <v>0</v>
      </c>
      <c r="CJ13" s="41">
        <f>'Gross Plant'!CH14</f>
        <v>0</v>
      </c>
      <c r="CK13" s="41">
        <f>'Gross Plant'!CI14</f>
        <v>0</v>
      </c>
      <c r="CL13" s="41">
        <f>'Gross Plant'!CJ14</f>
        <v>0</v>
      </c>
      <c r="CM13" s="41">
        <f>'Gross Plant'!CK14</f>
        <v>0</v>
      </c>
      <c r="CN13" s="41"/>
      <c r="CO13" s="31">
        <f>'[20]Transfers (Asset and Reserve)'!Z12</f>
        <v>0</v>
      </c>
      <c r="CP13" s="31">
        <f>'[20]Transfers (Asset and Reserve)'!AA12</f>
        <v>0</v>
      </c>
      <c r="CQ13" s="31">
        <f>'[20]Transfers (Asset and Reserve)'!AB12</f>
        <v>0</v>
      </c>
      <c r="CR13" s="31">
        <f>'[20]Transfers (Asset and Reserve)'!AC12</f>
        <v>0</v>
      </c>
      <c r="CS13" s="31">
        <f>'[20]Transfers (Asset and Reserve)'!AD12</f>
        <v>0</v>
      </c>
      <c r="CT13" s="31">
        <f>'[20]Transfers (Asset and Reserve)'!AE12</f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/>
      <c r="DQ13" s="41">
        <f>[20]COR!O12</f>
        <v>0</v>
      </c>
      <c r="DR13" s="41">
        <f>[20]COR!P12</f>
        <v>0</v>
      </c>
      <c r="DS13" s="41">
        <f>[20]COR!Q12</f>
        <v>0</v>
      </c>
      <c r="DT13" s="41">
        <f>[20]COR!R12</f>
        <v>0</v>
      </c>
      <c r="DU13" s="41">
        <f>[20]COR!S12</f>
        <v>0</v>
      </c>
      <c r="DV13" s="41">
        <f>[20]COR!T12</f>
        <v>0</v>
      </c>
      <c r="DW13" s="120">
        <f>SUM('Gross Plant'!$AH13:$AM13)/SUM('Gross Plant'!$AH$46:$AM$46)*DW$46</f>
        <v>0</v>
      </c>
      <c r="DX13" s="120">
        <f>SUM('Gross Plant'!$AH13:$AM13)/SUM('Gross Plant'!$AH$46:$AM$46)*DX$46</f>
        <v>0</v>
      </c>
      <c r="DY13" s="120">
        <f>SUM('Gross Plant'!$AH13:$AM13)/SUM('Gross Plant'!$AH$46:$AM$46)*DY$46</f>
        <v>0</v>
      </c>
      <c r="DZ13" s="58">
        <f>-SUM('Gross Plant'!$AH13:$AM13)/SUM('Gross Plant'!$AH$46:$AM$46)*'Capital Spending'!D$6*Reserve!$DW$1</f>
        <v>0</v>
      </c>
      <c r="EA13" s="58">
        <f>-SUM('Gross Plant'!$AH13:$AM13)/SUM('Gross Plant'!$AH$46:$AM$46)*'Capital Spending'!E$6*Reserve!$DW$1</f>
        <v>0</v>
      </c>
      <c r="EB13" s="58">
        <f>-SUM('Gross Plant'!$AH13:$AM13)/SUM('Gross Plant'!$AH$46:$AM$46)*'Capital Spending'!F$6*Reserve!$DW$1</f>
        <v>0</v>
      </c>
      <c r="EC13" s="58">
        <f>-SUM('Gross Plant'!$AH13:$AM13)/SUM('Gross Plant'!$AH$46:$AM$46)*'Capital Spending'!G$6*Reserve!$DW$1</f>
        <v>0</v>
      </c>
      <c r="ED13" s="58">
        <f>-SUM('Gross Plant'!$AH13:$AM13)/SUM('Gross Plant'!$AH$46:$AM$46)*'Capital Spending'!H$6*Reserve!$DW$1</f>
        <v>0</v>
      </c>
      <c r="EE13" s="58">
        <f>-SUM('Gross Plant'!$AH13:$AM13)/SUM('Gross Plant'!$AH$46:$AM$46)*'Capital Spending'!I$6*Reserve!$DW$1</f>
        <v>0</v>
      </c>
      <c r="EF13" s="58">
        <f>-SUM('Gross Plant'!$AH13:$AM13)/SUM('Gross Plant'!$AH$46:$AM$46)*'Capital Spending'!J$6*Reserve!$DW$1</f>
        <v>0</v>
      </c>
      <c r="EG13" s="58">
        <f>-SUM('Gross Plant'!$AH13:$AM13)/SUM('Gross Plant'!$AH$46:$AM$46)*'Capital Spending'!K$6*Reserve!$DW$1</f>
        <v>0</v>
      </c>
      <c r="EH13" s="58">
        <f>-SUM('Gross Plant'!$AH13:$AM13)/SUM('Gross Plant'!$AH$46:$AM$46)*'Capital Spending'!L$6*Reserve!$DW$1</f>
        <v>0</v>
      </c>
      <c r="EI13" s="58">
        <f>-SUM('Gross Plant'!$AH13:$AM13)/SUM('Gross Plant'!$AH$46:$AM$46)*'Capital Spending'!M$6*Reserve!$DW$1</f>
        <v>0</v>
      </c>
      <c r="EJ13" s="58">
        <f>-SUM('Gross Plant'!$AH13:$AM13)/SUM('Gross Plant'!$AH$46:$AM$46)*'Capital Spending'!N$6*Reserve!$DW$1</f>
        <v>0</v>
      </c>
      <c r="EK13" s="58">
        <f>-SUM('Gross Plant'!$AH13:$AM13)/SUM('Gross Plant'!$AH$46:$AM$46)*'Capital Spending'!O$6*Reserve!$DW$1</f>
        <v>0</v>
      </c>
      <c r="EL13" s="58">
        <f>-SUM('Gross Plant'!$AH13:$AM13)/SUM('Gross Plant'!$AH$46:$AM$46)*'Capital Spending'!P$6*Reserve!$DW$1</f>
        <v>0</v>
      </c>
      <c r="EM13" s="58">
        <f>-SUM('Gross Plant'!$AH13:$AM13)/SUM('Gross Plant'!$AH$46:$AM$46)*'Capital Spending'!Q$6*Reserve!$DW$1</f>
        <v>0</v>
      </c>
      <c r="EN13" s="58">
        <f>-SUM('Gross Plant'!$AH13:$AM13)/SUM('Gross Plant'!$AH$46:$AM$46)*'Capital Spending'!R$6*Reserve!$DW$1</f>
        <v>0</v>
      </c>
      <c r="EO13" s="58">
        <f>-SUM('Gross Plant'!$AH13:$AM13)/SUM('Gross Plant'!$AH$46:$AM$46)*'Capital Spending'!S$6*Reserve!$DW$1</f>
        <v>0</v>
      </c>
      <c r="EP13" s="58">
        <f>-SUM('Gross Plant'!$AH13:$AM13)/SUM('Gross Plant'!$AH$46:$AM$46)*'Capital Spending'!T$6*Reserve!$DW$1</f>
        <v>0</v>
      </c>
      <c r="EQ13" s="58">
        <f>-SUM('Gross Plant'!$AH13:$AM13)/SUM('Gross Plant'!$AH$46:$AM$46)*'Capital Spending'!U$6*Reserve!$DW$1</f>
        <v>0</v>
      </c>
    </row>
    <row r="14" spans="1:147">
      <c r="A14" s="49">
        <v>39103</v>
      </c>
      <c r="B14" s="59" t="s">
        <v>14</v>
      </c>
      <c r="C14" s="51">
        <f t="shared" si="35"/>
        <v>0.2192307692307692</v>
      </c>
      <c r="D14" s="51">
        <f t="shared" si="36"/>
        <v>0.29999999999999993</v>
      </c>
      <c r="E14" s="69">
        <f>'[20]Reserve End Balances'!N13</f>
        <v>0</v>
      </c>
      <c r="F14" s="41">
        <f t="shared" si="37"/>
        <v>0.05</v>
      </c>
      <c r="G14" s="41">
        <f t="shared" si="38"/>
        <v>0.1</v>
      </c>
      <c r="H14" s="41">
        <f t="shared" si="39"/>
        <v>0.15000000000000002</v>
      </c>
      <c r="I14" s="41">
        <f t="shared" si="40"/>
        <v>0.2</v>
      </c>
      <c r="J14" s="41">
        <f t="shared" si="41"/>
        <v>0.25</v>
      </c>
      <c r="K14" s="41">
        <f t="shared" si="42"/>
        <v>0.3</v>
      </c>
      <c r="L14" s="41">
        <f t="shared" si="43"/>
        <v>0.3</v>
      </c>
      <c r="M14" s="41">
        <f t="shared" si="44"/>
        <v>0.3</v>
      </c>
      <c r="N14" s="41">
        <f t="shared" si="45"/>
        <v>0.3</v>
      </c>
      <c r="O14" s="41">
        <f t="shared" si="46"/>
        <v>0.3</v>
      </c>
      <c r="P14" s="41">
        <f t="shared" si="47"/>
        <v>0.3</v>
      </c>
      <c r="Q14" s="41">
        <f t="shared" si="48"/>
        <v>0.3</v>
      </c>
      <c r="R14" s="41">
        <f t="shared" si="49"/>
        <v>0.3</v>
      </c>
      <c r="S14" s="41">
        <f t="shared" si="50"/>
        <v>0.3</v>
      </c>
      <c r="T14" s="41">
        <f t="shared" si="51"/>
        <v>0.3</v>
      </c>
      <c r="U14" s="41">
        <f t="shared" si="52"/>
        <v>0.3</v>
      </c>
      <c r="V14" s="41">
        <f t="shared" si="53"/>
        <v>0.3</v>
      </c>
      <c r="W14" s="41">
        <f t="shared" si="54"/>
        <v>0.3</v>
      </c>
      <c r="X14" s="41">
        <f t="shared" si="55"/>
        <v>0.3</v>
      </c>
      <c r="Y14" s="41">
        <f t="shared" si="56"/>
        <v>0.3</v>
      </c>
      <c r="Z14" s="41">
        <f t="shared" si="57"/>
        <v>0.3</v>
      </c>
      <c r="AA14" s="41">
        <f t="shared" si="58"/>
        <v>0.3</v>
      </c>
      <c r="AB14" s="41">
        <f t="shared" si="59"/>
        <v>0.3</v>
      </c>
      <c r="AC14" s="41">
        <f t="shared" si="60"/>
        <v>0.3</v>
      </c>
      <c r="AD14" s="41">
        <f t="shared" si="61"/>
        <v>0.3</v>
      </c>
      <c r="AE14" s="41">
        <f t="shared" si="62"/>
        <v>0.3</v>
      </c>
      <c r="AF14" s="41">
        <f t="shared" si="63"/>
        <v>0.3</v>
      </c>
      <c r="AG14" s="23">
        <f t="shared" si="64"/>
        <v>0</v>
      </c>
      <c r="AH14" s="80">
        <f>'[25]KY Depreciation Rates_03-2'!$G10</f>
        <v>3.9600000000000003E-2</v>
      </c>
      <c r="AI14" s="80">
        <f>'[25]KY Depreciation Rates_03-2'!$G10</f>
        <v>3.9600000000000003E-2</v>
      </c>
      <c r="AJ14" s="31">
        <f>'[20]Additions (Asset and Reserve)'!AA13</f>
        <v>0.05</v>
      </c>
      <c r="AK14" s="31">
        <f>'[20]Additions (Asset and Reserve)'!AB13</f>
        <v>0.05</v>
      </c>
      <c r="AL14" s="31">
        <f>'[20]Additions (Asset and Reserve)'!AC13</f>
        <v>0.05</v>
      </c>
      <c r="AM14" s="31">
        <f>'[20]Additions (Asset and Reserve)'!AD13</f>
        <v>0.05</v>
      </c>
      <c r="AN14" s="31">
        <f>'[20]Additions (Asset and Reserve)'!AE13</f>
        <v>0.05</v>
      </c>
      <c r="AO14" s="31">
        <f>'[20]Additions (Asset and Reserve)'!AF13</f>
        <v>0.05</v>
      </c>
      <c r="AP14" s="41">
        <f>IF('Net Plant'!I14&gt;0,'Gross Plant'!L15*$AH14/12,0)</f>
        <v>0</v>
      </c>
      <c r="AQ14" s="41">
        <f>IF('Net Plant'!J14&gt;0,'Gross Plant'!M15*$AH14/12,0)</f>
        <v>0</v>
      </c>
      <c r="AR14" s="41">
        <f>IF('Net Plant'!K14&gt;0,'Gross Plant'!N15*$AH14/12,0)</f>
        <v>0</v>
      </c>
      <c r="AS14" s="41">
        <f>IF('Net Plant'!L14&gt;0,'Gross Plant'!O15*$AH14/12,0)</f>
        <v>0</v>
      </c>
      <c r="AT14" s="41">
        <f>IF('Net Plant'!M14&gt;0,'Gross Plant'!P15*$AH14/12,0)</f>
        <v>0</v>
      </c>
      <c r="AU14" s="41">
        <f>IF('Net Plant'!N14&gt;0,'Gross Plant'!Q15*$AH14/12,0)</f>
        <v>0</v>
      </c>
      <c r="AV14" s="41">
        <f>IF('Net Plant'!O14&gt;0,'Gross Plant'!R15*$AH14/12,0)</f>
        <v>0</v>
      </c>
      <c r="AW14" s="41">
        <f>IF('Net Plant'!P14&gt;0,'Gross Plant'!S15*$AH14/12,0)</f>
        <v>0</v>
      </c>
      <c r="AX14" s="41">
        <f>IF('Net Plant'!Q14&gt;0,'Gross Plant'!T15*$AH14/12,0)</f>
        <v>0</v>
      </c>
      <c r="AY14" s="41">
        <f>IF('Net Plant'!R14&gt;0,'Gross Plant'!U15*$AI14/12,0)</f>
        <v>0</v>
      </c>
      <c r="AZ14" s="41">
        <f>IF('Net Plant'!S14&gt;0,'Gross Plant'!V15*$AI14/12,0)</f>
        <v>0</v>
      </c>
      <c r="BA14" s="41">
        <f>IF('Net Plant'!T14&gt;0,'Gross Plant'!W15*$AI14/12,0)</f>
        <v>0</v>
      </c>
      <c r="BB14" s="41">
        <f>IF('Net Plant'!U14&gt;0,'Gross Plant'!X15*$AI14/12,0)</f>
        <v>0</v>
      </c>
      <c r="BC14" s="41">
        <f>IF('Net Plant'!V14&gt;0,'Gross Plant'!Y15*$AI14/12,0)</f>
        <v>0</v>
      </c>
      <c r="BD14" s="41">
        <f>IF('Net Plant'!W14&gt;0,'Gross Plant'!Z15*$AI14/12,0)</f>
        <v>0</v>
      </c>
      <c r="BE14" s="41">
        <f>IF('Net Plant'!X14&gt;0,'Gross Plant'!AA15*$AI14/12,0)</f>
        <v>0</v>
      </c>
      <c r="BF14" s="41">
        <f>IF('Net Plant'!Y14&gt;0,'Gross Plant'!AB15*$AI14/12,0)</f>
        <v>0</v>
      </c>
      <c r="BG14" s="41">
        <f>IF('Net Plant'!Z14&gt;0,'Gross Plant'!AC15*$AI14/12,0)</f>
        <v>0</v>
      </c>
      <c r="BH14" s="41">
        <f>IF('Net Plant'!AA14&gt;0,'Gross Plant'!AD15*$AI14/12,0)</f>
        <v>0</v>
      </c>
      <c r="BI14" s="41">
        <f>IF('Net Plant'!AB14&gt;0,'Gross Plant'!AE15*$AI14/12,0)</f>
        <v>0</v>
      </c>
      <c r="BJ14" s="41">
        <f>IF('Net Plant'!AC14&gt;0,'Gross Plant'!AF15*$AI14/12,0)</f>
        <v>0</v>
      </c>
      <c r="BK14" s="23">
        <f t="shared" si="65"/>
        <v>0</v>
      </c>
      <c r="BL14" s="41"/>
      <c r="BM14" s="31">
        <f>'[20]Retires (Asset and Reserve)'!X13</f>
        <v>0</v>
      </c>
      <c r="BN14" s="31">
        <f>'[20]Retires (Asset and Reserve)'!Y13</f>
        <v>0</v>
      </c>
      <c r="BO14" s="31">
        <f>'[20]Retires (Asset and Reserve)'!Z13</f>
        <v>0</v>
      </c>
      <c r="BP14" s="31">
        <f>'[20]Retires (Asset and Reserve)'!AA13</f>
        <v>0</v>
      </c>
      <c r="BQ14" s="31">
        <f>'[20]Retires (Asset and Reserve)'!AB13</f>
        <v>0</v>
      </c>
      <c r="BR14" s="31">
        <f>'[20]Retires (Asset and Reserve)'!AC13</f>
        <v>0</v>
      </c>
      <c r="BS14" s="31">
        <f>'Gross Plant'!BQ15</f>
        <v>0</v>
      </c>
      <c r="BT14" s="41">
        <f>'Gross Plant'!BR15</f>
        <v>0</v>
      </c>
      <c r="BU14" s="41">
        <f>'Gross Plant'!BS15</f>
        <v>0</v>
      </c>
      <c r="BV14" s="41">
        <f>'Gross Plant'!BT15</f>
        <v>0</v>
      </c>
      <c r="BW14" s="41">
        <f>'Gross Plant'!BU15</f>
        <v>0</v>
      </c>
      <c r="BX14" s="41">
        <f>'Gross Plant'!BV15</f>
        <v>0</v>
      </c>
      <c r="BY14" s="41">
        <f>'Gross Plant'!BW15</f>
        <v>0</v>
      </c>
      <c r="BZ14" s="41">
        <f>'Gross Plant'!BX15</f>
        <v>0</v>
      </c>
      <c r="CA14" s="41">
        <f>'Gross Plant'!BY15</f>
        <v>0</v>
      </c>
      <c r="CB14" s="41">
        <f>'Gross Plant'!BZ15</f>
        <v>0</v>
      </c>
      <c r="CC14" s="41">
        <f>'Gross Plant'!CA15</f>
        <v>0</v>
      </c>
      <c r="CD14" s="41">
        <f>'Gross Plant'!CB15</f>
        <v>0</v>
      </c>
      <c r="CE14" s="41">
        <f>'Gross Plant'!CC15</f>
        <v>0</v>
      </c>
      <c r="CF14" s="41">
        <f>'Gross Plant'!CD15</f>
        <v>0</v>
      </c>
      <c r="CG14" s="41">
        <f>'Gross Plant'!CE15</f>
        <v>0</v>
      </c>
      <c r="CH14" s="41">
        <f>'Gross Plant'!CF15</f>
        <v>0</v>
      </c>
      <c r="CI14" s="41">
        <f>'Gross Plant'!CG15</f>
        <v>0</v>
      </c>
      <c r="CJ14" s="41">
        <f>'Gross Plant'!CH15</f>
        <v>0</v>
      </c>
      <c r="CK14" s="41">
        <f>'Gross Plant'!CI15</f>
        <v>0</v>
      </c>
      <c r="CL14" s="41">
        <f>'Gross Plant'!CJ15</f>
        <v>0</v>
      </c>
      <c r="CM14" s="41">
        <f>'Gross Plant'!CK15</f>
        <v>0</v>
      </c>
      <c r="CN14" s="41"/>
      <c r="CO14" s="31">
        <f>'[20]Transfers (Asset and Reserve)'!Z13</f>
        <v>0</v>
      </c>
      <c r="CP14" s="31">
        <f>'[20]Transfers (Asset and Reserve)'!AA13</f>
        <v>0</v>
      </c>
      <c r="CQ14" s="31">
        <f>'[20]Transfers (Asset and Reserve)'!AB13</f>
        <v>0</v>
      </c>
      <c r="CR14" s="31">
        <f>'[20]Transfers (Asset and Reserve)'!AC13</f>
        <v>0</v>
      </c>
      <c r="CS14" s="31">
        <f>'[20]Transfers (Asset and Reserve)'!AD13</f>
        <v>0</v>
      </c>
      <c r="CT14" s="31">
        <f>'[20]Transfers (Asset and Reserve)'!AE13</f>
        <v>0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/>
      <c r="DQ14" s="41">
        <f>[20]COR!O13</f>
        <v>0</v>
      </c>
      <c r="DR14" s="41">
        <f>[20]COR!P13</f>
        <v>0</v>
      </c>
      <c r="DS14" s="41">
        <f>[20]COR!Q13</f>
        <v>0</v>
      </c>
      <c r="DT14" s="41">
        <f>[20]COR!R13</f>
        <v>0</v>
      </c>
      <c r="DU14" s="41">
        <f>[20]COR!S13</f>
        <v>0</v>
      </c>
      <c r="DV14" s="41">
        <f>[20]COR!T13</f>
        <v>0</v>
      </c>
      <c r="DW14" s="120">
        <f>SUM('Gross Plant'!$AH14:$AM14)/SUM('Gross Plant'!$AH$46:$AM$46)*DW$46</f>
        <v>0</v>
      </c>
      <c r="DX14" s="120">
        <f>SUM('Gross Plant'!$AH14:$AM14)/SUM('Gross Plant'!$AH$46:$AM$46)*DX$46</f>
        <v>0</v>
      </c>
      <c r="DY14" s="120">
        <f>SUM('Gross Plant'!$AH14:$AM14)/SUM('Gross Plant'!$AH$46:$AM$46)*DY$46</f>
        <v>0</v>
      </c>
      <c r="DZ14" s="58">
        <f>-SUM('Gross Plant'!$AH14:$AM14)/SUM('Gross Plant'!$AH$46:$AM$46)*'Capital Spending'!D$6*Reserve!$DW$1</f>
        <v>0</v>
      </c>
      <c r="EA14" s="58">
        <f>-SUM('Gross Plant'!$AH14:$AM14)/SUM('Gross Plant'!$AH$46:$AM$46)*'Capital Spending'!E$6*Reserve!$DW$1</f>
        <v>0</v>
      </c>
      <c r="EB14" s="58">
        <f>-SUM('Gross Plant'!$AH14:$AM14)/SUM('Gross Plant'!$AH$46:$AM$46)*'Capital Spending'!F$6*Reserve!$DW$1</f>
        <v>0</v>
      </c>
      <c r="EC14" s="58">
        <f>-SUM('Gross Plant'!$AH14:$AM14)/SUM('Gross Plant'!$AH$46:$AM$46)*'Capital Spending'!G$6*Reserve!$DW$1</f>
        <v>0</v>
      </c>
      <c r="ED14" s="58">
        <f>-SUM('Gross Plant'!$AH14:$AM14)/SUM('Gross Plant'!$AH$46:$AM$46)*'Capital Spending'!H$6*Reserve!$DW$1</f>
        <v>0</v>
      </c>
      <c r="EE14" s="58">
        <f>-SUM('Gross Plant'!$AH14:$AM14)/SUM('Gross Plant'!$AH$46:$AM$46)*'Capital Spending'!I$6*Reserve!$DW$1</f>
        <v>0</v>
      </c>
      <c r="EF14" s="58">
        <f>-SUM('Gross Plant'!$AH14:$AM14)/SUM('Gross Plant'!$AH$46:$AM$46)*'Capital Spending'!J$6*Reserve!$DW$1</f>
        <v>0</v>
      </c>
      <c r="EG14" s="58">
        <f>-SUM('Gross Plant'!$AH14:$AM14)/SUM('Gross Plant'!$AH$46:$AM$46)*'Capital Spending'!K$6*Reserve!$DW$1</f>
        <v>0</v>
      </c>
      <c r="EH14" s="58">
        <f>-SUM('Gross Plant'!$AH14:$AM14)/SUM('Gross Plant'!$AH$46:$AM$46)*'Capital Spending'!L$6*Reserve!$DW$1</f>
        <v>0</v>
      </c>
      <c r="EI14" s="58">
        <f>-SUM('Gross Plant'!$AH14:$AM14)/SUM('Gross Plant'!$AH$46:$AM$46)*'Capital Spending'!M$6*Reserve!$DW$1</f>
        <v>0</v>
      </c>
      <c r="EJ14" s="58">
        <f>-SUM('Gross Plant'!$AH14:$AM14)/SUM('Gross Plant'!$AH$46:$AM$46)*'Capital Spending'!N$6*Reserve!$DW$1</f>
        <v>0</v>
      </c>
      <c r="EK14" s="58">
        <f>-SUM('Gross Plant'!$AH14:$AM14)/SUM('Gross Plant'!$AH$46:$AM$46)*'Capital Spending'!O$6*Reserve!$DW$1</f>
        <v>0</v>
      </c>
      <c r="EL14" s="58">
        <f>-SUM('Gross Plant'!$AH14:$AM14)/SUM('Gross Plant'!$AH$46:$AM$46)*'Capital Spending'!P$6*Reserve!$DW$1</f>
        <v>0</v>
      </c>
      <c r="EM14" s="58">
        <f>-SUM('Gross Plant'!$AH14:$AM14)/SUM('Gross Plant'!$AH$46:$AM$46)*'Capital Spending'!Q$6*Reserve!$DW$1</f>
        <v>0</v>
      </c>
      <c r="EN14" s="58">
        <f>-SUM('Gross Plant'!$AH14:$AM14)/SUM('Gross Plant'!$AH$46:$AM$46)*'Capital Spending'!R$6*Reserve!$DW$1</f>
        <v>0</v>
      </c>
      <c r="EO14" s="58">
        <f>-SUM('Gross Plant'!$AH14:$AM14)/SUM('Gross Plant'!$AH$46:$AM$46)*'Capital Spending'!S$6*Reserve!$DW$1</f>
        <v>0</v>
      </c>
      <c r="EP14" s="58">
        <f>-SUM('Gross Plant'!$AH14:$AM14)/SUM('Gross Plant'!$AH$46:$AM$46)*'Capital Spending'!T$6*Reserve!$DW$1</f>
        <v>0</v>
      </c>
      <c r="EQ14" s="58">
        <f>-SUM('Gross Plant'!$AH14:$AM14)/SUM('Gross Plant'!$AH$46:$AM$46)*'Capital Spending'!U$6*Reserve!$DW$1</f>
        <v>0</v>
      </c>
    </row>
    <row r="15" spans="1:147">
      <c r="A15" s="50">
        <v>39104</v>
      </c>
      <c r="B15" s="59" t="s">
        <v>128</v>
      </c>
      <c r="C15" s="51">
        <f t="shared" si="35"/>
        <v>30180.531982846154</v>
      </c>
      <c r="D15" s="51">
        <f t="shared" si="36"/>
        <v>42040.395554999974</v>
      </c>
      <c r="E15" s="69">
        <f>'[20]Reserve End Balances'!N14</f>
        <v>28156.71</v>
      </c>
      <c r="F15" s="41">
        <f t="shared" si="37"/>
        <v>28298.12</v>
      </c>
      <c r="G15" s="41">
        <f t="shared" si="38"/>
        <v>28439.53</v>
      </c>
      <c r="H15" s="41">
        <f t="shared" si="39"/>
        <v>28580.94</v>
      </c>
      <c r="I15" s="41">
        <f t="shared" si="40"/>
        <v>28722.35</v>
      </c>
      <c r="J15" s="41">
        <f t="shared" si="41"/>
        <v>28863.759999999998</v>
      </c>
      <c r="K15" s="41">
        <f t="shared" si="42"/>
        <v>29005.17</v>
      </c>
      <c r="L15" s="41">
        <f t="shared" si="43"/>
        <v>29874.185036999999</v>
      </c>
      <c r="M15" s="41">
        <f t="shared" si="44"/>
        <v>30743.200074</v>
      </c>
      <c r="N15" s="41">
        <f t="shared" si="45"/>
        <v>31612.215111000001</v>
      </c>
      <c r="O15" s="41">
        <f t="shared" si="46"/>
        <v>32481.230148000002</v>
      </c>
      <c r="P15" s="41">
        <f t="shared" si="47"/>
        <v>33350.245185</v>
      </c>
      <c r="Q15" s="41">
        <f t="shared" si="48"/>
        <v>34219.260221999997</v>
      </c>
      <c r="R15" s="41">
        <f t="shared" si="49"/>
        <v>35088.275258999995</v>
      </c>
      <c r="S15" s="41">
        <f t="shared" si="50"/>
        <v>35957.290295999992</v>
      </c>
      <c r="T15" s="41">
        <f t="shared" si="51"/>
        <v>36826.305332999989</v>
      </c>
      <c r="U15" s="41">
        <f t="shared" si="52"/>
        <v>37695.320369999987</v>
      </c>
      <c r="V15" s="41">
        <f t="shared" si="53"/>
        <v>38564.335406999984</v>
      </c>
      <c r="W15" s="41">
        <f t="shared" si="54"/>
        <v>39433.350443999982</v>
      </c>
      <c r="X15" s="41">
        <f t="shared" si="55"/>
        <v>40302.365480999979</v>
      </c>
      <c r="Y15" s="41">
        <f t="shared" si="56"/>
        <v>41171.380517999976</v>
      </c>
      <c r="Z15" s="41">
        <f t="shared" si="57"/>
        <v>42040.395554999974</v>
      </c>
      <c r="AA15" s="41">
        <f t="shared" si="58"/>
        <v>42909.410591999971</v>
      </c>
      <c r="AB15" s="41">
        <f t="shared" si="59"/>
        <v>43778.425628999968</v>
      </c>
      <c r="AC15" s="41">
        <f t="shared" si="60"/>
        <v>44647.440665999966</v>
      </c>
      <c r="AD15" s="41">
        <f t="shared" si="61"/>
        <v>45516.455702999963</v>
      </c>
      <c r="AE15" s="41">
        <f t="shared" si="62"/>
        <v>46385.470739999961</v>
      </c>
      <c r="AF15" s="41">
        <f t="shared" si="63"/>
        <v>47254.485776999958</v>
      </c>
      <c r="AG15" s="23">
        <f t="shared" si="64"/>
        <v>42040</v>
      </c>
      <c r="AH15" s="80">
        <f>'[25]KY Depreciation Rates_03-2'!$G11</f>
        <v>3.9600000000000003E-2</v>
      </c>
      <c r="AI15" s="80">
        <f>'[25]KY Depreciation Rates_03-2'!$G11</f>
        <v>3.9600000000000003E-2</v>
      </c>
      <c r="AJ15" s="31">
        <f>'[20]Additions (Asset and Reserve)'!AA14</f>
        <v>141.41</v>
      </c>
      <c r="AK15" s="31">
        <f>'[20]Additions (Asset and Reserve)'!AB14</f>
        <v>141.41</v>
      </c>
      <c r="AL15" s="31">
        <f>'[20]Additions (Asset and Reserve)'!AC14</f>
        <v>141.41</v>
      </c>
      <c r="AM15" s="31">
        <f>'[20]Additions (Asset and Reserve)'!AD14</f>
        <v>141.41</v>
      </c>
      <c r="AN15" s="31">
        <f>'[20]Additions (Asset and Reserve)'!AE14</f>
        <v>141.41</v>
      </c>
      <c r="AO15" s="31">
        <f>'[20]Additions (Asset and Reserve)'!AF14</f>
        <v>141.41</v>
      </c>
      <c r="AP15" s="41">
        <f>IF('Net Plant'!I15&gt;0,'Gross Plant'!L16*$AH15/12,0)</f>
        <v>869.01503700000012</v>
      </c>
      <c r="AQ15" s="41">
        <f>IF('Net Plant'!J15&gt;0,'Gross Plant'!M16*$AH15/12,0)</f>
        <v>869.01503700000012</v>
      </c>
      <c r="AR15" s="41">
        <f>IF('Net Plant'!K15&gt;0,'Gross Plant'!N16*$AH15/12,0)</f>
        <v>869.01503700000012</v>
      </c>
      <c r="AS15" s="41">
        <f>IF('Net Plant'!L15&gt;0,'Gross Plant'!O16*$AH15/12,0)</f>
        <v>869.01503700000012</v>
      </c>
      <c r="AT15" s="41">
        <f>IF('Net Plant'!M15&gt;0,'Gross Plant'!P16*$AH15/12,0)</f>
        <v>869.01503700000012</v>
      </c>
      <c r="AU15" s="41">
        <f>IF('Net Plant'!N15&gt;0,'Gross Plant'!Q16*$AH15/12,0)</f>
        <v>869.01503700000012</v>
      </c>
      <c r="AV15" s="41">
        <f>IF('Net Plant'!O15&gt;0,'Gross Plant'!R16*$AH15/12,0)</f>
        <v>869.01503700000012</v>
      </c>
      <c r="AW15" s="41">
        <f>IF('Net Plant'!P15&gt;0,'Gross Plant'!S16*$AH15/12,0)</f>
        <v>869.01503700000012</v>
      </c>
      <c r="AX15" s="41">
        <f>IF('Net Plant'!Q15&gt;0,'Gross Plant'!T16*$AH15/12,0)</f>
        <v>869.01503700000012</v>
      </c>
      <c r="AY15" s="41">
        <f>IF('Net Plant'!R15&gt;0,'Gross Plant'!U16*$AI15/12,0)</f>
        <v>869.01503700000012</v>
      </c>
      <c r="AZ15" s="41">
        <f>IF('Net Plant'!S15&gt;0,'Gross Plant'!V16*$AI15/12,0)</f>
        <v>869.01503700000012</v>
      </c>
      <c r="BA15" s="41">
        <f>IF('Net Plant'!T15&gt;0,'Gross Plant'!W16*$AI15/12,0)</f>
        <v>869.01503700000012</v>
      </c>
      <c r="BB15" s="41">
        <f>IF('Net Plant'!U15&gt;0,'Gross Plant'!X16*$AI15/12,0)</f>
        <v>869.01503700000012</v>
      </c>
      <c r="BC15" s="41">
        <f>IF('Net Plant'!V15&gt;0,'Gross Plant'!Y16*$AI15/12,0)</f>
        <v>869.01503700000012</v>
      </c>
      <c r="BD15" s="41">
        <f>IF('Net Plant'!W15&gt;0,'Gross Plant'!Z16*$AI15/12,0)</f>
        <v>869.01503700000012</v>
      </c>
      <c r="BE15" s="41">
        <f>IF('Net Plant'!X15&gt;0,'Gross Plant'!AA16*$AI15/12,0)</f>
        <v>869.01503700000012</v>
      </c>
      <c r="BF15" s="41">
        <f>IF('Net Plant'!Y15&gt;0,'Gross Plant'!AB16*$AI15/12,0)</f>
        <v>869.01503700000012</v>
      </c>
      <c r="BG15" s="41">
        <f>IF('Net Plant'!Z15&gt;0,'Gross Plant'!AC16*$AI15/12,0)</f>
        <v>869.01503700000012</v>
      </c>
      <c r="BH15" s="41">
        <f>IF('Net Plant'!AA15&gt;0,'Gross Plant'!AD16*$AI15/12,0)</f>
        <v>869.01503700000012</v>
      </c>
      <c r="BI15" s="41">
        <f>IF('Net Plant'!AB15&gt;0,'Gross Plant'!AE16*$AI15/12,0)</f>
        <v>869.01503700000012</v>
      </c>
      <c r="BJ15" s="41">
        <f>IF('Net Plant'!AC15&gt;0,'Gross Plant'!AF16*$AI15/12,0)</f>
        <v>869.01503700000012</v>
      </c>
      <c r="BK15" s="23">
        <f t="shared" si="65"/>
        <v>10428.180444000001</v>
      </c>
      <c r="BL15" s="41"/>
      <c r="BM15" s="31">
        <f>'[20]Retires (Asset and Reserve)'!X14</f>
        <v>0</v>
      </c>
      <c r="BN15" s="31">
        <f>'[20]Retires (Asset and Reserve)'!Y14</f>
        <v>0</v>
      </c>
      <c r="BO15" s="31">
        <f>'[20]Retires (Asset and Reserve)'!Z14</f>
        <v>0</v>
      </c>
      <c r="BP15" s="31">
        <f>'[20]Retires (Asset and Reserve)'!AA14</f>
        <v>0</v>
      </c>
      <c r="BQ15" s="31">
        <f>'[20]Retires (Asset and Reserve)'!AB14</f>
        <v>0</v>
      </c>
      <c r="BR15" s="31">
        <f>'[20]Retires (Asset and Reserve)'!AC14</f>
        <v>0</v>
      </c>
      <c r="BS15" s="31">
        <f>'Gross Plant'!BQ16</f>
        <v>0</v>
      </c>
      <c r="BT15" s="41">
        <f>'Gross Plant'!BR16</f>
        <v>0</v>
      </c>
      <c r="BU15" s="41">
        <f>'Gross Plant'!BS16</f>
        <v>0</v>
      </c>
      <c r="BV15" s="41">
        <f>'Gross Plant'!BT16</f>
        <v>0</v>
      </c>
      <c r="BW15" s="41">
        <f>'Gross Plant'!BU16</f>
        <v>0</v>
      </c>
      <c r="BX15" s="41">
        <f>'Gross Plant'!BV16</f>
        <v>0</v>
      </c>
      <c r="BY15" s="41">
        <f>'Gross Plant'!BW16</f>
        <v>0</v>
      </c>
      <c r="BZ15" s="41">
        <f>'Gross Plant'!BX16</f>
        <v>0</v>
      </c>
      <c r="CA15" s="41">
        <f>'Gross Plant'!BY16</f>
        <v>0</v>
      </c>
      <c r="CB15" s="41">
        <f>'Gross Plant'!BZ16</f>
        <v>0</v>
      </c>
      <c r="CC15" s="41">
        <f>'Gross Plant'!CA16</f>
        <v>0</v>
      </c>
      <c r="CD15" s="41">
        <f>'Gross Plant'!CB16</f>
        <v>0</v>
      </c>
      <c r="CE15" s="41">
        <f>'Gross Plant'!CC16</f>
        <v>0</v>
      </c>
      <c r="CF15" s="41">
        <f>'Gross Plant'!CD16</f>
        <v>0</v>
      </c>
      <c r="CG15" s="41">
        <f>'Gross Plant'!CE16</f>
        <v>0</v>
      </c>
      <c r="CH15" s="41">
        <f>'Gross Plant'!CF16</f>
        <v>0</v>
      </c>
      <c r="CI15" s="41">
        <f>'Gross Plant'!CG16</f>
        <v>0</v>
      </c>
      <c r="CJ15" s="41">
        <f>'Gross Plant'!CH16</f>
        <v>0</v>
      </c>
      <c r="CK15" s="41">
        <f>'Gross Plant'!CI16</f>
        <v>0</v>
      </c>
      <c r="CL15" s="41">
        <f>'Gross Plant'!CJ16</f>
        <v>0</v>
      </c>
      <c r="CM15" s="41">
        <f>'Gross Plant'!CK16</f>
        <v>0</v>
      </c>
      <c r="CN15" s="41"/>
      <c r="CO15" s="31">
        <f>'[20]Transfers (Asset and Reserve)'!Z14</f>
        <v>0</v>
      </c>
      <c r="CP15" s="31">
        <f>'[20]Transfers (Asset and Reserve)'!AA14</f>
        <v>0</v>
      </c>
      <c r="CQ15" s="31">
        <f>'[20]Transfers (Asset and Reserve)'!AB14</f>
        <v>0</v>
      </c>
      <c r="CR15" s="31">
        <f>'[20]Transfers (Asset and Reserve)'!AC14</f>
        <v>0</v>
      </c>
      <c r="CS15" s="31">
        <f>'[20]Transfers (Asset and Reserve)'!AD14</f>
        <v>0</v>
      </c>
      <c r="CT15" s="31">
        <f>'[20]Transfers (Asset and Reserve)'!AE14</f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/>
      <c r="DQ15" s="41">
        <f>[20]COR!O14</f>
        <v>0</v>
      </c>
      <c r="DR15" s="41">
        <f>[20]COR!P14</f>
        <v>0</v>
      </c>
      <c r="DS15" s="41">
        <f>[20]COR!Q14</f>
        <v>0</v>
      </c>
      <c r="DT15" s="41">
        <f>[20]COR!R14</f>
        <v>0</v>
      </c>
      <c r="DU15" s="41">
        <f>[20]COR!S14</f>
        <v>0</v>
      </c>
      <c r="DV15" s="41">
        <f>[20]COR!T14</f>
        <v>0</v>
      </c>
      <c r="DW15" s="120">
        <f>SUM('Gross Plant'!$AH15:$AM15)/SUM('Gross Plant'!$AH$46:$AM$46)*DW$46</f>
        <v>0</v>
      </c>
      <c r="DX15" s="120">
        <f>SUM('Gross Plant'!$AH15:$AM15)/SUM('Gross Plant'!$AH$46:$AM$46)*DX$46</f>
        <v>0</v>
      </c>
      <c r="DY15" s="120">
        <f>SUM('Gross Plant'!$AH15:$AM15)/SUM('Gross Plant'!$AH$46:$AM$46)*DY$46</f>
        <v>0</v>
      </c>
      <c r="DZ15" s="58">
        <f>-SUM('Gross Plant'!$AH15:$AM15)/SUM('Gross Plant'!$AH$46:$AM$46)*'Capital Spending'!D$6*Reserve!$DW$1</f>
        <v>0</v>
      </c>
      <c r="EA15" s="58">
        <f>-SUM('Gross Plant'!$AH15:$AM15)/SUM('Gross Plant'!$AH$46:$AM$46)*'Capital Spending'!E$6*Reserve!$DW$1</f>
        <v>0</v>
      </c>
      <c r="EB15" s="58">
        <f>-SUM('Gross Plant'!$AH15:$AM15)/SUM('Gross Plant'!$AH$46:$AM$46)*'Capital Spending'!F$6*Reserve!$DW$1</f>
        <v>0</v>
      </c>
      <c r="EC15" s="58">
        <f>-SUM('Gross Plant'!$AH15:$AM15)/SUM('Gross Plant'!$AH$46:$AM$46)*'Capital Spending'!G$6*Reserve!$DW$1</f>
        <v>0</v>
      </c>
      <c r="ED15" s="58">
        <f>-SUM('Gross Plant'!$AH15:$AM15)/SUM('Gross Plant'!$AH$46:$AM$46)*'Capital Spending'!H$6*Reserve!$DW$1</f>
        <v>0</v>
      </c>
      <c r="EE15" s="58">
        <f>-SUM('Gross Plant'!$AH15:$AM15)/SUM('Gross Plant'!$AH$46:$AM$46)*'Capital Spending'!I$6*Reserve!$DW$1</f>
        <v>0</v>
      </c>
      <c r="EF15" s="58">
        <f>-SUM('Gross Plant'!$AH15:$AM15)/SUM('Gross Plant'!$AH$46:$AM$46)*'Capital Spending'!J$6*Reserve!$DW$1</f>
        <v>0</v>
      </c>
      <c r="EG15" s="58">
        <f>-SUM('Gross Plant'!$AH15:$AM15)/SUM('Gross Plant'!$AH$46:$AM$46)*'Capital Spending'!K$6*Reserve!$DW$1</f>
        <v>0</v>
      </c>
      <c r="EH15" s="58">
        <f>-SUM('Gross Plant'!$AH15:$AM15)/SUM('Gross Plant'!$AH$46:$AM$46)*'Capital Spending'!L$6*Reserve!$DW$1</f>
        <v>0</v>
      </c>
      <c r="EI15" s="58">
        <f>-SUM('Gross Plant'!$AH15:$AM15)/SUM('Gross Plant'!$AH$46:$AM$46)*'Capital Spending'!M$6*Reserve!$DW$1</f>
        <v>0</v>
      </c>
      <c r="EJ15" s="58">
        <f>-SUM('Gross Plant'!$AH15:$AM15)/SUM('Gross Plant'!$AH$46:$AM$46)*'Capital Spending'!N$6*Reserve!$DW$1</f>
        <v>0</v>
      </c>
      <c r="EK15" s="58">
        <f>-SUM('Gross Plant'!$AH15:$AM15)/SUM('Gross Plant'!$AH$46:$AM$46)*'Capital Spending'!O$6*Reserve!$DW$1</f>
        <v>0</v>
      </c>
      <c r="EL15" s="58">
        <f>-SUM('Gross Plant'!$AH15:$AM15)/SUM('Gross Plant'!$AH$46:$AM$46)*'Capital Spending'!P$6*Reserve!$DW$1</f>
        <v>0</v>
      </c>
      <c r="EM15" s="58">
        <f>-SUM('Gross Plant'!$AH15:$AM15)/SUM('Gross Plant'!$AH$46:$AM$46)*'Capital Spending'!Q$6*Reserve!$DW$1</f>
        <v>0</v>
      </c>
      <c r="EN15" s="58">
        <f>-SUM('Gross Plant'!$AH15:$AM15)/SUM('Gross Plant'!$AH$46:$AM$46)*'Capital Spending'!R$6*Reserve!$DW$1</f>
        <v>0</v>
      </c>
      <c r="EO15" s="58">
        <f>-SUM('Gross Plant'!$AH15:$AM15)/SUM('Gross Plant'!$AH$46:$AM$46)*'Capital Spending'!S$6*Reserve!$DW$1</f>
        <v>0</v>
      </c>
      <c r="EP15" s="58">
        <f>-SUM('Gross Plant'!$AH15:$AM15)/SUM('Gross Plant'!$AH$46:$AM$46)*'Capital Spending'!T$6*Reserve!$DW$1</f>
        <v>0</v>
      </c>
      <c r="EQ15" s="58">
        <f>-SUM('Gross Plant'!$AH15:$AM15)/SUM('Gross Plant'!$AH$46:$AM$46)*'Capital Spending'!U$6*Reserve!$DW$1</f>
        <v>0</v>
      </c>
    </row>
    <row r="16" spans="1:147">
      <c r="A16" s="83">
        <v>39120</v>
      </c>
      <c r="B16" t="s">
        <v>195</v>
      </c>
      <c r="C16" s="51">
        <f t="shared" si="35"/>
        <v>90224.430070230723</v>
      </c>
      <c r="D16" s="51">
        <f t="shared" si="36"/>
        <v>91956.997794999916</v>
      </c>
      <c r="E16" s="69">
        <f>'[20]Reserve End Balances'!N15</f>
        <v>86337.97</v>
      </c>
      <c r="F16" s="41">
        <f t="shared" si="37"/>
        <v>87215.7</v>
      </c>
      <c r="G16" s="41">
        <f t="shared" si="38"/>
        <v>88093.43</v>
      </c>
      <c r="H16" s="41">
        <f t="shared" si="39"/>
        <v>88971.159999999989</v>
      </c>
      <c r="I16" s="41">
        <f t="shared" si="40"/>
        <v>89848.889999999985</v>
      </c>
      <c r="J16" s="41">
        <f t="shared" si="41"/>
        <v>90726.619999999981</v>
      </c>
      <c r="K16" s="41">
        <f t="shared" si="42"/>
        <v>91604.289999999979</v>
      </c>
      <c r="L16" s="41">
        <f t="shared" si="43"/>
        <v>91627.803852999976</v>
      </c>
      <c r="M16" s="41">
        <f t="shared" si="44"/>
        <v>91651.317705999973</v>
      </c>
      <c r="N16" s="41">
        <f t="shared" si="45"/>
        <v>91674.831558999969</v>
      </c>
      <c r="O16" s="41">
        <f t="shared" si="46"/>
        <v>91698.345411999966</v>
      </c>
      <c r="P16" s="41">
        <f t="shared" si="47"/>
        <v>91721.859264999963</v>
      </c>
      <c r="Q16" s="41">
        <f t="shared" si="48"/>
        <v>91745.37311799996</v>
      </c>
      <c r="R16" s="41">
        <f t="shared" si="49"/>
        <v>91768.886970999956</v>
      </c>
      <c r="S16" s="41">
        <f t="shared" si="50"/>
        <v>91792.400823999953</v>
      </c>
      <c r="T16" s="41">
        <f t="shared" si="51"/>
        <v>91815.91467699995</v>
      </c>
      <c r="U16" s="41">
        <f t="shared" si="52"/>
        <v>91839.428529999946</v>
      </c>
      <c r="V16" s="41">
        <f t="shared" si="53"/>
        <v>91862.942382999943</v>
      </c>
      <c r="W16" s="41">
        <f t="shared" si="54"/>
        <v>91886.45623599994</v>
      </c>
      <c r="X16" s="41">
        <f t="shared" si="55"/>
        <v>91909.970088999937</v>
      </c>
      <c r="Y16" s="41">
        <f t="shared" si="56"/>
        <v>91933.483941999933</v>
      </c>
      <c r="Z16" s="41">
        <f t="shared" si="57"/>
        <v>91956.99779499993</v>
      </c>
      <c r="AA16" s="41">
        <f t="shared" si="58"/>
        <v>91980.511647999927</v>
      </c>
      <c r="AB16" s="41">
        <f t="shared" si="59"/>
        <v>92004.025500999924</v>
      </c>
      <c r="AC16" s="41">
        <f t="shared" si="60"/>
        <v>92027.53935399992</v>
      </c>
      <c r="AD16" s="41">
        <f t="shared" si="61"/>
        <v>92051.053206999917</v>
      </c>
      <c r="AE16" s="41">
        <f t="shared" si="62"/>
        <v>92074.567059999914</v>
      </c>
      <c r="AF16" s="41">
        <f t="shared" si="63"/>
        <v>92098.080912999911</v>
      </c>
      <c r="AG16" s="23">
        <f t="shared" si="64"/>
        <v>91957</v>
      </c>
      <c r="AH16" s="80">
        <f>'[25]KY Depreciation Rates_03-2'!$G12</f>
        <v>3.9600000000000003E-2</v>
      </c>
      <c r="AI16" s="80">
        <f>'[25]KY Depreciation Rates_03-2'!$G12</f>
        <v>3.9600000000000003E-2</v>
      </c>
      <c r="AJ16" s="31">
        <f>'[20]Additions (Asset and Reserve)'!AA15</f>
        <v>877.73</v>
      </c>
      <c r="AK16" s="31">
        <f>'[20]Additions (Asset and Reserve)'!AB15</f>
        <v>877.73</v>
      </c>
      <c r="AL16" s="31">
        <f>'[20]Additions (Asset and Reserve)'!AC15</f>
        <v>877.73</v>
      </c>
      <c r="AM16" s="31">
        <f>'[20]Additions (Asset and Reserve)'!AD15</f>
        <v>877.73</v>
      </c>
      <c r="AN16" s="31">
        <f>'[20]Additions (Asset and Reserve)'!AE15</f>
        <v>877.73</v>
      </c>
      <c r="AO16" s="31">
        <f>'[20]Additions (Asset and Reserve)'!AF15</f>
        <v>877.67</v>
      </c>
      <c r="AP16" s="41">
        <f>IF('Net Plant'!I16&gt;0,'Gross Plant'!L17*$AH16/12,0)</f>
        <v>23.513853000000001</v>
      </c>
      <c r="AQ16" s="41">
        <f>IF('Net Plant'!J16&gt;0,'Gross Plant'!M17*$AH16/12,0)</f>
        <v>23.513853000000001</v>
      </c>
      <c r="AR16" s="41">
        <f>IF('Net Plant'!K16&gt;0,'Gross Plant'!N17*$AH16/12,0)</f>
        <v>23.513853000000001</v>
      </c>
      <c r="AS16" s="41">
        <f>IF('Net Plant'!L16&gt;0,'Gross Plant'!O17*$AH16/12,0)</f>
        <v>23.513853000000001</v>
      </c>
      <c r="AT16" s="41">
        <f>IF('Net Plant'!M16&gt;0,'Gross Plant'!P17*$AH16/12,0)</f>
        <v>23.513853000000001</v>
      </c>
      <c r="AU16" s="41">
        <f>IF('Net Plant'!N16&gt;0,'Gross Plant'!Q17*$AH16/12,0)</f>
        <v>23.513853000000001</v>
      </c>
      <c r="AV16" s="41">
        <f>IF('Net Plant'!O16&gt;0,'Gross Plant'!R17*$AH16/12,0)</f>
        <v>23.513853000000001</v>
      </c>
      <c r="AW16" s="41">
        <f>IF('Net Plant'!P16&gt;0,'Gross Plant'!S17*$AH16/12,0)</f>
        <v>23.513853000000001</v>
      </c>
      <c r="AX16" s="41">
        <f>IF('Net Plant'!Q16&gt;0,'Gross Plant'!T17*$AH16/12,0)</f>
        <v>23.513853000000001</v>
      </c>
      <c r="AY16" s="41">
        <f>IF('Net Plant'!R16&gt;0,'Gross Plant'!U17*$AI16/12,0)</f>
        <v>23.513853000000001</v>
      </c>
      <c r="AZ16" s="41">
        <f>IF('Net Plant'!S16&gt;0,'Gross Plant'!V17*$AI16/12,0)</f>
        <v>23.513853000000001</v>
      </c>
      <c r="BA16" s="41">
        <f>IF('Net Plant'!T16&gt;0,'Gross Plant'!W17*$AI16/12,0)</f>
        <v>23.513853000000001</v>
      </c>
      <c r="BB16" s="41">
        <f>IF('Net Plant'!U16&gt;0,'Gross Plant'!X17*$AI16/12,0)</f>
        <v>23.513853000000001</v>
      </c>
      <c r="BC16" s="41">
        <f>IF('Net Plant'!V16&gt;0,'Gross Plant'!Y17*$AI16/12,0)</f>
        <v>23.513853000000001</v>
      </c>
      <c r="BD16" s="41">
        <f>IF('Net Plant'!W16&gt;0,'Gross Plant'!Z17*$AI16/12,0)</f>
        <v>23.513853000000001</v>
      </c>
      <c r="BE16" s="41">
        <f>IF('Net Plant'!X16&gt;0,'Gross Plant'!AA17*$AI16/12,0)</f>
        <v>23.513853000000001</v>
      </c>
      <c r="BF16" s="41">
        <f>IF('Net Plant'!Y16&gt;0,'Gross Plant'!AB17*$AI16/12,0)</f>
        <v>23.513853000000001</v>
      </c>
      <c r="BG16" s="41">
        <f>IF('Net Plant'!Z16&gt;0,'Gross Plant'!AC17*$AI16/12,0)</f>
        <v>23.513853000000001</v>
      </c>
      <c r="BH16" s="41">
        <f>IF('Net Plant'!AA16&gt;0,'Gross Plant'!AD17*$AI16/12,0)</f>
        <v>23.513853000000001</v>
      </c>
      <c r="BI16" s="41">
        <f>IF('Net Plant'!AB16&gt;0,'Gross Plant'!AE17*$AI16/12,0)</f>
        <v>23.513853000000001</v>
      </c>
      <c r="BJ16" s="41">
        <f>IF('Net Plant'!AC16&gt;0,'Gross Plant'!AF17*$AI16/12,0)</f>
        <v>23.513853000000001</v>
      </c>
      <c r="BK16" s="23">
        <f t="shared" si="65"/>
        <v>282.16623600000003</v>
      </c>
      <c r="BL16" s="41"/>
      <c r="BM16" s="31">
        <f>'[20]Retires (Asset and Reserve)'!X15</f>
        <v>0</v>
      </c>
      <c r="BN16" s="31">
        <f>'[20]Retires (Asset and Reserve)'!Y15</f>
        <v>0</v>
      </c>
      <c r="BO16" s="31">
        <f>'[20]Retires (Asset and Reserve)'!Z15</f>
        <v>0</v>
      </c>
      <c r="BP16" s="31">
        <f>'[20]Retires (Asset and Reserve)'!AA15</f>
        <v>0</v>
      </c>
      <c r="BQ16" s="31">
        <f>'[20]Retires (Asset and Reserve)'!AB15</f>
        <v>0</v>
      </c>
      <c r="BR16" s="31">
        <f>'[20]Retires (Asset and Reserve)'!AC15</f>
        <v>0</v>
      </c>
      <c r="BS16" s="31">
        <f>'Gross Plant'!BQ17</f>
        <v>0</v>
      </c>
      <c r="BT16" s="41">
        <f>'Gross Plant'!BR17</f>
        <v>0</v>
      </c>
      <c r="BU16" s="41">
        <f>'Gross Plant'!BS17</f>
        <v>0</v>
      </c>
      <c r="BV16" s="41">
        <f>'Gross Plant'!BT17</f>
        <v>0</v>
      </c>
      <c r="BW16" s="41">
        <f>'Gross Plant'!BU17</f>
        <v>0</v>
      </c>
      <c r="BX16" s="41">
        <f>'Gross Plant'!BV17</f>
        <v>0</v>
      </c>
      <c r="BY16" s="41">
        <f>'Gross Plant'!BW17</f>
        <v>0</v>
      </c>
      <c r="BZ16" s="41">
        <f>'Gross Plant'!BX17</f>
        <v>0</v>
      </c>
      <c r="CA16" s="41">
        <f>'Gross Plant'!BY17</f>
        <v>0</v>
      </c>
      <c r="CB16" s="41">
        <f>'Gross Plant'!BZ17</f>
        <v>0</v>
      </c>
      <c r="CC16" s="41">
        <f>'Gross Plant'!CA17</f>
        <v>0</v>
      </c>
      <c r="CD16" s="41">
        <f>'Gross Plant'!CB17</f>
        <v>0</v>
      </c>
      <c r="CE16" s="41">
        <f>'Gross Plant'!CC17</f>
        <v>0</v>
      </c>
      <c r="CF16" s="41">
        <f>'Gross Plant'!CD17</f>
        <v>0</v>
      </c>
      <c r="CG16" s="41">
        <f>'Gross Plant'!CE17</f>
        <v>0</v>
      </c>
      <c r="CH16" s="41">
        <f>'Gross Plant'!CF17</f>
        <v>0</v>
      </c>
      <c r="CI16" s="41">
        <f>'Gross Plant'!CG17</f>
        <v>0</v>
      </c>
      <c r="CJ16" s="41">
        <f>'Gross Plant'!CH17</f>
        <v>0</v>
      </c>
      <c r="CK16" s="41">
        <f>'Gross Plant'!CI17</f>
        <v>0</v>
      </c>
      <c r="CL16" s="41">
        <f>'Gross Plant'!CJ17</f>
        <v>0</v>
      </c>
      <c r="CM16" s="41">
        <f>'Gross Plant'!CK17</f>
        <v>0</v>
      </c>
      <c r="CN16" s="41"/>
      <c r="CO16" s="31">
        <f>'[20]Transfers (Asset and Reserve)'!Z15</f>
        <v>0</v>
      </c>
      <c r="CP16" s="31">
        <f>'[20]Transfers (Asset and Reserve)'!AA15</f>
        <v>0</v>
      </c>
      <c r="CQ16" s="31">
        <f>'[20]Transfers (Asset and Reserve)'!AB15</f>
        <v>0</v>
      </c>
      <c r="CR16" s="31">
        <f>'[20]Transfers (Asset and Reserve)'!AC15</f>
        <v>0</v>
      </c>
      <c r="CS16" s="31">
        <f>'[20]Transfers (Asset and Reserve)'!AD15</f>
        <v>0</v>
      </c>
      <c r="CT16" s="31">
        <f>'[20]Transfers (Asset and Reserve)'!AE15</f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/>
      <c r="DQ16" s="41">
        <f>[20]COR!O15</f>
        <v>0</v>
      </c>
      <c r="DR16" s="41">
        <f>[20]COR!P15</f>
        <v>0</v>
      </c>
      <c r="DS16" s="41">
        <f>[20]COR!Q15</f>
        <v>0</v>
      </c>
      <c r="DT16" s="41">
        <f>[20]COR!R15</f>
        <v>0</v>
      </c>
      <c r="DU16" s="41">
        <f>[20]COR!S15</f>
        <v>0</v>
      </c>
      <c r="DV16" s="41">
        <f>[20]COR!T15</f>
        <v>0</v>
      </c>
      <c r="DW16" s="120">
        <f>SUM('Gross Plant'!$AH16:$AM16)/SUM('Gross Plant'!$AH$46:$AM$46)*DW$46</f>
        <v>0</v>
      </c>
      <c r="DX16" s="120">
        <f>SUM('Gross Plant'!$AH16:$AM16)/SUM('Gross Plant'!$AH$46:$AM$46)*DX$46</f>
        <v>0</v>
      </c>
      <c r="DY16" s="120">
        <f>SUM('Gross Plant'!$AH16:$AM16)/SUM('Gross Plant'!$AH$46:$AM$46)*DY$46</f>
        <v>0</v>
      </c>
      <c r="DZ16" s="58">
        <f>-SUM('Gross Plant'!$AH16:$AM16)/SUM('Gross Plant'!$AH$46:$AM$46)*'Capital Spending'!D$6*Reserve!$DW$1</f>
        <v>0</v>
      </c>
      <c r="EA16" s="58">
        <f>-SUM('Gross Plant'!$AH16:$AM16)/SUM('Gross Plant'!$AH$46:$AM$46)*'Capital Spending'!E$6*Reserve!$DW$1</f>
        <v>0</v>
      </c>
      <c r="EB16" s="58">
        <f>-SUM('Gross Plant'!$AH16:$AM16)/SUM('Gross Plant'!$AH$46:$AM$46)*'Capital Spending'!F$6*Reserve!$DW$1</f>
        <v>0</v>
      </c>
      <c r="EC16" s="58">
        <f>-SUM('Gross Plant'!$AH16:$AM16)/SUM('Gross Plant'!$AH$46:$AM$46)*'Capital Spending'!G$6*Reserve!$DW$1</f>
        <v>0</v>
      </c>
      <c r="ED16" s="58">
        <f>-SUM('Gross Plant'!$AH16:$AM16)/SUM('Gross Plant'!$AH$46:$AM$46)*'Capital Spending'!H$6*Reserve!$DW$1</f>
        <v>0</v>
      </c>
      <c r="EE16" s="58">
        <f>-SUM('Gross Plant'!$AH16:$AM16)/SUM('Gross Plant'!$AH$46:$AM$46)*'Capital Spending'!I$6*Reserve!$DW$1</f>
        <v>0</v>
      </c>
      <c r="EF16" s="58">
        <f>-SUM('Gross Plant'!$AH16:$AM16)/SUM('Gross Plant'!$AH$46:$AM$46)*'Capital Spending'!J$6*Reserve!$DW$1</f>
        <v>0</v>
      </c>
      <c r="EG16" s="58">
        <f>-SUM('Gross Plant'!$AH16:$AM16)/SUM('Gross Plant'!$AH$46:$AM$46)*'Capital Spending'!K$6*Reserve!$DW$1</f>
        <v>0</v>
      </c>
      <c r="EH16" s="58">
        <f>-SUM('Gross Plant'!$AH16:$AM16)/SUM('Gross Plant'!$AH$46:$AM$46)*'Capital Spending'!L$6*Reserve!$DW$1</f>
        <v>0</v>
      </c>
      <c r="EI16" s="58">
        <f>-SUM('Gross Plant'!$AH16:$AM16)/SUM('Gross Plant'!$AH$46:$AM$46)*'Capital Spending'!M$6*Reserve!$DW$1</f>
        <v>0</v>
      </c>
      <c r="EJ16" s="58">
        <f>-SUM('Gross Plant'!$AH16:$AM16)/SUM('Gross Plant'!$AH$46:$AM$46)*'Capital Spending'!N$6*Reserve!$DW$1</f>
        <v>0</v>
      </c>
      <c r="EK16" s="58">
        <f>-SUM('Gross Plant'!$AH16:$AM16)/SUM('Gross Plant'!$AH$46:$AM$46)*'Capital Spending'!O$6*Reserve!$DW$1</f>
        <v>0</v>
      </c>
      <c r="EL16" s="58">
        <f>-SUM('Gross Plant'!$AH16:$AM16)/SUM('Gross Plant'!$AH$46:$AM$46)*'Capital Spending'!P$6*Reserve!$DW$1</f>
        <v>0</v>
      </c>
      <c r="EM16" s="58">
        <f>-SUM('Gross Plant'!$AH16:$AM16)/SUM('Gross Plant'!$AH$46:$AM$46)*'Capital Spending'!Q$6*Reserve!$DW$1</f>
        <v>0</v>
      </c>
      <c r="EN16" s="58">
        <f>-SUM('Gross Plant'!$AH16:$AM16)/SUM('Gross Plant'!$AH$46:$AM$46)*'Capital Spending'!R$6*Reserve!$DW$1</f>
        <v>0</v>
      </c>
      <c r="EO16" s="58">
        <f>-SUM('Gross Plant'!$AH16:$AM16)/SUM('Gross Plant'!$AH$46:$AM$46)*'Capital Spending'!S$6*Reserve!$DW$1</f>
        <v>0</v>
      </c>
      <c r="EP16" s="58">
        <f>-SUM('Gross Plant'!$AH16:$AM16)/SUM('Gross Plant'!$AH$46:$AM$46)*'Capital Spending'!T$6*Reserve!$DW$1</f>
        <v>0</v>
      </c>
      <c r="EQ16" s="58">
        <f>-SUM('Gross Plant'!$AH16:$AM16)/SUM('Gross Plant'!$AH$46:$AM$46)*'Capital Spending'!U$6*Reserve!$DW$1</f>
        <v>0</v>
      </c>
    </row>
    <row r="17" spans="1:147">
      <c r="A17" s="49">
        <v>39200</v>
      </c>
      <c r="B17" s="59" t="s">
        <v>15</v>
      </c>
      <c r="C17" s="51">
        <f t="shared" si="35"/>
        <v>4309.1392307692295</v>
      </c>
      <c r="D17" s="51">
        <f t="shared" si="36"/>
        <v>4474.4899999999989</v>
      </c>
      <c r="E17" s="69">
        <f>'[20]Reserve End Balances'!N16</f>
        <v>3860.33</v>
      </c>
      <c r="F17" s="41">
        <f t="shared" si="37"/>
        <v>3962.69</v>
      </c>
      <c r="G17" s="41">
        <f t="shared" si="38"/>
        <v>4065.05</v>
      </c>
      <c r="H17" s="41">
        <f t="shared" si="39"/>
        <v>4167.41</v>
      </c>
      <c r="I17" s="41">
        <f t="shared" si="40"/>
        <v>4269.7699999999995</v>
      </c>
      <c r="J17" s="41">
        <f t="shared" si="41"/>
        <v>4372.1299999999992</v>
      </c>
      <c r="K17" s="41">
        <f t="shared" si="42"/>
        <v>4474.4899999999989</v>
      </c>
      <c r="L17" s="41">
        <f t="shared" si="43"/>
        <v>4474.4899999999989</v>
      </c>
      <c r="M17" s="41">
        <f t="shared" si="44"/>
        <v>4474.4899999999989</v>
      </c>
      <c r="N17" s="41">
        <f t="shared" si="45"/>
        <v>4474.4899999999989</v>
      </c>
      <c r="O17" s="41">
        <f t="shared" si="46"/>
        <v>4474.4899999999989</v>
      </c>
      <c r="P17" s="41">
        <f t="shared" si="47"/>
        <v>4474.4899999999989</v>
      </c>
      <c r="Q17" s="41">
        <f t="shared" si="48"/>
        <v>4474.4899999999989</v>
      </c>
      <c r="R17" s="41">
        <f t="shared" si="49"/>
        <v>4474.4899999999989</v>
      </c>
      <c r="S17" s="41">
        <f t="shared" si="50"/>
        <v>4474.4899999999989</v>
      </c>
      <c r="T17" s="41">
        <f t="shared" si="51"/>
        <v>4474.4899999999989</v>
      </c>
      <c r="U17" s="41">
        <f t="shared" si="52"/>
        <v>4474.4899999999989</v>
      </c>
      <c r="V17" s="41">
        <f t="shared" si="53"/>
        <v>4474.4899999999989</v>
      </c>
      <c r="W17" s="41">
        <f t="shared" si="54"/>
        <v>4474.4899999999989</v>
      </c>
      <c r="X17" s="41">
        <f t="shared" si="55"/>
        <v>4474.4899999999989</v>
      </c>
      <c r="Y17" s="41">
        <f t="shared" si="56"/>
        <v>4474.4899999999989</v>
      </c>
      <c r="Z17" s="41">
        <f t="shared" si="57"/>
        <v>4474.4899999999989</v>
      </c>
      <c r="AA17" s="41">
        <f t="shared" si="58"/>
        <v>4474.4899999999989</v>
      </c>
      <c r="AB17" s="41">
        <f t="shared" si="59"/>
        <v>4474.4899999999989</v>
      </c>
      <c r="AC17" s="41">
        <f t="shared" si="60"/>
        <v>4474.4899999999989</v>
      </c>
      <c r="AD17" s="41">
        <f t="shared" si="61"/>
        <v>4474.4899999999989</v>
      </c>
      <c r="AE17" s="41">
        <f t="shared" si="62"/>
        <v>4474.4899999999989</v>
      </c>
      <c r="AF17" s="41">
        <f t="shared" si="63"/>
        <v>4474.4899999999989</v>
      </c>
      <c r="AG17" s="23">
        <f t="shared" si="64"/>
        <v>4474</v>
      </c>
      <c r="AH17" s="80">
        <f>'[25]KY Depreciation Rates_03-2'!$G13</f>
        <v>8.3400000000000002E-2</v>
      </c>
      <c r="AI17" s="80">
        <f>'[25]KY Depreciation Rates_03-2'!$G13</f>
        <v>8.3400000000000002E-2</v>
      </c>
      <c r="AJ17" s="31">
        <f>'[20]Additions (Asset and Reserve)'!AA16</f>
        <v>102.36</v>
      </c>
      <c r="AK17" s="31">
        <f>'[20]Additions (Asset and Reserve)'!AB16</f>
        <v>102.36</v>
      </c>
      <c r="AL17" s="31">
        <f>'[20]Additions (Asset and Reserve)'!AC16</f>
        <v>102.36</v>
      </c>
      <c r="AM17" s="31">
        <f>'[20]Additions (Asset and Reserve)'!AD16</f>
        <v>102.36</v>
      </c>
      <c r="AN17" s="31">
        <f>'[20]Additions (Asset and Reserve)'!AE16</f>
        <v>102.36</v>
      </c>
      <c r="AO17" s="31">
        <f>'[20]Additions (Asset and Reserve)'!AF16</f>
        <v>102.36</v>
      </c>
      <c r="AP17" s="41">
        <f>IF('Net Plant'!I17&gt;0,'Gross Plant'!L18*$AH17/12,0)</f>
        <v>0</v>
      </c>
      <c r="AQ17" s="41">
        <f>IF('Net Plant'!J17&gt;0,'Gross Plant'!M18*$AH17/12,0)</f>
        <v>0</v>
      </c>
      <c r="AR17" s="41">
        <f>IF('Net Plant'!K17&gt;0,'Gross Plant'!N18*$AH17/12,0)</f>
        <v>0</v>
      </c>
      <c r="AS17" s="41">
        <f>IF('Net Plant'!L17&gt;0,'Gross Plant'!O18*$AH17/12,0)</f>
        <v>0</v>
      </c>
      <c r="AT17" s="41">
        <f>IF('Net Plant'!M17&gt;0,'Gross Plant'!P18*$AH17/12,0)</f>
        <v>0</v>
      </c>
      <c r="AU17" s="41">
        <f>IF('Net Plant'!N17&gt;0,'Gross Plant'!Q18*$AH17/12,0)</f>
        <v>0</v>
      </c>
      <c r="AV17" s="41">
        <f>IF('Net Plant'!O17&gt;0,'Gross Plant'!R18*$AH17/12,0)</f>
        <v>0</v>
      </c>
      <c r="AW17" s="41">
        <f>IF('Net Plant'!P17&gt;0,'Gross Plant'!S18*$AH17/12,0)</f>
        <v>0</v>
      </c>
      <c r="AX17" s="41">
        <f>IF('Net Plant'!Q17&gt;0,'Gross Plant'!T18*$AH17/12,0)</f>
        <v>0</v>
      </c>
      <c r="AY17" s="41">
        <f>IF('Net Plant'!R17&gt;0,'Gross Plant'!U18*$AI17/12,0)</f>
        <v>0</v>
      </c>
      <c r="AZ17" s="41">
        <f>IF('Net Plant'!S17&gt;0,'Gross Plant'!V18*$AI17/12,0)</f>
        <v>0</v>
      </c>
      <c r="BA17" s="41">
        <f>IF('Net Plant'!T17&gt;0,'Gross Plant'!W18*$AI17/12,0)</f>
        <v>0</v>
      </c>
      <c r="BB17" s="41">
        <f>IF('Net Plant'!U17&gt;0,'Gross Plant'!X18*$AI17/12,0)</f>
        <v>0</v>
      </c>
      <c r="BC17" s="41">
        <f>IF('Net Plant'!V17&gt;0,'Gross Plant'!Y18*$AI17/12,0)</f>
        <v>0</v>
      </c>
      <c r="BD17" s="41">
        <f>IF('Net Plant'!W17&gt;0,'Gross Plant'!Z18*$AI17/12,0)</f>
        <v>0</v>
      </c>
      <c r="BE17" s="41">
        <f>IF('Net Plant'!X17&gt;0,'Gross Plant'!AA18*$AI17/12,0)</f>
        <v>0</v>
      </c>
      <c r="BF17" s="41">
        <f>IF('Net Plant'!Y17&gt;0,'Gross Plant'!AB18*$AI17/12,0)</f>
        <v>0</v>
      </c>
      <c r="BG17" s="41">
        <f>IF('Net Plant'!Z17&gt;0,'Gross Plant'!AC18*$AI17/12,0)</f>
        <v>0</v>
      </c>
      <c r="BH17" s="41">
        <f>IF('Net Plant'!AA17&gt;0,'Gross Plant'!AD18*$AI17/12,0)</f>
        <v>0</v>
      </c>
      <c r="BI17" s="41">
        <f>IF('Net Plant'!AB17&gt;0,'Gross Plant'!AE18*$AI17/12,0)</f>
        <v>0</v>
      </c>
      <c r="BJ17" s="41">
        <f>IF('Net Plant'!AC17&gt;0,'Gross Plant'!AF18*$AI17/12,0)</f>
        <v>0</v>
      </c>
      <c r="BK17" s="23">
        <f t="shared" si="65"/>
        <v>0</v>
      </c>
      <c r="BL17" s="41"/>
      <c r="BM17" s="31">
        <f>'[20]Retires (Asset and Reserve)'!X16</f>
        <v>0</v>
      </c>
      <c r="BN17" s="31">
        <f>'[20]Retires (Asset and Reserve)'!Y16</f>
        <v>0</v>
      </c>
      <c r="BO17" s="31">
        <f>'[20]Retires (Asset and Reserve)'!Z16</f>
        <v>0</v>
      </c>
      <c r="BP17" s="31">
        <f>'[20]Retires (Asset and Reserve)'!AA16</f>
        <v>0</v>
      </c>
      <c r="BQ17" s="31">
        <f>'[20]Retires (Asset and Reserve)'!AB16</f>
        <v>0</v>
      </c>
      <c r="BR17" s="31">
        <f>'[20]Retires (Asset and Reserve)'!AC16</f>
        <v>0</v>
      </c>
      <c r="BS17" s="31">
        <f>'Gross Plant'!BQ18</f>
        <v>0</v>
      </c>
      <c r="BT17" s="41">
        <f>'Gross Plant'!BR18</f>
        <v>0</v>
      </c>
      <c r="BU17" s="41">
        <f>'Gross Plant'!BS18</f>
        <v>0</v>
      </c>
      <c r="BV17" s="41">
        <f>'Gross Plant'!BT18</f>
        <v>0</v>
      </c>
      <c r="BW17" s="41">
        <f>'Gross Plant'!BU18</f>
        <v>0</v>
      </c>
      <c r="BX17" s="41">
        <f>'Gross Plant'!BV18</f>
        <v>0</v>
      </c>
      <c r="BY17" s="41">
        <f>'Gross Plant'!BW18</f>
        <v>0</v>
      </c>
      <c r="BZ17" s="41">
        <f>'Gross Plant'!BX18</f>
        <v>0</v>
      </c>
      <c r="CA17" s="41">
        <f>'Gross Plant'!BY18</f>
        <v>0</v>
      </c>
      <c r="CB17" s="41">
        <f>'Gross Plant'!BZ18</f>
        <v>0</v>
      </c>
      <c r="CC17" s="41">
        <f>'Gross Plant'!CA18</f>
        <v>0</v>
      </c>
      <c r="CD17" s="41">
        <f>'Gross Plant'!CB18</f>
        <v>0</v>
      </c>
      <c r="CE17" s="41">
        <f>'Gross Plant'!CC18</f>
        <v>0</v>
      </c>
      <c r="CF17" s="41">
        <f>'Gross Plant'!CD18</f>
        <v>0</v>
      </c>
      <c r="CG17" s="41">
        <f>'Gross Plant'!CE18</f>
        <v>0</v>
      </c>
      <c r="CH17" s="41">
        <f>'Gross Plant'!CF18</f>
        <v>0</v>
      </c>
      <c r="CI17" s="41">
        <f>'Gross Plant'!CG18</f>
        <v>0</v>
      </c>
      <c r="CJ17" s="41">
        <f>'Gross Plant'!CH18</f>
        <v>0</v>
      </c>
      <c r="CK17" s="41">
        <f>'Gross Plant'!CI18</f>
        <v>0</v>
      </c>
      <c r="CL17" s="41">
        <f>'Gross Plant'!CJ18</f>
        <v>0</v>
      </c>
      <c r="CM17" s="41">
        <f>'Gross Plant'!CK18</f>
        <v>0</v>
      </c>
      <c r="CN17" s="41"/>
      <c r="CO17" s="31">
        <f>'[20]Transfers (Asset and Reserve)'!Z16</f>
        <v>0</v>
      </c>
      <c r="CP17" s="31">
        <f>'[20]Transfers (Asset and Reserve)'!AA16</f>
        <v>0</v>
      </c>
      <c r="CQ17" s="31">
        <f>'[20]Transfers (Asset and Reserve)'!AB16</f>
        <v>0</v>
      </c>
      <c r="CR17" s="31">
        <f>'[20]Transfers (Asset and Reserve)'!AC16</f>
        <v>0</v>
      </c>
      <c r="CS17" s="31">
        <f>'[20]Transfers (Asset and Reserve)'!AD16</f>
        <v>0</v>
      </c>
      <c r="CT17" s="31">
        <f>'[20]Transfers (Asset and Reserve)'!AE16</f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/>
      <c r="DQ17" s="41">
        <f>[20]COR!O16</f>
        <v>0</v>
      </c>
      <c r="DR17" s="41">
        <f>[20]COR!P16</f>
        <v>0</v>
      </c>
      <c r="DS17" s="41">
        <f>[20]COR!Q16</f>
        <v>0</v>
      </c>
      <c r="DT17" s="41">
        <f>[20]COR!R16</f>
        <v>0</v>
      </c>
      <c r="DU17" s="41">
        <f>[20]COR!S16</f>
        <v>0</v>
      </c>
      <c r="DV17" s="41">
        <f>[20]COR!T16</f>
        <v>0</v>
      </c>
      <c r="DW17" s="120">
        <f>SUM('Gross Plant'!$AH17:$AM17)/SUM('Gross Plant'!$AH$46:$AM$46)*DW$46</f>
        <v>0</v>
      </c>
      <c r="DX17" s="120">
        <f>SUM('Gross Plant'!$AH17:$AM17)/SUM('Gross Plant'!$AH$46:$AM$46)*DX$46</f>
        <v>0</v>
      </c>
      <c r="DY17" s="120">
        <f>SUM('Gross Plant'!$AH17:$AM17)/SUM('Gross Plant'!$AH$46:$AM$46)*DY$46</f>
        <v>0</v>
      </c>
      <c r="DZ17" s="58">
        <f>-SUM('Gross Plant'!$AH17:$AM17)/SUM('Gross Plant'!$AH$46:$AM$46)*'Capital Spending'!D$6*Reserve!$DW$1</f>
        <v>0</v>
      </c>
      <c r="EA17" s="58">
        <f>-SUM('Gross Plant'!$AH17:$AM17)/SUM('Gross Plant'!$AH$46:$AM$46)*'Capital Spending'!E$6*Reserve!$DW$1</f>
        <v>0</v>
      </c>
      <c r="EB17" s="58">
        <f>-SUM('Gross Plant'!$AH17:$AM17)/SUM('Gross Plant'!$AH$46:$AM$46)*'Capital Spending'!F$6*Reserve!$DW$1</f>
        <v>0</v>
      </c>
      <c r="EC17" s="58">
        <f>-SUM('Gross Plant'!$AH17:$AM17)/SUM('Gross Plant'!$AH$46:$AM$46)*'Capital Spending'!G$6*Reserve!$DW$1</f>
        <v>0</v>
      </c>
      <c r="ED17" s="58">
        <f>-SUM('Gross Plant'!$AH17:$AM17)/SUM('Gross Plant'!$AH$46:$AM$46)*'Capital Spending'!H$6*Reserve!$DW$1</f>
        <v>0</v>
      </c>
      <c r="EE17" s="58">
        <f>-SUM('Gross Plant'!$AH17:$AM17)/SUM('Gross Plant'!$AH$46:$AM$46)*'Capital Spending'!I$6*Reserve!$DW$1</f>
        <v>0</v>
      </c>
      <c r="EF17" s="58">
        <f>-SUM('Gross Plant'!$AH17:$AM17)/SUM('Gross Plant'!$AH$46:$AM$46)*'Capital Spending'!J$6*Reserve!$DW$1</f>
        <v>0</v>
      </c>
      <c r="EG17" s="58">
        <f>-SUM('Gross Plant'!$AH17:$AM17)/SUM('Gross Plant'!$AH$46:$AM$46)*'Capital Spending'!K$6*Reserve!$DW$1</f>
        <v>0</v>
      </c>
      <c r="EH17" s="58">
        <f>-SUM('Gross Plant'!$AH17:$AM17)/SUM('Gross Plant'!$AH$46:$AM$46)*'Capital Spending'!L$6*Reserve!$DW$1</f>
        <v>0</v>
      </c>
      <c r="EI17" s="58">
        <f>-SUM('Gross Plant'!$AH17:$AM17)/SUM('Gross Plant'!$AH$46:$AM$46)*'Capital Spending'!M$6*Reserve!$DW$1</f>
        <v>0</v>
      </c>
      <c r="EJ17" s="58">
        <f>-SUM('Gross Plant'!$AH17:$AM17)/SUM('Gross Plant'!$AH$46:$AM$46)*'Capital Spending'!N$6*Reserve!$DW$1</f>
        <v>0</v>
      </c>
      <c r="EK17" s="58">
        <f>-SUM('Gross Plant'!$AH17:$AM17)/SUM('Gross Plant'!$AH$46:$AM$46)*'Capital Spending'!O$6*Reserve!$DW$1</f>
        <v>0</v>
      </c>
      <c r="EL17" s="58">
        <f>-SUM('Gross Plant'!$AH17:$AM17)/SUM('Gross Plant'!$AH$46:$AM$46)*'Capital Spending'!P$6*Reserve!$DW$1</f>
        <v>0</v>
      </c>
      <c r="EM17" s="58">
        <f>-SUM('Gross Plant'!$AH17:$AM17)/SUM('Gross Plant'!$AH$46:$AM$46)*'Capital Spending'!Q$6*Reserve!$DW$1</f>
        <v>0</v>
      </c>
      <c r="EN17" s="58">
        <f>-SUM('Gross Plant'!$AH17:$AM17)/SUM('Gross Plant'!$AH$46:$AM$46)*'Capital Spending'!R$6*Reserve!$DW$1</f>
        <v>0</v>
      </c>
      <c r="EO17" s="58">
        <f>-SUM('Gross Plant'!$AH17:$AM17)/SUM('Gross Plant'!$AH$46:$AM$46)*'Capital Spending'!S$6*Reserve!$DW$1</f>
        <v>0</v>
      </c>
      <c r="EP17" s="58">
        <f>-SUM('Gross Plant'!$AH17:$AM17)/SUM('Gross Plant'!$AH$46:$AM$46)*'Capital Spending'!T$6*Reserve!$DW$1</f>
        <v>0</v>
      </c>
      <c r="EQ17" s="58">
        <f>-SUM('Gross Plant'!$AH17:$AM17)/SUM('Gross Plant'!$AH$46:$AM$46)*'Capital Spending'!U$6*Reserve!$DW$1</f>
        <v>0</v>
      </c>
    </row>
    <row r="18" spans="1:147">
      <c r="A18" s="49">
        <v>39300</v>
      </c>
      <c r="B18" s="59" t="s">
        <v>16</v>
      </c>
      <c r="C18" s="51">
        <f t="shared" si="35"/>
        <v>0</v>
      </c>
      <c r="D18" s="51">
        <f t="shared" si="36"/>
        <v>0</v>
      </c>
      <c r="E18" s="69">
        <v>0</v>
      </c>
      <c r="F18" s="41">
        <f t="shared" si="37"/>
        <v>0</v>
      </c>
      <c r="G18" s="41">
        <f t="shared" si="38"/>
        <v>0</v>
      </c>
      <c r="H18" s="41">
        <f t="shared" si="39"/>
        <v>0</v>
      </c>
      <c r="I18" s="41">
        <f t="shared" si="40"/>
        <v>0</v>
      </c>
      <c r="J18" s="41">
        <f t="shared" si="41"/>
        <v>0</v>
      </c>
      <c r="K18" s="41">
        <f t="shared" si="42"/>
        <v>0</v>
      </c>
      <c r="L18" s="41">
        <f t="shared" si="43"/>
        <v>0</v>
      </c>
      <c r="M18" s="41">
        <f t="shared" si="44"/>
        <v>0</v>
      </c>
      <c r="N18" s="41">
        <f t="shared" si="45"/>
        <v>0</v>
      </c>
      <c r="O18" s="41">
        <f t="shared" si="46"/>
        <v>0</v>
      </c>
      <c r="P18" s="41">
        <f t="shared" si="47"/>
        <v>0</v>
      </c>
      <c r="Q18" s="41">
        <f t="shared" si="48"/>
        <v>0</v>
      </c>
      <c r="R18" s="41">
        <f t="shared" si="49"/>
        <v>0</v>
      </c>
      <c r="S18" s="41">
        <f t="shared" si="50"/>
        <v>0</v>
      </c>
      <c r="T18" s="41">
        <f t="shared" si="51"/>
        <v>0</v>
      </c>
      <c r="U18" s="41">
        <f t="shared" si="52"/>
        <v>0</v>
      </c>
      <c r="V18" s="41">
        <f t="shared" si="53"/>
        <v>0</v>
      </c>
      <c r="W18" s="41">
        <f t="shared" si="54"/>
        <v>0</v>
      </c>
      <c r="X18" s="41">
        <f t="shared" si="55"/>
        <v>0</v>
      </c>
      <c r="Y18" s="41">
        <f t="shared" si="56"/>
        <v>0</v>
      </c>
      <c r="Z18" s="41">
        <f t="shared" si="57"/>
        <v>0</v>
      </c>
      <c r="AA18" s="41">
        <f t="shared" si="58"/>
        <v>0</v>
      </c>
      <c r="AB18" s="41">
        <f t="shared" si="59"/>
        <v>0</v>
      </c>
      <c r="AC18" s="41">
        <f t="shared" si="60"/>
        <v>0</v>
      </c>
      <c r="AD18" s="41">
        <f t="shared" si="61"/>
        <v>0</v>
      </c>
      <c r="AE18" s="41">
        <f t="shared" si="62"/>
        <v>0</v>
      </c>
      <c r="AF18" s="41">
        <f t="shared" si="63"/>
        <v>0</v>
      </c>
      <c r="AG18" s="23">
        <f t="shared" si="64"/>
        <v>0</v>
      </c>
      <c r="AH18" s="80">
        <f>'[25]KY Depreciation Rates_03-2'!$G14</f>
        <v>0.1</v>
      </c>
      <c r="AI18" s="80">
        <f>'[25]KY Depreciation Rates_03-2'!$G14</f>
        <v>0.1</v>
      </c>
      <c r="AJ18" s="31">
        <f>0</f>
        <v>0</v>
      </c>
      <c r="AK18" s="31">
        <f>0</f>
        <v>0</v>
      </c>
      <c r="AL18" s="31">
        <f>0</f>
        <v>0</v>
      </c>
      <c r="AM18" s="31">
        <f>0</f>
        <v>0</v>
      </c>
      <c r="AN18" s="31">
        <f>0</f>
        <v>0</v>
      </c>
      <c r="AO18" s="31">
        <f>0</f>
        <v>0</v>
      </c>
      <c r="AP18" s="41">
        <f>IF('Net Plant'!I18&gt;0,'Gross Plant'!L19*$AH18/12,0)</f>
        <v>0</v>
      </c>
      <c r="AQ18" s="41">
        <f>IF('Net Plant'!J18&gt;0,'Gross Plant'!M19*$AH18/12,0)</f>
        <v>0</v>
      </c>
      <c r="AR18" s="41">
        <f>IF('Net Plant'!K18&gt;0,'Gross Plant'!N19*$AH18/12,0)</f>
        <v>0</v>
      </c>
      <c r="AS18" s="41">
        <f>IF('Net Plant'!L18&gt;0,'Gross Plant'!O19*$AH18/12,0)</f>
        <v>0</v>
      </c>
      <c r="AT18" s="41">
        <f>IF('Net Plant'!M18&gt;0,'Gross Plant'!P19*$AH18/12,0)</f>
        <v>0</v>
      </c>
      <c r="AU18" s="41">
        <f>IF('Net Plant'!N18&gt;0,'Gross Plant'!Q19*$AH18/12,0)</f>
        <v>0</v>
      </c>
      <c r="AV18" s="41">
        <f>IF('Net Plant'!O18&gt;0,'Gross Plant'!R19*$AH18/12,0)</f>
        <v>0</v>
      </c>
      <c r="AW18" s="41">
        <f>IF('Net Plant'!P18&gt;0,'Gross Plant'!S19*$AH18/12,0)</f>
        <v>0</v>
      </c>
      <c r="AX18" s="41">
        <f>IF('Net Plant'!Q18&gt;0,'Gross Plant'!T19*$AH18/12,0)</f>
        <v>0</v>
      </c>
      <c r="AY18" s="41">
        <f>IF('Net Plant'!R18&gt;0,'Gross Plant'!U19*$AI18/12,0)</f>
        <v>0</v>
      </c>
      <c r="AZ18" s="41">
        <f>IF('Net Plant'!S18&gt;0,'Gross Plant'!V19*$AI18/12,0)</f>
        <v>0</v>
      </c>
      <c r="BA18" s="41">
        <f>IF('Net Plant'!T18&gt;0,'Gross Plant'!W19*$AI18/12,0)</f>
        <v>0</v>
      </c>
      <c r="BB18" s="41">
        <f>IF('Net Plant'!U18&gt;0,'Gross Plant'!X19*$AI18/12,0)</f>
        <v>0</v>
      </c>
      <c r="BC18" s="41">
        <f>IF('Net Plant'!V18&gt;0,'Gross Plant'!Y19*$AI18/12,0)</f>
        <v>0</v>
      </c>
      <c r="BD18" s="41">
        <f>IF('Net Plant'!W18&gt;0,'Gross Plant'!Z19*$AI18/12,0)</f>
        <v>0</v>
      </c>
      <c r="BE18" s="41">
        <f>IF('Net Plant'!X18&gt;0,'Gross Plant'!AA19*$AI18/12,0)</f>
        <v>0</v>
      </c>
      <c r="BF18" s="41">
        <f>IF('Net Plant'!Y18&gt;0,'Gross Plant'!AB19*$AI18/12,0)</f>
        <v>0</v>
      </c>
      <c r="BG18" s="41">
        <f>IF('Net Plant'!Z18&gt;0,'Gross Plant'!AC19*$AI18/12,0)</f>
        <v>0</v>
      </c>
      <c r="BH18" s="41">
        <f>IF('Net Plant'!AA18&gt;0,'Gross Plant'!AD19*$AI18/12,0)</f>
        <v>0</v>
      </c>
      <c r="BI18" s="41">
        <f>IF('Net Plant'!AB18&gt;0,'Gross Plant'!AE19*$AI18/12,0)</f>
        <v>0</v>
      </c>
      <c r="BJ18" s="41">
        <f>IF('Net Plant'!AC18&gt;0,'Gross Plant'!AF19*$AI18/12,0)</f>
        <v>0</v>
      </c>
      <c r="BK18" s="23">
        <f t="shared" si="65"/>
        <v>0</v>
      </c>
      <c r="BL18" s="41"/>
      <c r="BM18" s="31">
        <f>0</f>
        <v>0</v>
      </c>
      <c r="BN18" s="31">
        <f>0</f>
        <v>0</v>
      </c>
      <c r="BO18" s="31">
        <f>0</f>
        <v>0</v>
      </c>
      <c r="BP18" s="31">
        <f>0</f>
        <v>0</v>
      </c>
      <c r="BQ18" s="31">
        <f>0</f>
        <v>0</v>
      </c>
      <c r="BR18" s="31">
        <f>0</f>
        <v>0</v>
      </c>
      <c r="BS18" s="31">
        <f>'Gross Plant'!BQ19</f>
        <v>0</v>
      </c>
      <c r="BT18" s="41">
        <f>'Gross Plant'!BR19</f>
        <v>0</v>
      </c>
      <c r="BU18" s="41">
        <f>'Gross Plant'!BS19</f>
        <v>0</v>
      </c>
      <c r="BV18" s="41">
        <f>'Gross Plant'!BT19</f>
        <v>0</v>
      </c>
      <c r="BW18" s="41">
        <f>'Gross Plant'!BU19</f>
        <v>0</v>
      </c>
      <c r="BX18" s="41">
        <f>'Gross Plant'!BV19</f>
        <v>0</v>
      </c>
      <c r="BY18" s="41">
        <f>'Gross Plant'!BW19</f>
        <v>0</v>
      </c>
      <c r="BZ18" s="41">
        <f>'Gross Plant'!BX19</f>
        <v>0</v>
      </c>
      <c r="CA18" s="41">
        <f>'Gross Plant'!BY19</f>
        <v>0</v>
      </c>
      <c r="CB18" s="41">
        <f>'Gross Plant'!BZ19</f>
        <v>0</v>
      </c>
      <c r="CC18" s="41">
        <f>'Gross Plant'!CA19</f>
        <v>0</v>
      </c>
      <c r="CD18" s="41">
        <f>'Gross Plant'!CB19</f>
        <v>0</v>
      </c>
      <c r="CE18" s="41">
        <f>'Gross Plant'!CC19</f>
        <v>0</v>
      </c>
      <c r="CF18" s="41">
        <f>'Gross Plant'!CD19</f>
        <v>0</v>
      </c>
      <c r="CG18" s="41">
        <f>'Gross Plant'!CE19</f>
        <v>0</v>
      </c>
      <c r="CH18" s="41">
        <f>'Gross Plant'!CF19</f>
        <v>0</v>
      </c>
      <c r="CI18" s="41">
        <f>'Gross Plant'!CG19</f>
        <v>0</v>
      </c>
      <c r="CJ18" s="41">
        <f>'Gross Plant'!CH19</f>
        <v>0</v>
      </c>
      <c r="CK18" s="41">
        <f>'Gross Plant'!CI19</f>
        <v>0</v>
      </c>
      <c r="CL18" s="41">
        <f>'Gross Plant'!CJ19</f>
        <v>0</v>
      </c>
      <c r="CM18" s="41">
        <f>'Gross Plant'!CK19</f>
        <v>0</v>
      </c>
      <c r="CN18" s="41"/>
      <c r="CO18" s="31">
        <f>0</f>
        <v>0</v>
      </c>
      <c r="CP18" s="31">
        <f>0</f>
        <v>0</v>
      </c>
      <c r="CQ18" s="31">
        <f>0</f>
        <v>0</v>
      </c>
      <c r="CR18" s="31">
        <f>0</f>
        <v>0</v>
      </c>
      <c r="CS18" s="31">
        <f>0</f>
        <v>0</v>
      </c>
      <c r="CT18" s="31">
        <f>0</f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/>
      <c r="DQ18" s="41">
        <f>0</f>
        <v>0</v>
      </c>
      <c r="DR18" s="41">
        <f>0</f>
        <v>0</v>
      </c>
      <c r="DS18" s="41">
        <f>0</f>
        <v>0</v>
      </c>
      <c r="DT18" s="41">
        <f>0</f>
        <v>0</v>
      </c>
      <c r="DU18" s="41">
        <f>0</f>
        <v>0</v>
      </c>
      <c r="DV18" s="41">
        <f>0</f>
        <v>0</v>
      </c>
      <c r="DW18" s="120">
        <f>SUM('Gross Plant'!$AH18:$AM18)/SUM('Gross Plant'!$AH$46:$AM$46)*DW$46</f>
        <v>0</v>
      </c>
      <c r="DX18" s="120">
        <f>SUM('Gross Plant'!$AH18:$AM18)/SUM('Gross Plant'!$AH$46:$AM$46)*DX$46</f>
        <v>0</v>
      </c>
      <c r="DY18" s="120">
        <f>SUM('Gross Plant'!$AH18:$AM18)/SUM('Gross Plant'!$AH$46:$AM$46)*DY$46</f>
        <v>0</v>
      </c>
      <c r="DZ18" s="58">
        <f>-SUM('Gross Plant'!$AH18:$AM18)/SUM('Gross Plant'!$AH$46:$AM$46)*'Capital Spending'!D$6*Reserve!$DW$1</f>
        <v>0</v>
      </c>
      <c r="EA18" s="58">
        <f>-SUM('Gross Plant'!$AH18:$AM18)/SUM('Gross Plant'!$AH$46:$AM$46)*'Capital Spending'!E$6*Reserve!$DW$1</f>
        <v>0</v>
      </c>
      <c r="EB18" s="58">
        <f>-SUM('Gross Plant'!$AH18:$AM18)/SUM('Gross Plant'!$AH$46:$AM$46)*'Capital Spending'!F$6*Reserve!$DW$1</f>
        <v>0</v>
      </c>
      <c r="EC18" s="58">
        <f>-SUM('Gross Plant'!$AH18:$AM18)/SUM('Gross Plant'!$AH$46:$AM$46)*'Capital Spending'!G$6*Reserve!$DW$1</f>
        <v>0</v>
      </c>
      <c r="ED18" s="58">
        <f>-SUM('Gross Plant'!$AH18:$AM18)/SUM('Gross Plant'!$AH$46:$AM$46)*'Capital Spending'!H$6*Reserve!$DW$1</f>
        <v>0</v>
      </c>
      <c r="EE18" s="58">
        <f>-SUM('Gross Plant'!$AH18:$AM18)/SUM('Gross Plant'!$AH$46:$AM$46)*'Capital Spending'!I$6*Reserve!$DW$1</f>
        <v>0</v>
      </c>
      <c r="EF18" s="58">
        <f>-SUM('Gross Plant'!$AH18:$AM18)/SUM('Gross Plant'!$AH$46:$AM$46)*'Capital Spending'!J$6*Reserve!$DW$1</f>
        <v>0</v>
      </c>
      <c r="EG18" s="58">
        <f>-SUM('Gross Plant'!$AH18:$AM18)/SUM('Gross Plant'!$AH$46:$AM$46)*'Capital Spending'!K$6*Reserve!$DW$1</f>
        <v>0</v>
      </c>
      <c r="EH18" s="58">
        <f>-SUM('Gross Plant'!$AH18:$AM18)/SUM('Gross Plant'!$AH$46:$AM$46)*'Capital Spending'!L$6*Reserve!$DW$1</f>
        <v>0</v>
      </c>
      <c r="EI18" s="58">
        <f>-SUM('Gross Plant'!$AH18:$AM18)/SUM('Gross Plant'!$AH$46:$AM$46)*'Capital Spending'!M$6*Reserve!$DW$1</f>
        <v>0</v>
      </c>
      <c r="EJ18" s="58">
        <f>-SUM('Gross Plant'!$AH18:$AM18)/SUM('Gross Plant'!$AH$46:$AM$46)*'Capital Spending'!N$6*Reserve!$DW$1</f>
        <v>0</v>
      </c>
      <c r="EK18" s="58">
        <f>-SUM('Gross Plant'!$AH18:$AM18)/SUM('Gross Plant'!$AH$46:$AM$46)*'Capital Spending'!O$6*Reserve!$DW$1</f>
        <v>0</v>
      </c>
      <c r="EL18" s="58">
        <f>-SUM('Gross Plant'!$AH18:$AM18)/SUM('Gross Plant'!$AH$46:$AM$46)*'Capital Spending'!P$6*Reserve!$DW$1</f>
        <v>0</v>
      </c>
      <c r="EM18" s="58">
        <f>-SUM('Gross Plant'!$AH18:$AM18)/SUM('Gross Plant'!$AH$46:$AM$46)*'Capital Spending'!Q$6*Reserve!$DW$1</f>
        <v>0</v>
      </c>
      <c r="EN18" s="58">
        <f>-SUM('Gross Plant'!$AH18:$AM18)/SUM('Gross Plant'!$AH$46:$AM$46)*'Capital Spending'!R$6*Reserve!$DW$1</f>
        <v>0</v>
      </c>
      <c r="EO18" s="58">
        <f>-SUM('Gross Plant'!$AH18:$AM18)/SUM('Gross Plant'!$AH$46:$AM$46)*'Capital Spending'!S$6*Reserve!$DW$1</f>
        <v>0</v>
      </c>
      <c r="EP18" s="58">
        <f>-SUM('Gross Plant'!$AH18:$AM18)/SUM('Gross Plant'!$AH$46:$AM$46)*'Capital Spending'!T$6*Reserve!$DW$1</f>
        <v>0</v>
      </c>
      <c r="EQ18" s="58">
        <f>-SUM('Gross Plant'!$AH18:$AM18)/SUM('Gross Plant'!$AH$46:$AM$46)*'Capital Spending'!U$6*Reserve!$DW$1</f>
        <v>0</v>
      </c>
    </row>
    <row r="19" spans="1:147">
      <c r="A19" s="49">
        <v>39400</v>
      </c>
      <c r="B19" s="59" t="s">
        <v>17</v>
      </c>
      <c r="C19" s="51">
        <f t="shared" si="35"/>
        <v>65440.53908129943</v>
      </c>
      <c r="D19" s="51">
        <f t="shared" si="36"/>
        <v>51879.741224231475</v>
      </c>
      <c r="E19" s="69">
        <f>'[20]Reserve End Balances'!N17</f>
        <v>104705.7</v>
      </c>
      <c r="F19" s="41">
        <f t="shared" si="37"/>
        <v>105906.28</v>
      </c>
      <c r="G19" s="41">
        <f t="shared" si="38"/>
        <v>107106.06</v>
      </c>
      <c r="H19" s="41">
        <f t="shared" si="39"/>
        <v>108305.73</v>
      </c>
      <c r="I19" s="41">
        <f t="shared" si="40"/>
        <v>109505.31</v>
      </c>
      <c r="J19" s="41">
        <f t="shared" si="41"/>
        <v>110704.89</v>
      </c>
      <c r="K19" s="41">
        <f t="shared" si="42"/>
        <v>27118.990000000005</v>
      </c>
      <c r="L19" s="41">
        <f t="shared" si="43"/>
        <v>27591.548219565386</v>
      </c>
      <c r="M19" s="41">
        <f t="shared" si="44"/>
        <v>28159.601747447021</v>
      </c>
      <c r="N19" s="41">
        <f t="shared" si="45"/>
        <v>28890.824454030317</v>
      </c>
      <c r="O19" s="41">
        <f t="shared" si="46"/>
        <v>29789.273564039515</v>
      </c>
      <c r="P19" s="41">
        <f t="shared" si="47"/>
        <v>30854.949077474612</v>
      </c>
      <c r="Q19" s="41">
        <f t="shared" si="48"/>
        <v>32087.850994335611</v>
      </c>
      <c r="R19" s="41">
        <f t="shared" si="49"/>
        <v>33487.979314622513</v>
      </c>
      <c r="S19" s="41">
        <f t="shared" si="50"/>
        <v>35055.334038335313</v>
      </c>
      <c r="T19" s="41">
        <f t="shared" si="51"/>
        <v>36789.91516547402</v>
      </c>
      <c r="U19" s="41">
        <f t="shared" si="52"/>
        <v>38691.722696038625</v>
      </c>
      <c r="V19" s="41">
        <f t="shared" si="53"/>
        <v>40760.756630029129</v>
      </c>
      <c r="W19" s="41">
        <f t="shared" si="54"/>
        <v>42997.016967445539</v>
      </c>
      <c r="X19" s="41">
        <f t="shared" si="55"/>
        <v>45400.503708287848</v>
      </c>
      <c r="Y19" s="41">
        <f t="shared" si="56"/>
        <v>47971.216852556056</v>
      </c>
      <c r="Z19" s="41">
        <f t="shared" si="57"/>
        <v>50709.156400250169</v>
      </c>
      <c r="AA19" s="41">
        <f t="shared" si="58"/>
        <v>53614.322351370181</v>
      </c>
      <c r="AB19" s="41">
        <f t="shared" si="59"/>
        <v>56686.714705916092</v>
      </c>
      <c r="AC19" s="41">
        <f t="shared" si="60"/>
        <v>59926.33346388791</v>
      </c>
      <c r="AD19" s="41">
        <f t="shared" si="61"/>
        <v>63333.178625285625</v>
      </c>
      <c r="AE19" s="41">
        <f t="shared" si="62"/>
        <v>66907.250190109247</v>
      </c>
      <c r="AF19" s="41">
        <f t="shared" si="63"/>
        <v>70648.548158358768</v>
      </c>
      <c r="AG19" s="23">
        <f t="shared" si="64"/>
        <v>51880</v>
      </c>
      <c r="AH19" s="80">
        <f>'[25]KY Depreciation Rates_03-2'!$G15</f>
        <v>8.3699999999999997E-2</v>
      </c>
      <c r="AI19" s="80">
        <f>'[25]KY Depreciation Rates_03-2'!$G15</f>
        <v>8.3699999999999997E-2</v>
      </c>
      <c r="AJ19" s="31">
        <f>'[20]Additions (Asset and Reserve)'!AA17</f>
        <v>1200.58</v>
      </c>
      <c r="AK19" s="31">
        <f>'[20]Additions (Asset and Reserve)'!AB17</f>
        <v>1199.78</v>
      </c>
      <c r="AL19" s="31">
        <f>'[20]Additions (Asset and Reserve)'!AC17</f>
        <v>1199.67</v>
      </c>
      <c r="AM19" s="31">
        <f>'[20]Additions (Asset and Reserve)'!AD17</f>
        <v>1199.58</v>
      </c>
      <c r="AN19" s="31">
        <f>'[20]Additions (Asset and Reserve)'!AE17</f>
        <v>1199.58</v>
      </c>
      <c r="AO19" s="31">
        <f>'[20]Additions (Asset and Reserve)'!AF17</f>
        <v>319.47000000000003</v>
      </c>
      <c r="AP19" s="41">
        <f>IF('Net Plant'!I19&gt;0,'Gross Plant'!L20*$AH19/12,0)</f>
        <v>472.55821956538165</v>
      </c>
      <c r="AQ19" s="41">
        <f>IF('Net Plant'!J19&gt;0,'Gross Plant'!M20*$AH19/12,0)</f>
        <v>568.0535278816335</v>
      </c>
      <c r="AR19" s="41">
        <f>IF('Net Plant'!K19&gt;0,'Gross Plant'!N20*$AH19/12,0)</f>
        <v>731.22270658329626</v>
      </c>
      <c r="AS19" s="41">
        <f>IF('Net Plant'!L19&gt;0,'Gross Plant'!O20*$AH19/12,0)</f>
        <v>898.44911000919763</v>
      </c>
      <c r="AT19" s="41">
        <f>IF('Net Plant'!M19&gt;0,'Gross Plant'!P20*$AH19/12,0)</f>
        <v>1065.6755134350985</v>
      </c>
      <c r="AU19" s="41">
        <f>IF('Net Plant'!N19&gt;0,'Gross Plant'!Q20*$AH19/12,0)</f>
        <v>1232.9019168609998</v>
      </c>
      <c r="AV19" s="41">
        <f>IF('Net Plant'!O19&gt;0,'Gross Plant'!R20*$AH19/12,0)</f>
        <v>1400.128320286901</v>
      </c>
      <c r="AW19" s="41">
        <f>IF('Net Plant'!P19&gt;0,'Gross Plant'!S20*$AH19/12,0)</f>
        <v>1567.3547237128021</v>
      </c>
      <c r="AX19" s="41">
        <f>IF('Net Plant'!Q19&gt;0,'Gross Plant'!T20*$AH19/12,0)</f>
        <v>1734.5811271387031</v>
      </c>
      <c r="AY19" s="41">
        <f>IF('Net Plant'!R19&gt;0,'Gross Plant'!U20*$AI19/12,0)</f>
        <v>1901.8075305646046</v>
      </c>
      <c r="AZ19" s="41">
        <f>IF('Net Plant'!S19&gt;0,'Gross Plant'!V20*$AI19/12,0)</f>
        <v>2069.0339339905063</v>
      </c>
      <c r="BA19" s="41">
        <f>IF('Net Plant'!T19&gt;0,'Gross Plant'!W20*$AI19/12,0)</f>
        <v>2236.2603374164073</v>
      </c>
      <c r="BB19" s="41">
        <f>IF('Net Plant'!U19&gt;0,'Gross Plant'!X20*$AI19/12,0)</f>
        <v>2403.4867408423088</v>
      </c>
      <c r="BC19" s="41">
        <f>IF('Net Plant'!V19&gt;0,'Gross Plant'!Y20*$AI19/12,0)</f>
        <v>2570.7131442682098</v>
      </c>
      <c r="BD19" s="41">
        <f>IF('Net Plant'!W19&gt;0,'Gross Plant'!Z20*$AI19/12,0)</f>
        <v>2737.9395476941113</v>
      </c>
      <c r="BE19" s="41">
        <f>IF('Net Plant'!X19&gt;0,'Gross Plant'!AA20*$AI19/12,0)</f>
        <v>2905.1659511200128</v>
      </c>
      <c r="BF19" s="41">
        <f>IF('Net Plant'!Y19&gt;0,'Gross Plant'!AB20*$AI19/12,0)</f>
        <v>3072.3923545459143</v>
      </c>
      <c r="BG19" s="41">
        <f>IF('Net Plant'!Z19&gt;0,'Gross Plant'!AC20*$AI19/12,0)</f>
        <v>3239.6187579718153</v>
      </c>
      <c r="BH19" s="41">
        <f>IF('Net Plant'!AA19&gt;0,'Gross Plant'!AD20*$AI19/12,0)</f>
        <v>3406.8451613977172</v>
      </c>
      <c r="BI19" s="41">
        <f>IF('Net Plant'!AB19&gt;0,'Gross Plant'!AE20*$AI19/12,0)</f>
        <v>3574.0715648236182</v>
      </c>
      <c r="BJ19" s="41">
        <f>IF('Net Plant'!AC19&gt;0,'Gross Plant'!AF20*$AI19/12,0)</f>
        <v>3741.2979682495193</v>
      </c>
      <c r="BK19" s="23">
        <f t="shared" si="65"/>
        <v>33858.632992884741</v>
      </c>
      <c r="BL19" s="41"/>
      <c r="BM19" s="31">
        <f>'[20]Retires (Asset and Reserve)'!X17</f>
        <v>0</v>
      </c>
      <c r="BN19" s="31">
        <f>'[20]Retires (Asset and Reserve)'!Y17</f>
        <v>0</v>
      </c>
      <c r="BO19" s="31">
        <f>'[20]Retires (Asset and Reserve)'!Z17</f>
        <v>0</v>
      </c>
      <c r="BP19" s="31">
        <f>'[20]Retires (Asset and Reserve)'!AA17</f>
        <v>0</v>
      </c>
      <c r="BQ19" s="31">
        <f>'[20]Retires (Asset and Reserve)'!AB17</f>
        <v>0</v>
      </c>
      <c r="BR19" s="31">
        <f>'[20]Retires (Asset and Reserve)'!AC17</f>
        <v>-83905.37</v>
      </c>
      <c r="BS19" s="31">
        <f>'Gross Plant'!BQ20</f>
        <v>0</v>
      </c>
      <c r="BT19" s="41">
        <f>'Gross Plant'!BR20</f>
        <v>0</v>
      </c>
      <c r="BU19" s="41">
        <f>'Gross Plant'!BS20</f>
        <v>0</v>
      </c>
      <c r="BV19" s="41">
        <f>'Gross Plant'!BT20</f>
        <v>0</v>
      </c>
      <c r="BW19" s="41">
        <f>'Gross Plant'!BU20</f>
        <v>0</v>
      </c>
      <c r="BX19" s="41">
        <f>'Gross Plant'!BV20</f>
        <v>0</v>
      </c>
      <c r="BY19" s="41">
        <f>'Gross Plant'!BW20</f>
        <v>0</v>
      </c>
      <c r="BZ19" s="41">
        <f>'Gross Plant'!BX20</f>
        <v>0</v>
      </c>
      <c r="CA19" s="41">
        <f>'Gross Plant'!BY20</f>
        <v>0</v>
      </c>
      <c r="CB19" s="41">
        <f>'Gross Plant'!BZ20</f>
        <v>0</v>
      </c>
      <c r="CC19" s="41">
        <f>'Gross Plant'!CA20</f>
        <v>0</v>
      </c>
      <c r="CD19" s="41">
        <f>'Gross Plant'!CB20</f>
        <v>0</v>
      </c>
      <c r="CE19" s="41">
        <f>'Gross Plant'!CC20</f>
        <v>0</v>
      </c>
      <c r="CF19" s="41">
        <f>'Gross Plant'!CD20</f>
        <v>0</v>
      </c>
      <c r="CG19" s="41">
        <f>'Gross Plant'!CE20</f>
        <v>0</v>
      </c>
      <c r="CH19" s="41">
        <f>'Gross Plant'!CF20</f>
        <v>0</v>
      </c>
      <c r="CI19" s="41">
        <f>'Gross Plant'!CG20</f>
        <v>0</v>
      </c>
      <c r="CJ19" s="41">
        <f>'Gross Plant'!CH20</f>
        <v>0</v>
      </c>
      <c r="CK19" s="41">
        <f>'Gross Plant'!CI20</f>
        <v>0</v>
      </c>
      <c r="CL19" s="41">
        <f>'Gross Plant'!CJ20</f>
        <v>0</v>
      </c>
      <c r="CM19" s="41">
        <f>'Gross Plant'!CK20</f>
        <v>0</v>
      </c>
      <c r="CN19" s="41"/>
      <c r="CO19" s="31">
        <f>'[20]Transfers (Asset and Reserve)'!Z17</f>
        <v>0</v>
      </c>
      <c r="CP19" s="31">
        <f>'[20]Transfers (Asset and Reserve)'!AA17</f>
        <v>0</v>
      </c>
      <c r="CQ19" s="31">
        <f>'[20]Transfers (Asset and Reserve)'!AB17</f>
        <v>0</v>
      </c>
      <c r="CR19" s="31">
        <f>'[20]Transfers (Asset and Reserve)'!AC17</f>
        <v>0</v>
      </c>
      <c r="CS19" s="31">
        <f>'[20]Transfers (Asset and Reserve)'!AD17</f>
        <v>0</v>
      </c>
      <c r="CT19" s="31">
        <f>'[20]Transfers (Asset and Reserve)'!AE17</f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/>
      <c r="DQ19" s="41">
        <f>[20]COR!O17</f>
        <v>0</v>
      </c>
      <c r="DR19" s="41">
        <f>[20]COR!P17</f>
        <v>0</v>
      </c>
      <c r="DS19" s="41">
        <f>[20]COR!Q17</f>
        <v>0</v>
      </c>
      <c r="DT19" s="41">
        <f>[20]COR!R17</f>
        <v>0</v>
      </c>
      <c r="DU19" s="41">
        <f>[20]COR!S17</f>
        <v>0</v>
      </c>
      <c r="DV19" s="41">
        <f>[20]COR!T17</f>
        <v>0</v>
      </c>
      <c r="DW19" s="120">
        <f>SUM('Gross Plant'!$AH19:$AM19)/SUM('Gross Plant'!$AH$46:$AM$46)*DW$46</f>
        <v>0</v>
      </c>
      <c r="DX19" s="120">
        <f>SUM('Gross Plant'!$AH19:$AM19)/SUM('Gross Plant'!$AH$46:$AM$46)*DX$46</f>
        <v>0</v>
      </c>
      <c r="DY19" s="120">
        <f>SUM('Gross Plant'!$AH19:$AM19)/SUM('Gross Plant'!$AH$46:$AM$46)*DY$46</f>
        <v>0</v>
      </c>
      <c r="DZ19" s="58">
        <f>-SUM('Gross Plant'!$AH19:$AM19)/SUM('Gross Plant'!$AH$46:$AM$46)*'Capital Spending'!D$6*Reserve!$DW$1</f>
        <v>0</v>
      </c>
      <c r="EA19" s="58">
        <f>-SUM('Gross Plant'!$AH19:$AM19)/SUM('Gross Plant'!$AH$46:$AM$46)*'Capital Spending'!E$6*Reserve!$DW$1</f>
        <v>0</v>
      </c>
      <c r="EB19" s="58">
        <f>-SUM('Gross Plant'!$AH19:$AM19)/SUM('Gross Plant'!$AH$46:$AM$46)*'Capital Spending'!F$6*Reserve!$DW$1</f>
        <v>0</v>
      </c>
      <c r="EC19" s="58">
        <f>-SUM('Gross Plant'!$AH19:$AM19)/SUM('Gross Plant'!$AH$46:$AM$46)*'Capital Spending'!G$6*Reserve!$DW$1</f>
        <v>0</v>
      </c>
      <c r="ED19" s="58">
        <f>-SUM('Gross Plant'!$AH19:$AM19)/SUM('Gross Plant'!$AH$46:$AM$46)*'Capital Spending'!H$6*Reserve!$DW$1</f>
        <v>0</v>
      </c>
      <c r="EE19" s="58">
        <f>-SUM('Gross Plant'!$AH19:$AM19)/SUM('Gross Plant'!$AH$46:$AM$46)*'Capital Spending'!I$6*Reserve!$DW$1</f>
        <v>0</v>
      </c>
      <c r="EF19" s="58">
        <f>-SUM('Gross Plant'!$AH19:$AM19)/SUM('Gross Plant'!$AH$46:$AM$46)*'Capital Spending'!J$6*Reserve!$DW$1</f>
        <v>0</v>
      </c>
      <c r="EG19" s="58">
        <f>-SUM('Gross Plant'!$AH19:$AM19)/SUM('Gross Plant'!$AH$46:$AM$46)*'Capital Spending'!K$6*Reserve!$DW$1</f>
        <v>0</v>
      </c>
      <c r="EH19" s="58">
        <f>-SUM('Gross Plant'!$AH19:$AM19)/SUM('Gross Plant'!$AH$46:$AM$46)*'Capital Spending'!L$6*Reserve!$DW$1</f>
        <v>0</v>
      </c>
      <c r="EI19" s="58">
        <f>-SUM('Gross Plant'!$AH19:$AM19)/SUM('Gross Plant'!$AH$46:$AM$46)*'Capital Spending'!M$6*Reserve!$DW$1</f>
        <v>0</v>
      </c>
      <c r="EJ19" s="58">
        <f>-SUM('Gross Plant'!$AH19:$AM19)/SUM('Gross Plant'!$AH$46:$AM$46)*'Capital Spending'!N$6*Reserve!$DW$1</f>
        <v>0</v>
      </c>
      <c r="EK19" s="58">
        <f>-SUM('Gross Plant'!$AH19:$AM19)/SUM('Gross Plant'!$AH$46:$AM$46)*'Capital Spending'!O$6*Reserve!$DW$1</f>
        <v>0</v>
      </c>
      <c r="EL19" s="58">
        <f>-SUM('Gross Plant'!$AH19:$AM19)/SUM('Gross Plant'!$AH$46:$AM$46)*'Capital Spending'!P$6*Reserve!$DW$1</f>
        <v>0</v>
      </c>
      <c r="EM19" s="58">
        <f>-SUM('Gross Plant'!$AH19:$AM19)/SUM('Gross Plant'!$AH$46:$AM$46)*'Capital Spending'!Q$6*Reserve!$DW$1</f>
        <v>0</v>
      </c>
      <c r="EN19" s="58">
        <f>-SUM('Gross Plant'!$AH19:$AM19)/SUM('Gross Plant'!$AH$46:$AM$46)*'Capital Spending'!R$6*Reserve!$DW$1</f>
        <v>0</v>
      </c>
      <c r="EO19" s="58">
        <f>-SUM('Gross Plant'!$AH19:$AM19)/SUM('Gross Plant'!$AH$46:$AM$46)*'Capital Spending'!S$6*Reserve!$DW$1</f>
        <v>0</v>
      </c>
      <c r="EP19" s="58">
        <f>-SUM('Gross Plant'!$AH19:$AM19)/SUM('Gross Plant'!$AH$46:$AM$46)*'Capital Spending'!T$6*Reserve!$DW$1</f>
        <v>0</v>
      </c>
      <c r="EQ19" s="58">
        <f>-SUM('Gross Plant'!$AH19:$AM19)/SUM('Gross Plant'!$AH$46:$AM$46)*'Capital Spending'!U$6*Reserve!$DW$1</f>
        <v>0</v>
      </c>
    </row>
    <row r="20" spans="1:147">
      <c r="A20" s="83">
        <v>39420</v>
      </c>
      <c r="B20" t="s">
        <v>196</v>
      </c>
      <c r="C20" s="51">
        <f t="shared" si="35"/>
        <v>1264.2892307692362</v>
      </c>
      <c r="D20" s="51">
        <f t="shared" si="36"/>
        <v>-16426.899999999991</v>
      </c>
      <c r="E20" s="69">
        <f>'[20]Reserve End Balances'!N18</f>
        <v>21188.16</v>
      </c>
      <c r="F20" s="41">
        <f t="shared" si="37"/>
        <v>21474.7</v>
      </c>
      <c r="G20" s="41">
        <f t="shared" si="38"/>
        <v>21760.940000000002</v>
      </c>
      <c r="H20" s="41">
        <f t="shared" si="39"/>
        <v>22047.180000000004</v>
      </c>
      <c r="I20" s="41">
        <f t="shared" si="40"/>
        <v>22333.420000000006</v>
      </c>
      <c r="J20" s="41">
        <f t="shared" si="41"/>
        <v>22619.660000000007</v>
      </c>
      <c r="K20" s="41">
        <f t="shared" si="42"/>
        <v>-16426.899999999991</v>
      </c>
      <c r="L20" s="41">
        <f t="shared" si="43"/>
        <v>-16426.899999999991</v>
      </c>
      <c r="M20" s="41">
        <f t="shared" si="44"/>
        <v>-16426.899999999991</v>
      </c>
      <c r="N20" s="41">
        <f t="shared" si="45"/>
        <v>-16426.899999999991</v>
      </c>
      <c r="O20" s="41">
        <f t="shared" si="46"/>
        <v>-16426.899999999991</v>
      </c>
      <c r="P20" s="41">
        <f t="shared" si="47"/>
        <v>-16426.899999999991</v>
      </c>
      <c r="Q20" s="41">
        <f t="shared" si="48"/>
        <v>-16426.899999999991</v>
      </c>
      <c r="R20" s="41">
        <f t="shared" si="49"/>
        <v>-16426.899999999991</v>
      </c>
      <c r="S20" s="41">
        <f t="shared" si="50"/>
        <v>-16426.899999999991</v>
      </c>
      <c r="T20" s="41">
        <f t="shared" si="51"/>
        <v>-16426.899999999991</v>
      </c>
      <c r="U20" s="41">
        <f t="shared" si="52"/>
        <v>-16426.899999999991</v>
      </c>
      <c r="V20" s="41">
        <f t="shared" si="53"/>
        <v>-16426.899999999991</v>
      </c>
      <c r="W20" s="41">
        <f t="shared" si="54"/>
        <v>-16426.899999999991</v>
      </c>
      <c r="X20" s="41">
        <f t="shared" si="55"/>
        <v>-16426.899999999991</v>
      </c>
      <c r="Y20" s="41">
        <f t="shared" si="56"/>
        <v>-16426.899999999991</v>
      </c>
      <c r="Z20" s="41">
        <f t="shared" si="57"/>
        <v>-16426.899999999991</v>
      </c>
      <c r="AA20" s="41">
        <f t="shared" si="58"/>
        <v>-16426.899999999991</v>
      </c>
      <c r="AB20" s="41">
        <f t="shared" si="59"/>
        <v>-16426.899999999991</v>
      </c>
      <c r="AC20" s="41">
        <f t="shared" si="60"/>
        <v>-16426.899999999991</v>
      </c>
      <c r="AD20" s="41">
        <f t="shared" si="61"/>
        <v>-16426.899999999991</v>
      </c>
      <c r="AE20" s="41">
        <f t="shared" si="62"/>
        <v>-16426.899999999991</v>
      </c>
      <c r="AF20" s="41">
        <f t="shared" si="63"/>
        <v>-16426.899999999991</v>
      </c>
      <c r="AG20" s="23">
        <f t="shared" si="64"/>
        <v>-16427</v>
      </c>
      <c r="AH20" s="80">
        <f>'[25]KY Depreciation Rates_03-2'!$G16</f>
        <v>8.3699999999999997E-2</v>
      </c>
      <c r="AI20" s="80">
        <f>'[25]KY Depreciation Rates_03-2'!$G16</f>
        <v>8.3699999999999997E-2</v>
      </c>
      <c r="AJ20" s="31">
        <f>'[20]Additions (Asset and Reserve)'!AA18</f>
        <v>286.54000000000002</v>
      </c>
      <c r="AK20" s="31">
        <f>'[20]Additions (Asset and Reserve)'!AB18</f>
        <v>286.24</v>
      </c>
      <c r="AL20" s="31">
        <f>'[20]Additions (Asset and Reserve)'!AC18</f>
        <v>286.24</v>
      </c>
      <c r="AM20" s="31">
        <f>'[20]Additions (Asset and Reserve)'!AD18</f>
        <v>286.24</v>
      </c>
      <c r="AN20" s="31">
        <f>'[20]Additions (Asset and Reserve)'!AE18</f>
        <v>286.24</v>
      </c>
      <c r="AO20" s="31">
        <f>'[20]Additions (Asset and Reserve)'!AF18</f>
        <v>388.03</v>
      </c>
      <c r="AP20" s="41">
        <f>IF('Net Plant'!I20&gt;0,'Gross Plant'!L21*$AH20/12,0)</f>
        <v>0</v>
      </c>
      <c r="AQ20" s="41">
        <f>IF('Net Plant'!J20&gt;0,'Gross Plant'!M21*$AH20/12,0)</f>
        <v>0</v>
      </c>
      <c r="AR20" s="41">
        <f>IF('Net Plant'!K20&gt;0,'Gross Plant'!N21*$AH20/12,0)</f>
        <v>0</v>
      </c>
      <c r="AS20" s="41">
        <f>IF('Net Plant'!L20&gt;0,'Gross Plant'!O21*$AH20/12,0)</f>
        <v>0</v>
      </c>
      <c r="AT20" s="41">
        <f>IF('Net Plant'!M20&gt;0,'Gross Plant'!P21*$AH20/12,0)</f>
        <v>0</v>
      </c>
      <c r="AU20" s="41">
        <f>IF('Net Plant'!N20&gt;0,'Gross Plant'!Q21*$AH20/12,0)</f>
        <v>0</v>
      </c>
      <c r="AV20" s="41">
        <f>IF('Net Plant'!O20&gt;0,'Gross Plant'!R21*$AH20/12,0)</f>
        <v>0</v>
      </c>
      <c r="AW20" s="41">
        <f>IF('Net Plant'!P20&gt;0,'Gross Plant'!S21*$AH20/12,0)</f>
        <v>0</v>
      </c>
      <c r="AX20" s="41">
        <f>IF('Net Plant'!Q20&gt;0,'Gross Plant'!T21*$AH20/12,0)</f>
        <v>0</v>
      </c>
      <c r="AY20" s="41">
        <f>IF('Net Plant'!R20&gt;0,'Gross Plant'!U21*$AI20/12,0)</f>
        <v>0</v>
      </c>
      <c r="AZ20" s="41">
        <f>IF('Net Plant'!S20&gt;0,'Gross Plant'!V21*$AI20/12,0)</f>
        <v>0</v>
      </c>
      <c r="BA20" s="41">
        <f>IF('Net Plant'!T20&gt;0,'Gross Plant'!W21*$AI20/12,0)</f>
        <v>0</v>
      </c>
      <c r="BB20" s="41">
        <f>IF('Net Plant'!U20&gt;0,'Gross Plant'!X21*$AI20/12,0)</f>
        <v>0</v>
      </c>
      <c r="BC20" s="41">
        <f>IF('Net Plant'!V20&gt;0,'Gross Plant'!Y21*$AI20/12,0)</f>
        <v>0</v>
      </c>
      <c r="BD20" s="41">
        <f>IF('Net Plant'!W20&gt;0,'Gross Plant'!Z21*$AI20/12,0)</f>
        <v>0</v>
      </c>
      <c r="BE20" s="41">
        <f>IF('Net Plant'!X20&gt;0,'Gross Plant'!AA21*$AI20/12,0)</f>
        <v>0</v>
      </c>
      <c r="BF20" s="41">
        <f>IF('Net Plant'!Y20&gt;0,'Gross Plant'!AB21*$AI20/12,0)</f>
        <v>0</v>
      </c>
      <c r="BG20" s="41">
        <f>IF('Net Plant'!Z20&gt;0,'Gross Plant'!AC21*$AI20/12,0)</f>
        <v>0</v>
      </c>
      <c r="BH20" s="41">
        <f>IF('Net Plant'!AA20&gt;0,'Gross Plant'!AD21*$AI20/12,0)</f>
        <v>0</v>
      </c>
      <c r="BI20" s="41">
        <f>IF('Net Plant'!AB20&gt;0,'Gross Plant'!AE21*$AI20/12,0)</f>
        <v>0</v>
      </c>
      <c r="BJ20" s="41">
        <f>IF('Net Plant'!AC20&gt;0,'Gross Plant'!AF21*$AI20/12,0)</f>
        <v>0</v>
      </c>
      <c r="BK20" s="23">
        <f t="shared" si="65"/>
        <v>0</v>
      </c>
      <c r="BL20" s="41"/>
      <c r="BM20" s="31">
        <f>'[20]Retires (Asset and Reserve)'!X18</f>
        <v>0</v>
      </c>
      <c r="BN20" s="31">
        <f>'[20]Retires (Asset and Reserve)'!Y18</f>
        <v>0</v>
      </c>
      <c r="BO20" s="31">
        <f>'[20]Retires (Asset and Reserve)'!Z18</f>
        <v>0</v>
      </c>
      <c r="BP20" s="31">
        <f>'[20]Retires (Asset and Reserve)'!AA18</f>
        <v>0</v>
      </c>
      <c r="BQ20" s="31">
        <f>'[20]Retires (Asset and Reserve)'!AB18</f>
        <v>0</v>
      </c>
      <c r="BR20" s="31">
        <f>'[20]Retires (Asset and Reserve)'!AC18</f>
        <v>-39434.589999999997</v>
      </c>
      <c r="BS20" s="31">
        <f>'Gross Plant'!BQ21</f>
        <v>0</v>
      </c>
      <c r="BT20" s="41">
        <f>'Gross Plant'!BR21</f>
        <v>0</v>
      </c>
      <c r="BU20" s="41">
        <f>'Gross Plant'!BS21</f>
        <v>0</v>
      </c>
      <c r="BV20" s="41">
        <f>'Gross Plant'!BT21</f>
        <v>0</v>
      </c>
      <c r="BW20" s="41">
        <f>'Gross Plant'!BU21</f>
        <v>0</v>
      </c>
      <c r="BX20" s="41">
        <f>'Gross Plant'!BV21</f>
        <v>0</v>
      </c>
      <c r="BY20" s="41">
        <f>'Gross Plant'!BW21</f>
        <v>0</v>
      </c>
      <c r="BZ20" s="41">
        <f>'Gross Plant'!BX21</f>
        <v>0</v>
      </c>
      <c r="CA20" s="41">
        <f>'Gross Plant'!BY21</f>
        <v>0</v>
      </c>
      <c r="CB20" s="41">
        <f>'Gross Plant'!BZ21</f>
        <v>0</v>
      </c>
      <c r="CC20" s="41">
        <f>'Gross Plant'!CA21</f>
        <v>0</v>
      </c>
      <c r="CD20" s="41">
        <f>'Gross Plant'!CB21</f>
        <v>0</v>
      </c>
      <c r="CE20" s="41">
        <f>'Gross Plant'!CC21</f>
        <v>0</v>
      </c>
      <c r="CF20" s="41">
        <f>'Gross Plant'!CD21</f>
        <v>0</v>
      </c>
      <c r="CG20" s="41">
        <f>'Gross Plant'!CE21</f>
        <v>0</v>
      </c>
      <c r="CH20" s="41">
        <f>'Gross Plant'!CF21</f>
        <v>0</v>
      </c>
      <c r="CI20" s="41">
        <f>'Gross Plant'!CG21</f>
        <v>0</v>
      </c>
      <c r="CJ20" s="41">
        <f>'Gross Plant'!CH21</f>
        <v>0</v>
      </c>
      <c r="CK20" s="41">
        <f>'Gross Plant'!CI21</f>
        <v>0</v>
      </c>
      <c r="CL20" s="41">
        <f>'Gross Plant'!CJ21</f>
        <v>0</v>
      </c>
      <c r="CM20" s="41">
        <f>'Gross Plant'!CK21</f>
        <v>0</v>
      </c>
      <c r="CN20" s="41"/>
      <c r="CO20" s="31">
        <f>'[20]Transfers (Asset and Reserve)'!Z18</f>
        <v>0</v>
      </c>
      <c r="CP20" s="31">
        <f>'[20]Transfers (Asset and Reserve)'!AA18</f>
        <v>0</v>
      </c>
      <c r="CQ20" s="31">
        <f>'[20]Transfers (Asset and Reserve)'!AB18</f>
        <v>0</v>
      </c>
      <c r="CR20" s="31">
        <f>'[20]Transfers (Asset and Reserve)'!AC18</f>
        <v>0</v>
      </c>
      <c r="CS20" s="31">
        <f>'[20]Transfers (Asset and Reserve)'!AD18</f>
        <v>0</v>
      </c>
      <c r="CT20" s="31">
        <f>'[20]Transfers (Asset and Reserve)'!AE18</f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/>
      <c r="DQ20" s="41">
        <f>[20]COR!O18</f>
        <v>0</v>
      </c>
      <c r="DR20" s="41">
        <f>[20]COR!P18</f>
        <v>0</v>
      </c>
      <c r="DS20" s="41">
        <f>[20]COR!Q18</f>
        <v>0</v>
      </c>
      <c r="DT20" s="41">
        <f>[20]COR!R18</f>
        <v>0</v>
      </c>
      <c r="DU20" s="41">
        <f>[20]COR!S18</f>
        <v>0</v>
      </c>
      <c r="DV20" s="41">
        <f>[20]COR!T18</f>
        <v>0</v>
      </c>
      <c r="DW20" s="120">
        <f>SUM('Gross Plant'!$AH20:$AM20)/SUM('Gross Plant'!$AH$46:$AM$46)*DW$46</f>
        <v>0</v>
      </c>
      <c r="DX20" s="120">
        <f>SUM('Gross Plant'!$AH20:$AM20)/SUM('Gross Plant'!$AH$46:$AM$46)*DX$46</f>
        <v>0</v>
      </c>
      <c r="DY20" s="120">
        <f>SUM('Gross Plant'!$AH20:$AM20)/SUM('Gross Plant'!$AH$46:$AM$46)*DY$46</f>
        <v>0</v>
      </c>
      <c r="DZ20" s="58">
        <f>-SUM('Gross Plant'!$AH20:$AM20)/SUM('Gross Plant'!$AH$46:$AM$46)*'Capital Spending'!D$6*Reserve!$DW$1</f>
        <v>0</v>
      </c>
      <c r="EA20" s="58">
        <f>-SUM('Gross Plant'!$AH20:$AM20)/SUM('Gross Plant'!$AH$46:$AM$46)*'Capital Spending'!E$6*Reserve!$DW$1</f>
        <v>0</v>
      </c>
      <c r="EB20" s="58">
        <f>-SUM('Gross Plant'!$AH20:$AM20)/SUM('Gross Plant'!$AH$46:$AM$46)*'Capital Spending'!F$6*Reserve!$DW$1</f>
        <v>0</v>
      </c>
      <c r="EC20" s="58">
        <f>-SUM('Gross Plant'!$AH20:$AM20)/SUM('Gross Plant'!$AH$46:$AM$46)*'Capital Spending'!G$6*Reserve!$DW$1</f>
        <v>0</v>
      </c>
      <c r="ED20" s="58">
        <f>-SUM('Gross Plant'!$AH20:$AM20)/SUM('Gross Plant'!$AH$46:$AM$46)*'Capital Spending'!H$6*Reserve!$DW$1</f>
        <v>0</v>
      </c>
      <c r="EE20" s="58">
        <f>-SUM('Gross Plant'!$AH20:$AM20)/SUM('Gross Plant'!$AH$46:$AM$46)*'Capital Spending'!I$6*Reserve!$DW$1</f>
        <v>0</v>
      </c>
      <c r="EF20" s="58">
        <f>-SUM('Gross Plant'!$AH20:$AM20)/SUM('Gross Plant'!$AH$46:$AM$46)*'Capital Spending'!J$6*Reserve!$DW$1</f>
        <v>0</v>
      </c>
      <c r="EG20" s="58">
        <f>-SUM('Gross Plant'!$AH20:$AM20)/SUM('Gross Plant'!$AH$46:$AM$46)*'Capital Spending'!K$6*Reserve!$DW$1</f>
        <v>0</v>
      </c>
      <c r="EH20" s="58">
        <f>-SUM('Gross Plant'!$AH20:$AM20)/SUM('Gross Plant'!$AH$46:$AM$46)*'Capital Spending'!L$6*Reserve!$DW$1</f>
        <v>0</v>
      </c>
      <c r="EI20" s="58">
        <f>-SUM('Gross Plant'!$AH20:$AM20)/SUM('Gross Plant'!$AH$46:$AM$46)*'Capital Spending'!M$6*Reserve!$DW$1</f>
        <v>0</v>
      </c>
      <c r="EJ20" s="58">
        <f>-SUM('Gross Plant'!$AH20:$AM20)/SUM('Gross Plant'!$AH$46:$AM$46)*'Capital Spending'!N$6*Reserve!$DW$1</f>
        <v>0</v>
      </c>
      <c r="EK20" s="58">
        <f>-SUM('Gross Plant'!$AH20:$AM20)/SUM('Gross Plant'!$AH$46:$AM$46)*'Capital Spending'!O$6*Reserve!$DW$1</f>
        <v>0</v>
      </c>
      <c r="EL20" s="58">
        <f>-SUM('Gross Plant'!$AH20:$AM20)/SUM('Gross Plant'!$AH$46:$AM$46)*'Capital Spending'!P$6*Reserve!$DW$1</f>
        <v>0</v>
      </c>
      <c r="EM20" s="58">
        <f>-SUM('Gross Plant'!$AH20:$AM20)/SUM('Gross Plant'!$AH$46:$AM$46)*'Capital Spending'!Q$6*Reserve!$DW$1</f>
        <v>0</v>
      </c>
      <c r="EN20" s="58">
        <f>-SUM('Gross Plant'!$AH20:$AM20)/SUM('Gross Plant'!$AH$46:$AM$46)*'Capital Spending'!R$6*Reserve!$DW$1</f>
        <v>0</v>
      </c>
      <c r="EO20" s="58">
        <f>-SUM('Gross Plant'!$AH20:$AM20)/SUM('Gross Plant'!$AH$46:$AM$46)*'Capital Spending'!S$6*Reserve!$DW$1</f>
        <v>0</v>
      </c>
      <c r="EP20" s="58">
        <f>-SUM('Gross Plant'!$AH20:$AM20)/SUM('Gross Plant'!$AH$46:$AM$46)*'Capital Spending'!T$6*Reserve!$DW$1</f>
        <v>0</v>
      </c>
      <c r="EQ20" s="58">
        <f>-SUM('Gross Plant'!$AH20:$AM20)/SUM('Gross Plant'!$AH$46:$AM$46)*'Capital Spending'!U$6*Reserve!$DW$1</f>
        <v>0</v>
      </c>
    </row>
    <row r="21" spans="1:147">
      <c r="A21" s="50">
        <v>39500</v>
      </c>
      <c r="B21" s="59" t="s">
        <v>129</v>
      </c>
      <c r="C21" s="51">
        <f t="shared" si="35"/>
        <v>0</v>
      </c>
      <c r="D21" s="51">
        <f t="shared" si="36"/>
        <v>0</v>
      </c>
      <c r="E21" s="69">
        <v>0</v>
      </c>
      <c r="F21" s="41">
        <f t="shared" si="37"/>
        <v>0</v>
      </c>
      <c r="G21" s="41">
        <f t="shared" si="38"/>
        <v>0</v>
      </c>
      <c r="H21" s="41">
        <f t="shared" si="39"/>
        <v>0</v>
      </c>
      <c r="I21" s="41">
        <f t="shared" si="40"/>
        <v>0</v>
      </c>
      <c r="J21" s="41">
        <f t="shared" si="41"/>
        <v>0</v>
      </c>
      <c r="K21" s="41">
        <f t="shared" si="42"/>
        <v>0</v>
      </c>
      <c r="L21" s="41">
        <f t="shared" si="43"/>
        <v>0</v>
      </c>
      <c r="M21" s="41">
        <f t="shared" si="44"/>
        <v>0</v>
      </c>
      <c r="N21" s="41">
        <f t="shared" si="45"/>
        <v>0</v>
      </c>
      <c r="O21" s="41">
        <f t="shared" si="46"/>
        <v>0</v>
      </c>
      <c r="P21" s="41">
        <f t="shared" si="47"/>
        <v>0</v>
      </c>
      <c r="Q21" s="41">
        <f t="shared" si="48"/>
        <v>0</v>
      </c>
      <c r="R21" s="41">
        <f t="shared" si="49"/>
        <v>0</v>
      </c>
      <c r="S21" s="41">
        <f t="shared" si="50"/>
        <v>0</v>
      </c>
      <c r="T21" s="41">
        <f t="shared" si="51"/>
        <v>0</v>
      </c>
      <c r="U21" s="41">
        <f t="shared" si="52"/>
        <v>0</v>
      </c>
      <c r="V21" s="41">
        <f t="shared" si="53"/>
        <v>0</v>
      </c>
      <c r="W21" s="41">
        <f t="shared" si="54"/>
        <v>0</v>
      </c>
      <c r="X21" s="41">
        <f t="shared" si="55"/>
        <v>0</v>
      </c>
      <c r="Y21" s="41">
        <f t="shared" si="56"/>
        <v>0</v>
      </c>
      <c r="Z21" s="41">
        <f t="shared" si="57"/>
        <v>0</v>
      </c>
      <c r="AA21" s="41">
        <f t="shared" si="58"/>
        <v>0</v>
      </c>
      <c r="AB21" s="41">
        <f t="shared" si="59"/>
        <v>0</v>
      </c>
      <c r="AC21" s="41">
        <f t="shared" si="60"/>
        <v>0</v>
      </c>
      <c r="AD21" s="41">
        <f t="shared" si="61"/>
        <v>0</v>
      </c>
      <c r="AE21" s="41">
        <f t="shared" si="62"/>
        <v>0</v>
      </c>
      <c r="AF21" s="41">
        <f t="shared" si="63"/>
        <v>0</v>
      </c>
      <c r="AG21" s="23">
        <f t="shared" si="64"/>
        <v>0</v>
      </c>
      <c r="AH21" s="80">
        <f>'[25]KY Depreciation Rates_03-2'!$G17</f>
        <v>0.10050000000000001</v>
      </c>
      <c r="AI21" s="80">
        <f>'[25]KY Depreciation Rates_03-2'!$G17</f>
        <v>0.10050000000000001</v>
      </c>
      <c r="AJ21" s="31">
        <f>0</f>
        <v>0</v>
      </c>
      <c r="AK21" s="31">
        <f>0</f>
        <v>0</v>
      </c>
      <c r="AL21" s="31">
        <f>0</f>
        <v>0</v>
      </c>
      <c r="AM21" s="31">
        <f>0</f>
        <v>0</v>
      </c>
      <c r="AN21" s="31">
        <f>0</f>
        <v>0</v>
      </c>
      <c r="AO21" s="31">
        <f>0</f>
        <v>0</v>
      </c>
      <c r="AP21" s="41">
        <f>IF('Net Plant'!I21&gt;0,'Gross Plant'!L22*$AH21/12,0)</f>
        <v>0</v>
      </c>
      <c r="AQ21" s="41">
        <f>IF('Net Plant'!J21&gt;0,'Gross Plant'!M22*$AH21/12,0)</f>
        <v>0</v>
      </c>
      <c r="AR21" s="41">
        <f>IF('Net Plant'!K21&gt;0,'Gross Plant'!N22*$AH21/12,0)</f>
        <v>0</v>
      </c>
      <c r="AS21" s="41">
        <f>IF('Net Plant'!L21&gt;0,'Gross Plant'!O22*$AH21/12,0)</f>
        <v>0</v>
      </c>
      <c r="AT21" s="41">
        <f>IF('Net Plant'!M21&gt;0,'Gross Plant'!P22*$AH21/12,0)</f>
        <v>0</v>
      </c>
      <c r="AU21" s="41">
        <f>IF('Net Plant'!N21&gt;0,'Gross Plant'!Q22*$AH21/12,0)</f>
        <v>0</v>
      </c>
      <c r="AV21" s="41">
        <f>IF('Net Plant'!O21&gt;0,'Gross Plant'!R22*$AH21/12,0)</f>
        <v>0</v>
      </c>
      <c r="AW21" s="41">
        <f>IF('Net Plant'!P21&gt;0,'Gross Plant'!S22*$AH21/12,0)</f>
        <v>0</v>
      </c>
      <c r="AX21" s="41">
        <f>IF('Net Plant'!Q21&gt;0,'Gross Plant'!T22*$AH21/12,0)</f>
        <v>0</v>
      </c>
      <c r="AY21" s="41">
        <f>IF('Net Plant'!R21&gt;0,'Gross Plant'!U22*$AI21/12,0)</f>
        <v>0</v>
      </c>
      <c r="AZ21" s="41">
        <f>IF('Net Plant'!S21&gt;0,'Gross Plant'!V22*$AI21/12,0)</f>
        <v>0</v>
      </c>
      <c r="BA21" s="41">
        <f>IF('Net Plant'!T21&gt;0,'Gross Plant'!W22*$AI21/12,0)</f>
        <v>0</v>
      </c>
      <c r="BB21" s="41">
        <f>IF('Net Plant'!U21&gt;0,'Gross Plant'!X22*$AI21/12,0)</f>
        <v>0</v>
      </c>
      <c r="BC21" s="41">
        <f>IF('Net Plant'!V21&gt;0,'Gross Plant'!Y22*$AI21/12,0)</f>
        <v>0</v>
      </c>
      <c r="BD21" s="41">
        <f>IF('Net Plant'!W21&gt;0,'Gross Plant'!Z22*$AI21/12,0)</f>
        <v>0</v>
      </c>
      <c r="BE21" s="41">
        <f>IF('Net Plant'!X21&gt;0,'Gross Plant'!AA22*$AI21/12,0)</f>
        <v>0</v>
      </c>
      <c r="BF21" s="41">
        <f>IF('Net Plant'!Y21&gt;0,'Gross Plant'!AB22*$AI21/12,0)</f>
        <v>0</v>
      </c>
      <c r="BG21" s="41">
        <f>IF('Net Plant'!Z21&gt;0,'Gross Plant'!AC22*$AI21/12,0)</f>
        <v>0</v>
      </c>
      <c r="BH21" s="41">
        <f>IF('Net Plant'!AA21&gt;0,'Gross Plant'!AD22*$AI21/12,0)</f>
        <v>0</v>
      </c>
      <c r="BI21" s="41">
        <f>IF('Net Plant'!AB21&gt;0,'Gross Plant'!AE22*$AI21/12,0)</f>
        <v>0</v>
      </c>
      <c r="BJ21" s="41">
        <f>IF('Net Plant'!AC21&gt;0,'Gross Plant'!AF22*$AI21/12,0)</f>
        <v>0</v>
      </c>
      <c r="BK21" s="23">
        <f t="shared" si="65"/>
        <v>0</v>
      </c>
      <c r="BL21" s="41"/>
      <c r="BM21" s="31">
        <f>0</f>
        <v>0</v>
      </c>
      <c r="BN21" s="31">
        <f>0</f>
        <v>0</v>
      </c>
      <c r="BO21" s="31">
        <f>0</f>
        <v>0</v>
      </c>
      <c r="BP21" s="31">
        <f>0</f>
        <v>0</v>
      </c>
      <c r="BQ21" s="31">
        <f>0</f>
        <v>0</v>
      </c>
      <c r="BR21" s="31">
        <f>0</f>
        <v>0</v>
      </c>
      <c r="BS21" s="31">
        <f>'Gross Plant'!BQ22</f>
        <v>0</v>
      </c>
      <c r="BT21" s="41">
        <f>'Gross Plant'!BR22</f>
        <v>0</v>
      </c>
      <c r="BU21" s="41">
        <f>'Gross Plant'!BS22</f>
        <v>0</v>
      </c>
      <c r="BV21" s="41">
        <f>'Gross Plant'!BT22</f>
        <v>0</v>
      </c>
      <c r="BW21" s="41">
        <f>'Gross Plant'!BU22</f>
        <v>0</v>
      </c>
      <c r="BX21" s="41">
        <f>'Gross Plant'!BV22</f>
        <v>0</v>
      </c>
      <c r="BY21" s="41">
        <f>'Gross Plant'!BW22</f>
        <v>0</v>
      </c>
      <c r="BZ21" s="41">
        <f>'Gross Plant'!BX22</f>
        <v>0</v>
      </c>
      <c r="CA21" s="41">
        <f>'Gross Plant'!BY22</f>
        <v>0</v>
      </c>
      <c r="CB21" s="41">
        <f>'Gross Plant'!BZ22</f>
        <v>0</v>
      </c>
      <c r="CC21" s="41">
        <f>'Gross Plant'!CA22</f>
        <v>0</v>
      </c>
      <c r="CD21" s="41">
        <f>'Gross Plant'!CB22</f>
        <v>0</v>
      </c>
      <c r="CE21" s="41">
        <f>'Gross Plant'!CC22</f>
        <v>0</v>
      </c>
      <c r="CF21" s="41">
        <f>'Gross Plant'!CD22</f>
        <v>0</v>
      </c>
      <c r="CG21" s="41">
        <f>'Gross Plant'!CE22</f>
        <v>0</v>
      </c>
      <c r="CH21" s="41">
        <f>'Gross Plant'!CF22</f>
        <v>0</v>
      </c>
      <c r="CI21" s="41">
        <f>'Gross Plant'!CG22</f>
        <v>0</v>
      </c>
      <c r="CJ21" s="41">
        <f>'Gross Plant'!CH22</f>
        <v>0</v>
      </c>
      <c r="CK21" s="41">
        <f>'Gross Plant'!CI22</f>
        <v>0</v>
      </c>
      <c r="CL21" s="41">
        <f>'Gross Plant'!CJ22</f>
        <v>0</v>
      </c>
      <c r="CM21" s="41">
        <f>'Gross Plant'!CK22</f>
        <v>0</v>
      </c>
      <c r="CN21" s="41"/>
      <c r="CO21" s="31">
        <f>0</f>
        <v>0</v>
      </c>
      <c r="CP21" s="31">
        <f>0</f>
        <v>0</v>
      </c>
      <c r="CQ21" s="31">
        <f>0</f>
        <v>0</v>
      </c>
      <c r="CR21" s="31">
        <f>0</f>
        <v>0</v>
      </c>
      <c r="CS21" s="31">
        <f>0</f>
        <v>0</v>
      </c>
      <c r="CT21" s="31">
        <f>0</f>
        <v>0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/>
      <c r="DQ21" s="41">
        <f>0</f>
        <v>0</v>
      </c>
      <c r="DR21" s="41">
        <f>0</f>
        <v>0</v>
      </c>
      <c r="DS21" s="41">
        <f>0</f>
        <v>0</v>
      </c>
      <c r="DT21" s="41">
        <f>0</f>
        <v>0</v>
      </c>
      <c r="DU21" s="41">
        <f>0</f>
        <v>0</v>
      </c>
      <c r="DV21" s="41">
        <f>0</f>
        <v>0</v>
      </c>
      <c r="DW21" s="120">
        <f>SUM('Gross Plant'!$AH21:$AM21)/SUM('Gross Plant'!$AH$46:$AM$46)*DW$46</f>
        <v>0</v>
      </c>
      <c r="DX21" s="120">
        <f>SUM('Gross Plant'!$AH21:$AM21)/SUM('Gross Plant'!$AH$46:$AM$46)*DX$46</f>
        <v>0</v>
      </c>
      <c r="DY21" s="120">
        <f>SUM('Gross Plant'!$AH21:$AM21)/SUM('Gross Plant'!$AH$46:$AM$46)*DY$46</f>
        <v>0</v>
      </c>
      <c r="DZ21" s="58">
        <f>-SUM('Gross Plant'!$AH21:$AM21)/SUM('Gross Plant'!$AH$46:$AM$46)*'Capital Spending'!D$6*Reserve!$DW$1</f>
        <v>0</v>
      </c>
      <c r="EA21" s="58">
        <f>-SUM('Gross Plant'!$AH21:$AM21)/SUM('Gross Plant'!$AH$46:$AM$46)*'Capital Spending'!E$6*Reserve!$DW$1</f>
        <v>0</v>
      </c>
      <c r="EB21" s="58">
        <f>-SUM('Gross Plant'!$AH21:$AM21)/SUM('Gross Plant'!$AH$46:$AM$46)*'Capital Spending'!F$6*Reserve!$DW$1</f>
        <v>0</v>
      </c>
      <c r="EC21" s="58">
        <f>-SUM('Gross Plant'!$AH21:$AM21)/SUM('Gross Plant'!$AH$46:$AM$46)*'Capital Spending'!G$6*Reserve!$DW$1</f>
        <v>0</v>
      </c>
      <c r="ED21" s="58">
        <f>-SUM('Gross Plant'!$AH21:$AM21)/SUM('Gross Plant'!$AH$46:$AM$46)*'Capital Spending'!H$6*Reserve!$DW$1</f>
        <v>0</v>
      </c>
      <c r="EE21" s="58">
        <f>-SUM('Gross Plant'!$AH21:$AM21)/SUM('Gross Plant'!$AH$46:$AM$46)*'Capital Spending'!I$6*Reserve!$DW$1</f>
        <v>0</v>
      </c>
      <c r="EF21" s="58">
        <f>-SUM('Gross Plant'!$AH21:$AM21)/SUM('Gross Plant'!$AH$46:$AM$46)*'Capital Spending'!J$6*Reserve!$DW$1</f>
        <v>0</v>
      </c>
      <c r="EG21" s="58">
        <f>-SUM('Gross Plant'!$AH21:$AM21)/SUM('Gross Plant'!$AH$46:$AM$46)*'Capital Spending'!K$6*Reserve!$DW$1</f>
        <v>0</v>
      </c>
      <c r="EH21" s="58">
        <f>-SUM('Gross Plant'!$AH21:$AM21)/SUM('Gross Plant'!$AH$46:$AM$46)*'Capital Spending'!L$6*Reserve!$DW$1</f>
        <v>0</v>
      </c>
      <c r="EI21" s="58">
        <f>-SUM('Gross Plant'!$AH21:$AM21)/SUM('Gross Plant'!$AH$46:$AM$46)*'Capital Spending'!M$6*Reserve!$DW$1</f>
        <v>0</v>
      </c>
      <c r="EJ21" s="58">
        <f>-SUM('Gross Plant'!$AH21:$AM21)/SUM('Gross Plant'!$AH$46:$AM$46)*'Capital Spending'!N$6*Reserve!$DW$1</f>
        <v>0</v>
      </c>
      <c r="EK21" s="58">
        <f>-SUM('Gross Plant'!$AH21:$AM21)/SUM('Gross Plant'!$AH$46:$AM$46)*'Capital Spending'!O$6*Reserve!$DW$1</f>
        <v>0</v>
      </c>
      <c r="EL21" s="58">
        <f>-SUM('Gross Plant'!$AH21:$AM21)/SUM('Gross Plant'!$AH$46:$AM$46)*'Capital Spending'!P$6*Reserve!$DW$1</f>
        <v>0</v>
      </c>
      <c r="EM21" s="58">
        <f>-SUM('Gross Plant'!$AH21:$AM21)/SUM('Gross Plant'!$AH$46:$AM$46)*'Capital Spending'!Q$6*Reserve!$DW$1</f>
        <v>0</v>
      </c>
      <c r="EN21" s="58">
        <f>-SUM('Gross Plant'!$AH21:$AM21)/SUM('Gross Plant'!$AH$46:$AM$46)*'Capital Spending'!R$6*Reserve!$DW$1</f>
        <v>0</v>
      </c>
      <c r="EO21" s="58">
        <f>-SUM('Gross Plant'!$AH21:$AM21)/SUM('Gross Plant'!$AH$46:$AM$46)*'Capital Spending'!S$6*Reserve!$DW$1</f>
        <v>0</v>
      </c>
      <c r="EP21" s="58">
        <f>-SUM('Gross Plant'!$AH21:$AM21)/SUM('Gross Plant'!$AH$46:$AM$46)*'Capital Spending'!T$6*Reserve!$DW$1</f>
        <v>0</v>
      </c>
      <c r="EQ21" s="58">
        <f>-SUM('Gross Plant'!$AH21:$AM21)/SUM('Gross Plant'!$AH$46:$AM$46)*'Capital Spending'!U$6*Reserve!$DW$1</f>
        <v>0</v>
      </c>
    </row>
    <row r="22" spans="1:147">
      <c r="A22" s="49">
        <v>39700</v>
      </c>
      <c r="B22" s="59" t="s">
        <v>18</v>
      </c>
      <c r="C22" s="51">
        <f t="shared" si="35"/>
        <v>1214409.3201390386</v>
      </c>
      <c r="D22" s="51">
        <f t="shared" si="36"/>
        <v>1231889.8498624994</v>
      </c>
      <c r="E22" s="69">
        <f>'[20]Reserve End Balances'!N19</f>
        <v>1168455.53</v>
      </c>
      <c r="F22" s="41">
        <f t="shared" si="37"/>
        <v>1178920.3700000001</v>
      </c>
      <c r="G22" s="41">
        <f t="shared" si="38"/>
        <v>1189385.2100000002</v>
      </c>
      <c r="H22" s="41">
        <f t="shared" si="39"/>
        <v>1199850.0500000003</v>
      </c>
      <c r="I22" s="41">
        <f t="shared" si="40"/>
        <v>1210314.8900000004</v>
      </c>
      <c r="J22" s="41">
        <f t="shared" si="41"/>
        <v>1220779.7300000004</v>
      </c>
      <c r="K22" s="41">
        <f t="shared" si="42"/>
        <v>1231244.5700000005</v>
      </c>
      <c r="L22" s="41">
        <f t="shared" si="43"/>
        <v>1231287.5886575005</v>
      </c>
      <c r="M22" s="41">
        <f t="shared" si="44"/>
        <v>1231330.6073150004</v>
      </c>
      <c r="N22" s="41">
        <f t="shared" si="45"/>
        <v>1231373.6259725003</v>
      </c>
      <c r="O22" s="41">
        <f t="shared" si="46"/>
        <v>1231416.6446300002</v>
      </c>
      <c r="P22" s="41">
        <f t="shared" si="47"/>
        <v>1231459.6632875002</v>
      </c>
      <c r="Q22" s="41">
        <f t="shared" si="48"/>
        <v>1231502.6819450001</v>
      </c>
      <c r="R22" s="41">
        <f t="shared" si="49"/>
        <v>1231545.7006025</v>
      </c>
      <c r="S22" s="41">
        <f t="shared" si="50"/>
        <v>1231588.7192599999</v>
      </c>
      <c r="T22" s="41">
        <f t="shared" si="51"/>
        <v>1231631.7379174998</v>
      </c>
      <c r="U22" s="41">
        <f t="shared" si="52"/>
        <v>1231674.7565749998</v>
      </c>
      <c r="V22" s="41">
        <f t="shared" si="53"/>
        <v>1231717.7752324997</v>
      </c>
      <c r="W22" s="41">
        <f t="shared" si="54"/>
        <v>1231760.7938899996</v>
      </c>
      <c r="X22" s="41">
        <f t="shared" si="55"/>
        <v>1231803.8125474995</v>
      </c>
      <c r="Y22" s="41">
        <f t="shared" si="56"/>
        <v>1231846.8312049995</v>
      </c>
      <c r="Z22" s="41">
        <f t="shared" si="57"/>
        <v>1231889.8498624994</v>
      </c>
      <c r="AA22" s="41">
        <f t="shared" si="58"/>
        <v>1231932.8685199993</v>
      </c>
      <c r="AB22" s="41">
        <f t="shared" si="59"/>
        <v>1231975.8871774992</v>
      </c>
      <c r="AC22" s="41">
        <f t="shared" si="60"/>
        <v>1232018.9058349992</v>
      </c>
      <c r="AD22" s="41">
        <f t="shared" si="61"/>
        <v>1232061.9244924991</v>
      </c>
      <c r="AE22" s="41">
        <f t="shared" si="62"/>
        <v>1232104.943149999</v>
      </c>
      <c r="AF22" s="41">
        <f t="shared" si="63"/>
        <v>1232147.9618074989</v>
      </c>
      <c r="AG22" s="23">
        <f t="shared" si="64"/>
        <v>1231890</v>
      </c>
      <c r="AH22" s="80">
        <f>'[25]KY Depreciation Rates_03-2'!$G18</f>
        <v>5.8500000000000003E-2</v>
      </c>
      <c r="AI22" s="80">
        <f>'[25]KY Depreciation Rates_03-2'!$G18</f>
        <v>5.8500000000000003E-2</v>
      </c>
      <c r="AJ22" s="31">
        <f>'[20]Additions (Asset and Reserve)'!AA19</f>
        <v>10464.84</v>
      </c>
      <c r="AK22" s="31">
        <f>'[20]Additions (Asset and Reserve)'!AB19</f>
        <v>10464.84</v>
      </c>
      <c r="AL22" s="31">
        <f>'[20]Additions (Asset and Reserve)'!AC19</f>
        <v>10464.84</v>
      </c>
      <c r="AM22" s="31">
        <f>'[20]Additions (Asset and Reserve)'!AD19</f>
        <v>10464.84</v>
      </c>
      <c r="AN22" s="31">
        <f>'[20]Additions (Asset and Reserve)'!AE19</f>
        <v>10464.84</v>
      </c>
      <c r="AO22" s="31">
        <f>'[20]Additions (Asset and Reserve)'!AF19</f>
        <v>10464.84</v>
      </c>
      <c r="AP22" s="41">
        <f>IF('Net Plant'!I22&gt;0,'Gross Plant'!L23*$AH22/12,0)</f>
        <v>43.018657499999996</v>
      </c>
      <c r="AQ22" s="41">
        <f>IF('Net Plant'!J22&gt;0,'Gross Plant'!M23*$AH22/12,0)</f>
        <v>43.018657499999996</v>
      </c>
      <c r="AR22" s="41">
        <f>IF('Net Plant'!K22&gt;0,'Gross Plant'!N23*$AH22/12,0)</f>
        <v>43.018657499999996</v>
      </c>
      <c r="AS22" s="41">
        <f>IF('Net Plant'!L22&gt;0,'Gross Plant'!O23*$AH22/12,0)</f>
        <v>43.018657499999996</v>
      </c>
      <c r="AT22" s="41">
        <f>IF('Net Plant'!M22&gt;0,'Gross Plant'!P23*$AH22/12,0)</f>
        <v>43.018657499999996</v>
      </c>
      <c r="AU22" s="41">
        <f>IF('Net Plant'!N22&gt;0,'Gross Plant'!Q23*$AH22/12,0)</f>
        <v>43.018657499999996</v>
      </c>
      <c r="AV22" s="41">
        <f>IF('Net Plant'!O22&gt;0,'Gross Plant'!R23*$AH22/12,0)</f>
        <v>43.018657499999996</v>
      </c>
      <c r="AW22" s="41">
        <f>IF('Net Plant'!P22&gt;0,'Gross Plant'!S23*$AH22/12,0)</f>
        <v>43.018657499999996</v>
      </c>
      <c r="AX22" s="41">
        <f>IF('Net Plant'!Q22&gt;0,'Gross Plant'!T23*$AH22/12,0)</f>
        <v>43.018657499999996</v>
      </c>
      <c r="AY22" s="41">
        <f>IF('Net Plant'!R22&gt;0,'Gross Plant'!U23*$AI22/12,0)</f>
        <v>43.018657499999996</v>
      </c>
      <c r="AZ22" s="41">
        <f>IF('Net Plant'!S22&gt;0,'Gross Plant'!V23*$AI22/12,0)</f>
        <v>43.018657499999996</v>
      </c>
      <c r="BA22" s="41">
        <f>IF('Net Plant'!T22&gt;0,'Gross Plant'!W23*$AI22/12,0)</f>
        <v>43.018657499999996</v>
      </c>
      <c r="BB22" s="41">
        <f>IF('Net Plant'!U22&gt;0,'Gross Plant'!X23*$AI22/12,0)</f>
        <v>43.018657499999996</v>
      </c>
      <c r="BC22" s="41">
        <f>IF('Net Plant'!V22&gt;0,'Gross Plant'!Y23*$AI22/12,0)</f>
        <v>43.018657499999996</v>
      </c>
      <c r="BD22" s="41">
        <f>IF('Net Plant'!W22&gt;0,'Gross Plant'!Z23*$AI22/12,0)</f>
        <v>43.018657499999996</v>
      </c>
      <c r="BE22" s="41">
        <f>IF('Net Plant'!X22&gt;0,'Gross Plant'!AA23*$AI22/12,0)</f>
        <v>43.018657499999996</v>
      </c>
      <c r="BF22" s="41">
        <f>IF('Net Plant'!Y22&gt;0,'Gross Plant'!AB23*$AI22/12,0)</f>
        <v>43.018657499999996</v>
      </c>
      <c r="BG22" s="41">
        <f>IF('Net Plant'!Z22&gt;0,'Gross Plant'!AC23*$AI22/12,0)</f>
        <v>43.018657499999996</v>
      </c>
      <c r="BH22" s="41">
        <f>IF('Net Plant'!AA22&gt;0,'Gross Plant'!AD23*$AI22/12,0)</f>
        <v>43.018657499999996</v>
      </c>
      <c r="BI22" s="41">
        <f>IF('Net Plant'!AB22&gt;0,'Gross Plant'!AE23*$AI22/12,0)</f>
        <v>43.018657499999996</v>
      </c>
      <c r="BJ22" s="41">
        <f>IF('Net Plant'!AC22&gt;0,'Gross Plant'!AF23*$AI22/12,0)</f>
        <v>43.018657499999996</v>
      </c>
      <c r="BK22" s="23">
        <f t="shared" si="65"/>
        <v>516.2238900000001</v>
      </c>
      <c r="BL22" s="41"/>
      <c r="BM22" s="31">
        <f>'[20]Retires (Asset and Reserve)'!X19</f>
        <v>0</v>
      </c>
      <c r="BN22" s="31">
        <f>'[20]Retires (Asset and Reserve)'!Y19</f>
        <v>0</v>
      </c>
      <c r="BO22" s="31">
        <f>'[20]Retires (Asset and Reserve)'!Z19</f>
        <v>0</v>
      </c>
      <c r="BP22" s="31">
        <f>'[20]Retires (Asset and Reserve)'!AA19</f>
        <v>0</v>
      </c>
      <c r="BQ22" s="31">
        <f>'[20]Retires (Asset and Reserve)'!AB19</f>
        <v>0</v>
      </c>
      <c r="BR22" s="31">
        <f>'[20]Retires (Asset and Reserve)'!AC19</f>
        <v>0</v>
      </c>
      <c r="BS22" s="31">
        <f>'Gross Plant'!BQ23</f>
        <v>0</v>
      </c>
      <c r="BT22" s="41">
        <f>'Gross Plant'!BR23</f>
        <v>0</v>
      </c>
      <c r="BU22" s="41">
        <f>'Gross Plant'!BS23</f>
        <v>0</v>
      </c>
      <c r="BV22" s="41">
        <f>'Gross Plant'!BT23</f>
        <v>0</v>
      </c>
      <c r="BW22" s="41">
        <f>'Gross Plant'!BU23</f>
        <v>0</v>
      </c>
      <c r="BX22" s="41">
        <f>'Gross Plant'!BV23</f>
        <v>0</v>
      </c>
      <c r="BY22" s="41">
        <f>'Gross Plant'!BW23</f>
        <v>0</v>
      </c>
      <c r="BZ22" s="41">
        <f>'Gross Plant'!BX23</f>
        <v>0</v>
      </c>
      <c r="CA22" s="41">
        <f>'Gross Plant'!BY23</f>
        <v>0</v>
      </c>
      <c r="CB22" s="41">
        <f>'Gross Plant'!BZ23</f>
        <v>0</v>
      </c>
      <c r="CC22" s="41">
        <f>'Gross Plant'!CA23</f>
        <v>0</v>
      </c>
      <c r="CD22" s="41">
        <f>'Gross Plant'!CB23</f>
        <v>0</v>
      </c>
      <c r="CE22" s="41">
        <f>'Gross Plant'!CC23</f>
        <v>0</v>
      </c>
      <c r="CF22" s="41">
        <f>'Gross Plant'!CD23</f>
        <v>0</v>
      </c>
      <c r="CG22" s="41">
        <f>'Gross Plant'!CE23</f>
        <v>0</v>
      </c>
      <c r="CH22" s="41">
        <f>'Gross Plant'!CF23</f>
        <v>0</v>
      </c>
      <c r="CI22" s="41">
        <f>'Gross Plant'!CG23</f>
        <v>0</v>
      </c>
      <c r="CJ22" s="41">
        <f>'Gross Plant'!CH23</f>
        <v>0</v>
      </c>
      <c r="CK22" s="41">
        <f>'Gross Plant'!CI23</f>
        <v>0</v>
      </c>
      <c r="CL22" s="41">
        <f>'Gross Plant'!CJ23</f>
        <v>0</v>
      </c>
      <c r="CM22" s="41">
        <f>'Gross Plant'!CK23</f>
        <v>0</v>
      </c>
      <c r="CN22" s="41"/>
      <c r="CO22" s="31">
        <f>'[20]Transfers (Asset and Reserve)'!Z19</f>
        <v>0</v>
      </c>
      <c r="CP22" s="31">
        <f>'[20]Transfers (Asset and Reserve)'!AA19</f>
        <v>0</v>
      </c>
      <c r="CQ22" s="31">
        <f>'[20]Transfers (Asset and Reserve)'!AB19</f>
        <v>0</v>
      </c>
      <c r="CR22" s="31">
        <f>'[20]Transfers (Asset and Reserve)'!AC19</f>
        <v>0</v>
      </c>
      <c r="CS22" s="31">
        <f>'[20]Transfers (Asset and Reserve)'!AD19</f>
        <v>0</v>
      </c>
      <c r="CT22" s="31">
        <f>'[20]Transfers (Asset and Reserve)'!AE19</f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/>
      <c r="DQ22" s="41">
        <f>[20]COR!O19</f>
        <v>0</v>
      </c>
      <c r="DR22" s="41">
        <f>[20]COR!P19</f>
        <v>0</v>
      </c>
      <c r="DS22" s="41">
        <f>[20]COR!Q19</f>
        <v>0</v>
      </c>
      <c r="DT22" s="41">
        <f>[20]COR!R19</f>
        <v>0</v>
      </c>
      <c r="DU22" s="41">
        <f>[20]COR!S19</f>
        <v>0</v>
      </c>
      <c r="DV22" s="41">
        <f>[20]COR!T19</f>
        <v>0</v>
      </c>
      <c r="DW22" s="120">
        <f>SUM('Gross Plant'!$AH22:$AM22)/SUM('Gross Plant'!$AH$46:$AM$46)*DW$46</f>
        <v>0</v>
      </c>
      <c r="DX22" s="120">
        <f>SUM('Gross Plant'!$AH22:$AM22)/SUM('Gross Plant'!$AH$46:$AM$46)*DX$46</f>
        <v>0</v>
      </c>
      <c r="DY22" s="120">
        <f>SUM('Gross Plant'!$AH22:$AM22)/SUM('Gross Plant'!$AH$46:$AM$46)*DY$46</f>
        <v>0</v>
      </c>
      <c r="DZ22" s="58">
        <f>-SUM('Gross Plant'!$AH22:$AM22)/SUM('Gross Plant'!$AH$46:$AM$46)*'Capital Spending'!D$6*Reserve!$DW$1</f>
        <v>0</v>
      </c>
      <c r="EA22" s="58">
        <f>-SUM('Gross Plant'!$AH22:$AM22)/SUM('Gross Plant'!$AH$46:$AM$46)*'Capital Spending'!E$6*Reserve!$DW$1</f>
        <v>0</v>
      </c>
      <c r="EB22" s="58">
        <f>-SUM('Gross Plant'!$AH22:$AM22)/SUM('Gross Plant'!$AH$46:$AM$46)*'Capital Spending'!F$6*Reserve!$DW$1</f>
        <v>0</v>
      </c>
      <c r="EC22" s="58">
        <f>-SUM('Gross Plant'!$AH22:$AM22)/SUM('Gross Plant'!$AH$46:$AM$46)*'Capital Spending'!G$6*Reserve!$DW$1</f>
        <v>0</v>
      </c>
      <c r="ED22" s="58">
        <f>-SUM('Gross Plant'!$AH22:$AM22)/SUM('Gross Plant'!$AH$46:$AM$46)*'Capital Spending'!H$6*Reserve!$DW$1</f>
        <v>0</v>
      </c>
      <c r="EE22" s="58">
        <f>-SUM('Gross Plant'!$AH22:$AM22)/SUM('Gross Plant'!$AH$46:$AM$46)*'Capital Spending'!I$6*Reserve!$DW$1</f>
        <v>0</v>
      </c>
      <c r="EF22" s="58">
        <f>-SUM('Gross Plant'!$AH22:$AM22)/SUM('Gross Plant'!$AH$46:$AM$46)*'Capital Spending'!J$6*Reserve!$DW$1</f>
        <v>0</v>
      </c>
      <c r="EG22" s="58">
        <f>-SUM('Gross Plant'!$AH22:$AM22)/SUM('Gross Plant'!$AH$46:$AM$46)*'Capital Spending'!K$6*Reserve!$DW$1</f>
        <v>0</v>
      </c>
      <c r="EH22" s="58">
        <f>-SUM('Gross Plant'!$AH22:$AM22)/SUM('Gross Plant'!$AH$46:$AM$46)*'Capital Spending'!L$6*Reserve!$DW$1</f>
        <v>0</v>
      </c>
      <c r="EI22" s="58">
        <f>-SUM('Gross Plant'!$AH22:$AM22)/SUM('Gross Plant'!$AH$46:$AM$46)*'Capital Spending'!M$6*Reserve!$DW$1</f>
        <v>0</v>
      </c>
      <c r="EJ22" s="58">
        <f>-SUM('Gross Plant'!$AH22:$AM22)/SUM('Gross Plant'!$AH$46:$AM$46)*'Capital Spending'!N$6*Reserve!$DW$1</f>
        <v>0</v>
      </c>
      <c r="EK22" s="58">
        <f>-SUM('Gross Plant'!$AH22:$AM22)/SUM('Gross Plant'!$AH$46:$AM$46)*'Capital Spending'!O$6*Reserve!$DW$1</f>
        <v>0</v>
      </c>
      <c r="EL22" s="58">
        <f>-SUM('Gross Plant'!$AH22:$AM22)/SUM('Gross Plant'!$AH$46:$AM$46)*'Capital Spending'!P$6*Reserve!$DW$1</f>
        <v>0</v>
      </c>
      <c r="EM22" s="58">
        <f>-SUM('Gross Plant'!$AH22:$AM22)/SUM('Gross Plant'!$AH$46:$AM$46)*'Capital Spending'!Q$6*Reserve!$DW$1</f>
        <v>0</v>
      </c>
      <c r="EN22" s="58">
        <f>-SUM('Gross Plant'!$AH22:$AM22)/SUM('Gross Plant'!$AH$46:$AM$46)*'Capital Spending'!R$6*Reserve!$DW$1</f>
        <v>0</v>
      </c>
      <c r="EO22" s="58">
        <f>-SUM('Gross Plant'!$AH22:$AM22)/SUM('Gross Plant'!$AH$46:$AM$46)*'Capital Spending'!S$6*Reserve!$DW$1</f>
        <v>0</v>
      </c>
      <c r="EP22" s="58">
        <f>-SUM('Gross Plant'!$AH22:$AM22)/SUM('Gross Plant'!$AH$46:$AM$46)*'Capital Spending'!T$6*Reserve!$DW$1</f>
        <v>0</v>
      </c>
      <c r="EQ22" s="58">
        <f>-SUM('Gross Plant'!$AH22:$AM22)/SUM('Gross Plant'!$AH$46:$AM$46)*'Capital Spending'!U$6*Reserve!$DW$1</f>
        <v>0</v>
      </c>
    </row>
    <row r="23" spans="1:147">
      <c r="A23" s="83">
        <v>39720</v>
      </c>
      <c r="B23" t="s">
        <v>197</v>
      </c>
      <c r="C23" s="51">
        <f t="shared" si="35"/>
        <v>4278.8724699999993</v>
      </c>
      <c r="D23" s="51">
        <f t="shared" si="36"/>
        <v>9260.2051900000042</v>
      </c>
      <c r="E23" s="69">
        <f>'[20]Reserve End Balances'!N20</f>
        <v>3022.03</v>
      </c>
      <c r="F23" s="41">
        <f t="shared" si="37"/>
        <v>3063.5</v>
      </c>
      <c r="G23" s="41">
        <f t="shared" si="38"/>
        <v>3104.97</v>
      </c>
      <c r="H23" s="41">
        <f t="shared" si="39"/>
        <v>3146.4399999999996</v>
      </c>
      <c r="I23" s="41">
        <f t="shared" si="40"/>
        <v>3187.9099999999994</v>
      </c>
      <c r="J23" s="41">
        <f t="shared" si="41"/>
        <v>3229.3799999999992</v>
      </c>
      <c r="K23" s="41">
        <f t="shared" si="42"/>
        <v>3270.849999999999</v>
      </c>
      <c r="L23" s="41">
        <f t="shared" si="43"/>
        <v>3936.3339099999989</v>
      </c>
      <c r="M23" s="41">
        <f t="shared" si="44"/>
        <v>4601.8178199999993</v>
      </c>
      <c r="N23" s="41">
        <f t="shared" si="45"/>
        <v>5267.3017299999992</v>
      </c>
      <c r="O23" s="41">
        <f t="shared" si="46"/>
        <v>5932.7856399999991</v>
      </c>
      <c r="P23" s="41">
        <f t="shared" si="47"/>
        <v>6598.2695499999991</v>
      </c>
      <c r="Q23" s="41">
        <f t="shared" si="48"/>
        <v>7263.753459999999</v>
      </c>
      <c r="R23" s="41">
        <f t="shared" si="49"/>
        <v>7929.2373699999989</v>
      </c>
      <c r="S23" s="41">
        <f t="shared" si="50"/>
        <v>8594.7212799999998</v>
      </c>
      <c r="T23" s="41">
        <f t="shared" si="51"/>
        <v>9260.2051900000006</v>
      </c>
      <c r="U23" s="41">
        <f t="shared" si="52"/>
        <v>9260.2051900000006</v>
      </c>
      <c r="V23" s="41">
        <f t="shared" si="53"/>
        <v>9260.2051900000006</v>
      </c>
      <c r="W23" s="41">
        <f t="shared" si="54"/>
        <v>9260.2051900000006</v>
      </c>
      <c r="X23" s="41">
        <f t="shared" si="55"/>
        <v>9260.2051900000006</v>
      </c>
      <c r="Y23" s="41">
        <f t="shared" si="56"/>
        <v>9260.2051900000006</v>
      </c>
      <c r="Z23" s="41">
        <f t="shared" si="57"/>
        <v>9260.2051900000006</v>
      </c>
      <c r="AA23" s="41">
        <f t="shared" si="58"/>
        <v>9260.2051900000006</v>
      </c>
      <c r="AB23" s="41">
        <f t="shared" si="59"/>
        <v>9260.2051900000006</v>
      </c>
      <c r="AC23" s="41">
        <f t="shared" si="60"/>
        <v>9260.2051900000006</v>
      </c>
      <c r="AD23" s="41">
        <f t="shared" si="61"/>
        <v>9260.2051900000006</v>
      </c>
      <c r="AE23" s="41">
        <f t="shared" si="62"/>
        <v>9260.2051900000006</v>
      </c>
      <c r="AF23" s="41">
        <f t="shared" si="63"/>
        <v>9260.2051900000006</v>
      </c>
      <c r="AG23" s="23">
        <f t="shared" si="64"/>
        <v>9260</v>
      </c>
      <c r="AH23" s="80">
        <f>'[25]KY Depreciation Rates_03-2'!$G19</f>
        <v>5.8500000000000003E-2</v>
      </c>
      <c r="AI23" s="80">
        <f>'[25]KY Depreciation Rates_03-2'!$G19</f>
        <v>5.8500000000000003E-2</v>
      </c>
      <c r="AJ23" s="31">
        <f>'[20]Additions (Asset and Reserve)'!AA20</f>
        <v>41.47</v>
      </c>
      <c r="AK23" s="31">
        <f>'[20]Additions (Asset and Reserve)'!AB20</f>
        <v>41.47</v>
      </c>
      <c r="AL23" s="31">
        <f>'[20]Additions (Asset and Reserve)'!AC20</f>
        <v>41.47</v>
      </c>
      <c r="AM23" s="31">
        <f>'[20]Additions (Asset and Reserve)'!AD20</f>
        <v>41.47</v>
      </c>
      <c r="AN23" s="31">
        <f>'[20]Additions (Asset and Reserve)'!AE20</f>
        <v>41.47</v>
      </c>
      <c r="AO23" s="31">
        <f>'[20]Additions (Asset and Reserve)'!AF20</f>
        <v>41.47</v>
      </c>
      <c r="AP23" s="41">
        <f>IF('Net Plant'!I23&gt;0,'Gross Plant'!L24*$AH23/12,0)</f>
        <v>665.48391000000004</v>
      </c>
      <c r="AQ23" s="41">
        <f>IF('Net Plant'!J23&gt;0,'Gross Plant'!M24*$AH23/12,0)</f>
        <v>665.48391000000004</v>
      </c>
      <c r="AR23" s="41">
        <f>IF('Net Plant'!K23&gt;0,'Gross Plant'!N24*$AH23/12,0)</f>
        <v>665.48391000000004</v>
      </c>
      <c r="AS23" s="41">
        <f>IF('Net Plant'!L23&gt;0,'Gross Plant'!O24*$AH23/12,0)</f>
        <v>665.48391000000004</v>
      </c>
      <c r="AT23" s="41">
        <f>IF('Net Plant'!M23&gt;0,'Gross Plant'!P24*$AH23/12,0)</f>
        <v>665.48391000000004</v>
      </c>
      <c r="AU23" s="41">
        <f>IF('Net Plant'!N23&gt;0,'Gross Plant'!Q24*$AH23/12,0)</f>
        <v>665.48391000000004</v>
      </c>
      <c r="AV23" s="41">
        <f>IF('Net Plant'!O23&gt;0,'Gross Plant'!R24*$AH23/12,0)</f>
        <v>665.48391000000004</v>
      </c>
      <c r="AW23" s="41">
        <f>IF('Net Plant'!P23&gt;0,'Gross Plant'!S24*$AH23/12,0)</f>
        <v>665.48391000000004</v>
      </c>
      <c r="AX23" s="41">
        <f>IF('Net Plant'!Q23&gt;0,'Gross Plant'!T24*$AH23/12,0)</f>
        <v>665.48391000000004</v>
      </c>
      <c r="AY23" s="41">
        <f>IF('Net Plant'!R23&gt;0,'Gross Plant'!U24*$AI23/12,0)</f>
        <v>0</v>
      </c>
      <c r="AZ23" s="41">
        <f>IF('Net Plant'!S23&gt;0,'Gross Plant'!V24*$AI23/12,0)</f>
        <v>0</v>
      </c>
      <c r="BA23" s="41">
        <f>IF('Net Plant'!T23&gt;0,'Gross Plant'!W24*$AI23/12,0)</f>
        <v>0</v>
      </c>
      <c r="BB23" s="41">
        <f>IF('Net Plant'!U23&gt;0,'Gross Plant'!X24*$AI23/12,0)</f>
        <v>0</v>
      </c>
      <c r="BC23" s="41">
        <f>IF('Net Plant'!V23&gt;0,'Gross Plant'!Y24*$AI23/12,0)</f>
        <v>0</v>
      </c>
      <c r="BD23" s="41">
        <f>IF('Net Plant'!W23&gt;0,'Gross Plant'!Z24*$AI23/12,0)</f>
        <v>0</v>
      </c>
      <c r="BE23" s="41">
        <f>IF('Net Plant'!X23&gt;0,'Gross Plant'!AA24*$AI23/12,0)</f>
        <v>0</v>
      </c>
      <c r="BF23" s="41">
        <f>IF('Net Plant'!Y23&gt;0,'Gross Plant'!AB24*$AI23/12,0)</f>
        <v>0</v>
      </c>
      <c r="BG23" s="41">
        <f>IF('Net Plant'!Z23&gt;0,'Gross Plant'!AC24*$AI23/12,0)</f>
        <v>0</v>
      </c>
      <c r="BH23" s="41">
        <f>IF('Net Plant'!AA23&gt;0,'Gross Plant'!AD24*$AI23/12,0)</f>
        <v>0</v>
      </c>
      <c r="BI23" s="41">
        <f>IF('Net Plant'!AB23&gt;0,'Gross Plant'!AE24*$AI23/12,0)</f>
        <v>0</v>
      </c>
      <c r="BJ23" s="41">
        <f>IF('Net Plant'!AC23&gt;0,'Gross Plant'!AF24*$AI23/12,0)</f>
        <v>0</v>
      </c>
      <c r="BK23" s="23">
        <f t="shared" si="65"/>
        <v>0</v>
      </c>
      <c r="BL23" s="41"/>
      <c r="BM23" s="31">
        <f>'[20]Retires (Asset and Reserve)'!X20</f>
        <v>0</v>
      </c>
      <c r="BN23" s="31">
        <f>'[20]Retires (Asset and Reserve)'!Y20</f>
        <v>0</v>
      </c>
      <c r="BO23" s="31">
        <f>'[20]Retires (Asset and Reserve)'!Z20</f>
        <v>0</v>
      </c>
      <c r="BP23" s="31">
        <f>'[20]Retires (Asset and Reserve)'!AA20</f>
        <v>0</v>
      </c>
      <c r="BQ23" s="31">
        <f>'[20]Retires (Asset and Reserve)'!AB20</f>
        <v>0</v>
      </c>
      <c r="BR23" s="31">
        <f>'[20]Retires (Asset and Reserve)'!AC20</f>
        <v>0</v>
      </c>
      <c r="BS23" s="31">
        <f>'Gross Plant'!BQ24</f>
        <v>0</v>
      </c>
      <c r="BT23" s="41">
        <f>'Gross Plant'!BR24</f>
        <v>0</v>
      </c>
      <c r="BU23" s="41">
        <f>'Gross Plant'!BS24</f>
        <v>0</v>
      </c>
      <c r="BV23" s="41">
        <f>'Gross Plant'!BT24</f>
        <v>0</v>
      </c>
      <c r="BW23" s="41">
        <f>'Gross Plant'!BU24</f>
        <v>0</v>
      </c>
      <c r="BX23" s="41">
        <f>'Gross Plant'!BV24</f>
        <v>0</v>
      </c>
      <c r="BY23" s="41">
        <f>'Gross Plant'!BW24</f>
        <v>0</v>
      </c>
      <c r="BZ23" s="41">
        <f>'Gross Plant'!BX24</f>
        <v>0</v>
      </c>
      <c r="CA23" s="41">
        <f>'Gross Plant'!BY24</f>
        <v>0</v>
      </c>
      <c r="CB23" s="41">
        <f>'Gross Plant'!BZ24</f>
        <v>0</v>
      </c>
      <c r="CC23" s="41">
        <f>'Gross Plant'!CA24</f>
        <v>0</v>
      </c>
      <c r="CD23" s="41">
        <f>'Gross Plant'!CB24</f>
        <v>0</v>
      </c>
      <c r="CE23" s="41">
        <f>'Gross Plant'!CC24</f>
        <v>0</v>
      </c>
      <c r="CF23" s="41">
        <f>'Gross Plant'!CD24</f>
        <v>0</v>
      </c>
      <c r="CG23" s="41">
        <f>'Gross Plant'!CE24</f>
        <v>0</v>
      </c>
      <c r="CH23" s="41">
        <f>'Gross Plant'!CF24</f>
        <v>0</v>
      </c>
      <c r="CI23" s="41">
        <f>'Gross Plant'!CG24</f>
        <v>0</v>
      </c>
      <c r="CJ23" s="41">
        <f>'Gross Plant'!CH24</f>
        <v>0</v>
      </c>
      <c r="CK23" s="41">
        <f>'Gross Plant'!CI24</f>
        <v>0</v>
      </c>
      <c r="CL23" s="41">
        <f>'Gross Plant'!CJ24</f>
        <v>0</v>
      </c>
      <c r="CM23" s="41">
        <f>'Gross Plant'!CK24</f>
        <v>0</v>
      </c>
      <c r="CN23" s="41"/>
      <c r="CO23" s="31">
        <f>'[20]Transfers (Asset and Reserve)'!Z20</f>
        <v>0</v>
      </c>
      <c r="CP23" s="31">
        <f>'[20]Transfers (Asset and Reserve)'!AA20</f>
        <v>0</v>
      </c>
      <c r="CQ23" s="31">
        <f>'[20]Transfers (Asset and Reserve)'!AB20</f>
        <v>0</v>
      </c>
      <c r="CR23" s="31">
        <f>'[20]Transfers (Asset and Reserve)'!AC20</f>
        <v>0</v>
      </c>
      <c r="CS23" s="31">
        <f>'[20]Transfers (Asset and Reserve)'!AD20</f>
        <v>0</v>
      </c>
      <c r="CT23" s="31">
        <f>'[20]Transfers (Asset and Reserve)'!AE20</f>
        <v>0</v>
      </c>
      <c r="CU23" s="31">
        <v>0</v>
      </c>
      <c r="CV23" s="31">
        <v>0</v>
      </c>
      <c r="CW23" s="31">
        <v>0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/>
      <c r="DQ23" s="41">
        <f>[20]COR!O20</f>
        <v>0</v>
      </c>
      <c r="DR23" s="41">
        <f>[20]COR!P20</f>
        <v>0</v>
      </c>
      <c r="DS23" s="41">
        <f>[20]COR!Q20</f>
        <v>0</v>
      </c>
      <c r="DT23" s="41">
        <f>[20]COR!R20</f>
        <v>0</v>
      </c>
      <c r="DU23" s="41">
        <f>[20]COR!S20</f>
        <v>0</v>
      </c>
      <c r="DV23" s="41">
        <f>[20]COR!T20</f>
        <v>0</v>
      </c>
      <c r="DW23" s="120">
        <f>SUM('Gross Plant'!$AH23:$AM23)/SUM('Gross Plant'!$AH$46:$AM$46)*DW$46</f>
        <v>0</v>
      </c>
      <c r="DX23" s="120">
        <f>SUM('Gross Plant'!$AH23:$AM23)/SUM('Gross Plant'!$AH$46:$AM$46)*DX$46</f>
        <v>0</v>
      </c>
      <c r="DY23" s="120">
        <f>SUM('Gross Plant'!$AH23:$AM23)/SUM('Gross Plant'!$AH$46:$AM$46)*DY$46</f>
        <v>0</v>
      </c>
      <c r="DZ23" s="58">
        <f>-SUM('Gross Plant'!$AH23:$AM23)/SUM('Gross Plant'!$AH$46:$AM$46)*'Capital Spending'!D$6*Reserve!$DW$1</f>
        <v>0</v>
      </c>
      <c r="EA23" s="58">
        <f>-SUM('Gross Plant'!$AH23:$AM23)/SUM('Gross Plant'!$AH$46:$AM$46)*'Capital Spending'!E$6*Reserve!$DW$1</f>
        <v>0</v>
      </c>
      <c r="EB23" s="58">
        <f>-SUM('Gross Plant'!$AH23:$AM23)/SUM('Gross Plant'!$AH$46:$AM$46)*'Capital Spending'!F$6*Reserve!$DW$1</f>
        <v>0</v>
      </c>
      <c r="EC23" s="58">
        <f>-SUM('Gross Plant'!$AH23:$AM23)/SUM('Gross Plant'!$AH$46:$AM$46)*'Capital Spending'!G$6*Reserve!$DW$1</f>
        <v>0</v>
      </c>
      <c r="ED23" s="58">
        <f>-SUM('Gross Plant'!$AH23:$AM23)/SUM('Gross Plant'!$AH$46:$AM$46)*'Capital Spending'!H$6*Reserve!$DW$1</f>
        <v>0</v>
      </c>
      <c r="EE23" s="58">
        <f>-SUM('Gross Plant'!$AH23:$AM23)/SUM('Gross Plant'!$AH$46:$AM$46)*'Capital Spending'!I$6*Reserve!$DW$1</f>
        <v>0</v>
      </c>
      <c r="EF23" s="58">
        <f>-SUM('Gross Plant'!$AH23:$AM23)/SUM('Gross Plant'!$AH$46:$AM$46)*'Capital Spending'!J$6*Reserve!$DW$1</f>
        <v>0</v>
      </c>
      <c r="EG23" s="58">
        <f>-SUM('Gross Plant'!$AH23:$AM23)/SUM('Gross Plant'!$AH$46:$AM$46)*'Capital Spending'!K$6*Reserve!$DW$1</f>
        <v>0</v>
      </c>
      <c r="EH23" s="58">
        <f>-SUM('Gross Plant'!$AH23:$AM23)/SUM('Gross Plant'!$AH$46:$AM$46)*'Capital Spending'!L$6*Reserve!$DW$1</f>
        <v>0</v>
      </c>
      <c r="EI23" s="58">
        <f>-SUM('Gross Plant'!$AH23:$AM23)/SUM('Gross Plant'!$AH$46:$AM$46)*'Capital Spending'!M$6*Reserve!$DW$1</f>
        <v>0</v>
      </c>
      <c r="EJ23" s="58">
        <f>-SUM('Gross Plant'!$AH23:$AM23)/SUM('Gross Plant'!$AH$46:$AM$46)*'Capital Spending'!N$6*Reserve!$DW$1</f>
        <v>0</v>
      </c>
      <c r="EK23" s="58">
        <f>-SUM('Gross Plant'!$AH23:$AM23)/SUM('Gross Plant'!$AH$46:$AM$46)*'Capital Spending'!O$6*Reserve!$DW$1</f>
        <v>0</v>
      </c>
      <c r="EL23" s="58">
        <f>-SUM('Gross Plant'!$AH23:$AM23)/SUM('Gross Plant'!$AH$46:$AM$46)*'Capital Spending'!P$6*Reserve!$DW$1</f>
        <v>0</v>
      </c>
      <c r="EM23" s="58">
        <f>-SUM('Gross Plant'!$AH23:$AM23)/SUM('Gross Plant'!$AH$46:$AM$46)*'Capital Spending'!Q$6*Reserve!$DW$1</f>
        <v>0</v>
      </c>
      <c r="EN23" s="58">
        <f>-SUM('Gross Plant'!$AH23:$AM23)/SUM('Gross Plant'!$AH$46:$AM$46)*'Capital Spending'!R$6*Reserve!$DW$1</f>
        <v>0</v>
      </c>
      <c r="EO23" s="58">
        <f>-SUM('Gross Plant'!$AH23:$AM23)/SUM('Gross Plant'!$AH$46:$AM$46)*'Capital Spending'!S$6*Reserve!$DW$1</f>
        <v>0</v>
      </c>
      <c r="EP23" s="58">
        <f>-SUM('Gross Plant'!$AH23:$AM23)/SUM('Gross Plant'!$AH$46:$AM$46)*'Capital Spending'!T$6*Reserve!$DW$1</f>
        <v>0</v>
      </c>
      <c r="EQ23" s="58">
        <f>-SUM('Gross Plant'!$AH23:$AM23)/SUM('Gross Plant'!$AH$46:$AM$46)*'Capital Spending'!U$6*Reserve!$DW$1</f>
        <v>0</v>
      </c>
    </row>
    <row r="24" spans="1:147">
      <c r="A24" s="49">
        <v>39800</v>
      </c>
      <c r="B24" s="59" t="s">
        <v>19</v>
      </c>
      <c r="C24" s="51">
        <f t="shared" si="35"/>
        <v>39725.756169557702</v>
      </c>
      <c r="D24" s="51">
        <f t="shared" si="36"/>
        <v>40865.167288749995</v>
      </c>
      <c r="E24" s="69">
        <f>'[20]Reserve End Balances'!N21</f>
        <v>37763.730000000003</v>
      </c>
      <c r="F24" s="41">
        <f t="shared" si="37"/>
        <v>38199.210000000006</v>
      </c>
      <c r="G24" s="41">
        <f t="shared" si="38"/>
        <v>38634.69000000001</v>
      </c>
      <c r="H24" s="41">
        <f t="shared" si="39"/>
        <v>39070.170000000013</v>
      </c>
      <c r="I24" s="41">
        <f t="shared" si="40"/>
        <v>39505.650000000016</v>
      </c>
      <c r="J24" s="41">
        <f t="shared" si="41"/>
        <v>39941.130000000019</v>
      </c>
      <c r="K24" s="41">
        <f t="shared" si="42"/>
        <v>40376.610000000022</v>
      </c>
      <c r="L24" s="41">
        <f t="shared" si="43"/>
        <v>40409.180485916688</v>
      </c>
      <c r="M24" s="41">
        <f t="shared" si="44"/>
        <v>40441.750971833353</v>
      </c>
      <c r="N24" s="41">
        <f t="shared" si="45"/>
        <v>40474.321457750018</v>
      </c>
      <c r="O24" s="41">
        <f t="shared" si="46"/>
        <v>40506.891943666684</v>
      </c>
      <c r="P24" s="41">
        <f t="shared" si="47"/>
        <v>40539.462429583349</v>
      </c>
      <c r="Q24" s="41">
        <f t="shared" si="48"/>
        <v>40572.032915500014</v>
      </c>
      <c r="R24" s="41">
        <f t="shared" si="49"/>
        <v>40604.60340141668</v>
      </c>
      <c r="S24" s="41">
        <f t="shared" si="50"/>
        <v>40637.173887333345</v>
      </c>
      <c r="T24" s="41">
        <f t="shared" si="51"/>
        <v>40669.744373250011</v>
      </c>
      <c r="U24" s="41">
        <f t="shared" si="52"/>
        <v>40702.314859166676</v>
      </c>
      <c r="V24" s="41">
        <f t="shared" si="53"/>
        <v>40734.885345083341</v>
      </c>
      <c r="W24" s="41">
        <f t="shared" si="54"/>
        <v>40767.455831000007</v>
      </c>
      <c r="X24" s="41">
        <f t="shared" si="55"/>
        <v>40800.026316916672</v>
      </c>
      <c r="Y24" s="41">
        <f t="shared" si="56"/>
        <v>40832.596802833337</v>
      </c>
      <c r="Z24" s="41">
        <f t="shared" si="57"/>
        <v>40865.167288750003</v>
      </c>
      <c r="AA24" s="41">
        <f t="shared" si="58"/>
        <v>40897.737774666668</v>
      </c>
      <c r="AB24" s="41">
        <f t="shared" si="59"/>
        <v>40930.308260583333</v>
      </c>
      <c r="AC24" s="41">
        <f t="shared" si="60"/>
        <v>40962.878746499999</v>
      </c>
      <c r="AD24" s="41">
        <f t="shared" si="61"/>
        <v>40995.449232416664</v>
      </c>
      <c r="AE24" s="41">
        <f t="shared" si="62"/>
        <v>41028.019718333329</v>
      </c>
      <c r="AF24" s="41">
        <f t="shared" si="63"/>
        <v>41060.590204249995</v>
      </c>
      <c r="AG24" s="23">
        <f t="shared" si="64"/>
        <v>40865</v>
      </c>
      <c r="AH24" s="80">
        <f>'[25]KY Depreciation Rates_03-2'!$G20</f>
        <v>5.2900000000000003E-2</v>
      </c>
      <c r="AI24" s="80">
        <f>'[25]KY Depreciation Rates_03-2'!$G20</f>
        <v>5.2900000000000003E-2</v>
      </c>
      <c r="AJ24" s="31">
        <f>'[20]Additions (Asset and Reserve)'!AA21</f>
        <v>435.48</v>
      </c>
      <c r="AK24" s="31">
        <f>'[20]Additions (Asset and Reserve)'!AB21</f>
        <v>435.48</v>
      </c>
      <c r="AL24" s="31">
        <f>'[20]Additions (Asset and Reserve)'!AC21</f>
        <v>435.48</v>
      </c>
      <c r="AM24" s="31">
        <f>'[20]Additions (Asset and Reserve)'!AD21</f>
        <v>435.48</v>
      </c>
      <c r="AN24" s="31">
        <f>'[20]Additions (Asset and Reserve)'!AE21</f>
        <v>435.48</v>
      </c>
      <c r="AO24" s="31">
        <f>'[20]Additions (Asset and Reserve)'!AF21</f>
        <v>435.48</v>
      </c>
      <c r="AP24" s="41">
        <f>IF('Net Plant'!I24&gt;0,'Gross Plant'!L25*$AH24/12,0)</f>
        <v>32.570485916666669</v>
      </c>
      <c r="AQ24" s="41">
        <f>IF('Net Plant'!J24&gt;0,'Gross Plant'!M25*$AH24/12,0)</f>
        <v>32.570485916666669</v>
      </c>
      <c r="AR24" s="41">
        <f>IF('Net Plant'!K24&gt;0,'Gross Plant'!N25*$AH24/12,0)</f>
        <v>32.570485916666669</v>
      </c>
      <c r="AS24" s="41">
        <f>IF('Net Plant'!L24&gt;0,'Gross Plant'!O25*$AH24/12,0)</f>
        <v>32.570485916666669</v>
      </c>
      <c r="AT24" s="41">
        <f>IF('Net Plant'!M24&gt;0,'Gross Plant'!P25*$AH24/12,0)</f>
        <v>32.570485916666669</v>
      </c>
      <c r="AU24" s="41">
        <f>IF('Net Plant'!N24&gt;0,'Gross Plant'!Q25*$AH24/12,0)</f>
        <v>32.570485916666669</v>
      </c>
      <c r="AV24" s="41">
        <f>IF('Net Plant'!O24&gt;0,'Gross Plant'!R25*$AH24/12,0)</f>
        <v>32.570485916666669</v>
      </c>
      <c r="AW24" s="41">
        <f>IF('Net Plant'!P24&gt;0,'Gross Plant'!S25*$AH24/12,0)</f>
        <v>32.570485916666669</v>
      </c>
      <c r="AX24" s="41">
        <f>IF('Net Plant'!Q24&gt;0,'Gross Plant'!T25*$AH24/12,0)</f>
        <v>32.570485916666669</v>
      </c>
      <c r="AY24" s="41">
        <f>IF('Net Plant'!R24&gt;0,'Gross Plant'!U25*$AI24/12,0)</f>
        <v>32.570485916666669</v>
      </c>
      <c r="AZ24" s="41">
        <f>IF('Net Plant'!S24&gt;0,'Gross Plant'!V25*$AI24/12,0)</f>
        <v>32.570485916666669</v>
      </c>
      <c r="BA24" s="41">
        <f>IF('Net Plant'!T24&gt;0,'Gross Plant'!W25*$AI24/12,0)</f>
        <v>32.570485916666669</v>
      </c>
      <c r="BB24" s="41">
        <f>IF('Net Plant'!U24&gt;0,'Gross Plant'!X25*$AI24/12,0)</f>
        <v>32.570485916666669</v>
      </c>
      <c r="BC24" s="41">
        <f>IF('Net Plant'!V24&gt;0,'Gross Plant'!Y25*$AI24/12,0)</f>
        <v>32.570485916666669</v>
      </c>
      <c r="BD24" s="41">
        <f>IF('Net Plant'!W24&gt;0,'Gross Plant'!Z25*$AI24/12,0)</f>
        <v>32.570485916666669</v>
      </c>
      <c r="BE24" s="41">
        <f>IF('Net Plant'!X24&gt;0,'Gross Plant'!AA25*$AI24/12,0)</f>
        <v>32.570485916666669</v>
      </c>
      <c r="BF24" s="41">
        <f>IF('Net Plant'!Y24&gt;0,'Gross Plant'!AB25*$AI24/12,0)</f>
        <v>32.570485916666669</v>
      </c>
      <c r="BG24" s="41">
        <f>IF('Net Plant'!Z24&gt;0,'Gross Plant'!AC25*$AI24/12,0)</f>
        <v>32.570485916666669</v>
      </c>
      <c r="BH24" s="41">
        <f>IF('Net Plant'!AA24&gt;0,'Gross Plant'!AD25*$AI24/12,0)</f>
        <v>32.570485916666669</v>
      </c>
      <c r="BI24" s="41">
        <f>IF('Net Plant'!AB24&gt;0,'Gross Plant'!AE25*$AI24/12,0)</f>
        <v>32.570485916666669</v>
      </c>
      <c r="BJ24" s="41">
        <f>IF('Net Plant'!AC24&gt;0,'Gross Plant'!AF25*$AI24/12,0)</f>
        <v>32.570485916666669</v>
      </c>
      <c r="BK24" s="23">
        <f t="shared" si="65"/>
        <v>390.84583099999992</v>
      </c>
      <c r="BL24" s="41"/>
      <c r="BM24" s="31">
        <f>'[20]Retires (Asset and Reserve)'!X21</f>
        <v>0</v>
      </c>
      <c r="BN24" s="31">
        <f>'[20]Retires (Asset and Reserve)'!Y21</f>
        <v>0</v>
      </c>
      <c r="BO24" s="31">
        <f>'[20]Retires (Asset and Reserve)'!Z21</f>
        <v>0</v>
      </c>
      <c r="BP24" s="31">
        <f>'[20]Retires (Asset and Reserve)'!AA21</f>
        <v>0</v>
      </c>
      <c r="BQ24" s="31">
        <f>'[20]Retires (Asset and Reserve)'!AB21</f>
        <v>0</v>
      </c>
      <c r="BR24" s="31">
        <f>'[20]Retires (Asset and Reserve)'!AC21</f>
        <v>0</v>
      </c>
      <c r="BS24" s="31">
        <f>'Gross Plant'!BQ25</f>
        <v>0</v>
      </c>
      <c r="BT24" s="41">
        <f>'Gross Plant'!BR25</f>
        <v>0</v>
      </c>
      <c r="BU24" s="41">
        <f>'Gross Plant'!BS25</f>
        <v>0</v>
      </c>
      <c r="BV24" s="41">
        <f>'Gross Plant'!BT25</f>
        <v>0</v>
      </c>
      <c r="BW24" s="41">
        <f>'Gross Plant'!BU25</f>
        <v>0</v>
      </c>
      <c r="BX24" s="41">
        <f>'Gross Plant'!BV25</f>
        <v>0</v>
      </c>
      <c r="BY24" s="41">
        <f>'Gross Plant'!BW25</f>
        <v>0</v>
      </c>
      <c r="BZ24" s="41">
        <f>'Gross Plant'!BX25</f>
        <v>0</v>
      </c>
      <c r="CA24" s="41">
        <f>'Gross Plant'!BY25</f>
        <v>0</v>
      </c>
      <c r="CB24" s="41">
        <f>'Gross Plant'!BZ25</f>
        <v>0</v>
      </c>
      <c r="CC24" s="41">
        <f>'Gross Plant'!CA25</f>
        <v>0</v>
      </c>
      <c r="CD24" s="41">
        <f>'Gross Plant'!CB25</f>
        <v>0</v>
      </c>
      <c r="CE24" s="41">
        <f>'Gross Plant'!CC25</f>
        <v>0</v>
      </c>
      <c r="CF24" s="41">
        <f>'Gross Plant'!CD25</f>
        <v>0</v>
      </c>
      <c r="CG24" s="41">
        <f>'Gross Plant'!CE25</f>
        <v>0</v>
      </c>
      <c r="CH24" s="41">
        <f>'Gross Plant'!CF25</f>
        <v>0</v>
      </c>
      <c r="CI24" s="41">
        <f>'Gross Plant'!CG25</f>
        <v>0</v>
      </c>
      <c r="CJ24" s="41">
        <f>'Gross Plant'!CH25</f>
        <v>0</v>
      </c>
      <c r="CK24" s="41">
        <f>'Gross Plant'!CI25</f>
        <v>0</v>
      </c>
      <c r="CL24" s="41">
        <f>'Gross Plant'!CJ25</f>
        <v>0</v>
      </c>
      <c r="CM24" s="41">
        <f>'Gross Plant'!CK25</f>
        <v>0</v>
      </c>
      <c r="CN24" s="41"/>
      <c r="CO24" s="31">
        <f>'[20]Transfers (Asset and Reserve)'!Z21</f>
        <v>0</v>
      </c>
      <c r="CP24" s="31">
        <f>'[20]Transfers (Asset and Reserve)'!AA21</f>
        <v>0</v>
      </c>
      <c r="CQ24" s="31">
        <f>'[20]Transfers (Asset and Reserve)'!AB21</f>
        <v>0</v>
      </c>
      <c r="CR24" s="31">
        <f>'[20]Transfers (Asset and Reserve)'!AC21</f>
        <v>0</v>
      </c>
      <c r="CS24" s="31">
        <f>'[20]Transfers (Asset and Reserve)'!AD21</f>
        <v>0</v>
      </c>
      <c r="CT24" s="31">
        <f>'[20]Transfers (Asset and Reserve)'!AE21</f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/>
      <c r="DQ24" s="41">
        <f>[20]COR!O21</f>
        <v>0</v>
      </c>
      <c r="DR24" s="41">
        <f>[20]COR!P21</f>
        <v>0</v>
      </c>
      <c r="DS24" s="41">
        <f>[20]COR!Q21</f>
        <v>0</v>
      </c>
      <c r="DT24" s="41">
        <f>[20]COR!R21</f>
        <v>0</v>
      </c>
      <c r="DU24" s="41">
        <f>[20]COR!S21</f>
        <v>0</v>
      </c>
      <c r="DV24" s="41">
        <f>[20]COR!T21</f>
        <v>0</v>
      </c>
      <c r="DW24" s="120">
        <f>SUM('Gross Plant'!$AH24:$AM24)/SUM('Gross Plant'!$AH$46:$AM$46)*DW$46</f>
        <v>0</v>
      </c>
      <c r="DX24" s="120">
        <f>SUM('Gross Plant'!$AH24:$AM24)/SUM('Gross Plant'!$AH$46:$AM$46)*DX$46</f>
        <v>0</v>
      </c>
      <c r="DY24" s="120">
        <f>SUM('Gross Plant'!$AH24:$AM24)/SUM('Gross Plant'!$AH$46:$AM$46)*DY$46</f>
        <v>0</v>
      </c>
      <c r="DZ24" s="58">
        <f>-SUM('Gross Plant'!$AH24:$AM24)/SUM('Gross Plant'!$AH$46:$AM$46)*'Capital Spending'!D$6*Reserve!$DW$1</f>
        <v>0</v>
      </c>
      <c r="EA24" s="58">
        <f>-SUM('Gross Plant'!$AH24:$AM24)/SUM('Gross Plant'!$AH$46:$AM$46)*'Capital Spending'!E$6*Reserve!$DW$1</f>
        <v>0</v>
      </c>
      <c r="EB24" s="58">
        <f>-SUM('Gross Plant'!$AH24:$AM24)/SUM('Gross Plant'!$AH$46:$AM$46)*'Capital Spending'!F$6*Reserve!$DW$1</f>
        <v>0</v>
      </c>
      <c r="EC24" s="58">
        <f>-SUM('Gross Plant'!$AH24:$AM24)/SUM('Gross Plant'!$AH$46:$AM$46)*'Capital Spending'!G$6*Reserve!$DW$1</f>
        <v>0</v>
      </c>
      <c r="ED24" s="58">
        <f>-SUM('Gross Plant'!$AH24:$AM24)/SUM('Gross Plant'!$AH$46:$AM$46)*'Capital Spending'!H$6*Reserve!$DW$1</f>
        <v>0</v>
      </c>
      <c r="EE24" s="58">
        <f>-SUM('Gross Plant'!$AH24:$AM24)/SUM('Gross Plant'!$AH$46:$AM$46)*'Capital Spending'!I$6*Reserve!$DW$1</f>
        <v>0</v>
      </c>
      <c r="EF24" s="58">
        <f>-SUM('Gross Plant'!$AH24:$AM24)/SUM('Gross Plant'!$AH$46:$AM$46)*'Capital Spending'!J$6*Reserve!$DW$1</f>
        <v>0</v>
      </c>
      <c r="EG24" s="58">
        <f>-SUM('Gross Plant'!$AH24:$AM24)/SUM('Gross Plant'!$AH$46:$AM$46)*'Capital Spending'!K$6*Reserve!$DW$1</f>
        <v>0</v>
      </c>
      <c r="EH24" s="58">
        <f>-SUM('Gross Plant'!$AH24:$AM24)/SUM('Gross Plant'!$AH$46:$AM$46)*'Capital Spending'!L$6*Reserve!$DW$1</f>
        <v>0</v>
      </c>
      <c r="EI24" s="58">
        <f>-SUM('Gross Plant'!$AH24:$AM24)/SUM('Gross Plant'!$AH$46:$AM$46)*'Capital Spending'!M$6*Reserve!$DW$1</f>
        <v>0</v>
      </c>
      <c r="EJ24" s="58">
        <f>-SUM('Gross Plant'!$AH24:$AM24)/SUM('Gross Plant'!$AH$46:$AM$46)*'Capital Spending'!N$6*Reserve!$DW$1</f>
        <v>0</v>
      </c>
      <c r="EK24" s="58">
        <f>-SUM('Gross Plant'!$AH24:$AM24)/SUM('Gross Plant'!$AH$46:$AM$46)*'Capital Spending'!O$6*Reserve!$DW$1</f>
        <v>0</v>
      </c>
      <c r="EL24" s="58">
        <f>-SUM('Gross Plant'!$AH24:$AM24)/SUM('Gross Plant'!$AH$46:$AM$46)*'Capital Spending'!P$6*Reserve!$DW$1</f>
        <v>0</v>
      </c>
      <c r="EM24" s="58">
        <f>-SUM('Gross Plant'!$AH24:$AM24)/SUM('Gross Plant'!$AH$46:$AM$46)*'Capital Spending'!Q$6*Reserve!$DW$1</f>
        <v>0</v>
      </c>
      <c r="EN24" s="58">
        <f>-SUM('Gross Plant'!$AH24:$AM24)/SUM('Gross Plant'!$AH$46:$AM$46)*'Capital Spending'!R$6*Reserve!$DW$1</f>
        <v>0</v>
      </c>
      <c r="EO24" s="58">
        <f>-SUM('Gross Plant'!$AH24:$AM24)/SUM('Gross Plant'!$AH$46:$AM$46)*'Capital Spending'!S$6*Reserve!$DW$1</f>
        <v>0</v>
      </c>
      <c r="EP24" s="58">
        <f>-SUM('Gross Plant'!$AH24:$AM24)/SUM('Gross Plant'!$AH$46:$AM$46)*'Capital Spending'!T$6*Reserve!$DW$1</f>
        <v>0</v>
      </c>
      <c r="EQ24" s="58">
        <f>-SUM('Gross Plant'!$AH24:$AM24)/SUM('Gross Plant'!$AH$46:$AM$46)*'Capital Spending'!U$6*Reserve!$DW$1</f>
        <v>0</v>
      </c>
    </row>
    <row r="25" spans="1:147">
      <c r="A25" s="83">
        <v>39820</v>
      </c>
      <c r="B25" t="s">
        <v>198</v>
      </c>
      <c r="C25" s="51">
        <f t="shared" si="35"/>
        <v>1725.9728709807698</v>
      </c>
      <c r="D25" s="51">
        <f t="shared" si="36"/>
        <v>7697.3175261346187</v>
      </c>
      <c r="E25" s="69">
        <f>'[20]Reserve End Balances'!N22</f>
        <v>492.83</v>
      </c>
      <c r="F25" s="41">
        <f t="shared" si="37"/>
        <v>510.53</v>
      </c>
      <c r="G25" s="41">
        <f t="shared" si="38"/>
        <v>528.23</v>
      </c>
      <c r="H25" s="41">
        <f t="shared" si="39"/>
        <v>545.93000000000006</v>
      </c>
      <c r="I25" s="41">
        <f t="shared" si="40"/>
        <v>563.63000000000011</v>
      </c>
      <c r="J25" s="41">
        <f t="shared" si="41"/>
        <v>581.33000000000015</v>
      </c>
      <c r="K25" s="41">
        <f t="shared" si="42"/>
        <v>599.0300000000002</v>
      </c>
      <c r="L25" s="41">
        <f t="shared" si="43"/>
        <v>1314.3613010833337</v>
      </c>
      <c r="M25" s="41">
        <f t="shared" si="44"/>
        <v>2029.6926021666673</v>
      </c>
      <c r="N25" s="41">
        <f t="shared" si="45"/>
        <v>2745.0239032500008</v>
      </c>
      <c r="O25" s="41">
        <f t="shared" si="46"/>
        <v>3460.3552043333343</v>
      </c>
      <c r="P25" s="41">
        <f t="shared" si="47"/>
        <v>4175.6865054166674</v>
      </c>
      <c r="Q25" s="41">
        <f t="shared" si="48"/>
        <v>4891.0178065000009</v>
      </c>
      <c r="R25" s="41">
        <f t="shared" si="49"/>
        <v>5606.3491075833344</v>
      </c>
      <c r="S25" s="41">
        <f t="shared" si="50"/>
        <v>6321.680408666668</v>
      </c>
      <c r="T25" s="41">
        <f t="shared" si="51"/>
        <v>7037.0117097500015</v>
      </c>
      <c r="U25" s="41">
        <f t="shared" si="52"/>
        <v>7752.343010833335</v>
      </c>
      <c r="V25" s="41">
        <f t="shared" si="53"/>
        <v>7752.343010833335</v>
      </c>
      <c r="W25" s="41">
        <f t="shared" si="54"/>
        <v>7752.343010833335</v>
      </c>
      <c r="X25" s="41">
        <f t="shared" si="55"/>
        <v>7752.343010833335</v>
      </c>
      <c r="Y25" s="41">
        <f t="shared" si="56"/>
        <v>7752.343010833335</v>
      </c>
      <c r="Z25" s="41">
        <f t="shared" si="57"/>
        <v>7752.343010833335</v>
      </c>
      <c r="AA25" s="41">
        <f t="shared" si="58"/>
        <v>7752.343010833335</v>
      </c>
      <c r="AB25" s="41">
        <f t="shared" si="59"/>
        <v>7752.343010833335</v>
      </c>
      <c r="AC25" s="41">
        <f t="shared" si="60"/>
        <v>7752.343010833335</v>
      </c>
      <c r="AD25" s="41">
        <f t="shared" si="61"/>
        <v>7752.343010833335</v>
      </c>
      <c r="AE25" s="41">
        <f t="shared" si="62"/>
        <v>7752.343010833335</v>
      </c>
      <c r="AF25" s="41">
        <f t="shared" si="63"/>
        <v>7752.343010833335</v>
      </c>
      <c r="AG25" s="23">
        <f t="shared" si="64"/>
        <v>7697</v>
      </c>
      <c r="AH25" s="80">
        <f>'[25]KY Depreciation Rates_03-2'!$G22</f>
        <v>5.2900000000000003E-2</v>
      </c>
      <c r="AI25" s="80">
        <f>'[25]KY Depreciation Rates_03-2'!$G22</f>
        <v>5.2900000000000003E-2</v>
      </c>
      <c r="AJ25" s="31">
        <f>'[20]Additions (Asset and Reserve)'!AA22</f>
        <v>17.7</v>
      </c>
      <c r="AK25" s="31">
        <f>'[20]Additions (Asset and Reserve)'!AB22</f>
        <v>17.7</v>
      </c>
      <c r="AL25" s="31">
        <f>'[20]Additions (Asset and Reserve)'!AC22</f>
        <v>17.7</v>
      </c>
      <c r="AM25" s="31">
        <f>'[20]Additions (Asset and Reserve)'!AD22</f>
        <v>17.7</v>
      </c>
      <c r="AN25" s="31">
        <f>'[20]Additions (Asset and Reserve)'!AE22</f>
        <v>17.7</v>
      </c>
      <c r="AO25" s="31">
        <f>'[20]Additions (Asset and Reserve)'!AF22</f>
        <v>17.7</v>
      </c>
      <c r="AP25" s="41">
        <f>IF('Net Plant'!I25&gt;0,'Gross Plant'!L26*$AH25/12,0)</f>
        <v>715.33130108333341</v>
      </c>
      <c r="AQ25" s="41">
        <f>IF('Net Plant'!J25&gt;0,'Gross Plant'!M26*$AH25/12,0)</f>
        <v>715.33130108333341</v>
      </c>
      <c r="AR25" s="41">
        <f>IF('Net Plant'!K25&gt;0,'Gross Plant'!N26*$AH25/12,0)</f>
        <v>715.33130108333341</v>
      </c>
      <c r="AS25" s="41">
        <f>IF('Net Plant'!L25&gt;0,'Gross Plant'!O26*$AH25/12,0)</f>
        <v>715.33130108333341</v>
      </c>
      <c r="AT25" s="41">
        <f>IF('Net Plant'!M25&gt;0,'Gross Plant'!P26*$AH25/12,0)</f>
        <v>715.33130108333341</v>
      </c>
      <c r="AU25" s="41">
        <f>IF('Net Plant'!N25&gt;0,'Gross Plant'!Q26*$AH25/12,0)</f>
        <v>715.33130108333341</v>
      </c>
      <c r="AV25" s="41">
        <f>IF('Net Plant'!O25&gt;0,'Gross Plant'!R26*$AH25/12,0)</f>
        <v>715.33130108333341</v>
      </c>
      <c r="AW25" s="41">
        <f>IF('Net Plant'!P25&gt;0,'Gross Plant'!S26*$AH25/12,0)</f>
        <v>715.33130108333341</v>
      </c>
      <c r="AX25" s="41">
        <f>IF('Net Plant'!Q25&gt;0,'Gross Plant'!T26*$AH25/12,0)</f>
        <v>715.33130108333341</v>
      </c>
      <c r="AY25" s="41">
        <f>IF('Net Plant'!R25&gt;0,'Gross Plant'!U26*$AI25/12,0)</f>
        <v>715.33130108333341</v>
      </c>
      <c r="AZ25" s="41">
        <f>IF('Net Plant'!S25&gt;0,'Gross Plant'!V26*$AI25/12,0)</f>
        <v>0</v>
      </c>
      <c r="BA25" s="41">
        <f>IF('Net Plant'!T25&gt;0,'Gross Plant'!W26*$AI25/12,0)</f>
        <v>0</v>
      </c>
      <c r="BB25" s="41">
        <f>IF('Net Plant'!U25&gt;0,'Gross Plant'!X26*$AI25/12,0)</f>
        <v>0</v>
      </c>
      <c r="BC25" s="41">
        <f>IF('Net Plant'!V25&gt;0,'Gross Plant'!Y26*$AI25/12,0)</f>
        <v>0</v>
      </c>
      <c r="BD25" s="41">
        <f>IF('Net Plant'!W25&gt;0,'Gross Plant'!Z26*$AI25/12,0)</f>
        <v>0</v>
      </c>
      <c r="BE25" s="41">
        <f>IF('Net Plant'!X25&gt;0,'Gross Plant'!AA26*$AI25/12,0)</f>
        <v>0</v>
      </c>
      <c r="BF25" s="41">
        <f>IF('Net Plant'!Y25&gt;0,'Gross Plant'!AB26*$AI25/12,0)</f>
        <v>0</v>
      </c>
      <c r="BG25" s="41">
        <f>IF('Net Plant'!Z25&gt;0,'Gross Plant'!AC26*$AI25/12,0)</f>
        <v>0</v>
      </c>
      <c r="BH25" s="41">
        <f>IF('Net Plant'!AA25&gt;0,'Gross Plant'!AD26*$AI25/12,0)</f>
        <v>0</v>
      </c>
      <c r="BI25" s="41">
        <f>IF('Net Plant'!AB25&gt;0,'Gross Plant'!AE26*$AI25/12,0)</f>
        <v>0</v>
      </c>
      <c r="BJ25" s="41">
        <f>IF('Net Plant'!AC25&gt;0,'Gross Plant'!AF26*$AI25/12,0)</f>
        <v>0</v>
      </c>
      <c r="BK25" s="23">
        <f t="shared" si="65"/>
        <v>715.33130108333341</v>
      </c>
      <c r="BL25" s="41"/>
      <c r="BM25" s="31">
        <f>'[20]Retires (Asset and Reserve)'!X22</f>
        <v>0</v>
      </c>
      <c r="BN25" s="31">
        <f>'[20]Retires (Asset and Reserve)'!Y22</f>
        <v>0</v>
      </c>
      <c r="BO25" s="31">
        <f>'[20]Retires (Asset and Reserve)'!Z22</f>
        <v>0</v>
      </c>
      <c r="BP25" s="31">
        <f>'[20]Retires (Asset and Reserve)'!AA22</f>
        <v>0</v>
      </c>
      <c r="BQ25" s="31">
        <f>'[20]Retires (Asset and Reserve)'!AB22</f>
        <v>0</v>
      </c>
      <c r="BR25" s="31">
        <f>'[20]Retires (Asset and Reserve)'!AC22</f>
        <v>0</v>
      </c>
      <c r="BS25" s="31">
        <f>'Gross Plant'!BQ26</f>
        <v>0</v>
      </c>
      <c r="BT25" s="41">
        <f>'Gross Plant'!BR26</f>
        <v>0</v>
      </c>
      <c r="BU25" s="41">
        <f>'Gross Plant'!BS26</f>
        <v>0</v>
      </c>
      <c r="BV25" s="41">
        <f>'Gross Plant'!BT26</f>
        <v>0</v>
      </c>
      <c r="BW25" s="41">
        <f>'Gross Plant'!BU26</f>
        <v>0</v>
      </c>
      <c r="BX25" s="41">
        <f>'Gross Plant'!BV26</f>
        <v>0</v>
      </c>
      <c r="BY25" s="41">
        <f>'Gross Plant'!BW26</f>
        <v>0</v>
      </c>
      <c r="BZ25" s="41">
        <f>'Gross Plant'!BX26</f>
        <v>0</v>
      </c>
      <c r="CA25" s="41">
        <f>'Gross Plant'!BY26</f>
        <v>0</v>
      </c>
      <c r="CB25" s="41">
        <f>'Gross Plant'!BZ26</f>
        <v>0</v>
      </c>
      <c r="CC25" s="41">
        <f>'Gross Plant'!CA26</f>
        <v>0</v>
      </c>
      <c r="CD25" s="41">
        <f>'Gross Plant'!CB26</f>
        <v>0</v>
      </c>
      <c r="CE25" s="41">
        <f>'Gross Plant'!CC26</f>
        <v>0</v>
      </c>
      <c r="CF25" s="41">
        <f>'Gross Plant'!CD26</f>
        <v>0</v>
      </c>
      <c r="CG25" s="41">
        <f>'Gross Plant'!CE26</f>
        <v>0</v>
      </c>
      <c r="CH25" s="41">
        <f>'Gross Plant'!CF26</f>
        <v>0</v>
      </c>
      <c r="CI25" s="41">
        <f>'Gross Plant'!CG26</f>
        <v>0</v>
      </c>
      <c r="CJ25" s="41">
        <f>'Gross Plant'!CH26</f>
        <v>0</v>
      </c>
      <c r="CK25" s="41">
        <f>'Gross Plant'!CI26</f>
        <v>0</v>
      </c>
      <c r="CL25" s="41">
        <f>'Gross Plant'!CJ26</f>
        <v>0</v>
      </c>
      <c r="CM25" s="41">
        <f>'Gross Plant'!CK26</f>
        <v>0</v>
      </c>
      <c r="CN25" s="41"/>
      <c r="CO25" s="31">
        <f>'[20]Transfers (Asset and Reserve)'!Z22</f>
        <v>0</v>
      </c>
      <c r="CP25" s="31">
        <f>'[20]Transfers (Asset and Reserve)'!AA22</f>
        <v>0</v>
      </c>
      <c r="CQ25" s="31">
        <f>'[20]Transfers (Asset and Reserve)'!AB22</f>
        <v>0</v>
      </c>
      <c r="CR25" s="31">
        <f>'[20]Transfers (Asset and Reserve)'!AC22</f>
        <v>0</v>
      </c>
      <c r="CS25" s="31">
        <f>'[20]Transfers (Asset and Reserve)'!AD22</f>
        <v>0</v>
      </c>
      <c r="CT25" s="31">
        <f>'[20]Transfers (Asset and Reserve)'!AE22</f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/>
      <c r="DQ25" s="41">
        <f>[20]COR!O22</f>
        <v>0</v>
      </c>
      <c r="DR25" s="41">
        <f>[20]COR!P22</f>
        <v>0</v>
      </c>
      <c r="DS25" s="41">
        <f>[20]COR!Q22</f>
        <v>0</v>
      </c>
      <c r="DT25" s="41">
        <f>[20]COR!R22</f>
        <v>0</v>
      </c>
      <c r="DU25" s="41">
        <f>[20]COR!S22</f>
        <v>0</v>
      </c>
      <c r="DV25" s="41">
        <f>[20]COR!T22</f>
        <v>0</v>
      </c>
      <c r="DW25" s="120">
        <f>SUM('Gross Plant'!$AH25:$AM25)/SUM('Gross Plant'!$AH$46:$AM$46)*DW$46</f>
        <v>0</v>
      </c>
      <c r="DX25" s="120">
        <f>SUM('Gross Plant'!$AH25:$AM25)/SUM('Gross Plant'!$AH$46:$AM$46)*DX$46</f>
        <v>0</v>
      </c>
      <c r="DY25" s="120">
        <f>SUM('Gross Plant'!$AH25:$AM25)/SUM('Gross Plant'!$AH$46:$AM$46)*DY$46</f>
        <v>0</v>
      </c>
      <c r="DZ25" s="58">
        <f>-SUM('Gross Plant'!$AH25:$AM25)/SUM('Gross Plant'!$AH$46:$AM$46)*'Capital Spending'!D$6*Reserve!$DW$1</f>
        <v>0</v>
      </c>
      <c r="EA25" s="58">
        <f>-SUM('Gross Plant'!$AH25:$AM25)/SUM('Gross Plant'!$AH$46:$AM$46)*'Capital Spending'!E$6*Reserve!$DW$1</f>
        <v>0</v>
      </c>
      <c r="EB25" s="58">
        <f>-SUM('Gross Plant'!$AH25:$AM25)/SUM('Gross Plant'!$AH$46:$AM$46)*'Capital Spending'!F$6*Reserve!$DW$1</f>
        <v>0</v>
      </c>
      <c r="EC25" s="58">
        <f>-SUM('Gross Plant'!$AH25:$AM25)/SUM('Gross Plant'!$AH$46:$AM$46)*'Capital Spending'!G$6*Reserve!$DW$1</f>
        <v>0</v>
      </c>
      <c r="ED25" s="58">
        <f>-SUM('Gross Plant'!$AH25:$AM25)/SUM('Gross Plant'!$AH$46:$AM$46)*'Capital Spending'!H$6*Reserve!$DW$1</f>
        <v>0</v>
      </c>
      <c r="EE25" s="58">
        <f>-SUM('Gross Plant'!$AH25:$AM25)/SUM('Gross Plant'!$AH$46:$AM$46)*'Capital Spending'!I$6*Reserve!$DW$1</f>
        <v>0</v>
      </c>
      <c r="EF25" s="58">
        <f>-SUM('Gross Plant'!$AH25:$AM25)/SUM('Gross Plant'!$AH$46:$AM$46)*'Capital Spending'!J$6*Reserve!$DW$1</f>
        <v>0</v>
      </c>
      <c r="EG25" s="58">
        <f>-SUM('Gross Plant'!$AH25:$AM25)/SUM('Gross Plant'!$AH$46:$AM$46)*'Capital Spending'!K$6*Reserve!$DW$1</f>
        <v>0</v>
      </c>
      <c r="EH25" s="58">
        <f>-SUM('Gross Plant'!$AH25:$AM25)/SUM('Gross Plant'!$AH$46:$AM$46)*'Capital Spending'!L$6*Reserve!$DW$1</f>
        <v>0</v>
      </c>
      <c r="EI25" s="58">
        <f>-SUM('Gross Plant'!$AH25:$AM25)/SUM('Gross Plant'!$AH$46:$AM$46)*'Capital Spending'!M$6*Reserve!$DW$1</f>
        <v>0</v>
      </c>
      <c r="EJ25" s="58">
        <f>-SUM('Gross Plant'!$AH25:$AM25)/SUM('Gross Plant'!$AH$46:$AM$46)*'Capital Spending'!N$6*Reserve!$DW$1</f>
        <v>0</v>
      </c>
      <c r="EK25" s="58">
        <f>-SUM('Gross Plant'!$AH25:$AM25)/SUM('Gross Plant'!$AH$46:$AM$46)*'Capital Spending'!O$6*Reserve!$DW$1</f>
        <v>0</v>
      </c>
      <c r="EL25" s="58">
        <f>-SUM('Gross Plant'!$AH25:$AM25)/SUM('Gross Plant'!$AH$46:$AM$46)*'Capital Spending'!P$6*Reserve!$DW$1</f>
        <v>0</v>
      </c>
      <c r="EM25" s="58">
        <f>-SUM('Gross Plant'!$AH25:$AM25)/SUM('Gross Plant'!$AH$46:$AM$46)*'Capital Spending'!Q$6*Reserve!$DW$1</f>
        <v>0</v>
      </c>
      <c r="EN25" s="58">
        <f>-SUM('Gross Plant'!$AH25:$AM25)/SUM('Gross Plant'!$AH$46:$AM$46)*'Capital Spending'!R$6*Reserve!$DW$1</f>
        <v>0</v>
      </c>
      <c r="EO25" s="58">
        <f>-SUM('Gross Plant'!$AH25:$AM25)/SUM('Gross Plant'!$AH$46:$AM$46)*'Capital Spending'!S$6*Reserve!$DW$1</f>
        <v>0</v>
      </c>
      <c r="EP25" s="58">
        <f>-SUM('Gross Plant'!$AH25:$AM25)/SUM('Gross Plant'!$AH$46:$AM$46)*'Capital Spending'!T$6*Reserve!$DW$1</f>
        <v>0</v>
      </c>
      <c r="EQ25" s="58">
        <f>-SUM('Gross Plant'!$AH25:$AM25)/SUM('Gross Plant'!$AH$46:$AM$46)*'Capital Spending'!U$6*Reserve!$DW$1</f>
        <v>0</v>
      </c>
    </row>
    <row r="26" spans="1:147">
      <c r="A26" s="49">
        <v>39900</v>
      </c>
      <c r="B26" s="59" t="s">
        <v>20</v>
      </c>
      <c r="C26" s="51">
        <f t="shared" si="35"/>
        <v>164534.10307692311</v>
      </c>
      <c r="D26" s="51">
        <f t="shared" si="36"/>
        <v>164784.07000000004</v>
      </c>
      <c r="E26" s="69">
        <f>'[20]Reserve End Balances'!N23</f>
        <v>163851.57999999999</v>
      </c>
      <c r="F26" s="41">
        <f t="shared" si="37"/>
        <v>164008.51999999999</v>
      </c>
      <c r="G26" s="41">
        <f t="shared" si="38"/>
        <v>164165.46</v>
      </c>
      <c r="H26" s="41">
        <f t="shared" si="39"/>
        <v>164322.4</v>
      </c>
      <c r="I26" s="41">
        <f t="shared" si="40"/>
        <v>164476.57</v>
      </c>
      <c r="J26" s="41">
        <f t="shared" si="41"/>
        <v>164630.32</v>
      </c>
      <c r="K26" s="41">
        <f t="shared" si="42"/>
        <v>164784.07</v>
      </c>
      <c r="L26" s="41">
        <f t="shared" si="43"/>
        <v>164784.07</v>
      </c>
      <c r="M26" s="41">
        <f t="shared" si="44"/>
        <v>164784.07</v>
      </c>
      <c r="N26" s="41">
        <f t="shared" si="45"/>
        <v>164784.07</v>
      </c>
      <c r="O26" s="41">
        <f t="shared" si="46"/>
        <v>164784.07</v>
      </c>
      <c r="P26" s="41">
        <f t="shared" si="47"/>
        <v>164784.07</v>
      </c>
      <c r="Q26" s="41">
        <f t="shared" si="48"/>
        <v>164784.07</v>
      </c>
      <c r="R26" s="41">
        <f t="shared" si="49"/>
        <v>164784.07</v>
      </c>
      <c r="S26" s="41">
        <f t="shared" si="50"/>
        <v>164784.07</v>
      </c>
      <c r="T26" s="41">
        <f t="shared" si="51"/>
        <v>164784.07</v>
      </c>
      <c r="U26" s="41">
        <f t="shared" si="52"/>
        <v>164784.07</v>
      </c>
      <c r="V26" s="41">
        <f t="shared" si="53"/>
        <v>164784.07</v>
      </c>
      <c r="W26" s="41">
        <f t="shared" si="54"/>
        <v>164784.07</v>
      </c>
      <c r="X26" s="41">
        <f t="shared" si="55"/>
        <v>164784.07</v>
      </c>
      <c r="Y26" s="41">
        <f t="shared" si="56"/>
        <v>164784.07</v>
      </c>
      <c r="Z26" s="41">
        <f t="shared" si="57"/>
        <v>164784.07</v>
      </c>
      <c r="AA26" s="41">
        <f t="shared" si="58"/>
        <v>164784.07</v>
      </c>
      <c r="AB26" s="41">
        <f t="shared" si="59"/>
        <v>164784.07</v>
      </c>
      <c r="AC26" s="41">
        <f t="shared" si="60"/>
        <v>164784.07</v>
      </c>
      <c r="AD26" s="41">
        <f t="shared" si="61"/>
        <v>164784.07</v>
      </c>
      <c r="AE26" s="41">
        <f t="shared" si="62"/>
        <v>164784.07</v>
      </c>
      <c r="AF26" s="41">
        <f t="shared" si="63"/>
        <v>164784.07</v>
      </c>
      <c r="AG26" s="23">
        <f t="shared" si="64"/>
        <v>164784</v>
      </c>
      <c r="AH26" s="80">
        <f>'[25]KY Depreciation Rates_03-2'!$G23</f>
        <v>0.13059999999999999</v>
      </c>
      <c r="AI26" s="80">
        <f>'[25]KY Depreciation Rates_03-2'!$G23</f>
        <v>0.13059999999999999</v>
      </c>
      <c r="AJ26" s="31">
        <f>'[20]Additions (Asset and Reserve)'!AA23</f>
        <v>156.94</v>
      </c>
      <c r="AK26" s="31">
        <f>'[20]Additions (Asset and Reserve)'!AB23</f>
        <v>156.94</v>
      </c>
      <c r="AL26" s="31">
        <f>'[20]Additions (Asset and Reserve)'!AC23</f>
        <v>156.94</v>
      </c>
      <c r="AM26" s="31">
        <f>'[20]Additions (Asset and Reserve)'!AD23</f>
        <v>154.16999999999999</v>
      </c>
      <c r="AN26" s="31">
        <f>'[20]Additions (Asset and Reserve)'!AE23</f>
        <v>153.75</v>
      </c>
      <c r="AO26" s="31">
        <f>'[20]Additions (Asset and Reserve)'!AF23</f>
        <v>153.75</v>
      </c>
      <c r="AP26" s="41">
        <f>IF('Net Plant'!I26&gt;0,'Gross Plant'!L27*$AH26/12,0)</f>
        <v>0</v>
      </c>
      <c r="AQ26" s="41">
        <f>IF('Net Plant'!J26&gt;0,'Gross Plant'!M27*$AH26/12,0)</f>
        <v>0</v>
      </c>
      <c r="AR26" s="41">
        <f>IF('Net Plant'!K26&gt;0,'Gross Plant'!N27*$AH26/12,0)</f>
        <v>0</v>
      </c>
      <c r="AS26" s="41">
        <f>IF('Net Plant'!L26&gt;0,'Gross Plant'!O27*$AH26/12,0)</f>
        <v>0</v>
      </c>
      <c r="AT26" s="41">
        <f>IF('Net Plant'!M26&gt;0,'Gross Plant'!P27*$AH26/12,0)</f>
        <v>0</v>
      </c>
      <c r="AU26" s="41">
        <f>IF('Net Plant'!N26&gt;0,'Gross Plant'!Q27*$AH26/12,0)</f>
        <v>0</v>
      </c>
      <c r="AV26" s="41">
        <f>IF('Net Plant'!O26&gt;0,'Gross Plant'!R27*$AH26/12,0)</f>
        <v>0</v>
      </c>
      <c r="AW26" s="41">
        <f>IF('Net Plant'!P26&gt;0,'Gross Plant'!S27*$AH26/12,0)</f>
        <v>0</v>
      </c>
      <c r="AX26" s="41">
        <f>IF('Net Plant'!Q26&gt;0,'Gross Plant'!T27*$AH26/12,0)</f>
        <v>0</v>
      </c>
      <c r="AY26" s="41">
        <f>IF('Net Plant'!R26&gt;0,'Gross Plant'!U27*$AI26/12,0)</f>
        <v>0</v>
      </c>
      <c r="AZ26" s="41">
        <f>IF('Net Plant'!S26&gt;0,'Gross Plant'!V27*$AI26/12,0)</f>
        <v>0</v>
      </c>
      <c r="BA26" s="41">
        <f>IF('Net Plant'!T26&gt;0,'Gross Plant'!W27*$AI26/12,0)</f>
        <v>0</v>
      </c>
      <c r="BB26" s="41">
        <f>IF('Net Plant'!U26&gt;0,'Gross Plant'!X27*$AI26/12,0)</f>
        <v>0</v>
      </c>
      <c r="BC26" s="41">
        <f>IF('Net Plant'!V26&gt;0,'Gross Plant'!Y27*$AI26/12,0)</f>
        <v>0</v>
      </c>
      <c r="BD26" s="41">
        <f>IF('Net Plant'!W26&gt;0,'Gross Plant'!Z27*$AI26/12,0)</f>
        <v>0</v>
      </c>
      <c r="BE26" s="41">
        <f>IF('Net Plant'!X26&gt;0,'Gross Plant'!AA27*$AI26/12,0)</f>
        <v>0</v>
      </c>
      <c r="BF26" s="41">
        <f>IF('Net Plant'!Y26&gt;0,'Gross Plant'!AB27*$AI26/12,0)</f>
        <v>0</v>
      </c>
      <c r="BG26" s="41">
        <f>IF('Net Plant'!Z26&gt;0,'Gross Plant'!AC27*$AI26/12,0)</f>
        <v>0</v>
      </c>
      <c r="BH26" s="41">
        <f>IF('Net Plant'!AA26&gt;0,'Gross Plant'!AD27*$AI26/12,0)</f>
        <v>0</v>
      </c>
      <c r="BI26" s="41">
        <f>IF('Net Plant'!AB26&gt;0,'Gross Plant'!AE27*$AI26/12,0)</f>
        <v>0</v>
      </c>
      <c r="BJ26" s="41">
        <f>IF('Net Plant'!AC26&gt;0,'Gross Plant'!AF27*$AI26/12,0)</f>
        <v>0</v>
      </c>
      <c r="BK26" s="23">
        <f t="shared" si="65"/>
        <v>0</v>
      </c>
      <c r="BL26" s="41"/>
      <c r="BM26" s="31">
        <f>'[20]Retires (Asset and Reserve)'!X23</f>
        <v>0</v>
      </c>
      <c r="BN26" s="31">
        <f>'[20]Retires (Asset and Reserve)'!Y23</f>
        <v>0</v>
      </c>
      <c r="BO26" s="31">
        <f>'[20]Retires (Asset and Reserve)'!Z23</f>
        <v>0</v>
      </c>
      <c r="BP26" s="31">
        <f>'[20]Retires (Asset and Reserve)'!AA23</f>
        <v>0</v>
      </c>
      <c r="BQ26" s="31">
        <f>'[20]Retires (Asset and Reserve)'!AB23</f>
        <v>0</v>
      </c>
      <c r="BR26" s="31">
        <f>'[20]Retires (Asset and Reserve)'!AC23</f>
        <v>0</v>
      </c>
      <c r="BS26" s="31">
        <f>'Gross Plant'!BQ27</f>
        <v>0</v>
      </c>
      <c r="BT26" s="41">
        <f>'Gross Plant'!BR27</f>
        <v>0</v>
      </c>
      <c r="BU26" s="41">
        <f>'Gross Plant'!BS27</f>
        <v>0</v>
      </c>
      <c r="BV26" s="41">
        <f>'Gross Plant'!BT27</f>
        <v>0</v>
      </c>
      <c r="BW26" s="41">
        <f>'Gross Plant'!BU27</f>
        <v>0</v>
      </c>
      <c r="BX26" s="41">
        <f>'Gross Plant'!BV27</f>
        <v>0</v>
      </c>
      <c r="BY26" s="41">
        <f>'Gross Plant'!BW27</f>
        <v>0</v>
      </c>
      <c r="BZ26" s="41">
        <f>'Gross Plant'!BX27</f>
        <v>0</v>
      </c>
      <c r="CA26" s="41">
        <f>'Gross Plant'!BY27</f>
        <v>0</v>
      </c>
      <c r="CB26" s="41">
        <f>'Gross Plant'!BZ27</f>
        <v>0</v>
      </c>
      <c r="CC26" s="41">
        <f>'Gross Plant'!CA27</f>
        <v>0</v>
      </c>
      <c r="CD26" s="41">
        <f>'Gross Plant'!CB27</f>
        <v>0</v>
      </c>
      <c r="CE26" s="41">
        <f>'Gross Plant'!CC27</f>
        <v>0</v>
      </c>
      <c r="CF26" s="41">
        <f>'Gross Plant'!CD27</f>
        <v>0</v>
      </c>
      <c r="CG26" s="41">
        <f>'Gross Plant'!CE27</f>
        <v>0</v>
      </c>
      <c r="CH26" s="41">
        <f>'Gross Plant'!CF27</f>
        <v>0</v>
      </c>
      <c r="CI26" s="41">
        <f>'Gross Plant'!CG27</f>
        <v>0</v>
      </c>
      <c r="CJ26" s="41">
        <f>'Gross Plant'!CH27</f>
        <v>0</v>
      </c>
      <c r="CK26" s="41">
        <f>'Gross Plant'!CI27</f>
        <v>0</v>
      </c>
      <c r="CL26" s="41">
        <f>'Gross Plant'!CJ27</f>
        <v>0</v>
      </c>
      <c r="CM26" s="41">
        <f>'Gross Plant'!CK27</f>
        <v>0</v>
      </c>
      <c r="CN26" s="41"/>
      <c r="CO26" s="31">
        <f>'[20]Transfers (Asset and Reserve)'!Z23</f>
        <v>0</v>
      </c>
      <c r="CP26" s="31">
        <f>'[20]Transfers (Asset and Reserve)'!AA23</f>
        <v>0</v>
      </c>
      <c r="CQ26" s="31">
        <f>'[20]Transfers (Asset and Reserve)'!AB23</f>
        <v>0</v>
      </c>
      <c r="CR26" s="31">
        <f>'[20]Transfers (Asset and Reserve)'!AC23</f>
        <v>0</v>
      </c>
      <c r="CS26" s="31">
        <f>'[20]Transfers (Asset and Reserve)'!AD23</f>
        <v>0</v>
      </c>
      <c r="CT26" s="31">
        <f>'[20]Transfers (Asset and Reserve)'!AE23</f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/>
      <c r="DQ26" s="41">
        <f>[20]COR!O23</f>
        <v>0</v>
      </c>
      <c r="DR26" s="41">
        <f>[20]COR!P23</f>
        <v>0</v>
      </c>
      <c r="DS26" s="41">
        <f>[20]COR!Q23</f>
        <v>0</v>
      </c>
      <c r="DT26" s="41">
        <f>[20]COR!R23</f>
        <v>0</v>
      </c>
      <c r="DU26" s="41">
        <f>[20]COR!S23</f>
        <v>0</v>
      </c>
      <c r="DV26" s="41">
        <f>[20]COR!T23</f>
        <v>0</v>
      </c>
      <c r="DW26" s="120">
        <f>SUM('Gross Plant'!$AH26:$AM26)/SUM('Gross Plant'!$AH$46:$AM$46)*DW$46</f>
        <v>0</v>
      </c>
      <c r="DX26" s="120">
        <f>SUM('Gross Plant'!$AH26:$AM26)/SUM('Gross Plant'!$AH$46:$AM$46)*DX$46</f>
        <v>0</v>
      </c>
      <c r="DY26" s="120">
        <f>SUM('Gross Plant'!$AH26:$AM26)/SUM('Gross Plant'!$AH$46:$AM$46)*DY$46</f>
        <v>0</v>
      </c>
      <c r="DZ26" s="58">
        <f>-SUM('Gross Plant'!$AH26:$AM26)/SUM('Gross Plant'!$AH$46:$AM$46)*'Capital Spending'!D$6*Reserve!$DW$1</f>
        <v>0</v>
      </c>
      <c r="EA26" s="58">
        <f>-SUM('Gross Plant'!$AH26:$AM26)/SUM('Gross Plant'!$AH$46:$AM$46)*'Capital Spending'!E$6*Reserve!$DW$1</f>
        <v>0</v>
      </c>
      <c r="EB26" s="58">
        <f>-SUM('Gross Plant'!$AH26:$AM26)/SUM('Gross Plant'!$AH$46:$AM$46)*'Capital Spending'!F$6*Reserve!$DW$1</f>
        <v>0</v>
      </c>
      <c r="EC26" s="58">
        <f>-SUM('Gross Plant'!$AH26:$AM26)/SUM('Gross Plant'!$AH$46:$AM$46)*'Capital Spending'!G$6*Reserve!$DW$1</f>
        <v>0</v>
      </c>
      <c r="ED26" s="58">
        <f>-SUM('Gross Plant'!$AH26:$AM26)/SUM('Gross Plant'!$AH$46:$AM$46)*'Capital Spending'!H$6*Reserve!$DW$1</f>
        <v>0</v>
      </c>
      <c r="EE26" s="58">
        <f>-SUM('Gross Plant'!$AH26:$AM26)/SUM('Gross Plant'!$AH$46:$AM$46)*'Capital Spending'!I$6*Reserve!$DW$1</f>
        <v>0</v>
      </c>
      <c r="EF26" s="58">
        <f>-SUM('Gross Plant'!$AH26:$AM26)/SUM('Gross Plant'!$AH$46:$AM$46)*'Capital Spending'!J$6*Reserve!$DW$1</f>
        <v>0</v>
      </c>
      <c r="EG26" s="58">
        <f>-SUM('Gross Plant'!$AH26:$AM26)/SUM('Gross Plant'!$AH$46:$AM$46)*'Capital Spending'!K$6*Reserve!$DW$1</f>
        <v>0</v>
      </c>
      <c r="EH26" s="58">
        <f>-SUM('Gross Plant'!$AH26:$AM26)/SUM('Gross Plant'!$AH$46:$AM$46)*'Capital Spending'!L$6*Reserve!$DW$1</f>
        <v>0</v>
      </c>
      <c r="EI26" s="58">
        <f>-SUM('Gross Plant'!$AH26:$AM26)/SUM('Gross Plant'!$AH$46:$AM$46)*'Capital Spending'!M$6*Reserve!$DW$1</f>
        <v>0</v>
      </c>
      <c r="EJ26" s="58">
        <f>-SUM('Gross Plant'!$AH26:$AM26)/SUM('Gross Plant'!$AH$46:$AM$46)*'Capital Spending'!N$6*Reserve!$DW$1</f>
        <v>0</v>
      </c>
      <c r="EK26" s="58">
        <f>-SUM('Gross Plant'!$AH26:$AM26)/SUM('Gross Plant'!$AH$46:$AM$46)*'Capital Spending'!O$6*Reserve!$DW$1</f>
        <v>0</v>
      </c>
      <c r="EL26" s="58">
        <f>-SUM('Gross Plant'!$AH26:$AM26)/SUM('Gross Plant'!$AH$46:$AM$46)*'Capital Spending'!P$6*Reserve!$DW$1</f>
        <v>0</v>
      </c>
      <c r="EM26" s="58">
        <f>-SUM('Gross Plant'!$AH26:$AM26)/SUM('Gross Plant'!$AH$46:$AM$46)*'Capital Spending'!Q$6*Reserve!$DW$1</f>
        <v>0</v>
      </c>
      <c r="EN26" s="58">
        <f>-SUM('Gross Plant'!$AH26:$AM26)/SUM('Gross Plant'!$AH$46:$AM$46)*'Capital Spending'!R$6*Reserve!$DW$1</f>
        <v>0</v>
      </c>
      <c r="EO26" s="58">
        <f>-SUM('Gross Plant'!$AH26:$AM26)/SUM('Gross Plant'!$AH$46:$AM$46)*'Capital Spending'!S$6*Reserve!$DW$1</f>
        <v>0</v>
      </c>
      <c r="EP26" s="58">
        <f>-SUM('Gross Plant'!$AH26:$AM26)/SUM('Gross Plant'!$AH$46:$AM$46)*'Capital Spending'!T$6*Reserve!$DW$1</f>
        <v>0</v>
      </c>
      <c r="EQ26" s="58">
        <f>-SUM('Gross Plant'!$AH26:$AM26)/SUM('Gross Plant'!$AH$46:$AM$46)*'Capital Spending'!U$6*Reserve!$DW$1</f>
        <v>0</v>
      </c>
    </row>
    <row r="27" spans="1:147">
      <c r="A27" s="49">
        <v>39901</v>
      </c>
      <c r="B27" s="59" t="s">
        <v>21</v>
      </c>
      <c r="C27" s="51">
        <f t="shared" si="35"/>
        <v>18178041.039575223</v>
      </c>
      <c r="D27" s="51">
        <f t="shared" si="36"/>
        <v>20569772.851769973</v>
      </c>
      <c r="E27" s="69">
        <f>'[20]Reserve End Balances'!N24</f>
        <v>16898068.02</v>
      </c>
      <c r="F27" s="41">
        <f t="shared" si="37"/>
        <v>17134729.419999998</v>
      </c>
      <c r="G27" s="41">
        <f t="shared" si="38"/>
        <v>17371455.099999998</v>
      </c>
      <c r="H27" s="41">
        <f t="shared" si="39"/>
        <v>17608184.979999997</v>
      </c>
      <c r="I27" s="41">
        <f t="shared" si="40"/>
        <v>17844656.289999995</v>
      </c>
      <c r="J27" s="41">
        <f t="shared" si="41"/>
        <v>18081127.599999994</v>
      </c>
      <c r="K27" s="41">
        <f t="shared" si="42"/>
        <v>18317612.519999996</v>
      </c>
      <c r="L27" s="41">
        <f t="shared" si="43"/>
        <v>18467756.542117994</v>
      </c>
      <c r="M27" s="41">
        <f t="shared" si="44"/>
        <v>18617900.564235993</v>
      </c>
      <c r="N27" s="41">
        <f t="shared" si="45"/>
        <v>18768044.586353991</v>
      </c>
      <c r="O27" s="41">
        <f t="shared" si="46"/>
        <v>18918188.60847199</v>
      </c>
      <c r="P27" s="41">
        <f t="shared" si="47"/>
        <v>19068332.630589988</v>
      </c>
      <c r="Q27" s="41">
        <f t="shared" si="48"/>
        <v>19218476.652707987</v>
      </c>
      <c r="R27" s="41">
        <f t="shared" si="49"/>
        <v>19368620.674825985</v>
      </c>
      <c r="S27" s="41">
        <f t="shared" si="50"/>
        <v>19518764.696943983</v>
      </c>
      <c r="T27" s="41">
        <f t="shared" si="51"/>
        <v>19668908.719061982</v>
      </c>
      <c r="U27" s="41">
        <f t="shared" si="52"/>
        <v>19819052.74117998</v>
      </c>
      <c r="V27" s="41">
        <f t="shared" si="53"/>
        <v>19969196.763297979</v>
      </c>
      <c r="W27" s="41">
        <f t="shared" si="54"/>
        <v>20119340.785415977</v>
      </c>
      <c r="X27" s="41">
        <f t="shared" si="55"/>
        <v>20269484.807533976</v>
      </c>
      <c r="Y27" s="41">
        <f t="shared" si="56"/>
        <v>20419628.829651974</v>
      </c>
      <c r="Z27" s="41">
        <f t="shared" si="57"/>
        <v>20569772.851769973</v>
      </c>
      <c r="AA27" s="41">
        <f t="shared" si="58"/>
        <v>20719916.873887971</v>
      </c>
      <c r="AB27" s="41">
        <f t="shared" si="59"/>
        <v>20870060.896005969</v>
      </c>
      <c r="AC27" s="41">
        <f t="shared" si="60"/>
        <v>21020204.918123968</v>
      </c>
      <c r="AD27" s="41">
        <f t="shared" si="61"/>
        <v>21170348.940241966</v>
      </c>
      <c r="AE27" s="41">
        <f t="shared" si="62"/>
        <v>21320492.962359965</v>
      </c>
      <c r="AF27" s="41">
        <f t="shared" si="63"/>
        <v>21470636.984477963</v>
      </c>
      <c r="AG27" s="23">
        <f t="shared" si="64"/>
        <v>20569773</v>
      </c>
      <c r="AH27" s="80">
        <f>'[25]KY Depreciation Rates_03-2'!$G24</f>
        <v>9.4799999999999995E-2</v>
      </c>
      <c r="AI27" s="80">
        <f>'[25]KY Depreciation Rates_03-2'!$G24</f>
        <v>9.4799999999999995E-2</v>
      </c>
      <c r="AJ27" s="31">
        <f>'[20]Additions (Asset and Reserve)'!AA24</f>
        <v>236661.4</v>
      </c>
      <c r="AK27" s="31">
        <f>'[20]Additions (Asset and Reserve)'!AB24</f>
        <v>236725.68</v>
      </c>
      <c r="AL27" s="31">
        <f>'[20]Additions (Asset and Reserve)'!AC24</f>
        <v>236729.88</v>
      </c>
      <c r="AM27" s="31">
        <f>'[20]Additions (Asset and Reserve)'!AD24</f>
        <v>236471.31</v>
      </c>
      <c r="AN27" s="31">
        <f>'[20]Additions (Asset and Reserve)'!AE24</f>
        <v>236471.31</v>
      </c>
      <c r="AO27" s="31">
        <f>'[20]Additions (Asset and Reserve)'!AF24</f>
        <v>236484.92</v>
      </c>
      <c r="AP27" s="41">
        <f>IF('Net Plant'!I27&gt;0,'Gross Plant'!L28*$AH27/12,0)</f>
        <v>150144.02211799999</v>
      </c>
      <c r="AQ27" s="41">
        <f>IF('Net Plant'!J27&gt;0,'Gross Plant'!M28*$AH27/12,0)</f>
        <v>150144.02211799999</v>
      </c>
      <c r="AR27" s="41">
        <f>IF('Net Plant'!K27&gt;0,'Gross Plant'!N28*$AH27/12,0)</f>
        <v>150144.02211799999</v>
      </c>
      <c r="AS27" s="41">
        <f>IF('Net Plant'!L27&gt;0,'Gross Plant'!O28*$AH27/12,0)</f>
        <v>150144.02211799999</v>
      </c>
      <c r="AT27" s="41">
        <f>IF('Net Plant'!M27&gt;0,'Gross Plant'!P28*$AH27/12,0)</f>
        <v>150144.02211799999</v>
      </c>
      <c r="AU27" s="41">
        <f>IF('Net Plant'!N27&gt;0,'Gross Plant'!Q28*$AH27/12,0)</f>
        <v>150144.02211799999</v>
      </c>
      <c r="AV27" s="41">
        <f>IF('Net Plant'!O27&gt;0,'Gross Plant'!R28*$AH27/12,0)</f>
        <v>150144.02211799999</v>
      </c>
      <c r="AW27" s="41">
        <f>IF('Net Plant'!P27&gt;0,'Gross Plant'!S28*$AH27/12,0)</f>
        <v>150144.02211799999</v>
      </c>
      <c r="AX27" s="41">
        <f>IF('Net Plant'!Q27&gt;0,'Gross Plant'!T28*$AH27/12,0)</f>
        <v>150144.02211799999</v>
      </c>
      <c r="AY27" s="41">
        <f>IF('Net Plant'!R27&gt;0,'Gross Plant'!U28*$AI27/12,0)</f>
        <v>150144.02211799999</v>
      </c>
      <c r="AZ27" s="41">
        <f>IF('Net Plant'!S27&gt;0,'Gross Plant'!V28*$AI27/12,0)</f>
        <v>150144.02211799999</v>
      </c>
      <c r="BA27" s="41">
        <f>IF('Net Plant'!T27&gt;0,'Gross Plant'!W28*$AI27/12,0)</f>
        <v>150144.02211799999</v>
      </c>
      <c r="BB27" s="41">
        <f>IF('Net Plant'!U27&gt;0,'Gross Plant'!X28*$AI27/12,0)</f>
        <v>150144.02211799999</v>
      </c>
      <c r="BC27" s="41">
        <f>IF('Net Plant'!V27&gt;0,'Gross Plant'!Y28*$AI27/12,0)</f>
        <v>150144.02211799999</v>
      </c>
      <c r="BD27" s="41">
        <f>IF('Net Plant'!W27&gt;0,'Gross Plant'!Z28*$AI27/12,0)</f>
        <v>150144.02211799999</v>
      </c>
      <c r="BE27" s="41">
        <f>IF('Net Plant'!X27&gt;0,'Gross Plant'!AA28*$AI27/12,0)</f>
        <v>150144.02211799999</v>
      </c>
      <c r="BF27" s="41">
        <f>IF('Net Plant'!Y27&gt;0,'Gross Plant'!AB28*$AI27/12,0)</f>
        <v>150144.02211799999</v>
      </c>
      <c r="BG27" s="41">
        <f>IF('Net Plant'!Z27&gt;0,'Gross Plant'!AC28*$AI27/12,0)</f>
        <v>150144.02211799999</v>
      </c>
      <c r="BH27" s="41">
        <f>IF('Net Plant'!AA27&gt;0,'Gross Plant'!AD28*$AI27/12,0)</f>
        <v>150144.02211799999</v>
      </c>
      <c r="BI27" s="41">
        <f>IF('Net Plant'!AB27&gt;0,'Gross Plant'!AE28*$AI27/12,0)</f>
        <v>150144.02211799999</v>
      </c>
      <c r="BJ27" s="41">
        <f>IF('Net Plant'!AC27&gt;0,'Gross Plant'!AF28*$AI27/12,0)</f>
        <v>150144.02211799999</v>
      </c>
      <c r="BK27" s="23">
        <f t="shared" si="65"/>
        <v>1801728.2654160003</v>
      </c>
      <c r="BL27" s="41"/>
      <c r="BM27" s="31">
        <f>'[20]Retires (Asset and Reserve)'!X24</f>
        <v>0</v>
      </c>
      <c r="BN27" s="31">
        <f>'[20]Retires (Asset and Reserve)'!Y24</f>
        <v>0</v>
      </c>
      <c r="BO27" s="31">
        <f>'[20]Retires (Asset and Reserve)'!Z24</f>
        <v>0</v>
      </c>
      <c r="BP27" s="31">
        <f>'[20]Retires (Asset and Reserve)'!AA24</f>
        <v>0</v>
      </c>
      <c r="BQ27" s="31">
        <f>'[20]Retires (Asset and Reserve)'!AB24</f>
        <v>0</v>
      </c>
      <c r="BR27" s="31">
        <f>'[20]Retires (Asset and Reserve)'!AC24</f>
        <v>0</v>
      </c>
      <c r="BS27" s="31">
        <f>'Gross Plant'!BQ28</f>
        <v>0</v>
      </c>
      <c r="BT27" s="41">
        <f>'Gross Plant'!BR28</f>
        <v>0</v>
      </c>
      <c r="BU27" s="41">
        <f>'Gross Plant'!BS28</f>
        <v>0</v>
      </c>
      <c r="BV27" s="41">
        <f>'Gross Plant'!BT28</f>
        <v>0</v>
      </c>
      <c r="BW27" s="41">
        <f>'Gross Plant'!BU28</f>
        <v>0</v>
      </c>
      <c r="BX27" s="41">
        <f>'Gross Plant'!BV28</f>
        <v>0</v>
      </c>
      <c r="BY27" s="41">
        <f>'Gross Plant'!BW28</f>
        <v>0</v>
      </c>
      <c r="BZ27" s="41">
        <f>'Gross Plant'!BX28</f>
        <v>0</v>
      </c>
      <c r="CA27" s="41">
        <f>'Gross Plant'!BY28</f>
        <v>0</v>
      </c>
      <c r="CB27" s="41">
        <f>'Gross Plant'!BZ28</f>
        <v>0</v>
      </c>
      <c r="CC27" s="41">
        <f>'Gross Plant'!CA28</f>
        <v>0</v>
      </c>
      <c r="CD27" s="41">
        <f>'Gross Plant'!CB28</f>
        <v>0</v>
      </c>
      <c r="CE27" s="41">
        <f>'Gross Plant'!CC28</f>
        <v>0</v>
      </c>
      <c r="CF27" s="41">
        <f>'Gross Plant'!CD28</f>
        <v>0</v>
      </c>
      <c r="CG27" s="41">
        <f>'Gross Plant'!CE28</f>
        <v>0</v>
      </c>
      <c r="CH27" s="41">
        <f>'Gross Plant'!CF28</f>
        <v>0</v>
      </c>
      <c r="CI27" s="41">
        <f>'Gross Plant'!CG28</f>
        <v>0</v>
      </c>
      <c r="CJ27" s="41">
        <f>'Gross Plant'!CH28</f>
        <v>0</v>
      </c>
      <c r="CK27" s="41">
        <f>'Gross Plant'!CI28</f>
        <v>0</v>
      </c>
      <c r="CL27" s="41">
        <f>'Gross Plant'!CJ28</f>
        <v>0</v>
      </c>
      <c r="CM27" s="41">
        <f>'Gross Plant'!CK28</f>
        <v>0</v>
      </c>
      <c r="CN27" s="41"/>
      <c r="CO27" s="31">
        <f>'[20]Transfers (Asset and Reserve)'!Z24</f>
        <v>0</v>
      </c>
      <c r="CP27" s="31">
        <f>'[20]Transfers (Asset and Reserve)'!AA24</f>
        <v>0</v>
      </c>
      <c r="CQ27" s="31">
        <f>'[20]Transfers (Asset and Reserve)'!AB24</f>
        <v>0</v>
      </c>
      <c r="CR27" s="31">
        <f>'[20]Transfers (Asset and Reserve)'!AC24</f>
        <v>0</v>
      </c>
      <c r="CS27" s="31">
        <f>'[20]Transfers (Asset and Reserve)'!AD24</f>
        <v>0</v>
      </c>
      <c r="CT27" s="31">
        <f>'[20]Transfers (Asset and Reserve)'!AE24</f>
        <v>0</v>
      </c>
      <c r="CU27" s="31">
        <v>0</v>
      </c>
      <c r="CV27" s="31">
        <v>0</v>
      </c>
      <c r="CW27" s="31">
        <v>0</v>
      </c>
      <c r="CX27" s="31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/>
      <c r="DQ27" s="41">
        <f>[20]COR!O24</f>
        <v>0</v>
      </c>
      <c r="DR27" s="41">
        <f>[20]COR!P24</f>
        <v>0</v>
      </c>
      <c r="DS27" s="41">
        <f>[20]COR!Q24</f>
        <v>0</v>
      </c>
      <c r="DT27" s="41">
        <f>[20]COR!R24</f>
        <v>0</v>
      </c>
      <c r="DU27" s="41">
        <f>[20]COR!S24</f>
        <v>0</v>
      </c>
      <c r="DV27" s="41">
        <f>[20]COR!T24</f>
        <v>0</v>
      </c>
      <c r="DW27" s="120">
        <f>SUM('Gross Plant'!$AH27:$AM27)/SUM('Gross Plant'!$AH$46:$AM$46)*DW$46</f>
        <v>0</v>
      </c>
      <c r="DX27" s="120">
        <f>SUM('Gross Plant'!$AH27:$AM27)/SUM('Gross Plant'!$AH$46:$AM$46)*DX$46</f>
        <v>0</v>
      </c>
      <c r="DY27" s="120">
        <f>SUM('Gross Plant'!$AH27:$AM27)/SUM('Gross Plant'!$AH$46:$AM$46)*DY$46</f>
        <v>0</v>
      </c>
      <c r="DZ27" s="58">
        <f>-SUM('Gross Plant'!$AH27:$AM27)/SUM('Gross Plant'!$AH$46:$AM$46)*'Capital Spending'!D$6*Reserve!$DW$1</f>
        <v>0</v>
      </c>
      <c r="EA27" s="58">
        <f>-SUM('Gross Plant'!$AH27:$AM27)/SUM('Gross Plant'!$AH$46:$AM$46)*'Capital Spending'!E$6*Reserve!$DW$1</f>
        <v>0</v>
      </c>
      <c r="EB27" s="58">
        <f>-SUM('Gross Plant'!$AH27:$AM27)/SUM('Gross Plant'!$AH$46:$AM$46)*'Capital Spending'!F$6*Reserve!$DW$1</f>
        <v>0</v>
      </c>
      <c r="EC27" s="58">
        <f>-SUM('Gross Plant'!$AH27:$AM27)/SUM('Gross Plant'!$AH$46:$AM$46)*'Capital Spending'!G$6*Reserve!$DW$1</f>
        <v>0</v>
      </c>
      <c r="ED27" s="58">
        <f>-SUM('Gross Plant'!$AH27:$AM27)/SUM('Gross Plant'!$AH$46:$AM$46)*'Capital Spending'!H$6*Reserve!$DW$1</f>
        <v>0</v>
      </c>
      <c r="EE27" s="58">
        <f>-SUM('Gross Plant'!$AH27:$AM27)/SUM('Gross Plant'!$AH$46:$AM$46)*'Capital Spending'!I$6*Reserve!$DW$1</f>
        <v>0</v>
      </c>
      <c r="EF27" s="58">
        <f>-SUM('Gross Plant'!$AH27:$AM27)/SUM('Gross Plant'!$AH$46:$AM$46)*'Capital Spending'!J$6*Reserve!$DW$1</f>
        <v>0</v>
      </c>
      <c r="EG27" s="58">
        <f>-SUM('Gross Plant'!$AH27:$AM27)/SUM('Gross Plant'!$AH$46:$AM$46)*'Capital Spending'!K$6*Reserve!$DW$1</f>
        <v>0</v>
      </c>
      <c r="EH27" s="58">
        <f>-SUM('Gross Plant'!$AH27:$AM27)/SUM('Gross Plant'!$AH$46:$AM$46)*'Capital Spending'!L$6*Reserve!$DW$1</f>
        <v>0</v>
      </c>
      <c r="EI27" s="58">
        <f>-SUM('Gross Plant'!$AH27:$AM27)/SUM('Gross Plant'!$AH$46:$AM$46)*'Capital Spending'!M$6*Reserve!$DW$1</f>
        <v>0</v>
      </c>
      <c r="EJ27" s="58">
        <f>-SUM('Gross Plant'!$AH27:$AM27)/SUM('Gross Plant'!$AH$46:$AM$46)*'Capital Spending'!N$6*Reserve!$DW$1</f>
        <v>0</v>
      </c>
      <c r="EK27" s="58">
        <f>-SUM('Gross Plant'!$AH27:$AM27)/SUM('Gross Plant'!$AH$46:$AM$46)*'Capital Spending'!O$6*Reserve!$DW$1</f>
        <v>0</v>
      </c>
      <c r="EL27" s="58">
        <f>-SUM('Gross Plant'!$AH27:$AM27)/SUM('Gross Plant'!$AH$46:$AM$46)*'Capital Spending'!P$6*Reserve!$DW$1</f>
        <v>0</v>
      </c>
      <c r="EM27" s="58">
        <f>-SUM('Gross Plant'!$AH27:$AM27)/SUM('Gross Plant'!$AH$46:$AM$46)*'Capital Spending'!Q$6*Reserve!$DW$1</f>
        <v>0</v>
      </c>
      <c r="EN27" s="58">
        <f>-SUM('Gross Plant'!$AH27:$AM27)/SUM('Gross Plant'!$AH$46:$AM$46)*'Capital Spending'!R$6*Reserve!$DW$1</f>
        <v>0</v>
      </c>
      <c r="EO27" s="58">
        <f>-SUM('Gross Plant'!$AH27:$AM27)/SUM('Gross Plant'!$AH$46:$AM$46)*'Capital Spending'!S$6*Reserve!$DW$1</f>
        <v>0</v>
      </c>
      <c r="EP27" s="58">
        <f>-SUM('Gross Plant'!$AH27:$AM27)/SUM('Gross Plant'!$AH$46:$AM$46)*'Capital Spending'!T$6*Reserve!$DW$1</f>
        <v>0</v>
      </c>
      <c r="EQ27" s="58">
        <f>-SUM('Gross Plant'!$AH27:$AM27)/SUM('Gross Plant'!$AH$46:$AM$46)*'Capital Spending'!U$6*Reserve!$DW$1</f>
        <v>0</v>
      </c>
    </row>
    <row r="28" spans="1:147">
      <c r="A28" s="49">
        <v>39902</v>
      </c>
      <c r="B28" s="32" t="s">
        <v>22</v>
      </c>
      <c r="C28" s="51">
        <f t="shared" si="35"/>
        <v>15625201.039693709</v>
      </c>
      <c r="D28" s="51">
        <f t="shared" si="36"/>
        <v>16180853.774298741</v>
      </c>
      <c r="E28" s="69">
        <f>'[20]Reserve End Balances'!N25</f>
        <v>15033724.01</v>
      </c>
      <c r="F28" s="41">
        <f t="shared" si="37"/>
        <v>15158986.67</v>
      </c>
      <c r="G28" s="41">
        <f t="shared" si="38"/>
        <v>15284129.709999999</v>
      </c>
      <c r="H28" s="41">
        <f t="shared" si="39"/>
        <v>15409272.749999998</v>
      </c>
      <c r="I28" s="41">
        <f t="shared" si="40"/>
        <v>15534415.789999997</v>
      </c>
      <c r="J28" s="41">
        <f t="shared" si="41"/>
        <v>15659558.829999996</v>
      </c>
      <c r="K28" s="41">
        <f t="shared" si="42"/>
        <v>15784701.869999995</v>
      </c>
      <c r="L28" s="41">
        <f t="shared" si="43"/>
        <v>15811111.996953245</v>
      </c>
      <c r="M28" s="41">
        <f t="shared" si="44"/>
        <v>15837522.123906495</v>
      </c>
      <c r="N28" s="41">
        <f t="shared" si="45"/>
        <v>15863932.250859745</v>
      </c>
      <c r="O28" s="41">
        <f t="shared" si="46"/>
        <v>15890342.377812995</v>
      </c>
      <c r="P28" s="41">
        <f t="shared" si="47"/>
        <v>15916752.504766244</v>
      </c>
      <c r="Q28" s="41">
        <f t="shared" si="48"/>
        <v>15943162.631719494</v>
      </c>
      <c r="R28" s="41">
        <f t="shared" si="49"/>
        <v>15969572.758672744</v>
      </c>
      <c r="S28" s="41">
        <f t="shared" si="50"/>
        <v>15995982.885625994</v>
      </c>
      <c r="T28" s="41">
        <f t="shared" si="51"/>
        <v>16022393.012579244</v>
      </c>
      <c r="U28" s="41">
        <f t="shared" si="52"/>
        <v>16048803.139532493</v>
      </c>
      <c r="V28" s="41">
        <f t="shared" si="53"/>
        <v>16075213.266485743</v>
      </c>
      <c r="W28" s="41">
        <f t="shared" si="54"/>
        <v>16101623.393438993</v>
      </c>
      <c r="X28" s="41">
        <f t="shared" si="55"/>
        <v>16128033.520392243</v>
      </c>
      <c r="Y28" s="41">
        <f t="shared" si="56"/>
        <v>16154443.647345493</v>
      </c>
      <c r="Z28" s="41">
        <f t="shared" si="57"/>
        <v>16180853.774298742</v>
      </c>
      <c r="AA28" s="41">
        <f t="shared" si="58"/>
        <v>16207263.901251992</v>
      </c>
      <c r="AB28" s="41">
        <f t="shared" si="59"/>
        <v>16233674.028205242</v>
      </c>
      <c r="AC28" s="41">
        <f t="shared" si="60"/>
        <v>16260084.155158492</v>
      </c>
      <c r="AD28" s="41">
        <f t="shared" si="61"/>
        <v>16286494.282111742</v>
      </c>
      <c r="AE28" s="41">
        <f t="shared" si="62"/>
        <v>16312904.409064991</v>
      </c>
      <c r="AF28" s="41">
        <f t="shared" si="63"/>
        <v>16339314.536018241</v>
      </c>
      <c r="AG28" s="23">
        <f t="shared" si="64"/>
        <v>16180854</v>
      </c>
      <c r="AH28" s="80">
        <f>'[25]KY Depreciation Rates_03-2'!$G25</f>
        <v>8.9300000000000004E-2</v>
      </c>
      <c r="AI28" s="80">
        <f>'[25]KY Depreciation Rates_03-2'!$G25</f>
        <v>8.9300000000000004E-2</v>
      </c>
      <c r="AJ28" s="31">
        <f>'[20]Additions (Asset and Reserve)'!AA25</f>
        <v>125262.66</v>
      </c>
      <c r="AK28" s="31">
        <f>'[20]Additions (Asset and Reserve)'!AB25</f>
        <v>125143.03999999999</v>
      </c>
      <c r="AL28" s="31">
        <f>'[20]Additions (Asset and Reserve)'!AC25</f>
        <v>125143.03999999999</v>
      </c>
      <c r="AM28" s="31">
        <f>'[20]Additions (Asset and Reserve)'!AD25</f>
        <v>125143.03999999999</v>
      </c>
      <c r="AN28" s="31">
        <f>'[20]Additions (Asset and Reserve)'!AE25</f>
        <v>125143.03999999999</v>
      </c>
      <c r="AO28" s="31">
        <f>'[20]Additions (Asset and Reserve)'!AF25</f>
        <v>125143.03999999999</v>
      </c>
      <c r="AP28" s="41">
        <f>IF('Net Plant'!I28&gt;0,'Gross Plant'!L29*$AH28/12,0)</f>
        <v>26410.126953250001</v>
      </c>
      <c r="AQ28" s="41">
        <f>IF('Net Plant'!J28&gt;0,'Gross Plant'!M29*$AH28/12,0)</f>
        <v>26410.126953250001</v>
      </c>
      <c r="AR28" s="41">
        <f>IF('Net Plant'!K28&gt;0,'Gross Plant'!N29*$AH28/12,0)</f>
        <v>26410.126953250001</v>
      </c>
      <c r="AS28" s="41">
        <f>IF('Net Plant'!L28&gt;0,'Gross Plant'!O29*$AH28/12,0)</f>
        <v>26410.126953250001</v>
      </c>
      <c r="AT28" s="41">
        <f>IF('Net Plant'!M28&gt;0,'Gross Plant'!P29*$AH28/12,0)</f>
        <v>26410.126953250001</v>
      </c>
      <c r="AU28" s="41">
        <f>IF('Net Plant'!N28&gt;0,'Gross Plant'!Q29*$AH28/12,0)</f>
        <v>26410.126953250001</v>
      </c>
      <c r="AV28" s="41">
        <f>IF('Net Plant'!O28&gt;0,'Gross Plant'!R29*$AH28/12,0)</f>
        <v>26410.126953250001</v>
      </c>
      <c r="AW28" s="41">
        <f>IF('Net Plant'!P28&gt;0,'Gross Plant'!S29*$AH28/12,0)</f>
        <v>26410.126953250001</v>
      </c>
      <c r="AX28" s="41">
        <f>IF('Net Plant'!Q28&gt;0,'Gross Plant'!T29*$AH28/12,0)</f>
        <v>26410.126953250001</v>
      </c>
      <c r="AY28" s="41">
        <f>IF('Net Plant'!R28&gt;0,'Gross Plant'!U29*$AI28/12,0)</f>
        <v>26410.126953250001</v>
      </c>
      <c r="AZ28" s="41">
        <f>IF('Net Plant'!S28&gt;0,'Gross Plant'!V29*$AI28/12,0)</f>
        <v>26410.126953250001</v>
      </c>
      <c r="BA28" s="41">
        <f>IF('Net Plant'!T28&gt;0,'Gross Plant'!W29*$AI28/12,0)</f>
        <v>26410.126953250001</v>
      </c>
      <c r="BB28" s="41">
        <f>IF('Net Plant'!U28&gt;0,'Gross Plant'!X29*$AI28/12,0)</f>
        <v>26410.126953250001</v>
      </c>
      <c r="BC28" s="41">
        <f>IF('Net Plant'!V28&gt;0,'Gross Plant'!Y29*$AI28/12,0)</f>
        <v>26410.126953250001</v>
      </c>
      <c r="BD28" s="41">
        <f>IF('Net Plant'!W28&gt;0,'Gross Plant'!Z29*$AI28/12,0)</f>
        <v>26410.126953250001</v>
      </c>
      <c r="BE28" s="41">
        <f>IF('Net Plant'!X28&gt;0,'Gross Plant'!AA29*$AI28/12,0)</f>
        <v>26410.126953250001</v>
      </c>
      <c r="BF28" s="41">
        <f>IF('Net Plant'!Y28&gt;0,'Gross Plant'!AB29*$AI28/12,0)</f>
        <v>26410.126953250001</v>
      </c>
      <c r="BG28" s="41">
        <f>IF('Net Plant'!Z28&gt;0,'Gross Plant'!AC29*$AI28/12,0)</f>
        <v>26410.126953250001</v>
      </c>
      <c r="BH28" s="41">
        <f>IF('Net Plant'!AA28&gt;0,'Gross Plant'!AD29*$AI28/12,0)</f>
        <v>26410.126953250001</v>
      </c>
      <c r="BI28" s="41">
        <f>IF('Net Plant'!AB28&gt;0,'Gross Plant'!AE29*$AI28/12,0)</f>
        <v>26410.126953250001</v>
      </c>
      <c r="BJ28" s="41">
        <f>IF('Net Plant'!AC28&gt;0,'Gross Plant'!AF29*$AI28/12,0)</f>
        <v>26410.126953250001</v>
      </c>
      <c r="BK28" s="23">
        <f t="shared" si="65"/>
        <v>316921.52343900001</v>
      </c>
      <c r="BL28" s="41"/>
      <c r="BM28" s="31">
        <f>'[20]Retires (Asset and Reserve)'!X25</f>
        <v>0</v>
      </c>
      <c r="BN28" s="31">
        <f>'[20]Retires (Asset and Reserve)'!Y25</f>
        <v>0</v>
      </c>
      <c r="BO28" s="31">
        <f>'[20]Retires (Asset and Reserve)'!Z25</f>
        <v>0</v>
      </c>
      <c r="BP28" s="31">
        <f>'[20]Retires (Asset and Reserve)'!AA25</f>
        <v>0</v>
      </c>
      <c r="BQ28" s="31">
        <f>'[20]Retires (Asset and Reserve)'!AB25</f>
        <v>0</v>
      </c>
      <c r="BR28" s="31">
        <f>'[20]Retires (Asset and Reserve)'!AC25</f>
        <v>0</v>
      </c>
      <c r="BS28" s="31">
        <f>'Gross Plant'!BQ29</f>
        <v>0</v>
      </c>
      <c r="BT28" s="41">
        <f>'Gross Plant'!BR29</f>
        <v>0</v>
      </c>
      <c r="BU28" s="41">
        <f>'Gross Plant'!BS29</f>
        <v>0</v>
      </c>
      <c r="BV28" s="41">
        <f>'Gross Plant'!BT29</f>
        <v>0</v>
      </c>
      <c r="BW28" s="41">
        <f>'Gross Plant'!BU29</f>
        <v>0</v>
      </c>
      <c r="BX28" s="41">
        <f>'Gross Plant'!BV29</f>
        <v>0</v>
      </c>
      <c r="BY28" s="41">
        <f>'Gross Plant'!BW29</f>
        <v>0</v>
      </c>
      <c r="BZ28" s="41">
        <f>'Gross Plant'!BX29</f>
        <v>0</v>
      </c>
      <c r="CA28" s="41">
        <f>'Gross Plant'!BY29</f>
        <v>0</v>
      </c>
      <c r="CB28" s="41">
        <f>'Gross Plant'!BZ29</f>
        <v>0</v>
      </c>
      <c r="CC28" s="41">
        <f>'Gross Plant'!CA29</f>
        <v>0</v>
      </c>
      <c r="CD28" s="41">
        <f>'Gross Plant'!CB29</f>
        <v>0</v>
      </c>
      <c r="CE28" s="41">
        <f>'Gross Plant'!CC29</f>
        <v>0</v>
      </c>
      <c r="CF28" s="41">
        <f>'Gross Plant'!CD29</f>
        <v>0</v>
      </c>
      <c r="CG28" s="41">
        <f>'Gross Plant'!CE29</f>
        <v>0</v>
      </c>
      <c r="CH28" s="41">
        <f>'Gross Plant'!CF29</f>
        <v>0</v>
      </c>
      <c r="CI28" s="41">
        <f>'Gross Plant'!CG29</f>
        <v>0</v>
      </c>
      <c r="CJ28" s="41">
        <f>'Gross Plant'!CH29</f>
        <v>0</v>
      </c>
      <c r="CK28" s="41">
        <f>'Gross Plant'!CI29</f>
        <v>0</v>
      </c>
      <c r="CL28" s="41">
        <f>'Gross Plant'!CJ29</f>
        <v>0</v>
      </c>
      <c r="CM28" s="41">
        <f>'Gross Plant'!CK29</f>
        <v>0</v>
      </c>
      <c r="CN28" s="41"/>
      <c r="CO28" s="31">
        <f>'[20]Transfers (Asset and Reserve)'!Z25</f>
        <v>0</v>
      </c>
      <c r="CP28" s="31">
        <f>'[20]Transfers (Asset and Reserve)'!AA25</f>
        <v>0</v>
      </c>
      <c r="CQ28" s="31">
        <f>'[20]Transfers (Asset and Reserve)'!AB25</f>
        <v>0</v>
      </c>
      <c r="CR28" s="31">
        <f>'[20]Transfers (Asset and Reserve)'!AC25</f>
        <v>0</v>
      </c>
      <c r="CS28" s="31">
        <f>'[20]Transfers (Asset and Reserve)'!AD25</f>
        <v>0</v>
      </c>
      <c r="CT28" s="31">
        <f>'[20]Transfers (Asset and Reserve)'!AE25</f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/>
      <c r="DQ28" s="41">
        <f>[20]COR!O25</f>
        <v>0</v>
      </c>
      <c r="DR28" s="41">
        <f>[20]COR!P25</f>
        <v>0</v>
      </c>
      <c r="DS28" s="41">
        <f>[20]COR!Q25</f>
        <v>0</v>
      </c>
      <c r="DT28" s="41">
        <f>[20]COR!R25</f>
        <v>0</v>
      </c>
      <c r="DU28" s="41">
        <f>[20]COR!S25</f>
        <v>0</v>
      </c>
      <c r="DV28" s="41">
        <f>[20]COR!T25</f>
        <v>0</v>
      </c>
      <c r="DW28" s="120">
        <f>SUM('Gross Plant'!$AH28:$AM28)/SUM('Gross Plant'!$AH$46:$AM$46)*DW$46</f>
        <v>0</v>
      </c>
      <c r="DX28" s="120">
        <f>SUM('Gross Plant'!$AH28:$AM28)/SUM('Gross Plant'!$AH$46:$AM$46)*DX$46</f>
        <v>0</v>
      </c>
      <c r="DY28" s="120">
        <f>SUM('Gross Plant'!$AH28:$AM28)/SUM('Gross Plant'!$AH$46:$AM$46)*DY$46</f>
        <v>0</v>
      </c>
      <c r="DZ28" s="58">
        <f>-SUM('Gross Plant'!$AH28:$AM28)/SUM('Gross Plant'!$AH$46:$AM$46)*'Capital Spending'!D$6*Reserve!$DW$1</f>
        <v>0</v>
      </c>
      <c r="EA28" s="58">
        <f>-SUM('Gross Plant'!$AH28:$AM28)/SUM('Gross Plant'!$AH$46:$AM$46)*'Capital Spending'!E$6*Reserve!$DW$1</f>
        <v>0</v>
      </c>
      <c r="EB28" s="58">
        <f>-SUM('Gross Plant'!$AH28:$AM28)/SUM('Gross Plant'!$AH$46:$AM$46)*'Capital Spending'!F$6*Reserve!$DW$1</f>
        <v>0</v>
      </c>
      <c r="EC28" s="58">
        <f>-SUM('Gross Plant'!$AH28:$AM28)/SUM('Gross Plant'!$AH$46:$AM$46)*'Capital Spending'!G$6*Reserve!$DW$1</f>
        <v>0</v>
      </c>
      <c r="ED28" s="58">
        <f>-SUM('Gross Plant'!$AH28:$AM28)/SUM('Gross Plant'!$AH$46:$AM$46)*'Capital Spending'!H$6*Reserve!$DW$1</f>
        <v>0</v>
      </c>
      <c r="EE28" s="58">
        <f>-SUM('Gross Plant'!$AH28:$AM28)/SUM('Gross Plant'!$AH$46:$AM$46)*'Capital Spending'!I$6*Reserve!$DW$1</f>
        <v>0</v>
      </c>
      <c r="EF28" s="58">
        <f>-SUM('Gross Plant'!$AH28:$AM28)/SUM('Gross Plant'!$AH$46:$AM$46)*'Capital Spending'!J$6*Reserve!$DW$1</f>
        <v>0</v>
      </c>
      <c r="EG28" s="58">
        <f>-SUM('Gross Plant'!$AH28:$AM28)/SUM('Gross Plant'!$AH$46:$AM$46)*'Capital Spending'!K$6*Reserve!$DW$1</f>
        <v>0</v>
      </c>
      <c r="EH28" s="58">
        <f>-SUM('Gross Plant'!$AH28:$AM28)/SUM('Gross Plant'!$AH$46:$AM$46)*'Capital Spending'!L$6*Reserve!$DW$1</f>
        <v>0</v>
      </c>
      <c r="EI28" s="58">
        <f>-SUM('Gross Plant'!$AH28:$AM28)/SUM('Gross Plant'!$AH$46:$AM$46)*'Capital Spending'!M$6*Reserve!$DW$1</f>
        <v>0</v>
      </c>
      <c r="EJ28" s="58">
        <f>-SUM('Gross Plant'!$AH28:$AM28)/SUM('Gross Plant'!$AH$46:$AM$46)*'Capital Spending'!N$6*Reserve!$DW$1</f>
        <v>0</v>
      </c>
      <c r="EK28" s="58">
        <f>-SUM('Gross Plant'!$AH28:$AM28)/SUM('Gross Plant'!$AH$46:$AM$46)*'Capital Spending'!O$6*Reserve!$DW$1</f>
        <v>0</v>
      </c>
      <c r="EL28" s="58">
        <f>-SUM('Gross Plant'!$AH28:$AM28)/SUM('Gross Plant'!$AH$46:$AM$46)*'Capital Spending'!P$6*Reserve!$DW$1</f>
        <v>0</v>
      </c>
      <c r="EM28" s="58">
        <f>-SUM('Gross Plant'!$AH28:$AM28)/SUM('Gross Plant'!$AH$46:$AM$46)*'Capital Spending'!Q$6*Reserve!$DW$1</f>
        <v>0</v>
      </c>
      <c r="EN28" s="58">
        <f>-SUM('Gross Plant'!$AH28:$AM28)/SUM('Gross Plant'!$AH$46:$AM$46)*'Capital Spending'!R$6*Reserve!$DW$1</f>
        <v>0</v>
      </c>
      <c r="EO28" s="58">
        <f>-SUM('Gross Plant'!$AH28:$AM28)/SUM('Gross Plant'!$AH$46:$AM$46)*'Capital Spending'!S$6*Reserve!$DW$1</f>
        <v>0</v>
      </c>
      <c r="EP28" s="58">
        <f>-SUM('Gross Plant'!$AH28:$AM28)/SUM('Gross Plant'!$AH$46:$AM$46)*'Capital Spending'!T$6*Reserve!$DW$1</f>
        <v>0</v>
      </c>
      <c r="EQ28" s="58">
        <f>-SUM('Gross Plant'!$AH28:$AM28)/SUM('Gross Plant'!$AH$46:$AM$46)*'Capital Spending'!U$6*Reserve!$DW$1</f>
        <v>0</v>
      </c>
    </row>
    <row r="29" spans="1:147">
      <c r="A29" s="49">
        <v>39903</v>
      </c>
      <c r="B29" s="32" t="s">
        <v>23</v>
      </c>
      <c r="C29" s="51">
        <f t="shared" si="35"/>
        <v>2213188.7976923073</v>
      </c>
      <c r="D29" s="51">
        <f t="shared" si="36"/>
        <v>2251878.1799999992</v>
      </c>
      <c r="E29" s="69">
        <f>'[20]Reserve End Balances'!N26</f>
        <v>2108174.7599999998</v>
      </c>
      <c r="F29" s="41">
        <f t="shared" si="37"/>
        <v>2132125.3299999996</v>
      </c>
      <c r="G29" s="41">
        <f t="shared" si="38"/>
        <v>2156075.8999999994</v>
      </c>
      <c r="H29" s="41">
        <f t="shared" si="39"/>
        <v>2180026.4699999993</v>
      </c>
      <c r="I29" s="41">
        <f t="shared" si="40"/>
        <v>2203977.0399999991</v>
      </c>
      <c r="J29" s="41">
        <f t="shared" si="41"/>
        <v>2227927.6099999989</v>
      </c>
      <c r="K29" s="41">
        <f t="shared" si="42"/>
        <v>2251878.1799999988</v>
      </c>
      <c r="L29" s="41">
        <f t="shared" si="43"/>
        <v>2251878.1799999988</v>
      </c>
      <c r="M29" s="41">
        <f t="shared" si="44"/>
        <v>2251878.1799999988</v>
      </c>
      <c r="N29" s="41">
        <f t="shared" si="45"/>
        <v>2251878.1799999988</v>
      </c>
      <c r="O29" s="41">
        <f t="shared" si="46"/>
        <v>2251878.1799999988</v>
      </c>
      <c r="P29" s="41">
        <f t="shared" si="47"/>
        <v>2251878.1799999988</v>
      </c>
      <c r="Q29" s="41">
        <f t="shared" si="48"/>
        <v>2251878.1799999988</v>
      </c>
      <c r="R29" s="41">
        <f t="shared" si="49"/>
        <v>2251878.1799999988</v>
      </c>
      <c r="S29" s="41">
        <f t="shared" si="50"/>
        <v>2251878.1799999988</v>
      </c>
      <c r="T29" s="41">
        <f t="shared" si="51"/>
        <v>2251878.1799999988</v>
      </c>
      <c r="U29" s="41">
        <f t="shared" si="52"/>
        <v>2251878.1799999988</v>
      </c>
      <c r="V29" s="41">
        <f t="shared" si="53"/>
        <v>2251878.1799999988</v>
      </c>
      <c r="W29" s="41">
        <f t="shared" si="54"/>
        <v>2251878.1799999988</v>
      </c>
      <c r="X29" s="41">
        <f t="shared" si="55"/>
        <v>2251878.1799999988</v>
      </c>
      <c r="Y29" s="41">
        <f t="shared" si="56"/>
        <v>2251878.1799999988</v>
      </c>
      <c r="Z29" s="41">
        <f t="shared" si="57"/>
        <v>2251878.1799999988</v>
      </c>
      <c r="AA29" s="41">
        <f t="shared" si="58"/>
        <v>2251878.1799999988</v>
      </c>
      <c r="AB29" s="41">
        <f t="shared" si="59"/>
        <v>2251878.1799999988</v>
      </c>
      <c r="AC29" s="41">
        <f t="shared" si="60"/>
        <v>2251878.1799999988</v>
      </c>
      <c r="AD29" s="41">
        <f t="shared" si="61"/>
        <v>2251878.1799999988</v>
      </c>
      <c r="AE29" s="41">
        <f t="shared" si="62"/>
        <v>2251878.1799999988</v>
      </c>
      <c r="AF29" s="41">
        <f t="shared" si="63"/>
        <v>2251878.1799999988</v>
      </c>
      <c r="AG29" s="23">
        <f t="shared" si="64"/>
        <v>2251878</v>
      </c>
      <c r="AH29" s="80">
        <f>'[25]KY Depreciation Rates_03-2'!$G26</f>
        <v>6.9900000000000004E-2</v>
      </c>
      <c r="AI29" s="80">
        <f>'[25]KY Depreciation Rates_03-2'!$G26</f>
        <v>6.9900000000000004E-2</v>
      </c>
      <c r="AJ29" s="31">
        <f>'[20]Additions (Asset and Reserve)'!AA26</f>
        <v>23950.57</v>
      </c>
      <c r="AK29" s="31">
        <f>'[20]Additions (Asset and Reserve)'!AB26</f>
        <v>23950.57</v>
      </c>
      <c r="AL29" s="31">
        <f>'[20]Additions (Asset and Reserve)'!AC26</f>
        <v>23950.57</v>
      </c>
      <c r="AM29" s="31">
        <f>'[20]Additions (Asset and Reserve)'!AD26</f>
        <v>23950.57</v>
      </c>
      <c r="AN29" s="31">
        <f>'[20]Additions (Asset and Reserve)'!AE26</f>
        <v>23950.57</v>
      </c>
      <c r="AO29" s="31">
        <f>'[20]Additions (Asset and Reserve)'!AF26</f>
        <v>23950.57</v>
      </c>
      <c r="AP29" s="41">
        <f>IF('Net Plant'!I29&gt;0,'Gross Plant'!L30*$AH29/12,0)</f>
        <v>0</v>
      </c>
      <c r="AQ29" s="41">
        <f>IF('Net Plant'!J29&gt;0,'Gross Plant'!M30*$AH29/12,0)</f>
        <v>0</v>
      </c>
      <c r="AR29" s="41">
        <f>IF('Net Plant'!K29&gt;0,'Gross Plant'!N30*$AH29/12,0)</f>
        <v>0</v>
      </c>
      <c r="AS29" s="41">
        <f>IF('Net Plant'!L29&gt;0,'Gross Plant'!O30*$AH29/12,0)</f>
        <v>0</v>
      </c>
      <c r="AT29" s="41">
        <f>IF('Net Plant'!M29&gt;0,'Gross Plant'!P30*$AH29/12,0)</f>
        <v>0</v>
      </c>
      <c r="AU29" s="41">
        <f>IF('Net Plant'!N29&gt;0,'Gross Plant'!Q30*$AH29/12,0)</f>
        <v>0</v>
      </c>
      <c r="AV29" s="41">
        <f>IF('Net Plant'!O29&gt;0,'Gross Plant'!R30*$AH29/12,0)</f>
        <v>0</v>
      </c>
      <c r="AW29" s="41">
        <f>IF('Net Plant'!P29&gt;0,'Gross Plant'!S30*$AH29/12,0)</f>
        <v>0</v>
      </c>
      <c r="AX29" s="41">
        <f>IF('Net Plant'!Q29&gt;0,'Gross Plant'!T30*$AH29/12,0)</f>
        <v>0</v>
      </c>
      <c r="AY29" s="41">
        <f>IF('Net Plant'!R29&gt;0,'Gross Plant'!U30*$AI29/12,0)</f>
        <v>0</v>
      </c>
      <c r="AZ29" s="41">
        <f>IF('Net Plant'!S29&gt;0,'Gross Plant'!V30*$AI29/12,0)</f>
        <v>0</v>
      </c>
      <c r="BA29" s="41">
        <f>IF('Net Plant'!T29&gt;0,'Gross Plant'!W30*$AI29/12,0)</f>
        <v>0</v>
      </c>
      <c r="BB29" s="41">
        <f>IF('Net Plant'!U29&gt;0,'Gross Plant'!X30*$AI29/12,0)</f>
        <v>0</v>
      </c>
      <c r="BC29" s="41">
        <f>IF('Net Plant'!V29&gt;0,'Gross Plant'!Y30*$AI29/12,0)</f>
        <v>0</v>
      </c>
      <c r="BD29" s="41">
        <f>IF('Net Plant'!W29&gt;0,'Gross Plant'!Z30*$AI29/12,0)</f>
        <v>0</v>
      </c>
      <c r="BE29" s="41">
        <f>IF('Net Plant'!X29&gt;0,'Gross Plant'!AA30*$AI29/12,0)</f>
        <v>0</v>
      </c>
      <c r="BF29" s="41">
        <f>IF('Net Plant'!Y29&gt;0,'Gross Plant'!AB30*$AI29/12,0)</f>
        <v>0</v>
      </c>
      <c r="BG29" s="41">
        <f>IF('Net Plant'!Z29&gt;0,'Gross Plant'!AC30*$AI29/12,0)</f>
        <v>0</v>
      </c>
      <c r="BH29" s="41">
        <f>IF('Net Plant'!AA29&gt;0,'Gross Plant'!AD30*$AI29/12,0)</f>
        <v>0</v>
      </c>
      <c r="BI29" s="41">
        <f>IF('Net Plant'!AB29&gt;0,'Gross Plant'!AE30*$AI29/12,0)</f>
        <v>0</v>
      </c>
      <c r="BJ29" s="41">
        <f>IF('Net Plant'!AC29&gt;0,'Gross Plant'!AF30*$AI29/12,0)</f>
        <v>0</v>
      </c>
      <c r="BK29" s="23">
        <f t="shared" si="65"/>
        <v>0</v>
      </c>
      <c r="BL29" s="41"/>
      <c r="BM29" s="31">
        <f>'[20]Retires (Asset and Reserve)'!X26</f>
        <v>0</v>
      </c>
      <c r="BN29" s="31">
        <f>'[20]Retires (Asset and Reserve)'!Y26</f>
        <v>0</v>
      </c>
      <c r="BO29" s="31">
        <f>'[20]Retires (Asset and Reserve)'!Z26</f>
        <v>0</v>
      </c>
      <c r="BP29" s="31">
        <f>'[20]Retires (Asset and Reserve)'!AA26</f>
        <v>0</v>
      </c>
      <c r="BQ29" s="31">
        <f>'[20]Retires (Asset and Reserve)'!AB26</f>
        <v>0</v>
      </c>
      <c r="BR29" s="31">
        <f>'[20]Retires (Asset and Reserve)'!AC26</f>
        <v>0</v>
      </c>
      <c r="BS29" s="31">
        <f>'Gross Plant'!BQ30</f>
        <v>0</v>
      </c>
      <c r="BT29" s="41">
        <f>'Gross Plant'!BR30</f>
        <v>0</v>
      </c>
      <c r="BU29" s="41">
        <f>'Gross Plant'!BS30</f>
        <v>0</v>
      </c>
      <c r="BV29" s="41">
        <f>'Gross Plant'!BT30</f>
        <v>0</v>
      </c>
      <c r="BW29" s="41">
        <f>'Gross Plant'!BU30</f>
        <v>0</v>
      </c>
      <c r="BX29" s="41">
        <f>'Gross Plant'!BV30</f>
        <v>0</v>
      </c>
      <c r="BY29" s="41">
        <f>'Gross Plant'!BW30</f>
        <v>0</v>
      </c>
      <c r="BZ29" s="41">
        <f>'Gross Plant'!BX30</f>
        <v>0</v>
      </c>
      <c r="CA29" s="41">
        <f>'Gross Plant'!BY30</f>
        <v>0</v>
      </c>
      <c r="CB29" s="41">
        <f>'Gross Plant'!BZ30</f>
        <v>0</v>
      </c>
      <c r="CC29" s="41">
        <f>'Gross Plant'!CA30</f>
        <v>0</v>
      </c>
      <c r="CD29" s="41">
        <f>'Gross Plant'!CB30</f>
        <v>0</v>
      </c>
      <c r="CE29" s="41">
        <f>'Gross Plant'!CC30</f>
        <v>0</v>
      </c>
      <c r="CF29" s="41">
        <f>'Gross Plant'!CD30</f>
        <v>0</v>
      </c>
      <c r="CG29" s="41">
        <f>'Gross Plant'!CE30</f>
        <v>0</v>
      </c>
      <c r="CH29" s="41">
        <f>'Gross Plant'!CF30</f>
        <v>0</v>
      </c>
      <c r="CI29" s="41">
        <f>'Gross Plant'!CG30</f>
        <v>0</v>
      </c>
      <c r="CJ29" s="41">
        <f>'Gross Plant'!CH30</f>
        <v>0</v>
      </c>
      <c r="CK29" s="41">
        <f>'Gross Plant'!CI30</f>
        <v>0</v>
      </c>
      <c r="CL29" s="41">
        <f>'Gross Plant'!CJ30</f>
        <v>0</v>
      </c>
      <c r="CM29" s="41">
        <f>'Gross Plant'!CK30</f>
        <v>0</v>
      </c>
      <c r="CN29" s="41"/>
      <c r="CO29" s="31">
        <f>'[20]Transfers (Asset and Reserve)'!Z26</f>
        <v>0</v>
      </c>
      <c r="CP29" s="31">
        <f>'[20]Transfers (Asset and Reserve)'!AA26</f>
        <v>0</v>
      </c>
      <c r="CQ29" s="31">
        <f>'[20]Transfers (Asset and Reserve)'!AB26</f>
        <v>0</v>
      </c>
      <c r="CR29" s="31">
        <f>'[20]Transfers (Asset and Reserve)'!AC26</f>
        <v>0</v>
      </c>
      <c r="CS29" s="31">
        <f>'[20]Transfers (Asset and Reserve)'!AD26</f>
        <v>0</v>
      </c>
      <c r="CT29" s="31">
        <f>'[20]Transfers (Asset and Reserve)'!AE26</f>
        <v>0</v>
      </c>
      <c r="CU29" s="31">
        <v>0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/>
      <c r="DQ29" s="41">
        <f>[20]COR!O26</f>
        <v>0</v>
      </c>
      <c r="DR29" s="41">
        <f>[20]COR!P26</f>
        <v>0</v>
      </c>
      <c r="DS29" s="41">
        <f>[20]COR!Q26</f>
        <v>0</v>
      </c>
      <c r="DT29" s="41">
        <f>[20]COR!R26</f>
        <v>0</v>
      </c>
      <c r="DU29" s="41">
        <f>[20]COR!S26</f>
        <v>0</v>
      </c>
      <c r="DV29" s="41">
        <f>[20]COR!T26</f>
        <v>0</v>
      </c>
      <c r="DW29" s="120">
        <f>SUM('Gross Plant'!$AH29:$AM29)/SUM('Gross Plant'!$AH$46:$AM$46)*DW$46</f>
        <v>0</v>
      </c>
      <c r="DX29" s="120">
        <f>SUM('Gross Plant'!$AH29:$AM29)/SUM('Gross Plant'!$AH$46:$AM$46)*DX$46</f>
        <v>0</v>
      </c>
      <c r="DY29" s="120">
        <f>SUM('Gross Plant'!$AH29:$AM29)/SUM('Gross Plant'!$AH$46:$AM$46)*DY$46</f>
        <v>0</v>
      </c>
      <c r="DZ29" s="58">
        <f>-SUM('Gross Plant'!$AH29:$AM29)/SUM('Gross Plant'!$AH$46:$AM$46)*'Capital Spending'!D$6*Reserve!$DW$1</f>
        <v>0</v>
      </c>
      <c r="EA29" s="58">
        <f>-SUM('Gross Plant'!$AH29:$AM29)/SUM('Gross Plant'!$AH$46:$AM$46)*'Capital Spending'!E$6*Reserve!$DW$1</f>
        <v>0</v>
      </c>
      <c r="EB29" s="58">
        <f>-SUM('Gross Plant'!$AH29:$AM29)/SUM('Gross Plant'!$AH$46:$AM$46)*'Capital Spending'!F$6*Reserve!$DW$1</f>
        <v>0</v>
      </c>
      <c r="EC29" s="58">
        <f>-SUM('Gross Plant'!$AH29:$AM29)/SUM('Gross Plant'!$AH$46:$AM$46)*'Capital Spending'!G$6*Reserve!$DW$1</f>
        <v>0</v>
      </c>
      <c r="ED29" s="58">
        <f>-SUM('Gross Plant'!$AH29:$AM29)/SUM('Gross Plant'!$AH$46:$AM$46)*'Capital Spending'!H$6*Reserve!$DW$1</f>
        <v>0</v>
      </c>
      <c r="EE29" s="58">
        <f>-SUM('Gross Plant'!$AH29:$AM29)/SUM('Gross Plant'!$AH$46:$AM$46)*'Capital Spending'!I$6*Reserve!$DW$1</f>
        <v>0</v>
      </c>
      <c r="EF29" s="58">
        <f>-SUM('Gross Plant'!$AH29:$AM29)/SUM('Gross Plant'!$AH$46:$AM$46)*'Capital Spending'!J$6*Reserve!$DW$1</f>
        <v>0</v>
      </c>
      <c r="EG29" s="58">
        <f>-SUM('Gross Plant'!$AH29:$AM29)/SUM('Gross Plant'!$AH$46:$AM$46)*'Capital Spending'!K$6*Reserve!$DW$1</f>
        <v>0</v>
      </c>
      <c r="EH29" s="58">
        <f>-SUM('Gross Plant'!$AH29:$AM29)/SUM('Gross Plant'!$AH$46:$AM$46)*'Capital Spending'!L$6*Reserve!$DW$1</f>
        <v>0</v>
      </c>
      <c r="EI29" s="58">
        <f>-SUM('Gross Plant'!$AH29:$AM29)/SUM('Gross Plant'!$AH$46:$AM$46)*'Capital Spending'!M$6*Reserve!$DW$1</f>
        <v>0</v>
      </c>
      <c r="EJ29" s="58">
        <f>-SUM('Gross Plant'!$AH29:$AM29)/SUM('Gross Plant'!$AH$46:$AM$46)*'Capital Spending'!N$6*Reserve!$DW$1</f>
        <v>0</v>
      </c>
      <c r="EK29" s="58">
        <f>-SUM('Gross Plant'!$AH29:$AM29)/SUM('Gross Plant'!$AH$46:$AM$46)*'Capital Spending'!O$6*Reserve!$DW$1</f>
        <v>0</v>
      </c>
      <c r="EL29" s="58">
        <f>-SUM('Gross Plant'!$AH29:$AM29)/SUM('Gross Plant'!$AH$46:$AM$46)*'Capital Spending'!P$6*Reserve!$DW$1</f>
        <v>0</v>
      </c>
      <c r="EM29" s="58">
        <f>-SUM('Gross Plant'!$AH29:$AM29)/SUM('Gross Plant'!$AH$46:$AM$46)*'Capital Spending'!Q$6*Reserve!$DW$1</f>
        <v>0</v>
      </c>
      <c r="EN29" s="58">
        <f>-SUM('Gross Plant'!$AH29:$AM29)/SUM('Gross Plant'!$AH$46:$AM$46)*'Capital Spending'!R$6*Reserve!$DW$1</f>
        <v>0</v>
      </c>
      <c r="EO29" s="58">
        <f>-SUM('Gross Plant'!$AH29:$AM29)/SUM('Gross Plant'!$AH$46:$AM$46)*'Capital Spending'!S$6*Reserve!$DW$1</f>
        <v>0</v>
      </c>
      <c r="EP29" s="58">
        <f>-SUM('Gross Plant'!$AH29:$AM29)/SUM('Gross Plant'!$AH$46:$AM$46)*'Capital Spending'!T$6*Reserve!$DW$1</f>
        <v>0</v>
      </c>
      <c r="EQ29" s="58">
        <f>-SUM('Gross Plant'!$AH29:$AM29)/SUM('Gross Plant'!$AH$46:$AM$46)*'Capital Spending'!U$6*Reserve!$DW$1</f>
        <v>0</v>
      </c>
    </row>
    <row r="30" spans="1:147">
      <c r="A30" s="49">
        <v>39904</v>
      </c>
      <c r="B30" s="32" t="s">
        <v>24</v>
      </c>
      <c r="C30" s="51">
        <f t="shared" si="35"/>
        <v>0</v>
      </c>
      <c r="D30" s="51">
        <f t="shared" si="36"/>
        <v>0</v>
      </c>
      <c r="E30" s="69">
        <v>0</v>
      </c>
      <c r="F30" s="41">
        <f t="shared" si="37"/>
        <v>0</v>
      </c>
      <c r="G30" s="41">
        <f t="shared" si="38"/>
        <v>0</v>
      </c>
      <c r="H30" s="41">
        <f t="shared" si="39"/>
        <v>0</v>
      </c>
      <c r="I30" s="41">
        <f t="shared" si="40"/>
        <v>0</v>
      </c>
      <c r="J30" s="41">
        <f t="shared" si="41"/>
        <v>0</v>
      </c>
      <c r="K30" s="41">
        <f t="shared" si="42"/>
        <v>0</v>
      </c>
      <c r="L30" s="41">
        <f t="shared" si="43"/>
        <v>0</v>
      </c>
      <c r="M30" s="41">
        <f t="shared" si="44"/>
        <v>0</v>
      </c>
      <c r="N30" s="41">
        <f t="shared" si="45"/>
        <v>0</v>
      </c>
      <c r="O30" s="41">
        <f t="shared" si="46"/>
        <v>0</v>
      </c>
      <c r="P30" s="41">
        <f t="shared" si="47"/>
        <v>0</v>
      </c>
      <c r="Q30" s="41">
        <f t="shared" si="48"/>
        <v>0</v>
      </c>
      <c r="R30" s="41">
        <f t="shared" si="49"/>
        <v>0</v>
      </c>
      <c r="S30" s="41">
        <f t="shared" si="50"/>
        <v>0</v>
      </c>
      <c r="T30" s="41">
        <f t="shared" si="51"/>
        <v>0</v>
      </c>
      <c r="U30" s="41">
        <f t="shared" si="52"/>
        <v>0</v>
      </c>
      <c r="V30" s="41">
        <f t="shared" si="53"/>
        <v>0</v>
      </c>
      <c r="W30" s="41">
        <f t="shared" si="54"/>
        <v>0</v>
      </c>
      <c r="X30" s="41">
        <f t="shared" si="55"/>
        <v>0</v>
      </c>
      <c r="Y30" s="41">
        <f t="shared" si="56"/>
        <v>0</v>
      </c>
      <c r="Z30" s="41">
        <f t="shared" si="57"/>
        <v>0</v>
      </c>
      <c r="AA30" s="41">
        <f t="shared" si="58"/>
        <v>0</v>
      </c>
      <c r="AB30" s="41">
        <f t="shared" si="59"/>
        <v>0</v>
      </c>
      <c r="AC30" s="41">
        <f t="shared" si="60"/>
        <v>0</v>
      </c>
      <c r="AD30" s="41">
        <f t="shared" si="61"/>
        <v>0</v>
      </c>
      <c r="AE30" s="41">
        <f t="shared" si="62"/>
        <v>0</v>
      </c>
      <c r="AF30" s="41">
        <f t="shared" si="63"/>
        <v>0</v>
      </c>
      <c r="AG30" s="23">
        <f t="shared" si="64"/>
        <v>0</v>
      </c>
      <c r="AH30" s="80">
        <f>'[25]KY Depreciation Rates_03-2'!$G27</f>
        <v>0.10489999999999999</v>
      </c>
      <c r="AI30" s="80">
        <f>'[25]KY Depreciation Rates_03-2'!$G27</f>
        <v>0.10489999999999999</v>
      </c>
      <c r="AJ30" s="31">
        <f>0</f>
        <v>0</v>
      </c>
      <c r="AK30" s="31">
        <f>0</f>
        <v>0</v>
      </c>
      <c r="AL30" s="31">
        <f>0</f>
        <v>0</v>
      </c>
      <c r="AM30" s="31">
        <f>0</f>
        <v>0</v>
      </c>
      <c r="AN30" s="31">
        <f>0</f>
        <v>0</v>
      </c>
      <c r="AO30" s="31">
        <f>0</f>
        <v>0</v>
      </c>
      <c r="AP30" s="41">
        <f>IF('Net Plant'!I30&gt;0,'Gross Plant'!L31*$AH30/12,0)</f>
        <v>0</v>
      </c>
      <c r="AQ30" s="41">
        <f>IF('Net Plant'!J30&gt;0,'Gross Plant'!M31*$AH30/12,0)</f>
        <v>0</v>
      </c>
      <c r="AR30" s="41">
        <f>IF('Net Plant'!K30&gt;0,'Gross Plant'!N31*$AH30/12,0)</f>
        <v>0</v>
      </c>
      <c r="AS30" s="41">
        <f>IF('Net Plant'!L30&gt;0,'Gross Plant'!O31*$AH30/12,0)</f>
        <v>0</v>
      </c>
      <c r="AT30" s="41">
        <f>IF('Net Plant'!M30&gt;0,'Gross Plant'!P31*$AH30/12,0)</f>
        <v>0</v>
      </c>
      <c r="AU30" s="41">
        <f>IF('Net Plant'!N30&gt;0,'Gross Plant'!Q31*$AH30/12,0)</f>
        <v>0</v>
      </c>
      <c r="AV30" s="41">
        <f>IF('Net Plant'!O30&gt;0,'Gross Plant'!R31*$AH30/12,0)</f>
        <v>0</v>
      </c>
      <c r="AW30" s="41">
        <f>IF('Net Plant'!P30&gt;0,'Gross Plant'!S31*$AH30/12,0)</f>
        <v>0</v>
      </c>
      <c r="AX30" s="41">
        <f>IF('Net Plant'!Q30&gt;0,'Gross Plant'!T31*$AH30/12,0)</f>
        <v>0</v>
      </c>
      <c r="AY30" s="41">
        <f>IF('Net Plant'!R30&gt;0,'Gross Plant'!U31*$AI30/12,0)</f>
        <v>0</v>
      </c>
      <c r="AZ30" s="41">
        <f>IF('Net Plant'!S30&gt;0,'Gross Plant'!V31*$AI30/12,0)</f>
        <v>0</v>
      </c>
      <c r="BA30" s="41">
        <f>IF('Net Plant'!T30&gt;0,'Gross Plant'!W31*$AI30/12,0)</f>
        <v>0</v>
      </c>
      <c r="BB30" s="41">
        <f>IF('Net Plant'!U30&gt;0,'Gross Plant'!X31*$AI30/12,0)</f>
        <v>0</v>
      </c>
      <c r="BC30" s="41">
        <f>IF('Net Plant'!V30&gt;0,'Gross Plant'!Y31*$AI30/12,0)</f>
        <v>0</v>
      </c>
      <c r="BD30" s="41">
        <f>IF('Net Plant'!W30&gt;0,'Gross Plant'!Z31*$AI30/12,0)</f>
        <v>0</v>
      </c>
      <c r="BE30" s="41">
        <f>IF('Net Plant'!X30&gt;0,'Gross Plant'!AA31*$AI30/12,0)</f>
        <v>0</v>
      </c>
      <c r="BF30" s="41">
        <f>IF('Net Plant'!Y30&gt;0,'Gross Plant'!AB31*$AI30/12,0)</f>
        <v>0</v>
      </c>
      <c r="BG30" s="41">
        <f>IF('Net Plant'!Z30&gt;0,'Gross Plant'!AC31*$AI30/12,0)</f>
        <v>0</v>
      </c>
      <c r="BH30" s="41">
        <f>IF('Net Plant'!AA30&gt;0,'Gross Plant'!AD31*$AI30/12,0)</f>
        <v>0</v>
      </c>
      <c r="BI30" s="41">
        <f>IF('Net Plant'!AB30&gt;0,'Gross Plant'!AE31*$AI30/12,0)</f>
        <v>0</v>
      </c>
      <c r="BJ30" s="41">
        <f>IF('Net Plant'!AC30&gt;0,'Gross Plant'!AF31*$AI30/12,0)</f>
        <v>0</v>
      </c>
      <c r="BK30" s="23">
        <f t="shared" si="65"/>
        <v>0</v>
      </c>
      <c r="BL30" s="41"/>
      <c r="BM30" s="31">
        <f>0</f>
        <v>0</v>
      </c>
      <c r="BN30" s="31">
        <f>0</f>
        <v>0</v>
      </c>
      <c r="BO30" s="31">
        <f>0</f>
        <v>0</v>
      </c>
      <c r="BP30" s="31">
        <f>0</f>
        <v>0</v>
      </c>
      <c r="BQ30" s="31">
        <f>0</f>
        <v>0</v>
      </c>
      <c r="BR30" s="31">
        <f>0</f>
        <v>0</v>
      </c>
      <c r="BS30" s="31">
        <f>'Gross Plant'!BQ31</f>
        <v>0</v>
      </c>
      <c r="BT30" s="41">
        <f>'Gross Plant'!BR31</f>
        <v>0</v>
      </c>
      <c r="BU30" s="41">
        <f>'Gross Plant'!BS31</f>
        <v>0</v>
      </c>
      <c r="BV30" s="41">
        <f>'Gross Plant'!BT31</f>
        <v>0</v>
      </c>
      <c r="BW30" s="41">
        <f>'Gross Plant'!BU31</f>
        <v>0</v>
      </c>
      <c r="BX30" s="41">
        <f>'Gross Plant'!BV31</f>
        <v>0</v>
      </c>
      <c r="BY30" s="41">
        <f>'Gross Plant'!BW31</f>
        <v>0</v>
      </c>
      <c r="BZ30" s="41">
        <f>'Gross Plant'!BX31</f>
        <v>0</v>
      </c>
      <c r="CA30" s="41">
        <f>'Gross Plant'!BY31</f>
        <v>0</v>
      </c>
      <c r="CB30" s="41">
        <f>'Gross Plant'!BZ31</f>
        <v>0</v>
      </c>
      <c r="CC30" s="41">
        <f>'Gross Plant'!CA31</f>
        <v>0</v>
      </c>
      <c r="CD30" s="41">
        <f>'Gross Plant'!CB31</f>
        <v>0</v>
      </c>
      <c r="CE30" s="41">
        <f>'Gross Plant'!CC31</f>
        <v>0</v>
      </c>
      <c r="CF30" s="41">
        <f>'Gross Plant'!CD31</f>
        <v>0</v>
      </c>
      <c r="CG30" s="41">
        <f>'Gross Plant'!CE31</f>
        <v>0</v>
      </c>
      <c r="CH30" s="41">
        <f>'Gross Plant'!CF31</f>
        <v>0</v>
      </c>
      <c r="CI30" s="41">
        <f>'Gross Plant'!CG31</f>
        <v>0</v>
      </c>
      <c r="CJ30" s="41">
        <f>'Gross Plant'!CH31</f>
        <v>0</v>
      </c>
      <c r="CK30" s="41">
        <f>'Gross Plant'!CI31</f>
        <v>0</v>
      </c>
      <c r="CL30" s="41">
        <f>'Gross Plant'!CJ31</f>
        <v>0</v>
      </c>
      <c r="CM30" s="41">
        <f>'Gross Plant'!CK31</f>
        <v>0</v>
      </c>
      <c r="CN30" s="41"/>
      <c r="CO30" s="31">
        <f>0</f>
        <v>0</v>
      </c>
      <c r="CP30" s="31">
        <f>0</f>
        <v>0</v>
      </c>
      <c r="CQ30" s="31">
        <f>0</f>
        <v>0</v>
      </c>
      <c r="CR30" s="31">
        <f>0</f>
        <v>0</v>
      </c>
      <c r="CS30" s="31">
        <f>0</f>
        <v>0</v>
      </c>
      <c r="CT30" s="31">
        <f>0</f>
        <v>0</v>
      </c>
      <c r="CU30" s="31">
        <v>0</v>
      </c>
      <c r="CV30" s="31">
        <v>0</v>
      </c>
      <c r="CW30" s="31">
        <v>0</v>
      </c>
      <c r="CX30" s="31">
        <v>0</v>
      </c>
      <c r="CY30" s="31">
        <v>0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41">
        <v>0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/>
      <c r="DQ30" s="41">
        <f>0</f>
        <v>0</v>
      </c>
      <c r="DR30" s="41">
        <f>0</f>
        <v>0</v>
      </c>
      <c r="DS30" s="41">
        <f>0</f>
        <v>0</v>
      </c>
      <c r="DT30" s="41">
        <f>0</f>
        <v>0</v>
      </c>
      <c r="DU30" s="41">
        <f>0</f>
        <v>0</v>
      </c>
      <c r="DV30" s="41">
        <f>0</f>
        <v>0</v>
      </c>
      <c r="DW30" s="120">
        <f>SUM('Gross Plant'!$AH30:$AM30)/SUM('Gross Plant'!$AH$46:$AM$46)*DW$46</f>
        <v>0</v>
      </c>
      <c r="DX30" s="120">
        <f>SUM('Gross Plant'!$AH30:$AM30)/SUM('Gross Plant'!$AH$46:$AM$46)*DX$46</f>
        <v>0</v>
      </c>
      <c r="DY30" s="120">
        <f>SUM('Gross Plant'!$AH30:$AM30)/SUM('Gross Plant'!$AH$46:$AM$46)*DY$46</f>
        <v>0</v>
      </c>
      <c r="DZ30" s="58">
        <f>-SUM('Gross Plant'!$AH30:$AM30)/SUM('Gross Plant'!$AH$46:$AM$46)*'Capital Spending'!D$6*Reserve!$DW$1</f>
        <v>0</v>
      </c>
      <c r="EA30" s="58">
        <f>-SUM('Gross Plant'!$AH30:$AM30)/SUM('Gross Plant'!$AH$46:$AM$46)*'Capital Spending'!E$6*Reserve!$DW$1</f>
        <v>0</v>
      </c>
      <c r="EB30" s="58">
        <f>-SUM('Gross Plant'!$AH30:$AM30)/SUM('Gross Plant'!$AH$46:$AM$46)*'Capital Spending'!F$6*Reserve!$DW$1</f>
        <v>0</v>
      </c>
      <c r="EC30" s="58">
        <f>-SUM('Gross Plant'!$AH30:$AM30)/SUM('Gross Plant'!$AH$46:$AM$46)*'Capital Spending'!G$6*Reserve!$DW$1</f>
        <v>0</v>
      </c>
      <c r="ED30" s="58">
        <f>-SUM('Gross Plant'!$AH30:$AM30)/SUM('Gross Plant'!$AH$46:$AM$46)*'Capital Spending'!H$6*Reserve!$DW$1</f>
        <v>0</v>
      </c>
      <c r="EE30" s="58">
        <f>-SUM('Gross Plant'!$AH30:$AM30)/SUM('Gross Plant'!$AH$46:$AM$46)*'Capital Spending'!I$6*Reserve!$DW$1</f>
        <v>0</v>
      </c>
      <c r="EF30" s="58">
        <f>-SUM('Gross Plant'!$AH30:$AM30)/SUM('Gross Plant'!$AH$46:$AM$46)*'Capital Spending'!J$6*Reserve!$DW$1</f>
        <v>0</v>
      </c>
      <c r="EG30" s="58">
        <f>-SUM('Gross Plant'!$AH30:$AM30)/SUM('Gross Plant'!$AH$46:$AM$46)*'Capital Spending'!K$6*Reserve!$DW$1</f>
        <v>0</v>
      </c>
      <c r="EH30" s="58">
        <f>-SUM('Gross Plant'!$AH30:$AM30)/SUM('Gross Plant'!$AH$46:$AM$46)*'Capital Spending'!L$6*Reserve!$DW$1</f>
        <v>0</v>
      </c>
      <c r="EI30" s="58">
        <f>-SUM('Gross Plant'!$AH30:$AM30)/SUM('Gross Plant'!$AH$46:$AM$46)*'Capital Spending'!M$6*Reserve!$DW$1</f>
        <v>0</v>
      </c>
      <c r="EJ30" s="58">
        <f>-SUM('Gross Plant'!$AH30:$AM30)/SUM('Gross Plant'!$AH$46:$AM$46)*'Capital Spending'!N$6*Reserve!$DW$1</f>
        <v>0</v>
      </c>
      <c r="EK30" s="58">
        <f>-SUM('Gross Plant'!$AH30:$AM30)/SUM('Gross Plant'!$AH$46:$AM$46)*'Capital Spending'!O$6*Reserve!$DW$1</f>
        <v>0</v>
      </c>
      <c r="EL30" s="58">
        <f>-SUM('Gross Plant'!$AH30:$AM30)/SUM('Gross Plant'!$AH$46:$AM$46)*'Capital Spending'!P$6*Reserve!$DW$1</f>
        <v>0</v>
      </c>
      <c r="EM30" s="58">
        <f>-SUM('Gross Plant'!$AH30:$AM30)/SUM('Gross Plant'!$AH$46:$AM$46)*'Capital Spending'!Q$6*Reserve!$DW$1</f>
        <v>0</v>
      </c>
      <c r="EN30" s="58">
        <f>-SUM('Gross Plant'!$AH30:$AM30)/SUM('Gross Plant'!$AH$46:$AM$46)*'Capital Spending'!R$6*Reserve!$DW$1</f>
        <v>0</v>
      </c>
      <c r="EO30" s="58">
        <f>-SUM('Gross Plant'!$AH30:$AM30)/SUM('Gross Plant'!$AH$46:$AM$46)*'Capital Spending'!S$6*Reserve!$DW$1</f>
        <v>0</v>
      </c>
      <c r="EP30" s="58">
        <f>-SUM('Gross Plant'!$AH30:$AM30)/SUM('Gross Plant'!$AH$46:$AM$46)*'Capital Spending'!T$6*Reserve!$DW$1</f>
        <v>0</v>
      </c>
      <c r="EQ30" s="58">
        <f>-SUM('Gross Plant'!$AH30:$AM30)/SUM('Gross Plant'!$AH$46:$AM$46)*'Capital Spending'!U$6*Reserve!$DW$1</f>
        <v>0</v>
      </c>
    </row>
    <row r="31" spans="1:147">
      <c r="A31" s="49">
        <v>39905</v>
      </c>
      <c r="B31" s="32" t="s">
        <v>25</v>
      </c>
      <c r="C31" s="51">
        <f t="shared" si="35"/>
        <v>0</v>
      </c>
      <c r="D31" s="51">
        <f t="shared" si="36"/>
        <v>0</v>
      </c>
      <c r="E31" s="69">
        <v>0</v>
      </c>
      <c r="F31" s="41">
        <f t="shared" si="37"/>
        <v>0</v>
      </c>
      <c r="G31" s="41">
        <f t="shared" si="38"/>
        <v>0</v>
      </c>
      <c r="H31" s="41">
        <f t="shared" si="39"/>
        <v>0</v>
      </c>
      <c r="I31" s="41">
        <f t="shared" si="40"/>
        <v>0</v>
      </c>
      <c r="J31" s="41">
        <f t="shared" si="41"/>
        <v>0</v>
      </c>
      <c r="K31" s="41">
        <f t="shared" si="42"/>
        <v>0</v>
      </c>
      <c r="L31" s="41">
        <f t="shared" si="43"/>
        <v>0</v>
      </c>
      <c r="M31" s="41">
        <f t="shared" si="44"/>
        <v>0</v>
      </c>
      <c r="N31" s="41">
        <f t="shared" si="45"/>
        <v>0</v>
      </c>
      <c r="O31" s="41">
        <f t="shared" si="46"/>
        <v>0</v>
      </c>
      <c r="P31" s="41">
        <f t="shared" si="47"/>
        <v>0</v>
      </c>
      <c r="Q31" s="41">
        <f t="shared" si="48"/>
        <v>0</v>
      </c>
      <c r="R31" s="41">
        <f t="shared" si="49"/>
        <v>0</v>
      </c>
      <c r="S31" s="41">
        <f t="shared" si="50"/>
        <v>0</v>
      </c>
      <c r="T31" s="41">
        <f t="shared" si="51"/>
        <v>0</v>
      </c>
      <c r="U31" s="41">
        <f t="shared" si="52"/>
        <v>0</v>
      </c>
      <c r="V31" s="41">
        <f t="shared" si="53"/>
        <v>0</v>
      </c>
      <c r="W31" s="41">
        <f t="shared" si="54"/>
        <v>0</v>
      </c>
      <c r="X31" s="41">
        <f t="shared" si="55"/>
        <v>0</v>
      </c>
      <c r="Y31" s="41">
        <f t="shared" si="56"/>
        <v>0</v>
      </c>
      <c r="Z31" s="41">
        <f t="shared" si="57"/>
        <v>0</v>
      </c>
      <c r="AA31" s="41">
        <f t="shared" si="58"/>
        <v>0</v>
      </c>
      <c r="AB31" s="41">
        <f t="shared" si="59"/>
        <v>0</v>
      </c>
      <c r="AC31" s="41">
        <f t="shared" si="60"/>
        <v>0</v>
      </c>
      <c r="AD31" s="41">
        <f t="shared" si="61"/>
        <v>0</v>
      </c>
      <c r="AE31" s="41">
        <f t="shared" si="62"/>
        <v>0</v>
      </c>
      <c r="AF31" s="41">
        <f t="shared" si="63"/>
        <v>0</v>
      </c>
      <c r="AG31" s="23">
        <f t="shared" si="64"/>
        <v>0</v>
      </c>
      <c r="AH31" s="80">
        <f>'[25]KY Depreciation Rates_03-2'!$G28</f>
        <v>6.6299999999999998E-2</v>
      </c>
      <c r="AI31" s="80">
        <f>'[25]KY Depreciation Rates_03-2'!$G28</f>
        <v>6.6299999999999998E-2</v>
      </c>
      <c r="AJ31" s="31">
        <f>0</f>
        <v>0</v>
      </c>
      <c r="AK31" s="31">
        <f>0</f>
        <v>0</v>
      </c>
      <c r="AL31" s="31">
        <f>0</f>
        <v>0</v>
      </c>
      <c r="AM31" s="31">
        <f>0</f>
        <v>0</v>
      </c>
      <c r="AN31" s="31">
        <f>0</f>
        <v>0</v>
      </c>
      <c r="AO31" s="31">
        <f>0</f>
        <v>0</v>
      </c>
      <c r="AP31" s="41">
        <f>IF('Net Plant'!I31&gt;0,'Gross Plant'!L32*$AH31/12,0)</f>
        <v>0</v>
      </c>
      <c r="AQ31" s="41">
        <f>IF('Net Plant'!J31&gt;0,'Gross Plant'!M32*$AH31/12,0)</f>
        <v>0</v>
      </c>
      <c r="AR31" s="41">
        <f>IF('Net Plant'!K31&gt;0,'Gross Plant'!N32*$AH31/12,0)</f>
        <v>0</v>
      </c>
      <c r="AS31" s="41">
        <f>IF('Net Plant'!L31&gt;0,'Gross Plant'!O32*$AH31/12,0)</f>
        <v>0</v>
      </c>
      <c r="AT31" s="41">
        <f>IF('Net Plant'!M31&gt;0,'Gross Plant'!P32*$AH31/12,0)</f>
        <v>0</v>
      </c>
      <c r="AU31" s="41">
        <f>IF('Net Plant'!N31&gt;0,'Gross Plant'!Q32*$AH31/12,0)</f>
        <v>0</v>
      </c>
      <c r="AV31" s="41">
        <f>IF('Net Plant'!O31&gt;0,'Gross Plant'!R32*$AH31/12,0)</f>
        <v>0</v>
      </c>
      <c r="AW31" s="41">
        <f>IF('Net Plant'!P31&gt;0,'Gross Plant'!S32*$AH31/12,0)</f>
        <v>0</v>
      </c>
      <c r="AX31" s="41">
        <f>IF('Net Plant'!Q31&gt;0,'Gross Plant'!T32*$AH31/12,0)</f>
        <v>0</v>
      </c>
      <c r="AY31" s="41">
        <f>IF('Net Plant'!R31&gt;0,'Gross Plant'!U32*$AI31/12,0)</f>
        <v>0</v>
      </c>
      <c r="AZ31" s="41">
        <f>IF('Net Plant'!S31&gt;0,'Gross Plant'!V32*$AI31/12,0)</f>
        <v>0</v>
      </c>
      <c r="BA31" s="41">
        <f>IF('Net Plant'!T31&gt;0,'Gross Plant'!W32*$AI31/12,0)</f>
        <v>0</v>
      </c>
      <c r="BB31" s="41">
        <f>IF('Net Plant'!U31&gt;0,'Gross Plant'!X32*$AI31/12,0)</f>
        <v>0</v>
      </c>
      <c r="BC31" s="41">
        <f>IF('Net Plant'!V31&gt;0,'Gross Plant'!Y32*$AI31/12,0)</f>
        <v>0</v>
      </c>
      <c r="BD31" s="41">
        <f>IF('Net Plant'!W31&gt;0,'Gross Plant'!Z32*$AI31/12,0)</f>
        <v>0</v>
      </c>
      <c r="BE31" s="41">
        <f>IF('Net Plant'!X31&gt;0,'Gross Plant'!AA32*$AI31/12,0)</f>
        <v>0</v>
      </c>
      <c r="BF31" s="41">
        <f>IF('Net Plant'!Y31&gt;0,'Gross Plant'!AB32*$AI31/12,0)</f>
        <v>0</v>
      </c>
      <c r="BG31" s="41">
        <f>IF('Net Plant'!Z31&gt;0,'Gross Plant'!AC32*$AI31/12,0)</f>
        <v>0</v>
      </c>
      <c r="BH31" s="41">
        <f>IF('Net Plant'!AA31&gt;0,'Gross Plant'!AD32*$AI31/12,0)</f>
        <v>0</v>
      </c>
      <c r="BI31" s="41">
        <f>IF('Net Plant'!AB31&gt;0,'Gross Plant'!AE32*$AI31/12,0)</f>
        <v>0</v>
      </c>
      <c r="BJ31" s="41">
        <f>IF('Net Plant'!AC31&gt;0,'Gross Plant'!AF32*$AI31/12,0)</f>
        <v>0</v>
      </c>
      <c r="BK31" s="23">
        <f t="shared" si="65"/>
        <v>0</v>
      </c>
      <c r="BL31" s="41"/>
      <c r="BM31" s="31">
        <f>0</f>
        <v>0</v>
      </c>
      <c r="BN31" s="31">
        <f>0</f>
        <v>0</v>
      </c>
      <c r="BO31" s="31">
        <f>0</f>
        <v>0</v>
      </c>
      <c r="BP31" s="31">
        <f>0</f>
        <v>0</v>
      </c>
      <c r="BQ31" s="31">
        <f>0</f>
        <v>0</v>
      </c>
      <c r="BR31" s="31">
        <f>0</f>
        <v>0</v>
      </c>
      <c r="BS31" s="31">
        <f>'Gross Plant'!BQ32</f>
        <v>0</v>
      </c>
      <c r="BT31" s="41">
        <f>'Gross Plant'!BR32</f>
        <v>0</v>
      </c>
      <c r="BU31" s="41">
        <f>'Gross Plant'!BS32</f>
        <v>0</v>
      </c>
      <c r="BV31" s="41">
        <f>'Gross Plant'!BT32</f>
        <v>0</v>
      </c>
      <c r="BW31" s="41">
        <f>'Gross Plant'!BU32</f>
        <v>0</v>
      </c>
      <c r="BX31" s="41">
        <f>'Gross Plant'!BV32</f>
        <v>0</v>
      </c>
      <c r="BY31" s="41">
        <f>'Gross Plant'!BW32</f>
        <v>0</v>
      </c>
      <c r="BZ31" s="41">
        <f>'Gross Plant'!BX32</f>
        <v>0</v>
      </c>
      <c r="CA31" s="41">
        <f>'Gross Plant'!BY32</f>
        <v>0</v>
      </c>
      <c r="CB31" s="41">
        <f>'Gross Plant'!BZ32</f>
        <v>0</v>
      </c>
      <c r="CC31" s="41">
        <f>'Gross Plant'!CA32</f>
        <v>0</v>
      </c>
      <c r="CD31" s="41">
        <f>'Gross Plant'!CB32</f>
        <v>0</v>
      </c>
      <c r="CE31" s="41">
        <f>'Gross Plant'!CC32</f>
        <v>0</v>
      </c>
      <c r="CF31" s="41">
        <f>'Gross Plant'!CD32</f>
        <v>0</v>
      </c>
      <c r="CG31" s="41">
        <f>'Gross Plant'!CE32</f>
        <v>0</v>
      </c>
      <c r="CH31" s="41">
        <f>'Gross Plant'!CF32</f>
        <v>0</v>
      </c>
      <c r="CI31" s="41">
        <f>'Gross Plant'!CG32</f>
        <v>0</v>
      </c>
      <c r="CJ31" s="41">
        <f>'Gross Plant'!CH32</f>
        <v>0</v>
      </c>
      <c r="CK31" s="41">
        <f>'Gross Plant'!CI32</f>
        <v>0</v>
      </c>
      <c r="CL31" s="41">
        <f>'Gross Plant'!CJ32</f>
        <v>0</v>
      </c>
      <c r="CM31" s="41">
        <f>'Gross Plant'!CK32</f>
        <v>0</v>
      </c>
      <c r="CN31" s="41"/>
      <c r="CO31" s="31">
        <f>0</f>
        <v>0</v>
      </c>
      <c r="CP31" s="31">
        <f>0</f>
        <v>0</v>
      </c>
      <c r="CQ31" s="31">
        <f>0</f>
        <v>0</v>
      </c>
      <c r="CR31" s="31">
        <f>0</f>
        <v>0</v>
      </c>
      <c r="CS31" s="31">
        <f>0</f>
        <v>0</v>
      </c>
      <c r="CT31" s="31">
        <f>0</f>
        <v>0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/>
      <c r="DQ31" s="41">
        <f>0</f>
        <v>0</v>
      </c>
      <c r="DR31" s="41">
        <f>0</f>
        <v>0</v>
      </c>
      <c r="DS31" s="41">
        <f>0</f>
        <v>0</v>
      </c>
      <c r="DT31" s="41">
        <f>0</f>
        <v>0</v>
      </c>
      <c r="DU31" s="41">
        <f>0</f>
        <v>0</v>
      </c>
      <c r="DV31" s="41">
        <f>0</f>
        <v>0</v>
      </c>
      <c r="DW31" s="120">
        <f>SUM('Gross Plant'!$AH31:$AM31)/SUM('Gross Plant'!$AH$46:$AM$46)*DW$46</f>
        <v>0</v>
      </c>
      <c r="DX31" s="120">
        <f>SUM('Gross Plant'!$AH31:$AM31)/SUM('Gross Plant'!$AH$46:$AM$46)*DX$46</f>
        <v>0</v>
      </c>
      <c r="DY31" s="120">
        <f>SUM('Gross Plant'!$AH31:$AM31)/SUM('Gross Plant'!$AH$46:$AM$46)*DY$46</f>
        <v>0</v>
      </c>
      <c r="DZ31" s="58">
        <f>-SUM('Gross Plant'!$AH31:$AM31)/SUM('Gross Plant'!$AH$46:$AM$46)*'Capital Spending'!D$6*Reserve!$DW$1</f>
        <v>0</v>
      </c>
      <c r="EA31" s="58">
        <f>-SUM('Gross Plant'!$AH31:$AM31)/SUM('Gross Plant'!$AH$46:$AM$46)*'Capital Spending'!E$6*Reserve!$DW$1</f>
        <v>0</v>
      </c>
      <c r="EB31" s="58">
        <f>-SUM('Gross Plant'!$AH31:$AM31)/SUM('Gross Plant'!$AH$46:$AM$46)*'Capital Spending'!F$6*Reserve!$DW$1</f>
        <v>0</v>
      </c>
      <c r="EC31" s="58">
        <f>-SUM('Gross Plant'!$AH31:$AM31)/SUM('Gross Plant'!$AH$46:$AM$46)*'Capital Spending'!G$6*Reserve!$DW$1</f>
        <v>0</v>
      </c>
      <c r="ED31" s="58">
        <f>-SUM('Gross Plant'!$AH31:$AM31)/SUM('Gross Plant'!$AH$46:$AM$46)*'Capital Spending'!H$6*Reserve!$DW$1</f>
        <v>0</v>
      </c>
      <c r="EE31" s="58">
        <f>-SUM('Gross Plant'!$AH31:$AM31)/SUM('Gross Plant'!$AH$46:$AM$46)*'Capital Spending'!I$6*Reserve!$DW$1</f>
        <v>0</v>
      </c>
      <c r="EF31" s="58">
        <f>-SUM('Gross Plant'!$AH31:$AM31)/SUM('Gross Plant'!$AH$46:$AM$46)*'Capital Spending'!J$6*Reserve!$DW$1</f>
        <v>0</v>
      </c>
      <c r="EG31" s="58">
        <f>-SUM('Gross Plant'!$AH31:$AM31)/SUM('Gross Plant'!$AH$46:$AM$46)*'Capital Spending'!K$6*Reserve!$DW$1</f>
        <v>0</v>
      </c>
      <c r="EH31" s="58">
        <f>-SUM('Gross Plant'!$AH31:$AM31)/SUM('Gross Plant'!$AH$46:$AM$46)*'Capital Spending'!L$6*Reserve!$DW$1</f>
        <v>0</v>
      </c>
      <c r="EI31" s="58">
        <f>-SUM('Gross Plant'!$AH31:$AM31)/SUM('Gross Plant'!$AH$46:$AM$46)*'Capital Spending'!M$6*Reserve!$DW$1</f>
        <v>0</v>
      </c>
      <c r="EJ31" s="58">
        <f>-SUM('Gross Plant'!$AH31:$AM31)/SUM('Gross Plant'!$AH$46:$AM$46)*'Capital Spending'!N$6*Reserve!$DW$1</f>
        <v>0</v>
      </c>
      <c r="EK31" s="58">
        <f>-SUM('Gross Plant'!$AH31:$AM31)/SUM('Gross Plant'!$AH$46:$AM$46)*'Capital Spending'!O$6*Reserve!$DW$1</f>
        <v>0</v>
      </c>
      <c r="EL31" s="58">
        <f>-SUM('Gross Plant'!$AH31:$AM31)/SUM('Gross Plant'!$AH$46:$AM$46)*'Capital Spending'!P$6*Reserve!$DW$1</f>
        <v>0</v>
      </c>
      <c r="EM31" s="58">
        <f>-SUM('Gross Plant'!$AH31:$AM31)/SUM('Gross Plant'!$AH$46:$AM$46)*'Capital Spending'!Q$6*Reserve!$DW$1</f>
        <v>0</v>
      </c>
      <c r="EN31" s="58">
        <f>-SUM('Gross Plant'!$AH31:$AM31)/SUM('Gross Plant'!$AH$46:$AM$46)*'Capital Spending'!R$6*Reserve!$DW$1</f>
        <v>0</v>
      </c>
      <c r="EO31" s="58">
        <f>-SUM('Gross Plant'!$AH31:$AM31)/SUM('Gross Plant'!$AH$46:$AM$46)*'Capital Spending'!S$6*Reserve!$DW$1</f>
        <v>0</v>
      </c>
      <c r="EP31" s="58">
        <f>-SUM('Gross Plant'!$AH31:$AM31)/SUM('Gross Plant'!$AH$46:$AM$46)*'Capital Spending'!T$6*Reserve!$DW$1</f>
        <v>0</v>
      </c>
      <c r="EQ31" s="58">
        <f>-SUM('Gross Plant'!$AH31:$AM31)/SUM('Gross Plant'!$AH$46:$AM$46)*'Capital Spending'!U$6*Reserve!$DW$1</f>
        <v>0</v>
      </c>
    </row>
    <row r="32" spans="1:147">
      <c r="A32" s="49">
        <v>39906</v>
      </c>
      <c r="B32" s="32" t="s">
        <v>26</v>
      </c>
      <c r="C32" s="51">
        <f t="shared" si="35"/>
        <v>885643.68061085232</v>
      </c>
      <c r="D32" s="51">
        <f t="shared" si="36"/>
        <v>1017107.8487541006</v>
      </c>
      <c r="E32" s="69">
        <f>'[20]Reserve End Balances'!N27</f>
        <v>805355.92</v>
      </c>
      <c r="F32" s="41">
        <f t="shared" si="37"/>
        <v>820897.05</v>
      </c>
      <c r="G32" s="41">
        <f t="shared" si="38"/>
        <v>836438.18</v>
      </c>
      <c r="H32" s="41">
        <f t="shared" si="39"/>
        <v>851979.68</v>
      </c>
      <c r="I32" s="41">
        <f t="shared" si="40"/>
        <v>867567.69000000006</v>
      </c>
      <c r="J32" s="41">
        <f t="shared" si="41"/>
        <v>883173.59000000008</v>
      </c>
      <c r="K32" s="41">
        <f t="shared" si="42"/>
        <v>897127.26000000013</v>
      </c>
      <c r="L32" s="41">
        <f t="shared" si="43"/>
        <v>905131.38962433371</v>
      </c>
      <c r="M32" s="41">
        <f t="shared" si="44"/>
        <v>913135.07963158935</v>
      </c>
      <c r="N32" s="41">
        <f t="shared" si="45"/>
        <v>921138.01848196809</v>
      </c>
      <c r="O32" s="41">
        <f t="shared" si="46"/>
        <v>929140.18749784783</v>
      </c>
      <c r="P32" s="41">
        <f t="shared" si="47"/>
        <v>937141.58667922858</v>
      </c>
      <c r="Q32" s="41">
        <f t="shared" si="48"/>
        <v>945142.21602611046</v>
      </c>
      <c r="R32" s="41">
        <f t="shared" si="49"/>
        <v>953142.07553849334</v>
      </c>
      <c r="S32" s="41">
        <f t="shared" si="50"/>
        <v>961141.16521637724</v>
      </c>
      <c r="T32" s="41">
        <f t="shared" si="51"/>
        <v>969139.48505976214</v>
      </c>
      <c r="U32" s="41">
        <f t="shared" si="52"/>
        <v>977137.03506864805</v>
      </c>
      <c r="V32" s="41">
        <f t="shared" si="53"/>
        <v>985133.81524303509</v>
      </c>
      <c r="W32" s="41">
        <f t="shared" si="54"/>
        <v>993129.82558292313</v>
      </c>
      <c r="X32" s="41">
        <f t="shared" si="55"/>
        <v>1001125.0660883122</v>
      </c>
      <c r="Y32" s="41">
        <f t="shared" si="56"/>
        <v>1009119.5367592023</v>
      </c>
      <c r="Z32" s="41">
        <f t="shared" si="57"/>
        <v>1017113.2375955933</v>
      </c>
      <c r="AA32" s="41">
        <f t="shared" si="58"/>
        <v>1025106.1685974855</v>
      </c>
      <c r="AB32" s="41">
        <f t="shared" si="59"/>
        <v>1033098.3297648787</v>
      </c>
      <c r="AC32" s="41">
        <f t="shared" si="60"/>
        <v>1041089.7210977729</v>
      </c>
      <c r="AD32" s="41">
        <f t="shared" si="61"/>
        <v>1049080.3425961682</v>
      </c>
      <c r="AE32" s="41">
        <f t="shared" si="62"/>
        <v>1057070.1942600645</v>
      </c>
      <c r="AF32" s="41">
        <f t="shared" si="63"/>
        <v>1065059.2760894618</v>
      </c>
      <c r="AG32" s="23">
        <f t="shared" si="64"/>
        <v>1017108</v>
      </c>
      <c r="AH32" s="80">
        <f>'[25]KY Depreciation Rates_03-2'!$G29</f>
        <v>6.5199999999999994E-2</v>
      </c>
      <c r="AI32" s="80">
        <f>'[25]KY Depreciation Rates_03-2'!$G29</f>
        <v>6.5199999999999994E-2</v>
      </c>
      <c r="AJ32" s="31">
        <f>'[20]Additions (Asset and Reserve)'!AA27</f>
        <v>15541.13</v>
      </c>
      <c r="AK32" s="31">
        <f>'[20]Additions (Asset and Reserve)'!AB27</f>
        <v>15541.13</v>
      </c>
      <c r="AL32" s="31">
        <f>'[20]Additions (Asset and Reserve)'!AC27</f>
        <v>15541.5</v>
      </c>
      <c r="AM32" s="31">
        <f>'[20]Additions (Asset and Reserve)'!AD27</f>
        <v>15588.01</v>
      </c>
      <c r="AN32" s="31">
        <f>'[20]Additions (Asset and Reserve)'!AE27</f>
        <v>15605.9</v>
      </c>
      <c r="AO32" s="31">
        <f>'[20]Additions (Asset and Reserve)'!AF27</f>
        <v>15562.92</v>
      </c>
      <c r="AP32" s="41">
        <f>IF('Net Plant'!I32&gt;0,'Gross Plant'!L33*$AH32/12,0)</f>
        <v>8004.1296243335773</v>
      </c>
      <c r="AQ32" s="41">
        <f>IF('Net Plant'!J32&gt;0,'Gross Plant'!M33*$AH32/12,0)</f>
        <v>8003.6900072556209</v>
      </c>
      <c r="AR32" s="41">
        <f>IF('Net Plant'!K32&gt;0,'Gross Plant'!N33*$AH32/12,0)</f>
        <v>8002.9388503787222</v>
      </c>
      <c r="AS32" s="41">
        <f>IF('Net Plant'!L32&gt;0,'Gross Plant'!O33*$AH32/12,0)</f>
        <v>8002.1690158797564</v>
      </c>
      <c r="AT32" s="41">
        <f>IF('Net Plant'!M32&gt;0,'Gross Plant'!P33*$AH32/12,0)</f>
        <v>8001.3991813807888</v>
      </c>
      <c r="AU32" s="41">
        <f>IF('Net Plant'!N32&gt;0,'Gross Plant'!Q33*$AH32/12,0)</f>
        <v>8000.629346881823</v>
      </c>
      <c r="AV32" s="41">
        <f>IF('Net Plant'!O32&gt;0,'Gross Plant'!R33*$AH32/12,0)</f>
        <v>7999.8595123828563</v>
      </c>
      <c r="AW32" s="41">
        <f>IF('Net Plant'!P32&gt;0,'Gross Plant'!S33*$AH32/12,0)</f>
        <v>7999.0896778838896</v>
      </c>
      <c r="AX32" s="41">
        <f>IF('Net Plant'!Q32&gt;0,'Gross Plant'!T33*$AH32/12,0)</f>
        <v>7998.3198433849238</v>
      </c>
      <c r="AY32" s="41">
        <f>IF('Net Plant'!R32&gt;0,'Gross Plant'!U33*$AI32/12,0)</f>
        <v>7997.5500088859562</v>
      </c>
      <c r="AZ32" s="41">
        <f>IF('Net Plant'!S32&gt;0,'Gross Plant'!V33*$AI32/12,0)</f>
        <v>7996.7801743869904</v>
      </c>
      <c r="BA32" s="41">
        <f>IF('Net Plant'!T32&gt;0,'Gross Plant'!W33*$AI32/12,0)</f>
        <v>7996.0103398880237</v>
      </c>
      <c r="BB32" s="41">
        <f>IF('Net Plant'!U32&gt;0,'Gross Plant'!X33*$AI32/12,0)</f>
        <v>7995.240505389057</v>
      </c>
      <c r="BC32" s="41">
        <f>IF('Net Plant'!V32&gt;0,'Gross Plant'!Y33*$AI32/12,0)</f>
        <v>7994.4706708900912</v>
      </c>
      <c r="BD32" s="41">
        <f>IF('Net Plant'!W32&gt;0,'Gross Plant'!Z33*$AI32/12,0)</f>
        <v>7993.7008363911236</v>
      </c>
      <c r="BE32" s="41">
        <f>IF('Net Plant'!X32&gt;0,'Gross Plant'!AA33*$AI32/12,0)</f>
        <v>7992.9310018921578</v>
      </c>
      <c r="BF32" s="41">
        <f>IF('Net Plant'!Y32&gt;0,'Gross Plant'!AB33*$AI32/12,0)</f>
        <v>7992.1611673931911</v>
      </c>
      <c r="BG32" s="41">
        <f>IF('Net Plant'!Z32&gt;0,'Gross Plant'!AC33*$AI32/12,0)</f>
        <v>7991.3913328942253</v>
      </c>
      <c r="BH32" s="41">
        <f>IF('Net Plant'!AA32&gt;0,'Gross Plant'!AD33*$AI32/12,0)</f>
        <v>7990.6214983952586</v>
      </c>
      <c r="BI32" s="41">
        <f>IF('Net Plant'!AB32&gt;0,'Gross Plant'!AE33*$AI32/12,0)</f>
        <v>7989.851663896291</v>
      </c>
      <c r="BJ32" s="41">
        <f>IF('Net Plant'!AC32&gt;0,'Gross Plant'!AF33*$AI32/12,0)</f>
        <v>7989.0818293973252</v>
      </c>
      <c r="BK32" s="23">
        <f t="shared" si="65"/>
        <v>95919.791029699685</v>
      </c>
      <c r="BL32" s="41"/>
      <c r="BM32" s="31">
        <f>'[20]Retires (Asset and Reserve)'!X27</f>
        <v>0</v>
      </c>
      <c r="BN32" s="31">
        <f>'[20]Retires (Asset and Reserve)'!Y27</f>
        <v>0</v>
      </c>
      <c r="BO32" s="31">
        <f>'[20]Retires (Asset and Reserve)'!Z27</f>
        <v>0</v>
      </c>
      <c r="BP32" s="31">
        <f>'[20]Retires (Asset and Reserve)'!AA27</f>
        <v>0</v>
      </c>
      <c r="BQ32" s="31">
        <f>'[20]Retires (Asset and Reserve)'!AB27</f>
        <v>0</v>
      </c>
      <c r="BR32" s="31">
        <f>'[20]Retires (Asset and Reserve)'!AC27</f>
        <v>0</v>
      </c>
      <c r="BS32" s="31">
        <f>'Gross Plant'!BQ33</f>
        <v>0</v>
      </c>
      <c r="BT32" s="41">
        <f>'Gross Plant'!BR33</f>
        <v>0</v>
      </c>
      <c r="BU32" s="41">
        <f>'Gross Plant'!BS33</f>
        <v>0</v>
      </c>
      <c r="BV32" s="41">
        <f>'Gross Plant'!BT33</f>
        <v>0</v>
      </c>
      <c r="BW32" s="41">
        <f>'Gross Plant'!BU33</f>
        <v>0</v>
      </c>
      <c r="BX32" s="41">
        <f>'Gross Plant'!BV33</f>
        <v>0</v>
      </c>
      <c r="BY32" s="41">
        <f>'Gross Plant'!BW33</f>
        <v>0</v>
      </c>
      <c r="BZ32" s="41">
        <f>'Gross Plant'!BX33</f>
        <v>0</v>
      </c>
      <c r="CA32" s="41">
        <f>'Gross Plant'!BY33</f>
        <v>0</v>
      </c>
      <c r="CB32" s="41">
        <f>'Gross Plant'!BZ33</f>
        <v>0</v>
      </c>
      <c r="CC32" s="41">
        <f>'Gross Plant'!CA33</f>
        <v>0</v>
      </c>
      <c r="CD32" s="41">
        <f>'Gross Plant'!CB33</f>
        <v>0</v>
      </c>
      <c r="CE32" s="41">
        <f>'Gross Plant'!CC33</f>
        <v>0</v>
      </c>
      <c r="CF32" s="41">
        <f>'Gross Plant'!CD33</f>
        <v>0</v>
      </c>
      <c r="CG32" s="41">
        <f>'Gross Plant'!CE33</f>
        <v>0</v>
      </c>
      <c r="CH32" s="41">
        <f>'Gross Plant'!CF33</f>
        <v>0</v>
      </c>
      <c r="CI32" s="41">
        <f>'Gross Plant'!CG33</f>
        <v>0</v>
      </c>
      <c r="CJ32" s="41">
        <f>'Gross Plant'!CH33</f>
        <v>0</v>
      </c>
      <c r="CK32" s="41">
        <f>'Gross Plant'!CI33</f>
        <v>0</v>
      </c>
      <c r="CL32" s="41">
        <f>'Gross Plant'!CJ33</f>
        <v>0</v>
      </c>
      <c r="CM32" s="41">
        <f>'Gross Plant'!CK33</f>
        <v>0</v>
      </c>
      <c r="CN32" s="41"/>
      <c r="CO32" s="31">
        <f>'[20]Transfers (Asset and Reserve)'!Z27</f>
        <v>0</v>
      </c>
      <c r="CP32" s="31">
        <f>'[20]Transfers (Asset and Reserve)'!AA27</f>
        <v>0</v>
      </c>
      <c r="CQ32" s="31">
        <f>'[20]Transfers (Asset and Reserve)'!AB27</f>
        <v>0</v>
      </c>
      <c r="CR32" s="31">
        <f>'[20]Transfers (Asset and Reserve)'!AC27</f>
        <v>0</v>
      </c>
      <c r="CS32" s="31">
        <f>'[20]Transfers (Asset and Reserve)'!AD27</f>
        <v>0</v>
      </c>
      <c r="CT32" s="31">
        <f>'[20]Transfers (Asset and Reserve)'!AE27</f>
        <v>-1609.25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0</v>
      </c>
      <c r="DO32" s="41">
        <v>0</v>
      </c>
      <c r="DP32" s="41"/>
      <c r="DQ32" s="41">
        <f>[20]COR!O27</f>
        <v>0</v>
      </c>
      <c r="DR32" s="41">
        <f>[20]COR!P27</f>
        <v>0</v>
      </c>
      <c r="DS32" s="41">
        <f>[20]COR!Q27</f>
        <v>0</v>
      </c>
      <c r="DT32" s="41">
        <f>[20]COR!R27</f>
        <v>0</v>
      </c>
      <c r="DU32" s="41">
        <f>[20]COR!S27</f>
        <v>0</v>
      </c>
      <c r="DV32" s="41">
        <f>[20]COR!T27</f>
        <v>0</v>
      </c>
      <c r="DW32" s="120">
        <f>SUM('Gross Plant'!$AH32:$AM32)/SUM('Gross Plant'!$AH$46:$AM$46)*DW$46</f>
        <v>0</v>
      </c>
      <c r="DX32" s="120">
        <f>SUM('Gross Plant'!$AH32:$AM32)/SUM('Gross Plant'!$AH$46:$AM$46)*DX$46</f>
        <v>0</v>
      </c>
      <c r="DY32" s="120">
        <f>SUM('Gross Plant'!$AH32:$AM32)/SUM('Gross Plant'!$AH$46:$AM$46)*DY$46</f>
        <v>0</v>
      </c>
      <c r="DZ32" s="58">
        <f>-SUM('Gross Plant'!$AH32:$AM32)/SUM('Gross Plant'!$AH$46:$AM$46)*'Capital Spending'!D$6*Reserve!$DW$1</f>
        <v>0</v>
      </c>
      <c r="EA32" s="58">
        <f>-SUM('Gross Plant'!$AH32:$AM32)/SUM('Gross Plant'!$AH$46:$AM$46)*'Capital Spending'!E$6*Reserve!$DW$1</f>
        <v>0</v>
      </c>
      <c r="EB32" s="58">
        <f>-SUM('Gross Plant'!$AH32:$AM32)/SUM('Gross Plant'!$AH$46:$AM$46)*'Capital Spending'!F$6*Reserve!$DW$1</f>
        <v>0</v>
      </c>
      <c r="EC32" s="58">
        <f>-SUM('Gross Plant'!$AH32:$AM32)/SUM('Gross Plant'!$AH$46:$AM$46)*'Capital Spending'!G$6*Reserve!$DW$1</f>
        <v>0</v>
      </c>
      <c r="ED32" s="58">
        <f>-SUM('Gross Plant'!$AH32:$AM32)/SUM('Gross Plant'!$AH$46:$AM$46)*'Capital Spending'!H$6*Reserve!$DW$1</f>
        <v>0</v>
      </c>
      <c r="EE32" s="58">
        <f>-SUM('Gross Plant'!$AH32:$AM32)/SUM('Gross Plant'!$AH$46:$AM$46)*'Capital Spending'!I$6*Reserve!$DW$1</f>
        <v>0</v>
      </c>
      <c r="EF32" s="58">
        <f>-SUM('Gross Plant'!$AH32:$AM32)/SUM('Gross Plant'!$AH$46:$AM$46)*'Capital Spending'!J$6*Reserve!$DW$1</f>
        <v>0</v>
      </c>
      <c r="EG32" s="58">
        <f>-SUM('Gross Plant'!$AH32:$AM32)/SUM('Gross Plant'!$AH$46:$AM$46)*'Capital Spending'!K$6*Reserve!$DW$1</f>
        <v>0</v>
      </c>
      <c r="EH32" s="58">
        <f>-SUM('Gross Plant'!$AH32:$AM32)/SUM('Gross Plant'!$AH$46:$AM$46)*'Capital Spending'!L$6*Reserve!$DW$1</f>
        <v>0</v>
      </c>
      <c r="EI32" s="58">
        <f>-SUM('Gross Plant'!$AH32:$AM32)/SUM('Gross Plant'!$AH$46:$AM$46)*'Capital Spending'!M$6*Reserve!$DW$1</f>
        <v>0</v>
      </c>
      <c r="EJ32" s="58">
        <f>-SUM('Gross Plant'!$AH32:$AM32)/SUM('Gross Plant'!$AH$46:$AM$46)*'Capital Spending'!N$6*Reserve!$DW$1</f>
        <v>0</v>
      </c>
      <c r="EK32" s="58">
        <f>-SUM('Gross Plant'!$AH32:$AM32)/SUM('Gross Plant'!$AH$46:$AM$46)*'Capital Spending'!O$6*Reserve!$DW$1</f>
        <v>0</v>
      </c>
      <c r="EL32" s="58">
        <f>-SUM('Gross Plant'!$AH32:$AM32)/SUM('Gross Plant'!$AH$46:$AM$46)*'Capital Spending'!P$6*Reserve!$DW$1</f>
        <v>0</v>
      </c>
      <c r="EM32" s="58">
        <f>-SUM('Gross Plant'!$AH32:$AM32)/SUM('Gross Plant'!$AH$46:$AM$46)*'Capital Spending'!Q$6*Reserve!$DW$1</f>
        <v>0</v>
      </c>
      <c r="EN32" s="58">
        <f>-SUM('Gross Plant'!$AH32:$AM32)/SUM('Gross Plant'!$AH$46:$AM$46)*'Capital Spending'!R$6*Reserve!$DW$1</f>
        <v>0</v>
      </c>
      <c r="EO32" s="58">
        <f>-SUM('Gross Plant'!$AH32:$AM32)/SUM('Gross Plant'!$AH$46:$AM$46)*'Capital Spending'!S$6*Reserve!$DW$1</f>
        <v>0</v>
      </c>
      <c r="EP32" s="58">
        <f>-SUM('Gross Plant'!$AH32:$AM32)/SUM('Gross Plant'!$AH$46:$AM$46)*'Capital Spending'!T$6*Reserve!$DW$1</f>
        <v>0</v>
      </c>
      <c r="EQ32" s="58">
        <f>-SUM('Gross Plant'!$AH32:$AM32)/SUM('Gross Plant'!$AH$46:$AM$46)*'Capital Spending'!U$6*Reserve!$DW$1</f>
        <v>0</v>
      </c>
    </row>
    <row r="33" spans="1:147">
      <c r="A33" s="49">
        <v>39907</v>
      </c>
      <c r="B33" s="32" t="s">
        <v>27</v>
      </c>
      <c r="C33" s="51">
        <f t="shared" si="35"/>
        <v>1132176.8166643826</v>
      </c>
      <c r="D33" s="51">
        <f t="shared" si="36"/>
        <v>2485988.1420179764</v>
      </c>
      <c r="E33" s="69">
        <f>'[20]Reserve End Balances'!N28</f>
        <v>120290.14</v>
      </c>
      <c r="F33" s="41">
        <f t="shared" si="37"/>
        <v>126432.37</v>
      </c>
      <c r="G33" s="41">
        <f t="shared" si="38"/>
        <v>132574.6</v>
      </c>
      <c r="H33" s="41">
        <f t="shared" si="39"/>
        <v>138716.80000000002</v>
      </c>
      <c r="I33" s="41">
        <f t="shared" si="40"/>
        <v>144859.00000000003</v>
      </c>
      <c r="J33" s="41">
        <f t="shared" si="41"/>
        <v>151001.20000000004</v>
      </c>
      <c r="K33" s="41">
        <f t="shared" si="42"/>
        <v>157143.40000000005</v>
      </c>
      <c r="L33" s="41">
        <f t="shared" si="43"/>
        <v>1317340.3965470886</v>
      </c>
      <c r="M33" s="41">
        <f t="shared" si="44"/>
        <v>2485988.1420179773</v>
      </c>
      <c r="N33" s="41">
        <f t="shared" si="45"/>
        <v>2485988.1420179773</v>
      </c>
      <c r="O33" s="41">
        <f t="shared" si="46"/>
        <v>2485988.1420179773</v>
      </c>
      <c r="P33" s="41">
        <f t="shared" si="47"/>
        <v>2485988.1420179773</v>
      </c>
      <c r="Q33" s="41">
        <f t="shared" si="48"/>
        <v>2485988.1420179773</v>
      </c>
      <c r="R33" s="41">
        <f t="shared" si="49"/>
        <v>2485988.1420179773</v>
      </c>
      <c r="S33" s="41">
        <f t="shared" si="50"/>
        <v>2485988.1420179773</v>
      </c>
      <c r="T33" s="41">
        <f t="shared" si="51"/>
        <v>2485988.1420179773</v>
      </c>
      <c r="U33" s="41">
        <f t="shared" si="52"/>
        <v>2485988.1420179773</v>
      </c>
      <c r="V33" s="41">
        <f t="shared" si="53"/>
        <v>2485988.1420179773</v>
      </c>
      <c r="W33" s="41">
        <f t="shared" si="54"/>
        <v>2485988.1420179773</v>
      </c>
      <c r="X33" s="41">
        <f t="shared" si="55"/>
        <v>2485988.1420179773</v>
      </c>
      <c r="Y33" s="41">
        <f t="shared" si="56"/>
        <v>2485988.1420179773</v>
      </c>
      <c r="Z33" s="41">
        <f t="shared" si="57"/>
        <v>2485988.1420179773</v>
      </c>
      <c r="AA33" s="41">
        <f t="shared" si="58"/>
        <v>2485988.1420179773</v>
      </c>
      <c r="AB33" s="41">
        <f t="shared" si="59"/>
        <v>2485988.1420179773</v>
      </c>
      <c r="AC33" s="41">
        <f t="shared" si="60"/>
        <v>2485988.1420179773</v>
      </c>
      <c r="AD33" s="41">
        <f t="shared" si="61"/>
        <v>2485988.1420179773</v>
      </c>
      <c r="AE33" s="41">
        <f t="shared" si="62"/>
        <v>2485988.1420179773</v>
      </c>
      <c r="AF33" s="41">
        <f t="shared" si="63"/>
        <v>2485988.1420179773</v>
      </c>
      <c r="AG33" s="23">
        <f t="shared" si="64"/>
        <v>2485988</v>
      </c>
      <c r="AH33" s="80">
        <f>'[25]KY Depreciation Rates_03-2'!$G30</f>
        <v>0.22159999999999999</v>
      </c>
      <c r="AI33" s="80">
        <f>'[25]KY Depreciation Rates_03-2'!$G30</f>
        <v>0.22159999999999999</v>
      </c>
      <c r="AJ33" s="31">
        <f>'[20]Additions (Asset and Reserve)'!AA28</f>
        <v>6142.23</v>
      </c>
      <c r="AK33" s="31">
        <f>'[20]Additions (Asset and Reserve)'!AB28</f>
        <v>6142.23</v>
      </c>
      <c r="AL33" s="31">
        <f>'[20]Additions (Asset and Reserve)'!AC28</f>
        <v>6142.2</v>
      </c>
      <c r="AM33" s="31">
        <f>'[20]Additions (Asset and Reserve)'!AD28</f>
        <v>6142.2</v>
      </c>
      <c r="AN33" s="31">
        <f>'[20]Additions (Asset and Reserve)'!AE28</f>
        <v>6142.2</v>
      </c>
      <c r="AO33" s="31">
        <f>'[20]Additions (Asset and Reserve)'!AF28</f>
        <v>6142.2</v>
      </c>
      <c r="AP33" s="41">
        <f>IF('Net Plant'!I33&gt;0,'Gross Plant'!L34*$AH33/12,0)</f>
        <v>1160196.9965470885</v>
      </c>
      <c r="AQ33" s="41">
        <f>IF('Net Plant'!J33&gt;0,'Gross Plant'!M34*$AH33/12,0)</f>
        <v>1168647.7454708887</v>
      </c>
      <c r="AR33" s="41">
        <f>IF('Net Plant'!K33&gt;0,'Gross Plant'!N34*$AH33/12,0)</f>
        <v>0</v>
      </c>
      <c r="AS33" s="41">
        <f>IF('Net Plant'!L33&gt;0,'Gross Plant'!O34*$AH33/12,0)</f>
        <v>0</v>
      </c>
      <c r="AT33" s="41">
        <f>IF('Net Plant'!M33&gt;0,'Gross Plant'!P34*$AH33/12,0)</f>
        <v>0</v>
      </c>
      <c r="AU33" s="41">
        <f>IF('Net Plant'!N33&gt;0,'Gross Plant'!Q34*$AH33/12,0)</f>
        <v>0</v>
      </c>
      <c r="AV33" s="41">
        <f>IF('Net Plant'!O33&gt;0,'Gross Plant'!R34*$AH33/12,0)</f>
        <v>0</v>
      </c>
      <c r="AW33" s="41">
        <f>IF('Net Plant'!P33&gt;0,'Gross Plant'!S34*$AH33/12,0)</f>
        <v>0</v>
      </c>
      <c r="AX33" s="41">
        <f>IF('Net Plant'!Q33&gt;0,'Gross Plant'!T34*$AH33/12,0)</f>
        <v>0</v>
      </c>
      <c r="AY33" s="41">
        <f>IF('Net Plant'!R33&gt;0,'Gross Plant'!U34*$AI33/12,0)</f>
        <v>0</v>
      </c>
      <c r="AZ33" s="41">
        <f>IF('Net Plant'!S33&gt;0,'Gross Plant'!V34*$AI33/12,0)</f>
        <v>0</v>
      </c>
      <c r="BA33" s="41">
        <f>IF('Net Plant'!T33&gt;0,'Gross Plant'!W34*$AI33/12,0)</f>
        <v>0</v>
      </c>
      <c r="BB33" s="41">
        <f>IF('Net Plant'!U33&gt;0,'Gross Plant'!X34*$AI33/12,0)</f>
        <v>0</v>
      </c>
      <c r="BC33" s="41">
        <f>IF('Net Plant'!V33&gt;0,'Gross Plant'!Y34*$AI33/12,0)</f>
        <v>0</v>
      </c>
      <c r="BD33" s="41">
        <f>IF('Net Plant'!W33&gt;0,'Gross Plant'!Z34*$AI33/12,0)</f>
        <v>0</v>
      </c>
      <c r="BE33" s="41">
        <f>IF('Net Plant'!X33&gt;0,'Gross Plant'!AA34*$AI33/12,0)</f>
        <v>0</v>
      </c>
      <c r="BF33" s="41">
        <f>IF('Net Plant'!Y33&gt;0,'Gross Plant'!AB34*$AI33/12,0)</f>
        <v>0</v>
      </c>
      <c r="BG33" s="41">
        <f>IF('Net Plant'!Z33&gt;0,'Gross Plant'!AC34*$AI33/12,0)</f>
        <v>0</v>
      </c>
      <c r="BH33" s="41">
        <f>IF('Net Plant'!AA33&gt;0,'Gross Plant'!AD34*$AI33/12,0)</f>
        <v>0</v>
      </c>
      <c r="BI33" s="41">
        <f>IF('Net Plant'!AB33&gt;0,'Gross Plant'!AE34*$AI33/12,0)</f>
        <v>0</v>
      </c>
      <c r="BJ33" s="41">
        <f>IF('Net Plant'!AC33&gt;0,'Gross Plant'!AF34*$AI33/12,0)</f>
        <v>0</v>
      </c>
      <c r="BK33" s="23">
        <f t="shared" si="65"/>
        <v>0</v>
      </c>
      <c r="BL33" s="41"/>
      <c r="BM33" s="31">
        <f>'[20]Retires (Asset and Reserve)'!X28</f>
        <v>0</v>
      </c>
      <c r="BN33" s="31">
        <f>'[20]Retires (Asset and Reserve)'!Y28</f>
        <v>0</v>
      </c>
      <c r="BO33" s="31">
        <f>'[20]Retires (Asset and Reserve)'!Z28</f>
        <v>0</v>
      </c>
      <c r="BP33" s="31">
        <f>'[20]Retires (Asset and Reserve)'!AA28</f>
        <v>0</v>
      </c>
      <c r="BQ33" s="31">
        <f>'[20]Retires (Asset and Reserve)'!AB28</f>
        <v>0</v>
      </c>
      <c r="BR33" s="31">
        <f>'[20]Retires (Asset and Reserve)'!AC28</f>
        <v>0</v>
      </c>
      <c r="BS33" s="31">
        <f>'Gross Plant'!BQ34</f>
        <v>0</v>
      </c>
      <c r="BT33" s="41">
        <f>'Gross Plant'!BR34</f>
        <v>0</v>
      </c>
      <c r="BU33" s="41">
        <f>'Gross Plant'!BS34</f>
        <v>0</v>
      </c>
      <c r="BV33" s="41">
        <f>'Gross Plant'!BT34</f>
        <v>0</v>
      </c>
      <c r="BW33" s="41">
        <f>'Gross Plant'!BU34</f>
        <v>0</v>
      </c>
      <c r="BX33" s="41">
        <f>'Gross Plant'!BV34</f>
        <v>0</v>
      </c>
      <c r="BY33" s="41">
        <f>'Gross Plant'!BW34</f>
        <v>0</v>
      </c>
      <c r="BZ33" s="41">
        <f>'Gross Plant'!BX34</f>
        <v>0</v>
      </c>
      <c r="CA33" s="41">
        <f>'Gross Plant'!BY34</f>
        <v>0</v>
      </c>
      <c r="CB33" s="41">
        <f>'Gross Plant'!BZ34</f>
        <v>0</v>
      </c>
      <c r="CC33" s="41">
        <f>'Gross Plant'!CA34</f>
        <v>0</v>
      </c>
      <c r="CD33" s="41">
        <f>'Gross Plant'!CB34</f>
        <v>0</v>
      </c>
      <c r="CE33" s="41">
        <f>'Gross Plant'!CC34</f>
        <v>0</v>
      </c>
      <c r="CF33" s="41">
        <f>'Gross Plant'!CD34</f>
        <v>0</v>
      </c>
      <c r="CG33" s="41">
        <f>'Gross Plant'!CE34</f>
        <v>0</v>
      </c>
      <c r="CH33" s="41">
        <f>'Gross Plant'!CF34</f>
        <v>0</v>
      </c>
      <c r="CI33" s="41">
        <f>'Gross Plant'!CG34</f>
        <v>0</v>
      </c>
      <c r="CJ33" s="41">
        <f>'Gross Plant'!CH34</f>
        <v>0</v>
      </c>
      <c r="CK33" s="41">
        <f>'Gross Plant'!CI34</f>
        <v>0</v>
      </c>
      <c r="CL33" s="41">
        <f>'Gross Plant'!CJ34</f>
        <v>0</v>
      </c>
      <c r="CM33" s="41">
        <f>'Gross Plant'!CK34</f>
        <v>0</v>
      </c>
      <c r="CN33" s="41"/>
      <c r="CO33" s="31">
        <f>'[20]Transfers (Asset and Reserve)'!Z28</f>
        <v>0</v>
      </c>
      <c r="CP33" s="31">
        <f>'[20]Transfers (Asset and Reserve)'!AA28</f>
        <v>0</v>
      </c>
      <c r="CQ33" s="31">
        <f>'[20]Transfers (Asset and Reserve)'!AB28</f>
        <v>0</v>
      </c>
      <c r="CR33" s="31">
        <f>'[20]Transfers (Asset and Reserve)'!AC28</f>
        <v>0</v>
      </c>
      <c r="CS33" s="31">
        <f>'[20]Transfers (Asset and Reserve)'!AD28</f>
        <v>0</v>
      </c>
      <c r="CT33" s="31">
        <f>'[20]Transfers (Asset and Reserve)'!AE28</f>
        <v>0</v>
      </c>
      <c r="CU33" s="31">
        <v>0</v>
      </c>
      <c r="CV33" s="31">
        <v>0</v>
      </c>
      <c r="CW33" s="31">
        <v>0</v>
      </c>
      <c r="CX33" s="31">
        <v>0</v>
      </c>
      <c r="CY33" s="31">
        <v>0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/>
      <c r="DQ33" s="41">
        <f>[20]COR!O28</f>
        <v>0</v>
      </c>
      <c r="DR33" s="41">
        <f>[20]COR!P28</f>
        <v>0</v>
      </c>
      <c r="DS33" s="41">
        <f>[20]COR!Q28</f>
        <v>0</v>
      </c>
      <c r="DT33" s="41">
        <f>[20]COR!R28</f>
        <v>0</v>
      </c>
      <c r="DU33" s="41">
        <f>[20]COR!S28</f>
        <v>0</v>
      </c>
      <c r="DV33" s="41">
        <f>[20]COR!T28</f>
        <v>0</v>
      </c>
      <c r="DW33" s="120">
        <f>SUM('Gross Plant'!$AH33:$AM33)/SUM('Gross Plant'!$AH$46:$AM$46)*DW$46</f>
        <v>0</v>
      </c>
      <c r="DX33" s="120">
        <f>SUM('Gross Plant'!$AH33:$AM33)/SUM('Gross Plant'!$AH$46:$AM$46)*DX$46</f>
        <v>0</v>
      </c>
      <c r="DY33" s="120">
        <f>SUM('Gross Plant'!$AH33:$AM33)/SUM('Gross Plant'!$AH$46:$AM$46)*DY$46</f>
        <v>0</v>
      </c>
      <c r="DZ33" s="58">
        <f>-SUM('Gross Plant'!$AH33:$AM33)/SUM('Gross Plant'!$AH$46:$AM$46)*'Capital Spending'!D$6*Reserve!$DW$1</f>
        <v>0</v>
      </c>
      <c r="EA33" s="58">
        <f>-SUM('Gross Plant'!$AH33:$AM33)/SUM('Gross Plant'!$AH$46:$AM$46)*'Capital Spending'!E$6*Reserve!$DW$1</f>
        <v>0</v>
      </c>
      <c r="EB33" s="58">
        <f>-SUM('Gross Plant'!$AH33:$AM33)/SUM('Gross Plant'!$AH$46:$AM$46)*'Capital Spending'!F$6*Reserve!$DW$1</f>
        <v>0</v>
      </c>
      <c r="EC33" s="58">
        <f>-SUM('Gross Plant'!$AH33:$AM33)/SUM('Gross Plant'!$AH$46:$AM$46)*'Capital Spending'!G$6*Reserve!$DW$1</f>
        <v>0</v>
      </c>
      <c r="ED33" s="58">
        <f>-SUM('Gross Plant'!$AH33:$AM33)/SUM('Gross Plant'!$AH$46:$AM$46)*'Capital Spending'!H$6*Reserve!$DW$1</f>
        <v>0</v>
      </c>
      <c r="EE33" s="58">
        <f>-SUM('Gross Plant'!$AH33:$AM33)/SUM('Gross Plant'!$AH$46:$AM$46)*'Capital Spending'!I$6*Reserve!$DW$1</f>
        <v>0</v>
      </c>
      <c r="EF33" s="58">
        <f>-SUM('Gross Plant'!$AH33:$AM33)/SUM('Gross Plant'!$AH$46:$AM$46)*'Capital Spending'!J$6*Reserve!$DW$1</f>
        <v>0</v>
      </c>
      <c r="EG33" s="58">
        <f>-SUM('Gross Plant'!$AH33:$AM33)/SUM('Gross Plant'!$AH$46:$AM$46)*'Capital Spending'!K$6*Reserve!$DW$1</f>
        <v>0</v>
      </c>
      <c r="EH33" s="58">
        <f>-SUM('Gross Plant'!$AH33:$AM33)/SUM('Gross Plant'!$AH$46:$AM$46)*'Capital Spending'!L$6*Reserve!$DW$1</f>
        <v>0</v>
      </c>
      <c r="EI33" s="58">
        <f>-SUM('Gross Plant'!$AH33:$AM33)/SUM('Gross Plant'!$AH$46:$AM$46)*'Capital Spending'!M$6*Reserve!$DW$1</f>
        <v>0</v>
      </c>
      <c r="EJ33" s="58">
        <f>-SUM('Gross Plant'!$AH33:$AM33)/SUM('Gross Plant'!$AH$46:$AM$46)*'Capital Spending'!N$6*Reserve!$DW$1</f>
        <v>0</v>
      </c>
      <c r="EK33" s="58">
        <f>-SUM('Gross Plant'!$AH33:$AM33)/SUM('Gross Plant'!$AH$46:$AM$46)*'Capital Spending'!O$6*Reserve!$DW$1</f>
        <v>0</v>
      </c>
      <c r="EL33" s="58">
        <f>-SUM('Gross Plant'!$AH33:$AM33)/SUM('Gross Plant'!$AH$46:$AM$46)*'Capital Spending'!P$6*Reserve!$DW$1</f>
        <v>0</v>
      </c>
      <c r="EM33" s="58">
        <f>-SUM('Gross Plant'!$AH33:$AM33)/SUM('Gross Plant'!$AH$46:$AM$46)*'Capital Spending'!Q$6*Reserve!$DW$1</f>
        <v>0</v>
      </c>
      <c r="EN33" s="58">
        <f>-SUM('Gross Plant'!$AH33:$AM33)/SUM('Gross Plant'!$AH$46:$AM$46)*'Capital Spending'!R$6*Reserve!$DW$1</f>
        <v>0</v>
      </c>
      <c r="EO33" s="58">
        <f>-SUM('Gross Plant'!$AH33:$AM33)/SUM('Gross Plant'!$AH$46:$AM$46)*'Capital Spending'!S$6*Reserve!$DW$1</f>
        <v>0</v>
      </c>
      <c r="EP33" s="58">
        <f>-SUM('Gross Plant'!$AH33:$AM33)/SUM('Gross Plant'!$AH$46:$AM$46)*'Capital Spending'!T$6*Reserve!$DW$1</f>
        <v>0</v>
      </c>
      <c r="EQ33" s="58">
        <f>-SUM('Gross Plant'!$AH33:$AM33)/SUM('Gross Plant'!$AH$46:$AM$46)*'Capital Spending'!U$6*Reserve!$DW$1</f>
        <v>0</v>
      </c>
    </row>
    <row r="34" spans="1:147">
      <c r="A34" s="49">
        <v>39908</v>
      </c>
      <c r="B34" s="32" t="s">
        <v>28</v>
      </c>
      <c r="C34" s="51">
        <f t="shared" si="35"/>
        <v>28650210.947212145</v>
      </c>
      <c r="D34" s="51">
        <f t="shared" si="36"/>
        <v>29230839.146969978</v>
      </c>
      <c r="E34" s="69">
        <f>'[20]Reserve End Balances'!N29</f>
        <v>27079903.809999999</v>
      </c>
      <c r="F34" s="41">
        <f t="shared" si="37"/>
        <v>27438602.649999999</v>
      </c>
      <c r="G34" s="41">
        <f t="shared" si="38"/>
        <v>27797301.489999998</v>
      </c>
      <c r="H34" s="41">
        <f t="shared" si="39"/>
        <v>28156033.43</v>
      </c>
      <c r="I34" s="41">
        <f t="shared" si="40"/>
        <v>28515089.969999999</v>
      </c>
      <c r="J34" s="41">
        <f t="shared" si="41"/>
        <v>28875984.309999999</v>
      </c>
      <c r="K34" s="41">
        <f t="shared" si="42"/>
        <v>29226187.829999998</v>
      </c>
      <c r="L34" s="41">
        <f t="shared" si="43"/>
        <v>29226497.917797998</v>
      </c>
      <c r="M34" s="41">
        <f t="shared" si="44"/>
        <v>29226808.005595997</v>
      </c>
      <c r="N34" s="41">
        <f t="shared" si="45"/>
        <v>29227118.093393996</v>
      </c>
      <c r="O34" s="41">
        <f t="shared" si="46"/>
        <v>29227428.181191996</v>
      </c>
      <c r="P34" s="41">
        <f t="shared" si="47"/>
        <v>29227738.268989995</v>
      </c>
      <c r="Q34" s="41">
        <f t="shared" si="48"/>
        <v>29228048.356787995</v>
      </c>
      <c r="R34" s="41">
        <f t="shared" si="49"/>
        <v>29228358.444585994</v>
      </c>
      <c r="S34" s="41">
        <f t="shared" si="50"/>
        <v>29228668.532383993</v>
      </c>
      <c r="T34" s="41">
        <f t="shared" si="51"/>
        <v>29228978.620181993</v>
      </c>
      <c r="U34" s="41">
        <f t="shared" si="52"/>
        <v>29229288.707979992</v>
      </c>
      <c r="V34" s="41">
        <f t="shared" si="53"/>
        <v>29229598.795777991</v>
      </c>
      <c r="W34" s="41">
        <f t="shared" si="54"/>
        <v>29229908.883575991</v>
      </c>
      <c r="X34" s="41">
        <f t="shared" si="55"/>
        <v>29230218.97137399</v>
      </c>
      <c r="Y34" s="41">
        <f t="shared" si="56"/>
        <v>29230529.05917199</v>
      </c>
      <c r="Z34" s="41">
        <f t="shared" si="57"/>
        <v>29230839.146969989</v>
      </c>
      <c r="AA34" s="41">
        <f t="shared" si="58"/>
        <v>29231149.234767988</v>
      </c>
      <c r="AB34" s="41">
        <f t="shared" si="59"/>
        <v>29231459.322565988</v>
      </c>
      <c r="AC34" s="41">
        <f t="shared" si="60"/>
        <v>29231769.410363987</v>
      </c>
      <c r="AD34" s="41">
        <f t="shared" si="61"/>
        <v>29232079.498161986</v>
      </c>
      <c r="AE34" s="41">
        <f t="shared" si="62"/>
        <v>29232389.585959986</v>
      </c>
      <c r="AF34" s="41">
        <f t="shared" si="63"/>
        <v>29232699.673757985</v>
      </c>
      <c r="AG34" s="23">
        <f t="shared" si="64"/>
        <v>29230839</v>
      </c>
      <c r="AH34" s="80">
        <f>'[25]KY Depreciation Rates_03-2'!$G31</f>
        <v>9.4799999999999995E-2</v>
      </c>
      <c r="AI34" s="80">
        <f>'[25]KY Depreciation Rates_03-2'!$G31</f>
        <v>9.4799999999999995E-2</v>
      </c>
      <c r="AJ34" s="31">
        <f>'[20]Additions (Asset and Reserve)'!AA29</f>
        <v>358698.84</v>
      </c>
      <c r="AK34" s="31">
        <f>'[20]Additions (Asset and Reserve)'!AB29</f>
        <v>358698.84</v>
      </c>
      <c r="AL34" s="31">
        <f>'[20]Additions (Asset and Reserve)'!AC29</f>
        <v>358731.94</v>
      </c>
      <c r="AM34" s="31">
        <f>'[20]Additions (Asset and Reserve)'!AD29</f>
        <v>359056.54</v>
      </c>
      <c r="AN34" s="31">
        <f>'[20]Additions (Asset and Reserve)'!AE29</f>
        <v>360894.34</v>
      </c>
      <c r="AO34" s="31">
        <f>'[20]Additions (Asset and Reserve)'!AF29</f>
        <v>359956.74</v>
      </c>
      <c r="AP34" s="41">
        <f>IF('Net Plant'!I34&gt;0,'Gross Plant'!L35*$AH34/12,0)</f>
        <v>310.08779800000002</v>
      </c>
      <c r="AQ34" s="41">
        <f>IF('Net Plant'!J34&gt;0,'Gross Plant'!M35*$AH34/12,0)</f>
        <v>310.08779800000002</v>
      </c>
      <c r="AR34" s="41">
        <f>IF('Net Plant'!K34&gt;0,'Gross Plant'!N35*$AH34/12,0)</f>
        <v>310.08779800000002</v>
      </c>
      <c r="AS34" s="41">
        <f>IF('Net Plant'!L34&gt;0,'Gross Plant'!O35*$AH34/12,0)</f>
        <v>310.08779800000002</v>
      </c>
      <c r="AT34" s="41">
        <f>IF('Net Plant'!M34&gt;0,'Gross Plant'!P35*$AH34/12,0)</f>
        <v>310.08779800000002</v>
      </c>
      <c r="AU34" s="41">
        <f>IF('Net Plant'!N34&gt;0,'Gross Plant'!Q35*$AH34/12,0)</f>
        <v>310.08779800000002</v>
      </c>
      <c r="AV34" s="41">
        <f>IF('Net Plant'!O34&gt;0,'Gross Plant'!R35*$AH34/12,0)</f>
        <v>310.08779800000002</v>
      </c>
      <c r="AW34" s="41">
        <f>IF('Net Plant'!P34&gt;0,'Gross Plant'!S35*$AH34/12,0)</f>
        <v>310.08779800000002</v>
      </c>
      <c r="AX34" s="41">
        <f>IF('Net Plant'!Q34&gt;0,'Gross Plant'!T35*$AH34/12,0)</f>
        <v>310.08779800000002</v>
      </c>
      <c r="AY34" s="41">
        <f>IF('Net Plant'!R34&gt;0,'Gross Plant'!U35*$AI34/12,0)</f>
        <v>310.08779800000002</v>
      </c>
      <c r="AZ34" s="41">
        <f>IF('Net Plant'!S34&gt;0,'Gross Plant'!V35*$AI34/12,0)</f>
        <v>310.08779800000002</v>
      </c>
      <c r="BA34" s="41">
        <f>IF('Net Plant'!T34&gt;0,'Gross Plant'!W35*$AI34/12,0)</f>
        <v>310.08779800000002</v>
      </c>
      <c r="BB34" s="41">
        <f>IF('Net Plant'!U34&gt;0,'Gross Plant'!X35*$AI34/12,0)</f>
        <v>310.08779800000002</v>
      </c>
      <c r="BC34" s="41">
        <f>IF('Net Plant'!V34&gt;0,'Gross Plant'!Y35*$AI34/12,0)</f>
        <v>310.08779800000002</v>
      </c>
      <c r="BD34" s="41">
        <f>IF('Net Plant'!W34&gt;0,'Gross Plant'!Z35*$AI34/12,0)</f>
        <v>310.08779800000002</v>
      </c>
      <c r="BE34" s="41">
        <f>IF('Net Plant'!X34&gt;0,'Gross Plant'!AA35*$AI34/12,0)</f>
        <v>310.08779800000002</v>
      </c>
      <c r="BF34" s="41">
        <f>IF('Net Plant'!Y34&gt;0,'Gross Plant'!AB35*$AI34/12,0)</f>
        <v>310.08779800000002</v>
      </c>
      <c r="BG34" s="41">
        <f>IF('Net Plant'!Z34&gt;0,'Gross Plant'!AC35*$AI34/12,0)</f>
        <v>310.08779800000002</v>
      </c>
      <c r="BH34" s="41">
        <f>IF('Net Plant'!AA34&gt;0,'Gross Plant'!AD35*$AI34/12,0)</f>
        <v>310.08779800000002</v>
      </c>
      <c r="BI34" s="41">
        <f>IF('Net Plant'!AB34&gt;0,'Gross Plant'!AE35*$AI34/12,0)</f>
        <v>310.08779800000002</v>
      </c>
      <c r="BJ34" s="41">
        <f>IF('Net Plant'!AC34&gt;0,'Gross Plant'!AF35*$AI34/12,0)</f>
        <v>310.08779800000002</v>
      </c>
      <c r="BK34" s="23">
        <f t="shared" si="65"/>
        <v>3721.0535760000002</v>
      </c>
      <c r="BL34" s="41"/>
      <c r="BM34" s="31">
        <f>'[20]Retires (Asset and Reserve)'!X29</f>
        <v>0</v>
      </c>
      <c r="BN34" s="31">
        <f>'[20]Retires (Asset and Reserve)'!Y29</f>
        <v>0</v>
      </c>
      <c r="BO34" s="31">
        <f>'[20]Retires (Asset and Reserve)'!Z29</f>
        <v>0</v>
      </c>
      <c r="BP34" s="31">
        <f>'[20]Retires (Asset and Reserve)'!AA29</f>
        <v>0</v>
      </c>
      <c r="BQ34" s="31">
        <f>'[20]Retires (Asset and Reserve)'!AB29</f>
        <v>0</v>
      </c>
      <c r="BR34" s="31">
        <f>'[20]Retires (Asset and Reserve)'!AC29</f>
        <v>0</v>
      </c>
      <c r="BS34" s="31">
        <f>'Gross Plant'!BQ35</f>
        <v>0</v>
      </c>
      <c r="BT34" s="41">
        <f>'Gross Plant'!BR35</f>
        <v>0</v>
      </c>
      <c r="BU34" s="41">
        <f>'Gross Plant'!BS35</f>
        <v>0</v>
      </c>
      <c r="BV34" s="41">
        <f>'Gross Plant'!BT35</f>
        <v>0</v>
      </c>
      <c r="BW34" s="41">
        <f>'Gross Plant'!BU35</f>
        <v>0</v>
      </c>
      <c r="BX34" s="41">
        <f>'Gross Plant'!BV35</f>
        <v>0</v>
      </c>
      <c r="BY34" s="41">
        <f>'Gross Plant'!BW35</f>
        <v>0</v>
      </c>
      <c r="BZ34" s="41">
        <f>'Gross Plant'!BX35</f>
        <v>0</v>
      </c>
      <c r="CA34" s="41">
        <f>'Gross Plant'!BY35</f>
        <v>0</v>
      </c>
      <c r="CB34" s="41">
        <f>'Gross Plant'!BZ35</f>
        <v>0</v>
      </c>
      <c r="CC34" s="41">
        <f>'Gross Plant'!CA35</f>
        <v>0</v>
      </c>
      <c r="CD34" s="41">
        <f>'Gross Plant'!CB35</f>
        <v>0</v>
      </c>
      <c r="CE34" s="41">
        <f>'Gross Plant'!CC35</f>
        <v>0</v>
      </c>
      <c r="CF34" s="41">
        <f>'Gross Plant'!CD35</f>
        <v>0</v>
      </c>
      <c r="CG34" s="41">
        <f>'Gross Plant'!CE35</f>
        <v>0</v>
      </c>
      <c r="CH34" s="41">
        <f>'Gross Plant'!CF35</f>
        <v>0</v>
      </c>
      <c r="CI34" s="41">
        <f>'Gross Plant'!CG35</f>
        <v>0</v>
      </c>
      <c r="CJ34" s="41">
        <f>'Gross Plant'!CH35</f>
        <v>0</v>
      </c>
      <c r="CK34" s="41">
        <f>'Gross Plant'!CI35</f>
        <v>0</v>
      </c>
      <c r="CL34" s="41">
        <f>'Gross Plant'!CJ35</f>
        <v>0</v>
      </c>
      <c r="CM34" s="41">
        <f>'Gross Plant'!CK35</f>
        <v>0</v>
      </c>
      <c r="CN34" s="41"/>
      <c r="CO34" s="31">
        <f>'[20]Transfers (Asset and Reserve)'!Z29</f>
        <v>0</v>
      </c>
      <c r="CP34" s="31">
        <f>'[20]Transfers (Asset and Reserve)'!AA29</f>
        <v>0</v>
      </c>
      <c r="CQ34" s="31">
        <f>'[20]Transfers (Asset and Reserve)'!AB29</f>
        <v>0</v>
      </c>
      <c r="CR34" s="31">
        <f>'[20]Transfers (Asset and Reserve)'!AC29</f>
        <v>0</v>
      </c>
      <c r="CS34" s="31">
        <f>'[20]Transfers (Asset and Reserve)'!AD29</f>
        <v>0</v>
      </c>
      <c r="CT34" s="31">
        <f>'[20]Transfers (Asset and Reserve)'!AE29</f>
        <v>-9753.2199999999993</v>
      </c>
      <c r="CU34" s="31">
        <v>0</v>
      </c>
      <c r="CV34" s="31">
        <v>0</v>
      </c>
      <c r="CW34" s="31">
        <v>0</v>
      </c>
      <c r="CX34" s="31">
        <v>0</v>
      </c>
      <c r="CY34" s="31">
        <v>0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0</v>
      </c>
      <c r="DP34" s="41"/>
      <c r="DQ34" s="41">
        <f>[20]COR!O29</f>
        <v>0</v>
      </c>
      <c r="DR34" s="41">
        <f>[20]COR!P29</f>
        <v>0</v>
      </c>
      <c r="DS34" s="41">
        <f>[20]COR!Q29</f>
        <v>0</v>
      </c>
      <c r="DT34" s="41">
        <f>[20]COR!R29</f>
        <v>0</v>
      </c>
      <c r="DU34" s="41">
        <f>[20]COR!S29</f>
        <v>0</v>
      </c>
      <c r="DV34" s="41">
        <f>[20]COR!T29</f>
        <v>0</v>
      </c>
      <c r="DW34" s="120">
        <f>SUM('Gross Plant'!$AH34:$AM34)/SUM('Gross Plant'!$AH$46:$AM$46)*DW$46</f>
        <v>0</v>
      </c>
      <c r="DX34" s="120">
        <f>SUM('Gross Plant'!$AH34:$AM34)/SUM('Gross Plant'!$AH$46:$AM$46)*DX$46</f>
        <v>0</v>
      </c>
      <c r="DY34" s="120">
        <f>SUM('Gross Plant'!$AH34:$AM34)/SUM('Gross Plant'!$AH$46:$AM$46)*DY$46</f>
        <v>0</v>
      </c>
      <c r="DZ34" s="58">
        <f>-SUM('Gross Plant'!$AH34:$AM34)/SUM('Gross Plant'!$AH$46:$AM$46)*'Capital Spending'!D$6*Reserve!$DW$1</f>
        <v>0</v>
      </c>
      <c r="EA34" s="58">
        <f>-SUM('Gross Plant'!$AH34:$AM34)/SUM('Gross Plant'!$AH$46:$AM$46)*'Capital Spending'!E$6*Reserve!$DW$1</f>
        <v>0</v>
      </c>
      <c r="EB34" s="58">
        <f>-SUM('Gross Plant'!$AH34:$AM34)/SUM('Gross Plant'!$AH$46:$AM$46)*'Capital Spending'!F$6*Reserve!$DW$1</f>
        <v>0</v>
      </c>
      <c r="EC34" s="58">
        <f>-SUM('Gross Plant'!$AH34:$AM34)/SUM('Gross Plant'!$AH$46:$AM$46)*'Capital Spending'!G$6*Reserve!$DW$1</f>
        <v>0</v>
      </c>
      <c r="ED34" s="58">
        <f>-SUM('Gross Plant'!$AH34:$AM34)/SUM('Gross Plant'!$AH$46:$AM$46)*'Capital Spending'!H$6*Reserve!$DW$1</f>
        <v>0</v>
      </c>
      <c r="EE34" s="58">
        <f>-SUM('Gross Plant'!$AH34:$AM34)/SUM('Gross Plant'!$AH$46:$AM$46)*'Capital Spending'!I$6*Reserve!$DW$1</f>
        <v>0</v>
      </c>
      <c r="EF34" s="58">
        <f>-SUM('Gross Plant'!$AH34:$AM34)/SUM('Gross Plant'!$AH$46:$AM$46)*'Capital Spending'!J$6*Reserve!$DW$1</f>
        <v>0</v>
      </c>
      <c r="EG34" s="58">
        <f>-SUM('Gross Plant'!$AH34:$AM34)/SUM('Gross Plant'!$AH$46:$AM$46)*'Capital Spending'!K$6*Reserve!$DW$1</f>
        <v>0</v>
      </c>
      <c r="EH34" s="58">
        <f>-SUM('Gross Plant'!$AH34:$AM34)/SUM('Gross Plant'!$AH$46:$AM$46)*'Capital Spending'!L$6*Reserve!$DW$1</f>
        <v>0</v>
      </c>
      <c r="EI34" s="58">
        <f>-SUM('Gross Plant'!$AH34:$AM34)/SUM('Gross Plant'!$AH$46:$AM$46)*'Capital Spending'!M$6*Reserve!$DW$1</f>
        <v>0</v>
      </c>
      <c r="EJ34" s="58">
        <f>-SUM('Gross Plant'!$AH34:$AM34)/SUM('Gross Plant'!$AH$46:$AM$46)*'Capital Spending'!N$6*Reserve!$DW$1</f>
        <v>0</v>
      </c>
      <c r="EK34" s="58">
        <f>-SUM('Gross Plant'!$AH34:$AM34)/SUM('Gross Plant'!$AH$46:$AM$46)*'Capital Spending'!O$6*Reserve!$DW$1</f>
        <v>0</v>
      </c>
      <c r="EL34" s="58">
        <f>-SUM('Gross Plant'!$AH34:$AM34)/SUM('Gross Plant'!$AH$46:$AM$46)*'Capital Spending'!P$6*Reserve!$DW$1</f>
        <v>0</v>
      </c>
      <c r="EM34" s="58">
        <f>-SUM('Gross Plant'!$AH34:$AM34)/SUM('Gross Plant'!$AH$46:$AM$46)*'Capital Spending'!Q$6*Reserve!$DW$1</f>
        <v>0</v>
      </c>
      <c r="EN34" s="58">
        <f>-SUM('Gross Plant'!$AH34:$AM34)/SUM('Gross Plant'!$AH$46:$AM$46)*'Capital Spending'!R$6*Reserve!$DW$1</f>
        <v>0</v>
      </c>
      <c r="EO34" s="58">
        <f>-SUM('Gross Plant'!$AH34:$AM34)/SUM('Gross Plant'!$AH$46:$AM$46)*'Capital Spending'!S$6*Reserve!$DW$1</f>
        <v>0</v>
      </c>
      <c r="EP34" s="58">
        <f>-SUM('Gross Plant'!$AH34:$AM34)/SUM('Gross Plant'!$AH$46:$AM$46)*'Capital Spending'!T$6*Reserve!$DW$1</f>
        <v>0</v>
      </c>
      <c r="EQ34" s="58">
        <f>-SUM('Gross Plant'!$AH34:$AM34)/SUM('Gross Plant'!$AH$46:$AM$46)*'Capital Spending'!U$6*Reserve!$DW$1</f>
        <v>0</v>
      </c>
    </row>
    <row r="35" spans="1:147">
      <c r="A35" s="49">
        <v>39909</v>
      </c>
      <c r="B35" s="32" t="s">
        <v>29</v>
      </c>
      <c r="C35" s="51">
        <f t="shared" si="35"/>
        <v>41754.133076923077</v>
      </c>
      <c r="D35" s="51">
        <f t="shared" si="36"/>
        <v>42121.86</v>
      </c>
      <c r="E35" s="69">
        <f>'[20]Reserve End Balances'!N30</f>
        <v>40755.71</v>
      </c>
      <c r="F35" s="41">
        <f t="shared" si="37"/>
        <v>40983.760000000002</v>
      </c>
      <c r="G35" s="41">
        <f t="shared" si="38"/>
        <v>41211.380000000005</v>
      </c>
      <c r="H35" s="41">
        <f t="shared" si="39"/>
        <v>41439.000000000007</v>
      </c>
      <c r="I35" s="41">
        <f t="shared" si="40"/>
        <v>41666.62000000001</v>
      </c>
      <c r="J35" s="41">
        <f t="shared" si="41"/>
        <v>41894.240000000013</v>
      </c>
      <c r="K35" s="41">
        <f t="shared" si="42"/>
        <v>42121.860000000015</v>
      </c>
      <c r="L35" s="41">
        <f t="shared" si="43"/>
        <v>42121.860000000015</v>
      </c>
      <c r="M35" s="41">
        <f t="shared" si="44"/>
        <v>42121.860000000015</v>
      </c>
      <c r="N35" s="41">
        <f t="shared" si="45"/>
        <v>42121.860000000015</v>
      </c>
      <c r="O35" s="41">
        <f t="shared" si="46"/>
        <v>42121.860000000015</v>
      </c>
      <c r="P35" s="41">
        <f t="shared" si="47"/>
        <v>42121.860000000015</v>
      </c>
      <c r="Q35" s="41">
        <f t="shared" si="48"/>
        <v>42121.860000000015</v>
      </c>
      <c r="R35" s="41">
        <f t="shared" si="49"/>
        <v>42121.860000000015</v>
      </c>
      <c r="S35" s="41">
        <f t="shared" si="50"/>
        <v>42121.860000000015</v>
      </c>
      <c r="T35" s="41">
        <f t="shared" si="51"/>
        <v>42121.860000000015</v>
      </c>
      <c r="U35" s="41">
        <f t="shared" si="52"/>
        <v>42121.860000000015</v>
      </c>
      <c r="V35" s="41">
        <f t="shared" si="53"/>
        <v>42121.860000000015</v>
      </c>
      <c r="W35" s="41">
        <f t="shared" si="54"/>
        <v>42121.860000000015</v>
      </c>
      <c r="X35" s="41">
        <f t="shared" si="55"/>
        <v>42121.860000000015</v>
      </c>
      <c r="Y35" s="41">
        <f t="shared" si="56"/>
        <v>42121.860000000015</v>
      </c>
      <c r="Z35" s="41">
        <f t="shared" si="57"/>
        <v>42121.860000000015</v>
      </c>
      <c r="AA35" s="41">
        <f t="shared" si="58"/>
        <v>42121.860000000015</v>
      </c>
      <c r="AB35" s="41">
        <f t="shared" si="59"/>
        <v>42121.860000000015</v>
      </c>
      <c r="AC35" s="41">
        <f t="shared" si="60"/>
        <v>42121.860000000015</v>
      </c>
      <c r="AD35" s="41">
        <f t="shared" si="61"/>
        <v>42121.860000000015</v>
      </c>
      <c r="AE35" s="41">
        <f t="shared" si="62"/>
        <v>42121.860000000015</v>
      </c>
      <c r="AF35" s="41">
        <f t="shared" si="63"/>
        <v>42121.860000000015</v>
      </c>
      <c r="AG35" s="23">
        <f t="shared" si="64"/>
        <v>42122</v>
      </c>
      <c r="AH35" s="80">
        <f>'[25]KY Depreciation Rates_03-2'!$G32</f>
        <v>8.9300000000000004E-2</v>
      </c>
      <c r="AI35" s="80">
        <f>'[25]KY Depreciation Rates_03-2'!$G32</f>
        <v>8.9300000000000004E-2</v>
      </c>
      <c r="AJ35" s="31">
        <f>'[20]Additions (Asset and Reserve)'!AA30</f>
        <v>228.05</v>
      </c>
      <c r="AK35" s="31">
        <f>'[20]Additions (Asset and Reserve)'!AB30</f>
        <v>227.62</v>
      </c>
      <c r="AL35" s="31">
        <f>'[20]Additions (Asset and Reserve)'!AC30</f>
        <v>227.62</v>
      </c>
      <c r="AM35" s="31">
        <f>'[20]Additions (Asset and Reserve)'!AD30</f>
        <v>227.62</v>
      </c>
      <c r="AN35" s="31">
        <f>'[20]Additions (Asset and Reserve)'!AE30</f>
        <v>227.62</v>
      </c>
      <c r="AO35" s="31">
        <f>'[20]Additions (Asset and Reserve)'!AF30</f>
        <v>227.62</v>
      </c>
      <c r="AP35" s="41">
        <f>IF('Net Plant'!I35&gt;0,'Gross Plant'!L36*$AH35/12,0)</f>
        <v>0</v>
      </c>
      <c r="AQ35" s="41">
        <f>IF('Net Plant'!J35&gt;0,'Gross Plant'!M36*$AH35/12,0)</f>
        <v>0</v>
      </c>
      <c r="AR35" s="41">
        <f>IF('Net Plant'!K35&gt;0,'Gross Plant'!N36*$AH35/12,0)</f>
        <v>0</v>
      </c>
      <c r="AS35" s="41">
        <f>IF('Net Plant'!L35&gt;0,'Gross Plant'!O36*$AH35/12,0)</f>
        <v>0</v>
      </c>
      <c r="AT35" s="41">
        <f>IF('Net Plant'!M35&gt;0,'Gross Plant'!P36*$AH35/12,0)</f>
        <v>0</v>
      </c>
      <c r="AU35" s="41">
        <f>IF('Net Plant'!N35&gt;0,'Gross Plant'!Q36*$AH35/12,0)</f>
        <v>0</v>
      </c>
      <c r="AV35" s="41">
        <f>IF('Net Plant'!O35&gt;0,'Gross Plant'!R36*$AH35/12,0)</f>
        <v>0</v>
      </c>
      <c r="AW35" s="41">
        <f>IF('Net Plant'!P35&gt;0,'Gross Plant'!S36*$AH35/12,0)</f>
        <v>0</v>
      </c>
      <c r="AX35" s="41">
        <f>IF('Net Plant'!Q35&gt;0,'Gross Plant'!T36*$AH35/12,0)</f>
        <v>0</v>
      </c>
      <c r="AY35" s="41">
        <f>IF('Net Plant'!R35&gt;0,'Gross Plant'!U36*$AI35/12,0)</f>
        <v>0</v>
      </c>
      <c r="AZ35" s="41">
        <f>IF('Net Plant'!S35&gt;0,'Gross Plant'!V36*$AI35/12,0)</f>
        <v>0</v>
      </c>
      <c r="BA35" s="41">
        <f>IF('Net Plant'!T35&gt;0,'Gross Plant'!W36*$AI35/12,0)</f>
        <v>0</v>
      </c>
      <c r="BB35" s="41">
        <f>IF('Net Plant'!U35&gt;0,'Gross Plant'!X36*$AI35/12,0)</f>
        <v>0</v>
      </c>
      <c r="BC35" s="41">
        <f>IF('Net Plant'!V35&gt;0,'Gross Plant'!Y36*$AI35/12,0)</f>
        <v>0</v>
      </c>
      <c r="BD35" s="41">
        <f>IF('Net Plant'!W35&gt;0,'Gross Plant'!Z36*$AI35/12,0)</f>
        <v>0</v>
      </c>
      <c r="BE35" s="41">
        <f>IF('Net Plant'!X35&gt;0,'Gross Plant'!AA36*$AI35/12,0)</f>
        <v>0</v>
      </c>
      <c r="BF35" s="41">
        <f>IF('Net Plant'!Y35&gt;0,'Gross Plant'!AB36*$AI35/12,0)</f>
        <v>0</v>
      </c>
      <c r="BG35" s="41">
        <f>IF('Net Plant'!Z35&gt;0,'Gross Plant'!AC36*$AI35/12,0)</f>
        <v>0</v>
      </c>
      <c r="BH35" s="41">
        <f>IF('Net Plant'!AA35&gt;0,'Gross Plant'!AD36*$AI35/12,0)</f>
        <v>0</v>
      </c>
      <c r="BI35" s="41">
        <f>IF('Net Plant'!AB35&gt;0,'Gross Plant'!AE36*$AI35/12,0)</f>
        <v>0</v>
      </c>
      <c r="BJ35" s="41">
        <f>IF('Net Plant'!AC35&gt;0,'Gross Plant'!AF36*$AI35/12,0)</f>
        <v>0</v>
      </c>
      <c r="BK35" s="23">
        <f t="shared" si="65"/>
        <v>0</v>
      </c>
      <c r="BL35" s="41"/>
      <c r="BM35" s="31">
        <f>'[20]Retires (Asset and Reserve)'!X30</f>
        <v>0</v>
      </c>
      <c r="BN35" s="31">
        <f>'[20]Retires (Asset and Reserve)'!Y30</f>
        <v>0</v>
      </c>
      <c r="BO35" s="31">
        <f>'[20]Retires (Asset and Reserve)'!Z30</f>
        <v>0</v>
      </c>
      <c r="BP35" s="31">
        <f>'[20]Retires (Asset and Reserve)'!AA30</f>
        <v>0</v>
      </c>
      <c r="BQ35" s="31">
        <f>'[20]Retires (Asset and Reserve)'!AB30</f>
        <v>0</v>
      </c>
      <c r="BR35" s="31">
        <f>'[20]Retires (Asset and Reserve)'!AC30</f>
        <v>0</v>
      </c>
      <c r="BS35" s="31">
        <f>'Gross Plant'!BQ36</f>
        <v>0</v>
      </c>
      <c r="BT35" s="41">
        <f>'Gross Plant'!BR36</f>
        <v>0</v>
      </c>
      <c r="BU35" s="41">
        <f>'Gross Plant'!BS36</f>
        <v>0</v>
      </c>
      <c r="BV35" s="41">
        <f>'Gross Plant'!BT36</f>
        <v>0</v>
      </c>
      <c r="BW35" s="41">
        <f>'Gross Plant'!BU36</f>
        <v>0</v>
      </c>
      <c r="BX35" s="41">
        <f>'Gross Plant'!BV36</f>
        <v>0</v>
      </c>
      <c r="BY35" s="41">
        <f>'Gross Plant'!BW36</f>
        <v>0</v>
      </c>
      <c r="BZ35" s="41">
        <f>'Gross Plant'!BX36</f>
        <v>0</v>
      </c>
      <c r="CA35" s="41">
        <f>'Gross Plant'!BY36</f>
        <v>0</v>
      </c>
      <c r="CB35" s="41">
        <f>'Gross Plant'!BZ36</f>
        <v>0</v>
      </c>
      <c r="CC35" s="41">
        <f>'Gross Plant'!CA36</f>
        <v>0</v>
      </c>
      <c r="CD35" s="41">
        <f>'Gross Plant'!CB36</f>
        <v>0</v>
      </c>
      <c r="CE35" s="41">
        <f>'Gross Plant'!CC36</f>
        <v>0</v>
      </c>
      <c r="CF35" s="41">
        <f>'Gross Plant'!CD36</f>
        <v>0</v>
      </c>
      <c r="CG35" s="41">
        <f>'Gross Plant'!CE36</f>
        <v>0</v>
      </c>
      <c r="CH35" s="41">
        <f>'Gross Plant'!CF36</f>
        <v>0</v>
      </c>
      <c r="CI35" s="41">
        <f>'Gross Plant'!CG36</f>
        <v>0</v>
      </c>
      <c r="CJ35" s="41">
        <f>'Gross Plant'!CH36</f>
        <v>0</v>
      </c>
      <c r="CK35" s="41">
        <f>'Gross Plant'!CI36</f>
        <v>0</v>
      </c>
      <c r="CL35" s="41">
        <f>'Gross Plant'!CJ36</f>
        <v>0</v>
      </c>
      <c r="CM35" s="41">
        <f>'Gross Plant'!CK36</f>
        <v>0</v>
      </c>
      <c r="CN35" s="41"/>
      <c r="CO35" s="31">
        <f>'[20]Transfers (Asset and Reserve)'!Z30</f>
        <v>0</v>
      </c>
      <c r="CP35" s="31">
        <f>'[20]Transfers (Asset and Reserve)'!AA30</f>
        <v>0</v>
      </c>
      <c r="CQ35" s="31">
        <f>'[20]Transfers (Asset and Reserve)'!AB30</f>
        <v>0</v>
      </c>
      <c r="CR35" s="31">
        <f>'[20]Transfers (Asset and Reserve)'!AC30</f>
        <v>0</v>
      </c>
      <c r="CS35" s="31">
        <f>'[20]Transfers (Asset and Reserve)'!AD30</f>
        <v>0</v>
      </c>
      <c r="CT35" s="31">
        <f>'[20]Transfers (Asset and Reserve)'!AE30</f>
        <v>0</v>
      </c>
      <c r="CU35" s="31">
        <v>0</v>
      </c>
      <c r="CV35" s="31">
        <v>0</v>
      </c>
      <c r="CW35" s="31">
        <v>0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/>
      <c r="DQ35" s="41">
        <f>[20]COR!O30</f>
        <v>0</v>
      </c>
      <c r="DR35" s="41">
        <f>[20]COR!P30</f>
        <v>0</v>
      </c>
      <c r="DS35" s="41">
        <f>[20]COR!Q30</f>
        <v>0</v>
      </c>
      <c r="DT35" s="41">
        <f>[20]COR!R30</f>
        <v>0</v>
      </c>
      <c r="DU35" s="41">
        <f>[20]COR!S30</f>
        <v>0</v>
      </c>
      <c r="DV35" s="41">
        <f>[20]COR!T30</f>
        <v>0</v>
      </c>
      <c r="DW35" s="120">
        <f>SUM('Gross Plant'!$AH35:$AM35)/SUM('Gross Plant'!$AH$46:$AM$46)*DW$46</f>
        <v>0</v>
      </c>
      <c r="DX35" s="120">
        <f>SUM('Gross Plant'!$AH35:$AM35)/SUM('Gross Plant'!$AH$46:$AM$46)*DX$46</f>
        <v>0</v>
      </c>
      <c r="DY35" s="120">
        <f>SUM('Gross Plant'!$AH35:$AM35)/SUM('Gross Plant'!$AH$46:$AM$46)*DY$46</f>
        <v>0</v>
      </c>
      <c r="DZ35" s="58">
        <f>-SUM('Gross Plant'!$AH35:$AM35)/SUM('Gross Plant'!$AH$46:$AM$46)*'Capital Spending'!D$6*Reserve!$DW$1</f>
        <v>0</v>
      </c>
      <c r="EA35" s="58">
        <f>-SUM('Gross Plant'!$AH35:$AM35)/SUM('Gross Plant'!$AH$46:$AM$46)*'Capital Spending'!E$6*Reserve!$DW$1</f>
        <v>0</v>
      </c>
      <c r="EB35" s="58">
        <f>-SUM('Gross Plant'!$AH35:$AM35)/SUM('Gross Plant'!$AH$46:$AM$46)*'Capital Spending'!F$6*Reserve!$DW$1</f>
        <v>0</v>
      </c>
      <c r="EC35" s="58">
        <f>-SUM('Gross Plant'!$AH35:$AM35)/SUM('Gross Plant'!$AH$46:$AM$46)*'Capital Spending'!G$6*Reserve!$DW$1</f>
        <v>0</v>
      </c>
      <c r="ED35" s="58">
        <f>-SUM('Gross Plant'!$AH35:$AM35)/SUM('Gross Plant'!$AH$46:$AM$46)*'Capital Spending'!H$6*Reserve!$DW$1</f>
        <v>0</v>
      </c>
      <c r="EE35" s="58">
        <f>-SUM('Gross Plant'!$AH35:$AM35)/SUM('Gross Plant'!$AH$46:$AM$46)*'Capital Spending'!I$6*Reserve!$DW$1</f>
        <v>0</v>
      </c>
      <c r="EF35" s="58">
        <f>-SUM('Gross Plant'!$AH35:$AM35)/SUM('Gross Plant'!$AH$46:$AM$46)*'Capital Spending'!J$6*Reserve!$DW$1</f>
        <v>0</v>
      </c>
      <c r="EG35" s="58">
        <f>-SUM('Gross Plant'!$AH35:$AM35)/SUM('Gross Plant'!$AH$46:$AM$46)*'Capital Spending'!K$6*Reserve!$DW$1</f>
        <v>0</v>
      </c>
      <c r="EH35" s="58">
        <f>-SUM('Gross Plant'!$AH35:$AM35)/SUM('Gross Plant'!$AH$46:$AM$46)*'Capital Spending'!L$6*Reserve!$DW$1</f>
        <v>0</v>
      </c>
      <c r="EI35" s="58">
        <f>-SUM('Gross Plant'!$AH35:$AM35)/SUM('Gross Plant'!$AH$46:$AM$46)*'Capital Spending'!M$6*Reserve!$DW$1</f>
        <v>0</v>
      </c>
      <c r="EJ35" s="58">
        <f>-SUM('Gross Plant'!$AH35:$AM35)/SUM('Gross Plant'!$AH$46:$AM$46)*'Capital Spending'!N$6*Reserve!$DW$1</f>
        <v>0</v>
      </c>
      <c r="EK35" s="58">
        <f>-SUM('Gross Plant'!$AH35:$AM35)/SUM('Gross Plant'!$AH$46:$AM$46)*'Capital Spending'!O$6*Reserve!$DW$1</f>
        <v>0</v>
      </c>
      <c r="EL35" s="58">
        <f>-SUM('Gross Plant'!$AH35:$AM35)/SUM('Gross Plant'!$AH$46:$AM$46)*'Capital Spending'!P$6*Reserve!$DW$1</f>
        <v>0</v>
      </c>
      <c r="EM35" s="58">
        <f>-SUM('Gross Plant'!$AH35:$AM35)/SUM('Gross Plant'!$AH$46:$AM$46)*'Capital Spending'!Q$6*Reserve!$DW$1</f>
        <v>0</v>
      </c>
      <c r="EN35" s="58">
        <f>-SUM('Gross Plant'!$AH35:$AM35)/SUM('Gross Plant'!$AH$46:$AM$46)*'Capital Spending'!R$6*Reserve!$DW$1</f>
        <v>0</v>
      </c>
      <c r="EO35" s="58">
        <f>-SUM('Gross Plant'!$AH35:$AM35)/SUM('Gross Plant'!$AH$46:$AM$46)*'Capital Spending'!S$6*Reserve!$DW$1</f>
        <v>0</v>
      </c>
      <c r="EP35" s="58">
        <f>-SUM('Gross Plant'!$AH35:$AM35)/SUM('Gross Plant'!$AH$46:$AM$46)*'Capital Spending'!T$6*Reserve!$DW$1</f>
        <v>0</v>
      </c>
      <c r="EQ35" s="58">
        <f>-SUM('Gross Plant'!$AH35:$AM35)/SUM('Gross Plant'!$AH$46:$AM$46)*'Capital Spending'!U$6*Reserve!$DW$1</f>
        <v>0</v>
      </c>
    </row>
    <row r="36" spans="1:147">
      <c r="A36" s="83">
        <v>39921</v>
      </c>
      <c r="B36" t="s">
        <v>199</v>
      </c>
      <c r="C36" s="51">
        <f t="shared" si="35"/>
        <v>1014856.0558586922</v>
      </c>
      <c r="D36" s="51">
        <f t="shared" si="36"/>
        <v>1109170.4615450008</v>
      </c>
      <c r="E36" s="69">
        <f>'[20]Reserve End Balances'!N31</f>
        <v>953223.53</v>
      </c>
      <c r="F36" s="41">
        <f t="shared" si="37"/>
        <v>965230.95000000007</v>
      </c>
      <c r="G36" s="41">
        <f t="shared" si="38"/>
        <v>977220.91</v>
      </c>
      <c r="H36" s="41">
        <f t="shared" si="39"/>
        <v>989210.87</v>
      </c>
      <c r="I36" s="41">
        <f t="shared" si="40"/>
        <v>1001200.83</v>
      </c>
      <c r="J36" s="41">
        <f t="shared" si="41"/>
        <v>1013190.7899999999</v>
      </c>
      <c r="K36" s="41">
        <f t="shared" si="42"/>
        <v>1025180.7499999999</v>
      </c>
      <c r="L36" s="41">
        <f t="shared" si="43"/>
        <v>1030780.0641029999</v>
      </c>
      <c r="M36" s="41">
        <f t="shared" si="44"/>
        <v>1036379.3782059998</v>
      </c>
      <c r="N36" s="41">
        <f t="shared" si="45"/>
        <v>1041978.6923089998</v>
      </c>
      <c r="O36" s="41">
        <f t="shared" si="46"/>
        <v>1047578.0064119998</v>
      </c>
      <c r="P36" s="41">
        <f t="shared" si="47"/>
        <v>1053177.3205149998</v>
      </c>
      <c r="Q36" s="41">
        <f t="shared" si="48"/>
        <v>1058776.6346179999</v>
      </c>
      <c r="R36" s="41">
        <f t="shared" si="49"/>
        <v>1064375.948721</v>
      </c>
      <c r="S36" s="41">
        <f t="shared" si="50"/>
        <v>1069975.2628240001</v>
      </c>
      <c r="T36" s="41">
        <f t="shared" si="51"/>
        <v>1075574.5769270002</v>
      </c>
      <c r="U36" s="41">
        <f t="shared" si="52"/>
        <v>1081173.8910300003</v>
      </c>
      <c r="V36" s="41">
        <f t="shared" si="53"/>
        <v>1086773.2051330004</v>
      </c>
      <c r="W36" s="41">
        <f t="shared" si="54"/>
        <v>1092372.5192360005</v>
      </c>
      <c r="X36" s="41">
        <f t="shared" si="55"/>
        <v>1097971.8333390006</v>
      </c>
      <c r="Y36" s="41">
        <f t="shared" si="56"/>
        <v>1103571.1474420007</v>
      </c>
      <c r="Z36" s="41">
        <f t="shared" si="57"/>
        <v>1109170.4615450008</v>
      </c>
      <c r="AA36" s="41">
        <f t="shared" si="58"/>
        <v>1114769.7756480009</v>
      </c>
      <c r="AB36" s="41">
        <f t="shared" si="59"/>
        <v>1120369.089751001</v>
      </c>
      <c r="AC36" s="41">
        <f t="shared" si="60"/>
        <v>1125968.4038540011</v>
      </c>
      <c r="AD36" s="41">
        <f t="shared" si="61"/>
        <v>1131567.7179570012</v>
      </c>
      <c r="AE36" s="41">
        <f t="shared" si="62"/>
        <v>1137167.0320600013</v>
      </c>
      <c r="AF36" s="41">
        <f t="shared" si="63"/>
        <v>1142766.3461630014</v>
      </c>
      <c r="AG36" s="23">
        <f t="shared" si="64"/>
        <v>1109170</v>
      </c>
      <c r="AH36" s="80">
        <f>'[25]KY Depreciation Rates_03-2'!$G33</f>
        <v>6.9900000000000004E-2</v>
      </c>
      <c r="AI36" s="80">
        <f>'[25]KY Depreciation Rates_03-2'!$G33</f>
        <v>6.9900000000000004E-2</v>
      </c>
      <c r="AJ36" s="31">
        <f>'[20]Additions (Asset and Reserve)'!AA31</f>
        <v>12007.42</v>
      </c>
      <c r="AK36" s="31">
        <f>'[20]Additions (Asset and Reserve)'!AB31</f>
        <v>11989.96</v>
      </c>
      <c r="AL36" s="31">
        <f>'[20]Additions (Asset and Reserve)'!AC31</f>
        <v>11989.96</v>
      </c>
      <c r="AM36" s="31">
        <f>'[20]Additions (Asset and Reserve)'!AD31</f>
        <v>11989.96</v>
      </c>
      <c r="AN36" s="31">
        <f>'[20]Additions (Asset and Reserve)'!AE31</f>
        <v>11989.96</v>
      </c>
      <c r="AO36" s="31">
        <f>'[20]Additions (Asset and Reserve)'!AF31</f>
        <v>11989.96</v>
      </c>
      <c r="AP36" s="41">
        <f>IF('Net Plant'!I36&gt;0,'Gross Plant'!L37*$AH36/12,0)</f>
        <v>5599.3141030000006</v>
      </c>
      <c r="AQ36" s="41">
        <f>IF('Net Plant'!J36&gt;0,'Gross Plant'!M37*$AH36/12,0)</f>
        <v>5599.3141030000006</v>
      </c>
      <c r="AR36" s="41">
        <f>IF('Net Plant'!K36&gt;0,'Gross Plant'!N37*$AH36/12,0)</f>
        <v>5599.3141030000006</v>
      </c>
      <c r="AS36" s="41">
        <f>IF('Net Plant'!L36&gt;0,'Gross Plant'!O37*$AH36/12,0)</f>
        <v>5599.3141030000006</v>
      </c>
      <c r="AT36" s="41">
        <f>IF('Net Plant'!M36&gt;0,'Gross Plant'!P37*$AH36/12,0)</f>
        <v>5599.3141030000006</v>
      </c>
      <c r="AU36" s="41">
        <f>IF('Net Plant'!N36&gt;0,'Gross Plant'!Q37*$AH36/12,0)</f>
        <v>5599.3141030000006</v>
      </c>
      <c r="AV36" s="41">
        <f>IF('Net Plant'!O36&gt;0,'Gross Plant'!R37*$AH36/12,0)</f>
        <v>5599.3141030000006</v>
      </c>
      <c r="AW36" s="41">
        <f>IF('Net Plant'!P36&gt;0,'Gross Plant'!S37*$AH36/12,0)</f>
        <v>5599.3141030000006</v>
      </c>
      <c r="AX36" s="41">
        <f>IF('Net Plant'!Q36&gt;0,'Gross Plant'!T37*$AH36/12,0)</f>
        <v>5599.3141030000006</v>
      </c>
      <c r="AY36" s="41">
        <f>IF('Net Plant'!R36&gt;0,'Gross Plant'!U37*$AI36/12,0)</f>
        <v>5599.3141030000006</v>
      </c>
      <c r="AZ36" s="41">
        <f>IF('Net Plant'!S36&gt;0,'Gross Plant'!V37*$AI36/12,0)</f>
        <v>5599.3141030000006</v>
      </c>
      <c r="BA36" s="41">
        <f>IF('Net Plant'!T36&gt;0,'Gross Plant'!W37*$AI36/12,0)</f>
        <v>5599.3141030000006</v>
      </c>
      <c r="BB36" s="41">
        <f>IF('Net Plant'!U36&gt;0,'Gross Plant'!X37*$AI36/12,0)</f>
        <v>5599.3141030000006</v>
      </c>
      <c r="BC36" s="41">
        <f>IF('Net Plant'!V36&gt;0,'Gross Plant'!Y37*$AI36/12,0)</f>
        <v>5599.3141030000006</v>
      </c>
      <c r="BD36" s="41">
        <f>IF('Net Plant'!W36&gt;0,'Gross Plant'!Z37*$AI36/12,0)</f>
        <v>5599.3141030000006</v>
      </c>
      <c r="BE36" s="41">
        <f>IF('Net Plant'!X36&gt;0,'Gross Plant'!AA37*$AI36/12,0)</f>
        <v>5599.3141030000006</v>
      </c>
      <c r="BF36" s="41">
        <f>IF('Net Plant'!Y36&gt;0,'Gross Plant'!AB37*$AI36/12,0)</f>
        <v>5599.3141030000006</v>
      </c>
      <c r="BG36" s="41">
        <f>IF('Net Plant'!Z36&gt;0,'Gross Plant'!AC37*$AI36/12,0)</f>
        <v>5599.3141030000006</v>
      </c>
      <c r="BH36" s="41">
        <f>IF('Net Plant'!AA36&gt;0,'Gross Plant'!AD37*$AI36/12,0)</f>
        <v>5599.3141030000006</v>
      </c>
      <c r="BI36" s="41">
        <f>IF('Net Plant'!AB36&gt;0,'Gross Plant'!AE37*$AI36/12,0)</f>
        <v>5599.3141030000006</v>
      </c>
      <c r="BJ36" s="41">
        <f>IF('Net Plant'!AC36&gt;0,'Gross Plant'!AF37*$AI36/12,0)</f>
        <v>5599.3141030000006</v>
      </c>
      <c r="BK36" s="23">
        <f t="shared" si="65"/>
        <v>67191.769235999993</v>
      </c>
      <c r="BL36" s="41"/>
      <c r="BM36" s="31">
        <f>'[20]Retires (Asset and Reserve)'!X31</f>
        <v>0</v>
      </c>
      <c r="BN36" s="31">
        <f>'[20]Retires (Asset and Reserve)'!Y31</f>
        <v>0</v>
      </c>
      <c r="BO36" s="31">
        <f>'[20]Retires (Asset and Reserve)'!Z31</f>
        <v>0</v>
      </c>
      <c r="BP36" s="31">
        <f>'[20]Retires (Asset and Reserve)'!AA31</f>
        <v>0</v>
      </c>
      <c r="BQ36" s="31">
        <f>'[20]Retires (Asset and Reserve)'!AB31</f>
        <v>0</v>
      </c>
      <c r="BR36" s="31">
        <f>'[20]Retires (Asset and Reserve)'!AC31</f>
        <v>0</v>
      </c>
      <c r="BS36" s="31">
        <f>'Gross Plant'!BQ37</f>
        <v>0</v>
      </c>
      <c r="BT36" s="41">
        <f>'Gross Plant'!BR37</f>
        <v>0</v>
      </c>
      <c r="BU36" s="41">
        <f>'Gross Plant'!BS37</f>
        <v>0</v>
      </c>
      <c r="BV36" s="41">
        <f>'Gross Plant'!BT37</f>
        <v>0</v>
      </c>
      <c r="BW36" s="41">
        <f>'Gross Plant'!BU37</f>
        <v>0</v>
      </c>
      <c r="BX36" s="41">
        <f>'Gross Plant'!BV37</f>
        <v>0</v>
      </c>
      <c r="BY36" s="41">
        <f>'Gross Plant'!BW37</f>
        <v>0</v>
      </c>
      <c r="BZ36" s="41">
        <f>'Gross Plant'!BX37</f>
        <v>0</v>
      </c>
      <c r="CA36" s="41">
        <f>'Gross Plant'!BY37</f>
        <v>0</v>
      </c>
      <c r="CB36" s="41">
        <f>'Gross Plant'!BZ37</f>
        <v>0</v>
      </c>
      <c r="CC36" s="41">
        <f>'Gross Plant'!CA37</f>
        <v>0</v>
      </c>
      <c r="CD36" s="41">
        <f>'Gross Plant'!CB37</f>
        <v>0</v>
      </c>
      <c r="CE36" s="41">
        <f>'Gross Plant'!CC37</f>
        <v>0</v>
      </c>
      <c r="CF36" s="41">
        <f>'Gross Plant'!CD37</f>
        <v>0</v>
      </c>
      <c r="CG36" s="41">
        <f>'Gross Plant'!CE37</f>
        <v>0</v>
      </c>
      <c r="CH36" s="41">
        <f>'Gross Plant'!CF37</f>
        <v>0</v>
      </c>
      <c r="CI36" s="41">
        <f>'Gross Plant'!CG37</f>
        <v>0</v>
      </c>
      <c r="CJ36" s="41">
        <f>'Gross Plant'!CH37</f>
        <v>0</v>
      </c>
      <c r="CK36" s="41">
        <f>'Gross Plant'!CI37</f>
        <v>0</v>
      </c>
      <c r="CL36" s="41">
        <f>'Gross Plant'!CJ37</f>
        <v>0</v>
      </c>
      <c r="CM36" s="41">
        <f>'Gross Plant'!CK37</f>
        <v>0</v>
      </c>
      <c r="CN36" s="41"/>
      <c r="CO36" s="31">
        <f>'[20]Transfers (Asset and Reserve)'!Z31</f>
        <v>0</v>
      </c>
      <c r="CP36" s="31">
        <f>'[20]Transfers (Asset and Reserve)'!AA31</f>
        <v>0</v>
      </c>
      <c r="CQ36" s="31">
        <f>'[20]Transfers (Asset and Reserve)'!AB31</f>
        <v>0</v>
      </c>
      <c r="CR36" s="31">
        <f>'[20]Transfers (Asset and Reserve)'!AC31</f>
        <v>0</v>
      </c>
      <c r="CS36" s="31">
        <f>'[20]Transfers (Asset and Reserve)'!AD31</f>
        <v>0</v>
      </c>
      <c r="CT36" s="31">
        <f>'[20]Transfers (Asset and Reserve)'!AE31</f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/>
      <c r="DQ36" s="41">
        <f>[20]COR!O31</f>
        <v>0</v>
      </c>
      <c r="DR36" s="41">
        <f>[20]COR!P31</f>
        <v>0</v>
      </c>
      <c r="DS36" s="41">
        <f>[20]COR!Q31</f>
        <v>0</v>
      </c>
      <c r="DT36" s="41">
        <f>[20]COR!R31</f>
        <v>0</v>
      </c>
      <c r="DU36" s="41">
        <f>[20]COR!S31</f>
        <v>0</v>
      </c>
      <c r="DV36" s="41">
        <f>[20]COR!T31</f>
        <v>0</v>
      </c>
      <c r="DW36" s="120">
        <f>SUM('Gross Plant'!$AH36:$AM36)/SUM('Gross Plant'!$AH$46:$AM$46)*DW$46</f>
        <v>0</v>
      </c>
      <c r="DX36" s="120">
        <f>SUM('Gross Plant'!$AH36:$AM36)/SUM('Gross Plant'!$AH$46:$AM$46)*DX$46</f>
        <v>0</v>
      </c>
      <c r="DY36" s="120">
        <f>SUM('Gross Plant'!$AH36:$AM36)/SUM('Gross Plant'!$AH$46:$AM$46)*DY$46</f>
        <v>0</v>
      </c>
      <c r="DZ36" s="58">
        <f>-SUM('Gross Plant'!$AH36:$AM36)/SUM('Gross Plant'!$AH$46:$AM$46)*'Capital Spending'!D$6*Reserve!$DW$1</f>
        <v>0</v>
      </c>
      <c r="EA36" s="58">
        <f>-SUM('Gross Plant'!$AH36:$AM36)/SUM('Gross Plant'!$AH$46:$AM$46)*'Capital Spending'!E$6*Reserve!$DW$1</f>
        <v>0</v>
      </c>
      <c r="EB36" s="58">
        <f>-SUM('Gross Plant'!$AH36:$AM36)/SUM('Gross Plant'!$AH$46:$AM$46)*'Capital Spending'!F$6*Reserve!$DW$1</f>
        <v>0</v>
      </c>
      <c r="EC36" s="58">
        <f>-SUM('Gross Plant'!$AH36:$AM36)/SUM('Gross Plant'!$AH$46:$AM$46)*'Capital Spending'!G$6*Reserve!$DW$1</f>
        <v>0</v>
      </c>
      <c r="ED36" s="58">
        <f>-SUM('Gross Plant'!$AH36:$AM36)/SUM('Gross Plant'!$AH$46:$AM$46)*'Capital Spending'!H$6*Reserve!$DW$1</f>
        <v>0</v>
      </c>
      <c r="EE36" s="58">
        <f>-SUM('Gross Plant'!$AH36:$AM36)/SUM('Gross Plant'!$AH$46:$AM$46)*'Capital Spending'!I$6*Reserve!$DW$1</f>
        <v>0</v>
      </c>
      <c r="EF36" s="58">
        <f>-SUM('Gross Plant'!$AH36:$AM36)/SUM('Gross Plant'!$AH$46:$AM$46)*'Capital Spending'!J$6*Reserve!$DW$1</f>
        <v>0</v>
      </c>
      <c r="EG36" s="58">
        <f>-SUM('Gross Plant'!$AH36:$AM36)/SUM('Gross Plant'!$AH$46:$AM$46)*'Capital Spending'!K$6*Reserve!$DW$1</f>
        <v>0</v>
      </c>
      <c r="EH36" s="58">
        <f>-SUM('Gross Plant'!$AH36:$AM36)/SUM('Gross Plant'!$AH$46:$AM$46)*'Capital Spending'!L$6*Reserve!$DW$1</f>
        <v>0</v>
      </c>
      <c r="EI36" s="58">
        <f>-SUM('Gross Plant'!$AH36:$AM36)/SUM('Gross Plant'!$AH$46:$AM$46)*'Capital Spending'!M$6*Reserve!$DW$1</f>
        <v>0</v>
      </c>
      <c r="EJ36" s="58">
        <f>-SUM('Gross Plant'!$AH36:$AM36)/SUM('Gross Plant'!$AH$46:$AM$46)*'Capital Spending'!N$6*Reserve!$DW$1</f>
        <v>0</v>
      </c>
      <c r="EK36" s="58">
        <f>-SUM('Gross Plant'!$AH36:$AM36)/SUM('Gross Plant'!$AH$46:$AM$46)*'Capital Spending'!O$6*Reserve!$DW$1</f>
        <v>0</v>
      </c>
      <c r="EL36" s="58">
        <f>-SUM('Gross Plant'!$AH36:$AM36)/SUM('Gross Plant'!$AH$46:$AM$46)*'Capital Spending'!P$6*Reserve!$DW$1</f>
        <v>0</v>
      </c>
      <c r="EM36" s="58">
        <f>-SUM('Gross Plant'!$AH36:$AM36)/SUM('Gross Plant'!$AH$46:$AM$46)*'Capital Spending'!Q$6*Reserve!$DW$1</f>
        <v>0</v>
      </c>
      <c r="EN36" s="58">
        <f>-SUM('Gross Plant'!$AH36:$AM36)/SUM('Gross Plant'!$AH$46:$AM$46)*'Capital Spending'!R$6*Reserve!$DW$1</f>
        <v>0</v>
      </c>
      <c r="EO36" s="58">
        <f>-SUM('Gross Plant'!$AH36:$AM36)/SUM('Gross Plant'!$AH$46:$AM$46)*'Capital Spending'!S$6*Reserve!$DW$1</f>
        <v>0</v>
      </c>
      <c r="EP36" s="58">
        <f>-SUM('Gross Plant'!$AH36:$AM36)/SUM('Gross Plant'!$AH$46:$AM$46)*'Capital Spending'!T$6*Reserve!$DW$1</f>
        <v>0</v>
      </c>
      <c r="EQ36" s="58">
        <f>-SUM('Gross Plant'!$AH36:$AM36)/SUM('Gross Plant'!$AH$46:$AM$46)*'Capital Spending'!U$6*Reserve!$DW$1</f>
        <v>0</v>
      </c>
    </row>
    <row r="37" spans="1:147">
      <c r="A37" s="83">
        <v>39922</v>
      </c>
      <c r="B37" t="s">
        <v>200</v>
      </c>
      <c r="C37" s="51">
        <f t="shared" si="35"/>
        <v>378352.14252746163</v>
      </c>
      <c r="D37" s="51">
        <f t="shared" si="36"/>
        <v>400371.59775499988</v>
      </c>
      <c r="E37" s="69">
        <f>'[20]Reserve End Balances'!N32</f>
        <v>346243.86</v>
      </c>
      <c r="F37" s="41">
        <f t="shared" si="37"/>
        <v>353273.26</v>
      </c>
      <c r="G37" s="41">
        <f t="shared" si="38"/>
        <v>360302.66000000003</v>
      </c>
      <c r="H37" s="41">
        <f t="shared" si="39"/>
        <v>367332.06000000006</v>
      </c>
      <c r="I37" s="41">
        <f t="shared" si="40"/>
        <v>374361.46000000008</v>
      </c>
      <c r="J37" s="41">
        <f t="shared" si="41"/>
        <v>381390.8600000001</v>
      </c>
      <c r="K37" s="41">
        <f t="shared" si="42"/>
        <v>388420.26000000013</v>
      </c>
      <c r="L37" s="41">
        <f t="shared" si="43"/>
        <v>389217.01585033344</v>
      </c>
      <c r="M37" s="41">
        <f t="shared" si="44"/>
        <v>390013.77170066675</v>
      </c>
      <c r="N37" s="41">
        <f t="shared" si="45"/>
        <v>390810.52755100006</v>
      </c>
      <c r="O37" s="41">
        <f t="shared" si="46"/>
        <v>391607.28340133338</v>
      </c>
      <c r="P37" s="41">
        <f t="shared" si="47"/>
        <v>392404.03925166669</v>
      </c>
      <c r="Q37" s="41">
        <f t="shared" si="48"/>
        <v>393200.795102</v>
      </c>
      <c r="R37" s="41">
        <f t="shared" si="49"/>
        <v>393997.55095233332</v>
      </c>
      <c r="S37" s="41">
        <f t="shared" si="50"/>
        <v>394794.30680266663</v>
      </c>
      <c r="T37" s="41">
        <f t="shared" si="51"/>
        <v>395591.06265299994</v>
      </c>
      <c r="U37" s="41">
        <f t="shared" si="52"/>
        <v>396387.81850333326</v>
      </c>
      <c r="V37" s="41">
        <f t="shared" si="53"/>
        <v>397184.57435366657</v>
      </c>
      <c r="W37" s="41">
        <f t="shared" si="54"/>
        <v>397981.33020399988</v>
      </c>
      <c r="X37" s="41">
        <f t="shared" si="55"/>
        <v>398778.08605433319</v>
      </c>
      <c r="Y37" s="41">
        <f t="shared" si="56"/>
        <v>399574.84190466651</v>
      </c>
      <c r="Z37" s="41">
        <f t="shared" si="57"/>
        <v>400371.59775499982</v>
      </c>
      <c r="AA37" s="41">
        <f t="shared" si="58"/>
        <v>401168.35360533313</v>
      </c>
      <c r="AB37" s="41">
        <f t="shared" si="59"/>
        <v>401965.10945566645</v>
      </c>
      <c r="AC37" s="41">
        <f t="shared" si="60"/>
        <v>402761.86530599976</v>
      </c>
      <c r="AD37" s="41">
        <f t="shared" si="61"/>
        <v>403558.62115633307</v>
      </c>
      <c r="AE37" s="41">
        <f t="shared" si="62"/>
        <v>404355.37700666639</v>
      </c>
      <c r="AF37" s="41">
        <f t="shared" si="63"/>
        <v>405152.1328569997</v>
      </c>
      <c r="AG37" s="23">
        <f t="shared" si="64"/>
        <v>400372</v>
      </c>
      <c r="AH37" s="80">
        <f>'[25]KY Depreciation Rates_03-2'!$G34</f>
        <v>0.15890000000000001</v>
      </c>
      <c r="AI37" s="80">
        <f>'[25]KY Depreciation Rates_03-2'!$G34</f>
        <v>0.15890000000000001</v>
      </c>
      <c r="AJ37" s="31">
        <f>'[20]Additions (Asset and Reserve)'!AA32</f>
        <v>7029.4</v>
      </c>
      <c r="AK37" s="31">
        <f>'[20]Additions (Asset and Reserve)'!AB32</f>
        <v>7029.4</v>
      </c>
      <c r="AL37" s="31">
        <f>'[20]Additions (Asset and Reserve)'!AC32</f>
        <v>7029.4</v>
      </c>
      <c r="AM37" s="31">
        <f>'[20]Additions (Asset and Reserve)'!AD32</f>
        <v>7029.4</v>
      </c>
      <c r="AN37" s="31">
        <f>'[20]Additions (Asset and Reserve)'!AE32</f>
        <v>7029.4</v>
      </c>
      <c r="AO37" s="31">
        <f>'[20]Additions (Asset and Reserve)'!AF32</f>
        <v>7029.4</v>
      </c>
      <c r="AP37" s="41">
        <f>IF('Net Plant'!I37&gt;0,'Gross Plant'!L38*$AH37/12,0)</f>
        <v>796.75585033333346</v>
      </c>
      <c r="AQ37" s="41">
        <f>IF('Net Plant'!J37&gt;0,'Gross Plant'!M38*$AH37/12,0)</f>
        <v>796.75585033333346</v>
      </c>
      <c r="AR37" s="41">
        <f>IF('Net Plant'!K37&gt;0,'Gross Plant'!N38*$AH37/12,0)</f>
        <v>796.75585033333346</v>
      </c>
      <c r="AS37" s="41">
        <f>IF('Net Plant'!L37&gt;0,'Gross Plant'!O38*$AH37/12,0)</f>
        <v>796.75585033333346</v>
      </c>
      <c r="AT37" s="41">
        <f>IF('Net Plant'!M37&gt;0,'Gross Plant'!P38*$AH37/12,0)</f>
        <v>796.75585033333346</v>
      </c>
      <c r="AU37" s="41">
        <f>IF('Net Plant'!N37&gt;0,'Gross Plant'!Q38*$AH37/12,0)</f>
        <v>796.75585033333346</v>
      </c>
      <c r="AV37" s="41">
        <f>IF('Net Plant'!O37&gt;0,'Gross Plant'!R38*$AH37/12,0)</f>
        <v>796.75585033333346</v>
      </c>
      <c r="AW37" s="41">
        <f>IF('Net Plant'!P37&gt;0,'Gross Plant'!S38*$AH37/12,0)</f>
        <v>796.75585033333346</v>
      </c>
      <c r="AX37" s="41">
        <f>IF('Net Plant'!Q37&gt;0,'Gross Plant'!T38*$AH37/12,0)</f>
        <v>796.75585033333346</v>
      </c>
      <c r="AY37" s="41">
        <f>IF('Net Plant'!R37&gt;0,'Gross Plant'!U38*$AI37/12,0)</f>
        <v>796.75585033333346</v>
      </c>
      <c r="AZ37" s="41">
        <f>IF('Net Plant'!S37&gt;0,'Gross Plant'!V38*$AI37/12,0)</f>
        <v>796.75585033333346</v>
      </c>
      <c r="BA37" s="41">
        <f>IF('Net Plant'!T37&gt;0,'Gross Plant'!W38*$AI37/12,0)</f>
        <v>796.75585033333346</v>
      </c>
      <c r="BB37" s="41">
        <f>IF('Net Plant'!U37&gt;0,'Gross Plant'!X38*$AI37/12,0)</f>
        <v>796.75585033333346</v>
      </c>
      <c r="BC37" s="41">
        <f>IF('Net Plant'!V37&gt;0,'Gross Plant'!Y38*$AI37/12,0)</f>
        <v>796.75585033333346</v>
      </c>
      <c r="BD37" s="41">
        <f>IF('Net Plant'!W37&gt;0,'Gross Plant'!Z38*$AI37/12,0)</f>
        <v>796.75585033333346</v>
      </c>
      <c r="BE37" s="41">
        <f>IF('Net Plant'!X37&gt;0,'Gross Plant'!AA38*$AI37/12,0)</f>
        <v>796.75585033333346</v>
      </c>
      <c r="BF37" s="41">
        <f>IF('Net Plant'!Y37&gt;0,'Gross Plant'!AB38*$AI37/12,0)</f>
        <v>796.75585033333346</v>
      </c>
      <c r="BG37" s="41">
        <f>IF('Net Plant'!Z37&gt;0,'Gross Plant'!AC38*$AI37/12,0)</f>
        <v>796.75585033333346</v>
      </c>
      <c r="BH37" s="41">
        <f>IF('Net Plant'!AA37&gt;0,'Gross Plant'!AD38*$AI37/12,0)</f>
        <v>796.75585033333346</v>
      </c>
      <c r="BI37" s="41">
        <f>IF('Net Plant'!AB37&gt;0,'Gross Plant'!AE38*$AI37/12,0)</f>
        <v>796.75585033333346</v>
      </c>
      <c r="BJ37" s="41">
        <f>IF('Net Plant'!AC37&gt;0,'Gross Plant'!AF38*$AI37/12,0)</f>
        <v>796.75585033333346</v>
      </c>
      <c r="BK37" s="23">
        <f t="shared" si="65"/>
        <v>9561.0702039999996</v>
      </c>
      <c r="BL37" s="41"/>
      <c r="BM37" s="31">
        <f>'[20]Retires (Asset and Reserve)'!X32</f>
        <v>0</v>
      </c>
      <c r="BN37" s="31">
        <f>'[20]Retires (Asset and Reserve)'!Y32</f>
        <v>0</v>
      </c>
      <c r="BO37" s="31">
        <f>'[20]Retires (Asset and Reserve)'!Z32</f>
        <v>0</v>
      </c>
      <c r="BP37" s="31">
        <f>'[20]Retires (Asset and Reserve)'!AA32</f>
        <v>0</v>
      </c>
      <c r="BQ37" s="31">
        <f>'[20]Retires (Asset and Reserve)'!AB32</f>
        <v>0</v>
      </c>
      <c r="BR37" s="31">
        <f>'[20]Retires (Asset and Reserve)'!AC32</f>
        <v>0</v>
      </c>
      <c r="BS37" s="31">
        <f>'Gross Plant'!BQ38</f>
        <v>0</v>
      </c>
      <c r="BT37" s="41">
        <f>'Gross Plant'!BR38</f>
        <v>0</v>
      </c>
      <c r="BU37" s="41">
        <f>'Gross Plant'!BS38</f>
        <v>0</v>
      </c>
      <c r="BV37" s="41">
        <f>'Gross Plant'!BT38</f>
        <v>0</v>
      </c>
      <c r="BW37" s="41">
        <f>'Gross Plant'!BU38</f>
        <v>0</v>
      </c>
      <c r="BX37" s="41">
        <f>'Gross Plant'!BV38</f>
        <v>0</v>
      </c>
      <c r="BY37" s="41">
        <f>'Gross Plant'!BW38</f>
        <v>0</v>
      </c>
      <c r="BZ37" s="41">
        <f>'Gross Plant'!BX38</f>
        <v>0</v>
      </c>
      <c r="CA37" s="41">
        <f>'Gross Plant'!BY38</f>
        <v>0</v>
      </c>
      <c r="CB37" s="41">
        <f>'Gross Plant'!BZ38</f>
        <v>0</v>
      </c>
      <c r="CC37" s="41">
        <f>'Gross Plant'!CA38</f>
        <v>0</v>
      </c>
      <c r="CD37" s="41">
        <f>'Gross Plant'!CB38</f>
        <v>0</v>
      </c>
      <c r="CE37" s="41">
        <f>'Gross Plant'!CC38</f>
        <v>0</v>
      </c>
      <c r="CF37" s="41">
        <f>'Gross Plant'!CD38</f>
        <v>0</v>
      </c>
      <c r="CG37" s="41">
        <f>'Gross Plant'!CE38</f>
        <v>0</v>
      </c>
      <c r="CH37" s="41">
        <f>'Gross Plant'!CF38</f>
        <v>0</v>
      </c>
      <c r="CI37" s="41">
        <f>'Gross Plant'!CG38</f>
        <v>0</v>
      </c>
      <c r="CJ37" s="41">
        <f>'Gross Plant'!CH38</f>
        <v>0</v>
      </c>
      <c r="CK37" s="41">
        <f>'Gross Plant'!CI38</f>
        <v>0</v>
      </c>
      <c r="CL37" s="41">
        <f>'Gross Plant'!CJ38</f>
        <v>0</v>
      </c>
      <c r="CM37" s="41">
        <f>'Gross Plant'!CK38</f>
        <v>0</v>
      </c>
      <c r="CN37" s="41"/>
      <c r="CO37" s="31">
        <f>'[20]Transfers (Asset and Reserve)'!Z32</f>
        <v>0</v>
      </c>
      <c r="CP37" s="31">
        <f>'[20]Transfers (Asset and Reserve)'!AA32</f>
        <v>0</v>
      </c>
      <c r="CQ37" s="31">
        <f>'[20]Transfers (Asset and Reserve)'!AB32</f>
        <v>0</v>
      </c>
      <c r="CR37" s="31">
        <f>'[20]Transfers (Asset and Reserve)'!AC32</f>
        <v>0</v>
      </c>
      <c r="CS37" s="31">
        <f>'[20]Transfers (Asset and Reserve)'!AD32</f>
        <v>0</v>
      </c>
      <c r="CT37" s="31">
        <f>'[20]Transfers (Asset and Reserve)'!AE32</f>
        <v>0</v>
      </c>
      <c r="CU37" s="31">
        <v>0</v>
      </c>
      <c r="CV37" s="31">
        <v>0</v>
      </c>
      <c r="CW37" s="31">
        <v>0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/>
      <c r="DQ37" s="41">
        <f>[20]COR!O32</f>
        <v>0</v>
      </c>
      <c r="DR37" s="41">
        <f>[20]COR!P32</f>
        <v>0</v>
      </c>
      <c r="DS37" s="41">
        <f>[20]COR!Q32</f>
        <v>0</v>
      </c>
      <c r="DT37" s="41">
        <f>[20]COR!R32</f>
        <v>0</v>
      </c>
      <c r="DU37" s="41">
        <f>[20]COR!S32</f>
        <v>0</v>
      </c>
      <c r="DV37" s="41">
        <f>[20]COR!T32</f>
        <v>0</v>
      </c>
      <c r="DW37" s="120">
        <f>SUM('Gross Plant'!$AH37:$AM37)/SUM('Gross Plant'!$AH$46:$AM$46)*DW$46</f>
        <v>0</v>
      </c>
      <c r="DX37" s="120">
        <f>SUM('Gross Plant'!$AH37:$AM37)/SUM('Gross Plant'!$AH$46:$AM$46)*DX$46</f>
        <v>0</v>
      </c>
      <c r="DY37" s="120">
        <f>SUM('Gross Plant'!$AH37:$AM37)/SUM('Gross Plant'!$AH$46:$AM$46)*DY$46</f>
        <v>0</v>
      </c>
      <c r="DZ37" s="58">
        <f>-SUM('Gross Plant'!$AH37:$AM37)/SUM('Gross Plant'!$AH$46:$AM$46)*'Capital Spending'!D$6*Reserve!$DW$1</f>
        <v>0</v>
      </c>
      <c r="EA37" s="58">
        <f>-SUM('Gross Plant'!$AH37:$AM37)/SUM('Gross Plant'!$AH$46:$AM$46)*'Capital Spending'!E$6*Reserve!$DW$1</f>
        <v>0</v>
      </c>
      <c r="EB37" s="58">
        <f>-SUM('Gross Plant'!$AH37:$AM37)/SUM('Gross Plant'!$AH$46:$AM$46)*'Capital Spending'!F$6*Reserve!$DW$1</f>
        <v>0</v>
      </c>
      <c r="EC37" s="58">
        <f>-SUM('Gross Plant'!$AH37:$AM37)/SUM('Gross Plant'!$AH$46:$AM$46)*'Capital Spending'!G$6*Reserve!$DW$1</f>
        <v>0</v>
      </c>
      <c r="ED37" s="58">
        <f>-SUM('Gross Plant'!$AH37:$AM37)/SUM('Gross Plant'!$AH$46:$AM$46)*'Capital Spending'!H$6*Reserve!$DW$1</f>
        <v>0</v>
      </c>
      <c r="EE37" s="58">
        <f>-SUM('Gross Plant'!$AH37:$AM37)/SUM('Gross Plant'!$AH$46:$AM$46)*'Capital Spending'!I$6*Reserve!$DW$1</f>
        <v>0</v>
      </c>
      <c r="EF37" s="58">
        <f>-SUM('Gross Plant'!$AH37:$AM37)/SUM('Gross Plant'!$AH$46:$AM$46)*'Capital Spending'!J$6*Reserve!$DW$1</f>
        <v>0</v>
      </c>
      <c r="EG37" s="58">
        <f>-SUM('Gross Plant'!$AH37:$AM37)/SUM('Gross Plant'!$AH$46:$AM$46)*'Capital Spending'!K$6*Reserve!$DW$1</f>
        <v>0</v>
      </c>
      <c r="EH37" s="58">
        <f>-SUM('Gross Plant'!$AH37:$AM37)/SUM('Gross Plant'!$AH$46:$AM$46)*'Capital Spending'!L$6*Reserve!$DW$1</f>
        <v>0</v>
      </c>
      <c r="EI37" s="58">
        <f>-SUM('Gross Plant'!$AH37:$AM37)/SUM('Gross Plant'!$AH$46:$AM$46)*'Capital Spending'!M$6*Reserve!$DW$1</f>
        <v>0</v>
      </c>
      <c r="EJ37" s="58">
        <f>-SUM('Gross Plant'!$AH37:$AM37)/SUM('Gross Plant'!$AH$46:$AM$46)*'Capital Spending'!N$6*Reserve!$DW$1</f>
        <v>0</v>
      </c>
      <c r="EK37" s="58">
        <f>-SUM('Gross Plant'!$AH37:$AM37)/SUM('Gross Plant'!$AH$46:$AM$46)*'Capital Spending'!O$6*Reserve!$DW$1</f>
        <v>0</v>
      </c>
      <c r="EL37" s="58">
        <f>-SUM('Gross Plant'!$AH37:$AM37)/SUM('Gross Plant'!$AH$46:$AM$46)*'Capital Spending'!P$6*Reserve!$DW$1</f>
        <v>0</v>
      </c>
      <c r="EM37" s="58">
        <f>-SUM('Gross Plant'!$AH37:$AM37)/SUM('Gross Plant'!$AH$46:$AM$46)*'Capital Spending'!Q$6*Reserve!$DW$1</f>
        <v>0</v>
      </c>
      <c r="EN37" s="58">
        <f>-SUM('Gross Plant'!$AH37:$AM37)/SUM('Gross Plant'!$AH$46:$AM$46)*'Capital Spending'!R$6*Reserve!$DW$1</f>
        <v>0</v>
      </c>
      <c r="EO37" s="58">
        <f>-SUM('Gross Plant'!$AH37:$AM37)/SUM('Gross Plant'!$AH$46:$AM$46)*'Capital Spending'!S$6*Reserve!$DW$1</f>
        <v>0</v>
      </c>
      <c r="EP37" s="58">
        <f>-SUM('Gross Plant'!$AH37:$AM37)/SUM('Gross Plant'!$AH$46:$AM$46)*'Capital Spending'!T$6*Reserve!$DW$1</f>
        <v>0</v>
      </c>
      <c r="EQ37" s="58">
        <f>-SUM('Gross Plant'!$AH37:$AM37)/SUM('Gross Plant'!$AH$46:$AM$46)*'Capital Spending'!U$6*Reserve!$DW$1</f>
        <v>0</v>
      </c>
    </row>
    <row r="38" spans="1:147">
      <c r="A38" s="83">
        <v>39923</v>
      </c>
      <c r="B38" t="s">
        <v>201</v>
      </c>
      <c r="C38" s="51">
        <f t="shared" si="35"/>
        <v>38463.109230769223</v>
      </c>
      <c r="D38" s="51">
        <f t="shared" si="36"/>
        <v>39028.929999999986</v>
      </c>
      <c r="E38" s="69">
        <f>'[20]Reserve End Balances'!N33</f>
        <v>36927.31</v>
      </c>
      <c r="F38" s="41">
        <f t="shared" si="37"/>
        <v>37277.579999999994</v>
      </c>
      <c r="G38" s="41">
        <f t="shared" si="38"/>
        <v>37627.849999999991</v>
      </c>
      <c r="H38" s="41">
        <f t="shared" si="39"/>
        <v>37978.119999999988</v>
      </c>
      <c r="I38" s="41">
        <f t="shared" si="40"/>
        <v>38328.389999999985</v>
      </c>
      <c r="J38" s="41">
        <f t="shared" si="41"/>
        <v>38678.659999999982</v>
      </c>
      <c r="K38" s="41">
        <f t="shared" si="42"/>
        <v>39028.929999999978</v>
      </c>
      <c r="L38" s="41">
        <f t="shared" si="43"/>
        <v>39028.929999999978</v>
      </c>
      <c r="M38" s="41">
        <f t="shared" si="44"/>
        <v>39028.929999999978</v>
      </c>
      <c r="N38" s="41">
        <f t="shared" si="45"/>
        <v>39028.929999999978</v>
      </c>
      <c r="O38" s="41">
        <f t="shared" si="46"/>
        <v>39028.929999999978</v>
      </c>
      <c r="P38" s="41">
        <f t="shared" si="47"/>
        <v>39028.929999999978</v>
      </c>
      <c r="Q38" s="41">
        <f t="shared" si="48"/>
        <v>39028.929999999978</v>
      </c>
      <c r="R38" s="41">
        <f t="shared" si="49"/>
        <v>39028.929999999978</v>
      </c>
      <c r="S38" s="41">
        <f t="shared" si="50"/>
        <v>39028.929999999978</v>
      </c>
      <c r="T38" s="41">
        <f t="shared" si="51"/>
        <v>39028.929999999978</v>
      </c>
      <c r="U38" s="41">
        <f t="shared" si="52"/>
        <v>39028.929999999978</v>
      </c>
      <c r="V38" s="41">
        <f t="shared" si="53"/>
        <v>39028.929999999978</v>
      </c>
      <c r="W38" s="41">
        <f t="shared" si="54"/>
        <v>39028.929999999978</v>
      </c>
      <c r="X38" s="41">
        <f t="shared" si="55"/>
        <v>39028.929999999978</v>
      </c>
      <c r="Y38" s="41">
        <f t="shared" si="56"/>
        <v>39028.929999999978</v>
      </c>
      <c r="Z38" s="41">
        <f t="shared" si="57"/>
        <v>39028.929999999978</v>
      </c>
      <c r="AA38" s="41">
        <f t="shared" si="58"/>
        <v>39028.929999999978</v>
      </c>
      <c r="AB38" s="41">
        <f t="shared" si="59"/>
        <v>39028.929999999978</v>
      </c>
      <c r="AC38" s="41">
        <f t="shared" si="60"/>
        <v>39028.929999999978</v>
      </c>
      <c r="AD38" s="41">
        <f t="shared" si="61"/>
        <v>39028.929999999978</v>
      </c>
      <c r="AE38" s="41">
        <f t="shared" si="62"/>
        <v>39028.929999999978</v>
      </c>
      <c r="AF38" s="41">
        <f t="shared" si="63"/>
        <v>39028.929999999978</v>
      </c>
      <c r="AG38" s="23">
        <f t="shared" si="64"/>
        <v>39029</v>
      </c>
      <c r="AH38" s="80">
        <f>'[25]KY Depreciation Rates_03-2'!$G35</f>
        <v>0.10489999999999999</v>
      </c>
      <c r="AI38" s="80">
        <f>'[25]KY Depreciation Rates_03-2'!$G35</f>
        <v>0.10489999999999999</v>
      </c>
      <c r="AJ38" s="31">
        <f>'[20]Additions (Asset and Reserve)'!AA33</f>
        <v>350.27</v>
      </c>
      <c r="AK38" s="31">
        <f>'[20]Additions (Asset and Reserve)'!AB33</f>
        <v>350.27</v>
      </c>
      <c r="AL38" s="31">
        <f>'[20]Additions (Asset and Reserve)'!AC33</f>
        <v>350.27</v>
      </c>
      <c r="AM38" s="31">
        <f>'[20]Additions (Asset and Reserve)'!AD33</f>
        <v>350.27</v>
      </c>
      <c r="AN38" s="31">
        <f>'[20]Additions (Asset and Reserve)'!AE33</f>
        <v>350.27</v>
      </c>
      <c r="AO38" s="31">
        <f>'[20]Additions (Asset and Reserve)'!AF33</f>
        <v>350.27</v>
      </c>
      <c r="AP38" s="41">
        <f>IF('Net Plant'!I38&gt;0,'Gross Plant'!L39*$AH38/12,0)</f>
        <v>0</v>
      </c>
      <c r="AQ38" s="41">
        <f>IF('Net Plant'!J38&gt;0,'Gross Plant'!M39*$AH38/12,0)</f>
        <v>0</v>
      </c>
      <c r="AR38" s="41">
        <f>IF('Net Plant'!K38&gt;0,'Gross Plant'!N39*$AH38/12,0)</f>
        <v>0</v>
      </c>
      <c r="AS38" s="41">
        <f>IF('Net Plant'!L38&gt;0,'Gross Plant'!O39*$AH38/12,0)</f>
        <v>0</v>
      </c>
      <c r="AT38" s="41">
        <f>IF('Net Plant'!M38&gt;0,'Gross Plant'!P39*$AH38/12,0)</f>
        <v>0</v>
      </c>
      <c r="AU38" s="41">
        <f>IF('Net Plant'!N38&gt;0,'Gross Plant'!Q39*$AH38/12,0)</f>
        <v>0</v>
      </c>
      <c r="AV38" s="41">
        <f>IF('Net Plant'!O38&gt;0,'Gross Plant'!R39*$AH38/12,0)</f>
        <v>0</v>
      </c>
      <c r="AW38" s="41">
        <f>IF('Net Plant'!P38&gt;0,'Gross Plant'!S39*$AH38/12,0)</f>
        <v>0</v>
      </c>
      <c r="AX38" s="41">
        <f>IF('Net Plant'!Q38&gt;0,'Gross Plant'!T39*$AH38/12,0)</f>
        <v>0</v>
      </c>
      <c r="AY38" s="41">
        <f>IF('Net Plant'!R38&gt;0,'Gross Plant'!U39*$AI38/12,0)</f>
        <v>0</v>
      </c>
      <c r="AZ38" s="41">
        <f>IF('Net Plant'!S38&gt;0,'Gross Plant'!V39*$AI38/12,0)</f>
        <v>0</v>
      </c>
      <c r="BA38" s="41">
        <f>IF('Net Plant'!T38&gt;0,'Gross Plant'!W39*$AI38/12,0)</f>
        <v>0</v>
      </c>
      <c r="BB38" s="41">
        <f>IF('Net Plant'!U38&gt;0,'Gross Plant'!X39*$AI38/12,0)</f>
        <v>0</v>
      </c>
      <c r="BC38" s="41">
        <f>IF('Net Plant'!V38&gt;0,'Gross Plant'!Y39*$AI38/12,0)</f>
        <v>0</v>
      </c>
      <c r="BD38" s="41">
        <f>IF('Net Plant'!W38&gt;0,'Gross Plant'!Z39*$AI38/12,0)</f>
        <v>0</v>
      </c>
      <c r="BE38" s="41">
        <f>IF('Net Plant'!X38&gt;0,'Gross Plant'!AA39*$AI38/12,0)</f>
        <v>0</v>
      </c>
      <c r="BF38" s="41">
        <f>IF('Net Plant'!Y38&gt;0,'Gross Plant'!AB39*$AI38/12,0)</f>
        <v>0</v>
      </c>
      <c r="BG38" s="41">
        <f>IF('Net Plant'!Z38&gt;0,'Gross Plant'!AC39*$AI38/12,0)</f>
        <v>0</v>
      </c>
      <c r="BH38" s="41">
        <f>IF('Net Plant'!AA38&gt;0,'Gross Plant'!AD39*$AI38/12,0)</f>
        <v>0</v>
      </c>
      <c r="BI38" s="41">
        <f>IF('Net Plant'!AB38&gt;0,'Gross Plant'!AE39*$AI38/12,0)</f>
        <v>0</v>
      </c>
      <c r="BJ38" s="41">
        <f>IF('Net Plant'!AC38&gt;0,'Gross Plant'!AF39*$AI38/12,0)</f>
        <v>0</v>
      </c>
      <c r="BK38" s="23">
        <f t="shared" si="65"/>
        <v>0</v>
      </c>
      <c r="BL38" s="41"/>
      <c r="BM38" s="31">
        <f>'[20]Retires (Asset and Reserve)'!X33</f>
        <v>0</v>
      </c>
      <c r="BN38" s="31">
        <f>'[20]Retires (Asset and Reserve)'!Y33</f>
        <v>0</v>
      </c>
      <c r="BO38" s="31">
        <f>'[20]Retires (Asset and Reserve)'!Z33</f>
        <v>0</v>
      </c>
      <c r="BP38" s="31">
        <f>'[20]Retires (Asset and Reserve)'!AA33</f>
        <v>0</v>
      </c>
      <c r="BQ38" s="31">
        <f>'[20]Retires (Asset and Reserve)'!AB33</f>
        <v>0</v>
      </c>
      <c r="BR38" s="31">
        <f>'[20]Retires (Asset and Reserve)'!AC33</f>
        <v>0</v>
      </c>
      <c r="BS38" s="31">
        <f>'Gross Plant'!BQ39</f>
        <v>0</v>
      </c>
      <c r="BT38" s="41">
        <f>'Gross Plant'!BR39</f>
        <v>0</v>
      </c>
      <c r="BU38" s="41">
        <f>'Gross Plant'!BS39</f>
        <v>0</v>
      </c>
      <c r="BV38" s="41">
        <f>'Gross Plant'!BT39</f>
        <v>0</v>
      </c>
      <c r="BW38" s="41">
        <f>'Gross Plant'!BU39</f>
        <v>0</v>
      </c>
      <c r="BX38" s="41">
        <f>'Gross Plant'!BV39</f>
        <v>0</v>
      </c>
      <c r="BY38" s="41">
        <f>'Gross Plant'!BW39</f>
        <v>0</v>
      </c>
      <c r="BZ38" s="41">
        <f>'Gross Plant'!BX39</f>
        <v>0</v>
      </c>
      <c r="CA38" s="41">
        <f>'Gross Plant'!BY39</f>
        <v>0</v>
      </c>
      <c r="CB38" s="41">
        <f>'Gross Plant'!BZ39</f>
        <v>0</v>
      </c>
      <c r="CC38" s="41">
        <f>'Gross Plant'!CA39</f>
        <v>0</v>
      </c>
      <c r="CD38" s="41">
        <f>'Gross Plant'!CB39</f>
        <v>0</v>
      </c>
      <c r="CE38" s="41">
        <f>'Gross Plant'!CC39</f>
        <v>0</v>
      </c>
      <c r="CF38" s="41">
        <f>'Gross Plant'!CD39</f>
        <v>0</v>
      </c>
      <c r="CG38" s="41">
        <f>'Gross Plant'!CE39</f>
        <v>0</v>
      </c>
      <c r="CH38" s="41">
        <f>'Gross Plant'!CF39</f>
        <v>0</v>
      </c>
      <c r="CI38" s="41">
        <f>'Gross Plant'!CG39</f>
        <v>0</v>
      </c>
      <c r="CJ38" s="41">
        <f>'Gross Plant'!CH39</f>
        <v>0</v>
      </c>
      <c r="CK38" s="41">
        <f>'Gross Plant'!CI39</f>
        <v>0</v>
      </c>
      <c r="CL38" s="41">
        <f>'Gross Plant'!CJ39</f>
        <v>0</v>
      </c>
      <c r="CM38" s="41">
        <f>'Gross Plant'!CK39</f>
        <v>0</v>
      </c>
      <c r="CN38" s="41"/>
      <c r="CO38" s="31">
        <f>'[20]Transfers (Asset and Reserve)'!Z33</f>
        <v>0</v>
      </c>
      <c r="CP38" s="31">
        <f>'[20]Transfers (Asset and Reserve)'!AA33</f>
        <v>0</v>
      </c>
      <c r="CQ38" s="31">
        <f>'[20]Transfers (Asset and Reserve)'!AB33</f>
        <v>0</v>
      </c>
      <c r="CR38" s="31">
        <f>'[20]Transfers (Asset and Reserve)'!AC33</f>
        <v>0</v>
      </c>
      <c r="CS38" s="31">
        <f>'[20]Transfers (Asset and Reserve)'!AD33</f>
        <v>0</v>
      </c>
      <c r="CT38" s="31">
        <f>'[20]Transfers (Asset and Reserve)'!AE33</f>
        <v>0</v>
      </c>
      <c r="CU38" s="31">
        <v>0</v>
      </c>
      <c r="CV38" s="31">
        <v>0</v>
      </c>
      <c r="CW38" s="31">
        <v>0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/>
      <c r="DQ38" s="41">
        <f>[20]COR!O33</f>
        <v>0</v>
      </c>
      <c r="DR38" s="41">
        <f>[20]COR!P33</f>
        <v>0</v>
      </c>
      <c r="DS38" s="41">
        <f>[20]COR!Q33</f>
        <v>0</v>
      </c>
      <c r="DT38" s="41">
        <f>[20]COR!R33</f>
        <v>0</v>
      </c>
      <c r="DU38" s="41">
        <f>[20]COR!S33</f>
        <v>0</v>
      </c>
      <c r="DV38" s="41">
        <f>[20]COR!T33</f>
        <v>0</v>
      </c>
      <c r="DW38" s="120">
        <f>SUM('Gross Plant'!$AH38:$AM38)/SUM('Gross Plant'!$AH$46:$AM$46)*DW$46</f>
        <v>0</v>
      </c>
      <c r="DX38" s="120">
        <f>SUM('Gross Plant'!$AH38:$AM38)/SUM('Gross Plant'!$AH$46:$AM$46)*DX$46</f>
        <v>0</v>
      </c>
      <c r="DY38" s="120">
        <f>SUM('Gross Plant'!$AH38:$AM38)/SUM('Gross Plant'!$AH$46:$AM$46)*DY$46</f>
        <v>0</v>
      </c>
      <c r="DZ38" s="58">
        <f>-SUM('Gross Plant'!$AH38:$AM38)/SUM('Gross Plant'!$AH$46:$AM$46)*'Capital Spending'!D$6*Reserve!$DW$1</f>
        <v>0</v>
      </c>
      <c r="EA38" s="58">
        <f>-SUM('Gross Plant'!$AH38:$AM38)/SUM('Gross Plant'!$AH$46:$AM$46)*'Capital Spending'!E$6*Reserve!$DW$1</f>
        <v>0</v>
      </c>
      <c r="EB38" s="58">
        <f>-SUM('Gross Plant'!$AH38:$AM38)/SUM('Gross Plant'!$AH$46:$AM$46)*'Capital Spending'!F$6*Reserve!$DW$1</f>
        <v>0</v>
      </c>
      <c r="EC38" s="58">
        <f>-SUM('Gross Plant'!$AH38:$AM38)/SUM('Gross Plant'!$AH$46:$AM$46)*'Capital Spending'!G$6*Reserve!$DW$1</f>
        <v>0</v>
      </c>
      <c r="ED38" s="58">
        <f>-SUM('Gross Plant'!$AH38:$AM38)/SUM('Gross Plant'!$AH$46:$AM$46)*'Capital Spending'!H$6*Reserve!$DW$1</f>
        <v>0</v>
      </c>
      <c r="EE38" s="58">
        <f>-SUM('Gross Plant'!$AH38:$AM38)/SUM('Gross Plant'!$AH$46:$AM$46)*'Capital Spending'!I$6*Reserve!$DW$1</f>
        <v>0</v>
      </c>
      <c r="EF38" s="58">
        <f>-SUM('Gross Plant'!$AH38:$AM38)/SUM('Gross Plant'!$AH$46:$AM$46)*'Capital Spending'!J$6*Reserve!$DW$1</f>
        <v>0</v>
      </c>
      <c r="EG38" s="58">
        <f>-SUM('Gross Plant'!$AH38:$AM38)/SUM('Gross Plant'!$AH$46:$AM$46)*'Capital Spending'!K$6*Reserve!$DW$1</f>
        <v>0</v>
      </c>
      <c r="EH38" s="58">
        <f>-SUM('Gross Plant'!$AH38:$AM38)/SUM('Gross Plant'!$AH$46:$AM$46)*'Capital Spending'!L$6*Reserve!$DW$1</f>
        <v>0</v>
      </c>
      <c r="EI38" s="58">
        <f>-SUM('Gross Plant'!$AH38:$AM38)/SUM('Gross Plant'!$AH$46:$AM$46)*'Capital Spending'!M$6*Reserve!$DW$1</f>
        <v>0</v>
      </c>
      <c r="EJ38" s="58">
        <f>-SUM('Gross Plant'!$AH38:$AM38)/SUM('Gross Plant'!$AH$46:$AM$46)*'Capital Spending'!N$6*Reserve!$DW$1</f>
        <v>0</v>
      </c>
      <c r="EK38" s="58">
        <f>-SUM('Gross Plant'!$AH38:$AM38)/SUM('Gross Plant'!$AH$46:$AM$46)*'Capital Spending'!O$6*Reserve!$DW$1</f>
        <v>0</v>
      </c>
      <c r="EL38" s="58">
        <f>-SUM('Gross Plant'!$AH38:$AM38)/SUM('Gross Plant'!$AH$46:$AM$46)*'Capital Spending'!P$6*Reserve!$DW$1</f>
        <v>0</v>
      </c>
      <c r="EM38" s="58">
        <f>-SUM('Gross Plant'!$AH38:$AM38)/SUM('Gross Plant'!$AH$46:$AM$46)*'Capital Spending'!Q$6*Reserve!$DW$1</f>
        <v>0</v>
      </c>
      <c r="EN38" s="58">
        <f>-SUM('Gross Plant'!$AH38:$AM38)/SUM('Gross Plant'!$AH$46:$AM$46)*'Capital Spending'!R$6*Reserve!$DW$1</f>
        <v>0</v>
      </c>
      <c r="EO38" s="58">
        <f>-SUM('Gross Plant'!$AH38:$AM38)/SUM('Gross Plant'!$AH$46:$AM$46)*'Capital Spending'!S$6*Reserve!$DW$1</f>
        <v>0</v>
      </c>
      <c r="EP38" s="58">
        <f>-SUM('Gross Plant'!$AH38:$AM38)/SUM('Gross Plant'!$AH$46:$AM$46)*'Capital Spending'!T$6*Reserve!$DW$1</f>
        <v>0</v>
      </c>
      <c r="EQ38" s="58">
        <f>-SUM('Gross Plant'!$AH38:$AM38)/SUM('Gross Plant'!$AH$46:$AM$46)*'Capital Spending'!U$6*Reserve!$DW$1</f>
        <v>0</v>
      </c>
    </row>
    <row r="39" spans="1:147">
      <c r="A39" s="118">
        <v>39924</v>
      </c>
      <c r="B39" s="59" t="s">
        <v>168</v>
      </c>
      <c r="C39" s="51">
        <f t="shared" si="35"/>
        <v>0</v>
      </c>
      <c r="D39" s="51">
        <f t="shared" si="36"/>
        <v>0</v>
      </c>
      <c r="E39" s="69">
        <v>0</v>
      </c>
      <c r="F39" s="41">
        <f t="shared" si="37"/>
        <v>0</v>
      </c>
      <c r="G39" s="41">
        <f t="shared" si="38"/>
        <v>0</v>
      </c>
      <c r="H39" s="41">
        <f t="shared" si="39"/>
        <v>0</v>
      </c>
      <c r="I39" s="41">
        <f t="shared" si="40"/>
        <v>0</v>
      </c>
      <c r="J39" s="41">
        <f t="shared" si="41"/>
        <v>0</v>
      </c>
      <c r="K39" s="41">
        <f t="shared" si="42"/>
        <v>0</v>
      </c>
      <c r="L39" s="41">
        <f t="shared" si="43"/>
        <v>0</v>
      </c>
      <c r="M39" s="41">
        <f t="shared" si="44"/>
        <v>0</v>
      </c>
      <c r="N39" s="41">
        <f t="shared" si="45"/>
        <v>0</v>
      </c>
      <c r="O39" s="41">
        <f t="shared" si="46"/>
        <v>0</v>
      </c>
      <c r="P39" s="41">
        <f t="shared" si="47"/>
        <v>0</v>
      </c>
      <c r="Q39" s="41">
        <f t="shared" si="48"/>
        <v>0</v>
      </c>
      <c r="R39" s="41">
        <f t="shared" si="49"/>
        <v>0</v>
      </c>
      <c r="S39" s="41">
        <f t="shared" si="50"/>
        <v>0</v>
      </c>
      <c r="T39" s="41">
        <f t="shared" si="51"/>
        <v>0</v>
      </c>
      <c r="U39" s="41">
        <f t="shared" si="52"/>
        <v>0</v>
      </c>
      <c r="V39" s="41">
        <f t="shared" si="53"/>
        <v>0</v>
      </c>
      <c r="W39" s="41">
        <f t="shared" si="54"/>
        <v>0</v>
      </c>
      <c r="X39" s="41">
        <f t="shared" si="55"/>
        <v>0</v>
      </c>
      <c r="Y39" s="41">
        <f t="shared" si="56"/>
        <v>0</v>
      </c>
      <c r="Z39" s="41">
        <f t="shared" si="57"/>
        <v>0</v>
      </c>
      <c r="AA39" s="41">
        <f t="shared" si="58"/>
        <v>0</v>
      </c>
      <c r="AB39" s="41">
        <f t="shared" si="59"/>
        <v>0</v>
      </c>
      <c r="AC39" s="41">
        <f t="shared" si="60"/>
        <v>0</v>
      </c>
      <c r="AD39" s="41">
        <f t="shared" si="61"/>
        <v>0</v>
      </c>
      <c r="AE39" s="41">
        <f t="shared" si="62"/>
        <v>0</v>
      </c>
      <c r="AF39" s="41">
        <f t="shared" si="63"/>
        <v>0</v>
      </c>
      <c r="AG39" s="23">
        <f t="shared" si="64"/>
        <v>0</v>
      </c>
      <c r="AH39" s="80">
        <f>'[25]KY Depreciation Rates_03-2'!$G36</f>
        <v>6.5199999999999994E-2</v>
      </c>
      <c r="AI39" s="80">
        <f>'[25]KY Depreciation Rates_03-2'!$G36</f>
        <v>6.5199999999999994E-2</v>
      </c>
      <c r="AJ39" s="31">
        <f>0</f>
        <v>0</v>
      </c>
      <c r="AK39" s="31">
        <f>0</f>
        <v>0</v>
      </c>
      <c r="AL39" s="31">
        <f>0</f>
        <v>0</v>
      </c>
      <c r="AM39" s="31">
        <f>0</f>
        <v>0</v>
      </c>
      <c r="AN39" s="31">
        <f>0</f>
        <v>0</v>
      </c>
      <c r="AO39" s="31">
        <f>0</f>
        <v>0</v>
      </c>
      <c r="AP39" s="41">
        <f>IF('Net Plant'!I39&gt;0,'Gross Plant'!L40*$AH39/12,0)</f>
        <v>0</v>
      </c>
      <c r="AQ39" s="41">
        <f>IF('Net Plant'!J39&gt;0,'Gross Plant'!M40*$AH39/12,0)</f>
        <v>0</v>
      </c>
      <c r="AR39" s="41">
        <f>IF('Net Plant'!K39&gt;0,'Gross Plant'!N40*$AH39/12,0)</f>
        <v>0</v>
      </c>
      <c r="AS39" s="41">
        <f>IF('Net Plant'!L39&gt;0,'Gross Plant'!O40*$AH39/12,0)</f>
        <v>0</v>
      </c>
      <c r="AT39" s="41">
        <f>IF('Net Plant'!M39&gt;0,'Gross Plant'!P40*$AH39/12,0)</f>
        <v>0</v>
      </c>
      <c r="AU39" s="41">
        <f>IF('Net Plant'!N39&gt;0,'Gross Plant'!Q40*$AH39/12,0)</f>
        <v>0</v>
      </c>
      <c r="AV39" s="41">
        <f>IF('Net Plant'!O39&gt;0,'Gross Plant'!R40*$AH39/12,0)</f>
        <v>0</v>
      </c>
      <c r="AW39" s="41">
        <f>IF('Net Plant'!P39&gt;0,'Gross Plant'!S40*$AH39/12,0)</f>
        <v>0</v>
      </c>
      <c r="AX39" s="41">
        <f>IF('Net Plant'!Q39&gt;0,'Gross Plant'!T40*$AH39/12,0)</f>
        <v>0</v>
      </c>
      <c r="AY39" s="41">
        <f>IF('Net Plant'!R39&gt;0,'Gross Plant'!U40*$AI39/12,0)</f>
        <v>0</v>
      </c>
      <c r="AZ39" s="41">
        <f>IF('Net Plant'!S39&gt;0,'Gross Plant'!V40*$AI39/12,0)</f>
        <v>0</v>
      </c>
      <c r="BA39" s="41">
        <f>IF('Net Plant'!T39&gt;0,'Gross Plant'!W40*$AI39/12,0)</f>
        <v>0</v>
      </c>
      <c r="BB39" s="41">
        <f>IF('Net Plant'!U39&gt;0,'Gross Plant'!X40*$AI39/12,0)</f>
        <v>0</v>
      </c>
      <c r="BC39" s="41">
        <f>IF('Net Plant'!V39&gt;0,'Gross Plant'!Y40*$AI39/12,0)</f>
        <v>0</v>
      </c>
      <c r="BD39" s="41">
        <f>IF('Net Plant'!W39&gt;0,'Gross Plant'!Z40*$AI39/12,0)</f>
        <v>0</v>
      </c>
      <c r="BE39" s="41">
        <f>IF('Net Plant'!X39&gt;0,'Gross Plant'!AA40*$AI39/12,0)</f>
        <v>0</v>
      </c>
      <c r="BF39" s="41">
        <f>IF('Net Plant'!Y39&gt;0,'Gross Plant'!AB40*$AI39/12,0)</f>
        <v>0</v>
      </c>
      <c r="BG39" s="41">
        <f>IF('Net Plant'!Z39&gt;0,'Gross Plant'!AC40*$AI39/12,0)</f>
        <v>0</v>
      </c>
      <c r="BH39" s="41">
        <f>IF('Net Plant'!AA39&gt;0,'Gross Plant'!AD40*$AI39/12,0)</f>
        <v>0</v>
      </c>
      <c r="BI39" s="41">
        <f>IF('Net Plant'!AB39&gt;0,'Gross Plant'!AE40*$AI39/12,0)</f>
        <v>0</v>
      </c>
      <c r="BJ39" s="41">
        <f>IF('Net Plant'!AC39&gt;0,'Gross Plant'!AF40*$AI39/12,0)</f>
        <v>0</v>
      </c>
      <c r="BK39" s="23">
        <f t="shared" si="65"/>
        <v>0</v>
      </c>
      <c r="BL39" s="41"/>
      <c r="BM39" s="31">
        <f>0</f>
        <v>0</v>
      </c>
      <c r="BN39" s="31">
        <f>0</f>
        <v>0</v>
      </c>
      <c r="BO39" s="31">
        <f>0</f>
        <v>0</v>
      </c>
      <c r="BP39" s="31">
        <f>0</f>
        <v>0</v>
      </c>
      <c r="BQ39" s="31">
        <f>0</f>
        <v>0</v>
      </c>
      <c r="BR39" s="31">
        <f>0</f>
        <v>0</v>
      </c>
      <c r="BS39" s="31">
        <f>'Gross Plant'!BQ40</f>
        <v>0</v>
      </c>
      <c r="BT39" s="41">
        <f>'Gross Plant'!BR40</f>
        <v>0</v>
      </c>
      <c r="BU39" s="41">
        <f>'Gross Plant'!BS40</f>
        <v>0</v>
      </c>
      <c r="BV39" s="41">
        <f>'Gross Plant'!BT40</f>
        <v>0</v>
      </c>
      <c r="BW39" s="41">
        <f>'Gross Plant'!BU40</f>
        <v>0</v>
      </c>
      <c r="BX39" s="41">
        <f>'Gross Plant'!BV40</f>
        <v>0</v>
      </c>
      <c r="BY39" s="41">
        <f>'Gross Plant'!BW40</f>
        <v>0</v>
      </c>
      <c r="BZ39" s="41">
        <f>'Gross Plant'!BX40</f>
        <v>0</v>
      </c>
      <c r="CA39" s="41">
        <f>'Gross Plant'!BY40</f>
        <v>0</v>
      </c>
      <c r="CB39" s="41">
        <f>'Gross Plant'!BZ40</f>
        <v>0</v>
      </c>
      <c r="CC39" s="41">
        <f>'Gross Plant'!CA40</f>
        <v>0</v>
      </c>
      <c r="CD39" s="41">
        <f>'Gross Plant'!CB40</f>
        <v>0</v>
      </c>
      <c r="CE39" s="41">
        <f>'Gross Plant'!CC40</f>
        <v>0</v>
      </c>
      <c r="CF39" s="41">
        <f>'Gross Plant'!CD40</f>
        <v>0</v>
      </c>
      <c r="CG39" s="41">
        <f>'Gross Plant'!CE40</f>
        <v>0</v>
      </c>
      <c r="CH39" s="41">
        <f>'Gross Plant'!CF40</f>
        <v>0</v>
      </c>
      <c r="CI39" s="41">
        <f>'Gross Plant'!CG40</f>
        <v>0</v>
      </c>
      <c r="CJ39" s="41">
        <f>'Gross Plant'!CH40</f>
        <v>0</v>
      </c>
      <c r="CK39" s="41">
        <f>'Gross Plant'!CI40</f>
        <v>0</v>
      </c>
      <c r="CL39" s="41">
        <f>'Gross Plant'!CJ40</f>
        <v>0</v>
      </c>
      <c r="CM39" s="41">
        <f>'Gross Plant'!CK40</f>
        <v>0</v>
      </c>
      <c r="CN39" s="41"/>
      <c r="CO39" s="31">
        <f>0</f>
        <v>0</v>
      </c>
      <c r="CP39" s="31">
        <f>0</f>
        <v>0</v>
      </c>
      <c r="CQ39" s="31">
        <f>0</f>
        <v>0</v>
      </c>
      <c r="CR39" s="31">
        <f>0</f>
        <v>0</v>
      </c>
      <c r="CS39" s="31">
        <f>0</f>
        <v>0</v>
      </c>
      <c r="CT39" s="31">
        <f>0</f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41"/>
      <c r="DQ39" s="41">
        <f>0</f>
        <v>0</v>
      </c>
      <c r="DR39" s="41">
        <f>0</f>
        <v>0</v>
      </c>
      <c r="DS39" s="41">
        <f>0</f>
        <v>0</v>
      </c>
      <c r="DT39" s="41">
        <f>0</f>
        <v>0</v>
      </c>
      <c r="DU39" s="41">
        <f>0</f>
        <v>0</v>
      </c>
      <c r="DV39" s="41">
        <f>0</f>
        <v>0</v>
      </c>
      <c r="DW39" s="120">
        <f>SUM('Gross Plant'!$AH39:$AM39)/SUM('Gross Plant'!$AH$46:$AM$46)*DW$46</f>
        <v>0</v>
      </c>
      <c r="DX39" s="120">
        <f>SUM('Gross Plant'!$AH39:$AM39)/SUM('Gross Plant'!$AH$46:$AM$46)*DX$46</f>
        <v>0</v>
      </c>
      <c r="DY39" s="120">
        <f>SUM('Gross Plant'!$AH39:$AM39)/SUM('Gross Plant'!$AH$46:$AM$46)*DY$46</f>
        <v>0</v>
      </c>
      <c r="DZ39" s="58">
        <f>-SUM('Gross Plant'!$AH39:$AM39)/SUM('Gross Plant'!$AH$46:$AM$46)*'Capital Spending'!D$6*Reserve!$DW$1</f>
        <v>0</v>
      </c>
      <c r="EA39" s="58">
        <f>-SUM('Gross Plant'!$AH39:$AM39)/SUM('Gross Plant'!$AH$46:$AM$46)*'Capital Spending'!E$6*Reserve!$DW$1</f>
        <v>0</v>
      </c>
      <c r="EB39" s="58">
        <f>-SUM('Gross Plant'!$AH39:$AM39)/SUM('Gross Plant'!$AH$46:$AM$46)*'Capital Spending'!F$6*Reserve!$DW$1</f>
        <v>0</v>
      </c>
      <c r="EC39" s="58">
        <f>-SUM('Gross Plant'!$AH39:$AM39)/SUM('Gross Plant'!$AH$46:$AM$46)*'Capital Spending'!G$6*Reserve!$DW$1</f>
        <v>0</v>
      </c>
      <c r="ED39" s="58">
        <f>-SUM('Gross Plant'!$AH39:$AM39)/SUM('Gross Plant'!$AH$46:$AM$46)*'Capital Spending'!H$6*Reserve!$DW$1</f>
        <v>0</v>
      </c>
      <c r="EE39" s="58">
        <f>-SUM('Gross Plant'!$AH39:$AM39)/SUM('Gross Plant'!$AH$46:$AM$46)*'Capital Spending'!I$6*Reserve!$DW$1</f>
        <v>0</v>
      </c>
      <c r="EF39" s="58">
        <f>-SUM('Gross Plant'!$AH39:$AM39)/SUM('Gross Plant'!$AH$46:$AM$46)*'Capital Spending'!J$6*Reserve!$DW$1</f>
        <v>0</v>
      </c>
      <c r="EG39" s="58">
        <f>-SUM('Gross Plant'!$AH39:$AM39)/SUM('Gross Plant'!$AH$46:$AM$46)*'Capital Spending'!K$6*Reserve!$DW$1</f>
        <v>0</v>
      </c>
      <c r="EH39" s="58">
        <f>-SUM('Gross Plant'!$AH39:$AM39)/SUM('Gross Plant'!$AH$46:$AM$46)*'Capital Spending'!L$6*Reserve!$DW$1</f>
        <v>0</v>
      </c>
      <c r="EI39" s="58">
        <f>-SUM('Gross Plant'!$AH39:$AM39)/SUM('Gross Plant'!$AH$46:$AM$46)*'Capital Spending'!M$6*Reserve!$DW$1</f>
        <v>0</v>
      </c>
      <c r="EJ39" s="58">
        <f>-SUM('Gross Plant'!$AH39:$AM39)/SUM('Gross Plant'!$AH$46:$AM$46)*'Capital Spending'!N$6*Reserve!$DW$1</f>
        <v>0</v>
      </c>
      <c r="EK39" s="58">
        <f>-SUM('Gross Plant'!$AH39:$AM39)/SUM('Gross Plant'!$AH$46:$AM$46)*'Capital Spending'!O$6*Reserve!$DW$1</f>
        <v>0</v>
      </c>
      <c r="EL39" s="58">
        <f>-SUM('Gross Plant'!$AH39:$AM39)/SUM('Gross Plant'!$AH$46:$AM$46)*'Capital Spending'!P$6*Reserve!$DW$1</f>
        <v>0</v>
      </c>
      <c r="EM39" s="58">
        <f>-SUM('Gross Plant'!$AH39:$AM39)/SUM('Gross Plant'!$AH$46:$AM$46)*'Capital Spending'!Q$6*Reserve!$DW$1</f>
        <v>0</v>
      </c>
      <c r="EN39" s="58">
        <f>-SUM('Gross Plant'!$AH39:$AM39)/SUM('Gross Plant'!$AH$46:$AM$46)*'Capital Spending'!R$6*Reserve!$DW$1</f>
        <v>0</v>
      </c>
      <c r="EO39" s="58">
        <f>-SUM('Gross Plant'!$AH39:$AM39)/SUM('Gross Plant'!$AH$46:$AM$46)*'Capital Spending'!S$6*Reserve!$DW$1</f>
        <v>0</v>
      </c>
      <c r="EP39" s="58">
        <f>-SUM('Gross Plant'!$AH39:$AM39)/SUM('Gross Plant'!$AH$46:$AM$46)*'Capital Spending'!T$6*Reserve!$DW$1</f>
        <v>0</v>
      </c>
      <c r="EQ39" s="58">
        <f>-SUM('Gross Plant'!$AH39:$AM39)/SUM('Gross Plant'!$AH$46:$AM$46)*'Capital Spending'!U$6*Reserve!$DW$1</f>
        <v>0</v>
      </c>
    </row>
    <row r="40" spans="1:147">
      <c r="A40" s="83">
        <v>39926</v>
      </c>
      <c r="B40" t="s">
        <v>202</v>
      </c>
      <c r="C40" s="51">
        <f t="shared" si="35"/>
        <v>190537.76839292308</v>
      </c>
      <c r="D40" s="51">
        <f t="shared" si="36"/>
        <v>488022.76766599994</v>
      </c>
      <c r="E40" s="69">
        <f>'[20]Reserve End Balances'!N34</f>
        <v>17979.099999999999</v>
      </c>
      <c r="F40" s="41">
        <f t="shared" si="37"/>
        <v>19684.23</v>
      </c>
      <c r="G40" s="41">
        <f t="shared" si="38"/>
        <v>21389.360000000001</v>
      </c>
      <c r="H40" s="41">
        <f t="shared" si="39"/>
        <v>23094.49</v>
      </c>
      <c r="I40" s="41">
        <f t="shared" si="40"/>
        <v>24799.620000000003</v>
      </c>
      <c r="J40" s="41">
        <f t="shared" si="41"/>
        <v>26504.750000000004</v>
      </c>
      <c r="K40" s="41">
        <f t="shared" si="42"/>
        <v>28328.510000000002</v>
      </c>
      <c r="L40" s="41">
        <f t="shared" si="43"/>
        <v>181559.92922199998</v>
      </c>
      <c r="M40" s="41">
        <f t="shared" si="44"/>
        <v>334791.34844399994</v>
      </c>
      <c r="N40" s="41">
        <f t="shared" si="45"/>
        <v>334791.34844399994</v>
      </c>
      <c r="O40" s="41">
        <f t="shared" si="46"/>
        <v>488022.76766599994</v>
      </c>
      <c r="P40" s="41">
        <f t="shared" si="47"/>
        <v>488022.76766599994</v>
      </c>
      <c r="Q40" s="41">
        <f t="shared" si="48"/>
        <v>488022.76766599994</v>
      </c>
      <c r="R40" s="41">
        <f t="shared" si="49"/>
        <v>488022.76766599994</v>
      </c>
      <c r="S40" s="41">
        <f t="shared" si="50"/>
        <v>488022.76766599994</v>
      </c>
      <c r="T40" s="41">
        <f t="shared" si="51"/>
        <v>488022.76766599994</v>
      </c>
      <c r="U40" s="41">
        <f t="shared" si="52"/>
        <v>488022.76766599994</v>
      </c>
      <c r="V40" s="41">
        <f t="shared" si="53"/>
        <v>488022.76766599994</v>
      </c>
      <c r="W40" s="41">
        <f t="shared" si="54"/>
        <v>488022.76766599994</v>
      </c>
      <c r="X40" s="41">
        <f t="shared" si="55"/>
        <v>488022.76766599994</v>
      </c>
      <c r="Y40" s="41">
        <f t="shared" si="56"/>
        <v>488022.76766599994</v>
      </c>
      <c r="Z40" s="41">
        <f t="shared" si="57"/>
        <v>488022.76766599994</v>
      </c>
      <c r="AA40" s="41">
        <f t="shared" si="58"/>
        <v>488022.76766599994</v>
      </c>
      <c r="AB40" s="41">
        <f t="shared" si="59"/>
        <v>488022.76766599994</v>
      </c>
      <c r="AC40" s="41">
        <f t="shared" si="60"/>
        <v>488022.76766599994</v>
      </c>
      <c r="AD40" s="41">
        <f t="shared" si="61"/>
        <v>488022.76766599994</v>
      </c>
      <c r="AE40" s="41">
        <f t="shared" si="62"/>
        <v>488022.76766599994</v>
      </c>
      <c r="AF40" s="41">
        <f t="shared" si="63"/>
        <v>488022.76766599994</v>
      </c>
      <c r="AG40" s="23">
        <f t="shared" si="64"/>
        <v>488023</v>
      </c>
      <c r="AH40" s="80">
        <f>'[25]KY Depreciation Rates_03-2'!$G37</f>
        <v>9.4799999999999995E-2</v>
      </c>
      <c r="AI40" s="80">
        <f>'[25]KY Depreciation Rates_03-2'!$G37</f>
        <v>9.4799999999999995E-2</v>
      </c>
      <c r="AJ40" s="31">
        <f>'[20]Additions (Asset and Reserve)'!AA34</f>
        <v>1705.13</v>
      </c>
      <c r="AK40" s="31">
        <f>'[20]Additions (Asset and Reserve)'!AB34</f>
        <v>1705.13</v>
      </c>
      <c r="AL40" s="31">
        <f>'[20]Additions (Asset and Reserve)'!AC34</f>
        <v>1705.13</v>
      </c>
      <c r="AM40" s="31">
        <f>'[20]Additions (Asset and Reserve)'!AD34</f>
        <v>1705.13</v>
      </c>
      <c r="AN40" s="31">
        <f>'[20]Additions (Asset and Reserve)'!AE34</f>
        <v>1705.13</v>
      </c>
      <c r="AO40" s="31">
        <f>'[20]Additions (Asset and Reserve)'!AF34</f>
        <v>1823.76</v>
      </c>
      <c r="AP40" s="41">
        <f>IF('Net Plant'!I40&gt;0,'Gross Plant'!L41*$AH40/12,0)</f>
        <v>153231.41922199997</v>
      </c>
      <c r="AQ40" s="41">
        <f>IF('Net Plant'!J40&gt;0,'Gross Plant'!M41*$AH40/12,0)</f>
        <v>153231.41922199997</v>
      </c>
      <c r="AR40" s="41">
        <f>IF('Net Plant'!K40&gt;0,'Gross Plant'!N41*$AH40/12,0)</f>
        <v>0</v>
      </c>
      <c r="AS40" s="41">
        <f>IF('Net Plant'!L40&gt;0,'Gross Plant'!O41*$AH40/12,0)</f>
        <v>153231.41922199997</v>
      </c>
      <c r="AT40" s="41">
        <f>IF('Net Plant'!M40&gt;0,'Gross Plant'!P41*$AH40/12,0)</f>
        <v>0</v>
      </c>
      <c r="AU40" s="41">
        <f>IF('Net Plant'!N40&gt;0,'Gross Plant'!Q41*$AH40/12,0)</f>
        <v>0</v>
      </c>
      <c r="AV40" s="41">
        <f>IF('Net Plant'!O40&gt;0,'Gross Plant'!R41*$AH40/12,0)</f>
        <v>0</v>
      </c>
      <c r="AW40" s="41">
        <f>IF('Net Plant'!P40&gt;0,'Gross Plant'!S41*$AH40/12,0)</f>
        <v>0</v>
      </c>
      <c r="AX40" s="41">
        <f>IF('Net Plant'!Q40&gt;0,'Gross Plant'!T41*$AH40/12,0)</f>
        <v>0</v>
      </c>
      <c r="AY40" s="41">
        <f>IF('Net Plant'!R40&gt;0,'Gross Plant'!U41*$AI40/12,0)</f>
        <v>0</v>
      </c>
      <c r="AZ40" s="41">
        <f>IF('Net Plant'!S40&gt;0,'Gross Plant'!V41*$AI40/12,0)</f>
        <v>0</v>
      </c>
      <c r="BA40" s="41">
        <f>IF('Net Plant'!T40&gt;0,'Gross Plant'!W41*$AI40/12,0)</f>
        <v>0</v>
      </c>
      <c r="BB40" s="41">
        <f>IF('Net Plant'!U40&gt;0,'Gross Plant'!X41*$AI40/12,0)</f>
        <v>0</v>
      </c>
      <c r="BC40" s="41">
        <f>IF('Net Plant'!V40&gt;0,'Gross Plant'!Y41*$AI40/12,0)</f>
        <v>0</v>
      </c>
      <c r="BD40" s="41">
        <f>IF('Net Plant'!W40&gt;0,'Gross Plant'!Z41*$AI40/12,0)</f>
        <v>0</v>
      </c>
      <c r="BE40" s="41">
        <f>IF('Net Plant'!X40&gt;0,'Gross Plant'!AA41*$AI40/12,0)</f>
        <v>0</v>
      </c>
      <c r="BF40" s="41">
        <f>IF('Net Plant'!Y40&gt;0,'Gross Plant'!AB41*$AI40/12,0)</f>
        <v>0</v>
      </c>
      <c r="BG40" s="41">
        <f>IF('Net Plant'!Z40&gt;0,'Gross Plant'!AC41*$AI40/12,0)</f>
        <v>0</v>
      </c>
      <c r="BH40" s="41">
        <f>IF('Net Plant'!AA40&gt;0,'Gross Plant'!AD41*$AI40/12,0)</f>
        <v>0</v>
      </c>
      <c r="BI40" s="41">
        <f>IF('Net Plant'!AB40&gt;0,'Gross Plant'!AE41*$AI40/12,0)</f>
        <v>0</v>
      </c>
      <c r="BJ40" s="41">
        <f>IF('Net Plant'!AC40&gt;0,'Gross Plant'!AF41*$AI40/12,0)</f>
        <v>0</v>
      </c>
      <c r="BK40" s="23">
        <f t="shared" si="65"/>
        <v>0</v>
      </c>
      <c r="BL40" s="41"/>
      <c r="BM40" s="31">
        <f>'[20]Retires (Asset and Reserve)'!X34</f>
        <v>0</v>
      </c>
      <c r="BN40" s="31">
        <f>'[20]Retires (Asset and Reserve)'!Y34</f>
        <v>0</v>
      </c>
      <c r="BO40" s="31">
        <f>'[20]Retires (Asset and Reserve)'!Z34</f>
        <v>0</v>
      </c>
      <c r="BP40" s="31">
        <f>'[20]Retires (Asset and Reserve)'!AA34</f>
        <v>0</v>
      </c>
      <c r="BQ40" s="31">
        <f>'[20]Retires (Asset and Reserve)'!AB34</f>
        <v>0</v>
      </c>
      <c r="BR40" s="31">
        <f>'[20]Retires (Asset and Reserve)'!AC34</f>
        <v>0</v>
      </c>
      <c r="BS40" s="31">
        <f>'Gross Plant'!BQ41</f>
        <v>0</v>
      </c>
      <c r="BT40" s="41">
        <f>'Gross Plant'!BR41</f>
        <v>0</v>
      </c>
      <c r="BU40" s="41">
        <f>'Gross Plant'!BS41</f>
        <v>0</v>
      </c>
      <c r="BV40" s="41">
        <f>'Gross Plant'!BT41</f>
        <v>0</v>
      </c>
      <c r="BW40" s="41">
        <f>'Gross Plant'!BU41</f>
        <v>0</v>
      </c>
      <c r="BX40" s="41">
        <f>'Gross Plant'!BV41</f>
        <v>0</v>
      </c>
      <c r="BY40" s="41">
        <f>'Gross Plant'!BW41</f>
        <v>0</v>
      </c>
      <c r="BZ40" s="41">
        <f>'Gross Plant'!BX41</f>
        <v>0</v>
      </c>
      <c r="CA40" s="41">
        <f>'Gross Plant'!BY41</f>
        <v>0</v>
      </c>
      <c r="CB40" s="41">
        <f>'Gross Plant'!BZ41</f>
        <v>0</v>
      </c>
      <c r="CC40" s="41">
        <f>'Gross Plant'!CA41</f>
        <v>0</v>
      </c>
      <c r="CD40" s="41">
        <f>'Gross Plant'!CB41</f>
        <v>0</v>
      </c>
      <c r="CE40" s="41">
        <f>'Gross Plant'!CC41</f>
        <v>0</v>
      </c>
      <c r="CF40" s="41">
        <f>'Gross Plant'!CD41</f>
        <v>0</v>
      </c>
      <c r="CG40" s="41">
        <f>'Gross Plant'!CE41</f>
        <v>0</v>
      </c>
      <c r="CH40" s="41">
        <f>'Gross Plant'!CF41</f>
        <v>0</v>
      </c>
      <c r="CI40" s="41">
        <f>'Gross Plant'!CG41</f>
        <v>0</v>
      </c>
      <c r="CJ40" s="41">
        <f>'Gross Plant'!CH41</f>
        <v>0</v>
      </c>
      <c r="CK40" s="41">
        <f>'Gross Plant'!CI41</f>
        <v>0</v>
      </c>
      <c r="CL40" s="41">
        <f>'Gross Plant'!CJ41</f>
        <v>0</v>
      </c>
      <c r="CM40" s="41">
        <f>'Gross Plant'!CK41</f>
        <v>0</v>
      </c>
      <c r="CN40" s="41"/>
      <c r="CO40" s="31">
        <f>'[20]Transfers (Asset and Reserve)'!Z34</f>
        <v>0</v>
      </c>
      <c r="CP40" s="31">
        <f>'[20]Transfers (Asset and Reserve)'!AA34</f>
        <v>0</v>
      </c>
      <c r="CQ40" s="31">
        <f>'[20]Transfers (Asset and Reserve)'!AB34</f>
        <v>0</v>
      </c>
      <c r="CR40" s="31">
        <f>'[20]Transfers (Asset and Reserve)'!AC34</f>
        <v>0</v>
      </c>
      <c r="CS40" s="31">
        <f>'[20]Transfers (Asset and Reserve)'!AD34</f>
        <v>0</v>
      </c>
      <c r="CT40" s="31">
        <f>'[20]Transfers (Asset and Reserve)'!AE34</f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/>
      <c r="DQ40" s="41">
        <f>[20]COR!O34</f>
        <v>0</v>
      </c>
      <c r="DR40" s="41">
        <f>[20]COR!P34</f>
        <v>0</v>
      </c>
      <c r="DS40" s="41">
        <f>[20]COR!Q34</f>
        <v>0</v>
      </c>
      <c r="DT40" s="41">
        <f>[20]COR!R34</f>
        <v>0</v>
      </c>
      <c r="DU40" s="41">
        <f>[20]COR!S34</f>
        <v>0</v>
      </c>
      <c r="DV40" s="41">
        <f>[20]COR!T34</f>
        <v>0</v>
      </c>
      <c r="DW40" s="120">
        <f>SUM('Gross Plant'!$AH40:$AM40)/SUM('Gross Plant'!$AH$46:$AM$46)*DW$46</f>
        <v>0</v>
      </c>
      <c r="DX40" s="120">
        <f>SUM('Gross Plant'!$AH40:$AM40)/SUM('Gross Plant'!$AH$46:$AM$46)*DX$46</f>
        <v>0</v>
      </c>
      <c r="DY40" s="120">
        <f>SUM('Gross Plant'!$AH40:$AM40)/SUM('Gross Plant'!$AH$46:$AM$46)*DY$46</f>
        <v>0</v>
      </c>
      <c r="DZ40" s="58">
        <f>-SUM('Gross Plant'!$AH40:$AM40)/SUM('Gross Plant'!$AH$46:$AM$46)*'Capital Spending'!D$6*Reserve!$DW$1</f>
        <v>0</v>
      </c>
      <c r="EA40" s="58">
        <f>-SUM('Gross Plant'!$AH40:$AM40)/SUM('Gross Plant'!$AH$46:$AM$46)*'Capital Spending'!E$6*Reserve!$DW$1</f>
        <v>0</v>
      </c>
      <c r="EB40" s="58">
        <f>-SUM('Gross Plant'!$AH40:$AM40)/SUM('Gross Plant'!$AH$46:$AM$46)*'Capital Spending'!F$6*Reserve!$DW$1</f>
        <v>0</v>
      </c>
      <c r="EC40" s="58">
        <f>-SUM('Gross Plant'!$AH40:$AM40)/SUM('Gross Plant'!$AH$46:$AM$46)*'Capital Spending'!G$6*Reserve!$DW$1</f>
        <v>0</v>
      </c>
      <c r="ED40" s="58">
        <f>-SUM('Gross Plant'!$AH40:$AM40)/SUM('Gross Plant'!$AH$46:$AM$46)*'Capital Spending'!H$6*Reserve!$DW$1</f>
        <v>0</v>
      </c>
      <c r="EE40" s="58">
        <f>-SUM('Gross Plant'!$AH40:$AM40)/SUM('Gross Plant'!$AH$46:$AM$46)*'Capital Spending'!I$6*Reserve!$DW$1</f>
        <v>0</v>
      </c>
      <c r="EF40" s="58">
        <f>-SUM('Gross Plant'!$AH40:$AM40)/SUM('Gross Plant'!$AH$46:$AM$46)*'Capital Spending'!J$6*Reserve!$DW$1</f>
        <v>0</v>
      </c>
      <c r="EG40" s="58">
        <f>-SUM('Gross Plant'!$AH40:$AM40)/SUM('Gross Plant'!$AH$46:$AM$46)*'Capital Spending'!K$6*Reserve!$DW$1</f>
        <v>0</v>
      </c>
      <c r="EH40" s="58">
        <f>-SUM('Gross Plant'!$AH40:$AM40)/SUM('Gross Plant'!$AH$46:$AM$46)*'Capital Spending'!L$6*Reserve!$DW$1</f>
        <v>0</v>
      </c>
      <c r="EI40" s="58">
        <f>-SUM('Gross Plant'!$AH40:$AM40)/SUM('Gross Plant'!$AH$46:$AM$46)*'Capital Spending'!M$6*Reserve!$DW$1</f>
        <v>0</v>
      </c>
      <c r="EJ40" s="58">
        <f>-SUM('Gross Plant'!$AH40:$AM40)/SUM('Gross Plant'!$AH$46:$AM$46)*'Capital Spending'!N$6*Reserve!$DW$1</f>
        <v>0</v>
      </c>
      <c r="EK40" s="58">
        <f>-SUM('Gross Plant'!$AH40:$AM40)/SUM('Gross Plant'!$AH$46:$AM$46)*'Capital Spending'!O$6*Reserve!$DW$1</f>
        <v>0</v>
      </c>
      <c r="EL40" s="58">
        <f>-SUM('Gross Plant'!$AH40:$AM40)/SUM('Gross Plant'!$AH$46:$AM$46)*'Capital Spending'!P$6*Reserve!$DW$1</f>
        <v>0</v>
      </c>
      <c r="EM40" s="58">
        <f>-SUM('Gross Plant'!$AH40:$AM40)/SUM('Gross Plant'!$AH$46:$AM$46)*'Capital Spending'!Q$6*Reserve!$DW$1</f>
        <v>0</v>
      </c>
      <c r="EN40" s="58">
        <f>-SUM('Gross Plant'!$AH40:$AM40)/SUM('Gross Plant'!$AH$46:$AM$46)*'Capital Spending'!R$6*Reserve!$DW$1</f>
        <v>0</v>
      </c>
      <c r="EO40" s="58">
        <f>-SUM('Gross Plant'!$AH40:$AM40)/SUM('Gross Plant'!$AH$46:$AM$46)*'Capital Spending'!S$6*Reserve!$DW$1</f>
        <v>0</v>
      </c>
      <c r="EP40" s="58">
        <f>-SUM('Gross Plant'!$AH40:$AM40)/SUM('Gross Plant'!$AH$46:$AM$46)*'Capital Spending'!T$6*Reserve!$DW$1</f>
        <v>0</v>
      </c>
      <c r="EQ40" s="58">
        <f>-SUM('Gross Plant'!$AH40:$AM40)/SUM('Gross Plant'!$AH$46:$AM$46)*'Capital Spending'!U$6*Reserve!$DW$1</f>
        <v>0</v>
      </c>
    </row>
    <row r="41" spans="1:147">
      <c r="A41" s="83">
        <v>39928</v>
      </c>
      <c r="B41" t="s">
        <v>203</v>
      </c>
      <c r="C41" s="51">
        <f t="shared" si="35"/>
        <v>11053952.16656488</v>
      </c>
      <c r="D41" s="51">
        <f t="shared" si="36"/>
        <v>11256106.523744555</v>
      </c>
      <c r="E41" s="69">
        <f>'[20]Reserve End Balances'!N35</f>
        <v>10590519.6</v>
      </c>
      <c r="F41" s="41">
        <f t="shared" si="37"/>
        <v>10694098</v>
      </c>
      <c r="G41" s="41">
        <f t="shared" si="38"/>
        <v>10797676.4</v>
      </c>
      <c r="H41" s="41">
        <f t="shared" si="39"/>
        <v>10901254.800000001</v>
      </c>
      <c r="I41" s="41">
        <f t="shared" si="40"/>
        <v>11004833.200000001</v>
      </c>
      <c r="J41" s="41">
        <f t="shared" si="41"/>
        <v>11108411.600000001</v>
      </c>
      <c r="K41" s="41">
        <f t="shared" si="42"/>
        <v>11222570.570000002</v>
      </c>
      <c r="L41" s="41">
        <f t="shared" si="43"/>
        <v>11224785.112777157</v>
      </c>
      <c r="M41" s="41">
        <f t="shared" si="44"/>
        <v>11227001.372898936</v>
      </c>
      <c r="N41" s="41">
        <f t="shared" si="45"/>
        <v>11229220.567381755</v>
      </c>
      <c r="O41" s="41">
        <f t="shared" si="46"/>
        <v>11231442.769188914</v>
      </c>
      <c r="P41" s="41">
        <f t="shared" si="47"/>
        <v>11233667.978320414</v>
      </c>
      <c r="Q41" s="41">
        <f t="shared" si="48"/>
        <v>11235896.194776256</v>
      </c>
      <c r="R41" s="41">
        <f t="shared" si="49"/>
        <v>11238127.418556439</v>
      </c>
      <c r="S41" s="41">
        <f t="shared" si="50"/>
        <v>11240361.649660962</v>
      </c>
      <c r="T41" s="41">
        <f t="shared" si="51"/>
        <v>11242598.888089826</v>
      </c>
      <c r="U41" s="41">
        <f t="shared" si="52"/>
        <v>11244839.133843031</v>
      </c>
      <c r="V41" s="41">
        <f t="shared" si="53"/>
        <v>11247082.386920577</v>
      </c>
      <c r="W41" s="41">
        <f t="shared" si="54"/>
        <v>11249328.647322465</v>
      </c>
      <c r="X41" s="41">
        <f t="shared" si="55"/>
        <v>11251577.915048692</v>
      </c>
      <c r="Y41" s="41">
        <f t="shared" si="56"/>
        <v>11253830.190099262</v>
      </c>
      <c r="Z41" s="41">
        <f t="shared" si="57"/>
        <v>11256085.472474171</v>
      </c>
      <c r="AA41" s="41">
        <f t="shared" si="58"/>
        <v>11258343.762173422</v>
      </c>
      <c r="AB41" s="41">
        <f t="shared" si="59"/>
        <v>11260605.059197012</v>
      </c>
      <c r="AC41" s="41">
        <f t="shared" si="60"/>
        <v>11262869.363544945</v>
      </c>
      <c r="AD41" s="41">
        <f t="shared" si="61"/>
        <v>11265136.675217219</v>
      </c>
      <c r="AE41" s="41">
        <f t="shared" si="62"/>
        <v>11267406.994213833</v>
      </c>
      <c r="AF41" s="41">
        <f t="shared" si="63"/>
        <v>11269680.320534788</v>
      </c>
      <c r="AG41" s="23">
        <f t="shared" si="64"/>
        <v>11256107</v>
      </c>
      <c r="AH41" s="80">
        <f>'[25]KY Depreciation Rates_03-2'!$G38</f>
        <v>8.9300000000000004E-2</v>
      </c>
      <c r="AI41" s="80">
        <f>'[25]KY Depreciation Rates_03-2'!$G38</f>
        <v>8.9300000000000004E-2</v>
      </c>
      <c r="AJ41" s="31">
        <f>'[20]Additions (Asset and Reserve)'!AA35</f>
        <v>103578.4</v>
      </c>
      <c r="AK41" s="31">
        <f>'[20]Additions (Asset and Reserve)'!AB35</f>
        <v>103578.4</v>
      </c>
      <c r="AL41" s="31">
        <f>'[20]Additions (Asset and Reserve)'!AC35</f>
        <v>103578.4</v>
      </c>
      <c r="AM41" s="31">
        <f>'[20]Additions (Asset and Reserve)'!AD35</f>
        <v>103578.4</v>
      </c>
      <c r="AN41" s="31">
        <f>'[20]Additions (Asset and Reserve)'!AE35</f>
        <v>103578.4</v>
      </c>
      <c r="AO41" s="31">
        <f>'[20]Additions (Asset and Reserve)'!AF35</f>
        <v>104405.75</v>
      </c>
      <c r="AP41" s="41">
        <f>IF('Net Plant'!I41&gt;0,'Gross Plant'!L42*$AH41/12,0)</f>
        <v>2214.5427771549735</v>
      </c>
      <c r="AQ41" s="41">
        <f>IF('Net Plant'!J41&gt;0,'Gross Plant'!M42*$AH41/12,0)</f>
        <v>2216.260121780339</v>
      </c>
      <c r="AR41" s="41">
        <f>IF('Net Plant'!K41&gt;0,'Gross Plant'!N42*$AH41/12,0)</f>
        <v>2219.1944828186915</v>
      </c>
      <c r="AS41" s="41">
        <f>IF('Net Plant'!L41&gt;0,'Gross Plant'!O42*$AH41/12,0)</f>
        <v>2222.2018071596081</v>
      </c>
      <c r="AT41" s="41">
        <f>IF('Net Plant'!M41&gt;0,'Gross Plant'!P42*$AH41/12,0)</f>
        <v>2225.2091315005241</v>
      </c>
      <c r="AU41" s="41">
        <f>IF('Net Plant'!N41&gt;0,'Gross Plant'!Q42*$AH41/12,0)</f>
        <v>2228.2164558414402</v>
      </c>
      <c r="AV41" s="41">
        <f>IF('Net Plant'!O41&gt;0,'Gross Plant'!R42*$AH41/12,0)</f>
        <v>2231.2237801823567</v>
      </c>
      <c r="AW41" s="41">
        <f>IF('Net Plant'!P41&gt;0,'Gross Plant'!S42*$AH41/12,0)</f>
        <v>2234.2311045232732</v>
      </c>
      <c r="AX41" s="41">
        <f>IF('Net Plant'!Q41&gt;0,'Gross Plant'!T42*$AH41/12,0)</f>
        <v>2237.2384288641892</v>
      </c>
      <c r="AY41" s="41">
        <f>IF('Net Plant'!R41&gt;0,'Gross Plant'!U42*$AI41/12,0)</f>
        <v>2240.2457532051053</v>
      </c>
      <c r="AZ41" s="41">
        <f>IF('Net Plant'!S41&gt;0,'Gross Plant'!V42*$AI41/12,0)</f>
        <v>2243.2530775460218</v>
      </c>
      <c r="BA41" s="41">
        <f>IF('Net Plant'!T41&gt;0,'Gross Plant'!W42*$AI41/12,0)</f>
        <v>2246.2604018869383</v>
      </c>
      <c r="BB41" s="41">
        <f>IF('Net Plant'!U41&gt;0,'Gross Plant'!X42*$AI41/12,0)</f>
        <v>2249.2677262278544</v>
      </c>
      <c r="BC41" s="41">
        <f>IF('Net Plant'!V41&gt;0,'Gross Plant'!Y42*$AI41/12,0)</f>
        <v>2252.2750505687704</v>
      </c>
      <c r="BD41" s="41">
        <f>IF('Net Plant'!W41&gt;0,'Gross Plant'!Z42*$AI41/12,0)</f>
        <v>2255.282374909687</v>
      </c>
      <c r="BE41" s="41">
        <f>IF('Net Plant'!X41&gt;0,'Gross Plant'!AA42*$AI41/12,0)</f>
        <v>2258.289699250603</v>
      </c>
      <c r="BF41" s="41">
        <f>IF('Net Plant'!Y41&gt;0,'Gross Plant'!AB42*$AI41/12,0)</f>
        <v>2261.2970235915195</v>
      </c>
      <c r="BG41" s="41">
        <f>IF('Net Plant'!Z41&gt;0,'Gross Plant'!AC42*$AI41/12,0)</f>
        <v>2264.3043479324356</v>
      </c>
      <c r="BH41" s="41">
        <f>IF('Net Plant'!AA41&gt;0,'Gross Plant'!AD42*$AI41/12,0)</f>
        <v>2267.3116722733521</v>
      </c>
      <c r="BI41" s="41">
        <f>IF('Net Plant'!AB41&gt;0,'Gross Plant'!AE42*$AI41/12,0)</f>
        <v>2270.3189966142681</v>
      </c>
      <c r="BJ41" s="41">
        <f>IF('Net Plant'!AC41&gt;0,'Gross Plant'!AF42*$AI41/12,0)</f>
        <v>2273.3263209551847</v>
      </c>
      <c r="BK41" s="23">
        <f t="shared" si="65"/>
        <v>27081.432444961738</v>
      </c>
      <c r="BL41" s="41"/>
      <c r="BM41" s="31">
        <f>'[20]Retires (Asset and Reserve)'!X35</f>
        <v>0</v>
      </c>
      <c r="BN41" s="31">
        <f>'[20]Retires (Asset and Reserve)'!Y35</f>
        <v>0</v>
      </c>
      <c r="BO41" s="31">
        <f>'[20]Retires (Asset and Reserve)'!Z35</f>
        <v>0</v>
      </c>
      <c r="BP41" s="31">
        <f>'[20]Retires (Asset and Reserve)'!AA35</f>
        <v>0</v>
      </c>
      <c r="BQ41" s="31">
        <f>'[20]Retires (Asset and Reserve)'!AB35</f>
        <v>0</v>
      </c>
      <c r="BR41" s="31">
        <f>'[20]Retires (Asset and Reserve)'!AC35</f>
        <v>0</v>
      </c>
      <c r="BS41" s="31">
        <f>'Gross Plant'!BQ42</f>
        <v>0</v>
      </c>
      <c r="BT41" s="41">
        <f>'Gross Plant'!BR42</f>
        <v>0</v>
      </c>
      <c r="BU41" s="41">
        <f>'Gross Plant'!BS42</f>
        <v>0</v>
      </c>
      <c r="BV41" s="41">
        <f>'Gross Plant'!BT42</f>
        <v>0</v>
      </c>
      <c r="BW41" s="41">
        <f>'Gross Plant'!BU42</f>
        <v>0</v>
      </c>
      <c r="BX41" s="41">
        <f>'Gross Plant'!BV42</f>
        <v>0</v>
      </c>
      <c r="BY41" s="41">
        <f>'Gross Plant'!BW42</f>
        <v>0</v>
      </c>
      <c r="BZ41" s="41">
        <f>'Gross Plant'!BX42</f>
        <v>0</v>
      </c>
      <c r="CA41" s="41">
        <f>'Gross Plant'!BY42</f>
        <v>0</v>
      </c>
      <c r="CB41" s="41">
        <f>'Gross Plant'!BZ42</f>
        <v>0</v>
      </c>
      <c r="CC41" s="41">
        <f>'Gross Plant'!CA42</f>
        <v>0</v>
      </c>
      <c r="CD41" s="41">
        <f>'Gross Plant'!CB42</f>
        <v>0</v>
      </c>
      <c r="CE41" s="41">
        <f>'Gross Plant'!CC42</f>
        <v>0</v>
      </c>
      <c r="CF41" s="41">
        <f>'Gross Plant'!CD42</f>
        <v>0</v>
      </c>
      <c r="CG41" s="41">
        <f>'Gross Plant'!CE42</f>
        <v>0</v>
      </c>
      <c r="CH41" s="41">
        <f>'Gross Plant'!CF42</f>
        <v>0</v>
      </c>
      <c r="CI41" s="41">
        <f>'Gross Plant'!CG42</f>
        <v>0</v>
      </c>
      <c r="CJ41" s="41">
        <f>'Gross Plant'!CH42</f>
        <v>0</v>
      </c>
      <c r="CK41" s="41">
        <f>'Gross Plant'!CI42</f>
        <v>0</v>
      </c>
      <c r="CL41" s="41">
        <f>'Gross Plant'!CJ42</f>
        <v>0</v>
      </c>
      <c r="CM41" s="41">
        <f>'Gross Plant'!CK42</f>
        <v>0</v>
      </c>
      <c r="CN41" s="41"/>
      <c r="CO41" s="31">
        <f>'[20]Transfers (Asset and Reserve)'!Z35</f>
        <v>0</v>
      </c>
      <c r="CP41" s="31">
        <f>'[20]Transfers (Asset and Reserve)'!AA35</f>
        <v>0</v>
      </c>
      <c r="CQ41" s="31">
        <f>'[20]Transfers (Asset and Reserve)'!AB35</f>
        <v>0</v>
      </c>
      <c r="CR41" s="31">
        <f>'[20]Transfers (Asset and Reserve)'!AC35</f>
        <v>0</v>
      </c>
      <c r="CS41" s="31">
        <f>'[20]Transfers (Asset and Reserve)'!AD35</f>
        <v>0</v>
      </c>
      <c r="CT41" s="31">
        <f>'[20]Transfers (Asset and Reserve)'!AE35</f>
        <v>9753.2199999999993</v>
      </c>
      <c r="CU41" s="31">
        <v>0</v>
      </c>
      <c r="CV41" s="31">
        <v>0</v>
      </c>
      <c r="CW41" s="31">
        <v>0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/>
      <c r="DQ41" s="41">
        <f>[20]COR!O35</f>
        <v>0</v>
      </c>
      <c r="DR41" s="41">
        <f>[20]COR!P35</f>
        <v>0</v>
      </c>
      <c r="DS41" s="41">
        <f>[20]COR!Q35</f>
        <v>0</v>
      </c>
      <c r="DT41" s="41">
        <f>[20]COR!R35</f>
        <v>0</v>
      </c>
      <c r="DU41" s="41">
        <f>[20]COR!S35</f>
        <v>0</v>
      </c>
      <c r="DV41" s="41">
        <f>[20]COR!T35</f>
        <v>0</v>
      </c>
      <c r="DW41" s="120">
        <f>SUM('Gross Plant'!$AH41:$AM41)/SUM('Gross Plant'!$AH$46:$AM$46)*DW$46</f>
        <v>0</v>
      </c>
      <c r="DX41" s="120">
        <f>SUM('Gross Plant'!$AH41:$AM41)/SUM('Gross Plant'!$AH$46:$AM$46)*DX$46</f>
        <v>0</v>
      </c>
      <c r="DY41" s="120">
        <f>SUM('Gross Plant'!$AH41:$AM41)/SUM('Gross Plant'!$AH$46:$AM$46)*DY$46</f>
        <v>0</v>
      </c>
      <c r="DZ41" s="58">
        <f>-SUM('Gross Plant'!$AH41:$AM41)/SUM('Gross Plant'!$AH$46:$AM$46)*'Capital Spending'!D$6*Reserve!$DW$1</f>
        <v>0</v>
      </c>
      <c r="EA41" s="58">
        <f>-SUM('Gross Plant'!$AH41:$AM41)/SUM('Gross Plant'!$AH$46:$AM$46)*'Capital Spending'!E$6*Reserve!$DW$1</f>
        <v>0</v>
      </c>
      <c r="EB41" s="58">
        <f>-SUM('Gross Plant'!$AH41:$AM41)/SUM('Gross Plant'!$AH$46:$AM$46)*'Capital Spending'!F$6*Reserve!$DW$1</f>
        <v>0</v>
      </c>
      <c r="EC41" s="58">
        <f>-SUM('Gross Plant'!$AH41:$AM41)/SUM('Gross Plant'!$AH$46:$AM$46)*'Capital Spending'!G$6*Reserve!$DW$1</f>
        <v>0</v>
      </c>
      <c r="ED41" s="58">
        <f>-SUM('Gross Plant'!$AH41:$AM41)/SUM('Gross Plant'!$AH$46:$AM$46)*'Capital Spending'!H$6*Reserve!$DW$1</f>
        <v>0</v>
      </c>
      <c r="EE41" s="58">
        <f>-SUM('Gross Plant'!$AH41:$AM41)/SUM('Gross Plant'!$AH$46:$AM$46)*'Capital Spending'!I$6*Reserve!$DW$1</f>
        <v>0</v>
      </c>
      <c r="EF41" s="58">
        <f>-SUM('Gross Plant'!$AH41:$AM41)/SUM('Gross Plant'!$AH$46:$AM$46)*'Capital Spending'!J$6*Reserve!$DW$1</f>
        <v>0</v>
      </c>
      <c r="EG41" s="58">
        <f>-SUM('Gross Plant'!$AH41:$AM41)/SUM('Gross Plant'!$AH$46:$AM$46)*'Capital Spending'!K$6*Reserve!$DW$1</f>
        <v>0</v>
      </c>
      <c r="EH41" s="58">
        <f>-SUM('Gross Plant'!$AH41:$AM41)/SUM('Gross Plant'!$AH$46:$AM$46)*'Capital Spending'!L$6*Reserve!$DW$1</f>
        <v>0</v>
      </c>
      <c r="EI41" s="58">
        <f>-SUM('Gross Plant'!$AH41:$AM41)/SUM('Gross Plant'!$AH$46:$AM$46)*'Capital Spending'!M$6*Reserve!$DW$1</f>
        <v>0</v>
      </c>
      <c r="EJ41" s="58">
        <f>-SUM('Gross Plant'!$AH41:$AM41)/SUM('Gross Plant'!$AH$46:$AM$46)*'Capital Spending'!N$6*Reserve!$DW$1</f>
        <v>0</v>
      </c>
      <c r="EK41" s="58">
        <f>-SUM('Gross Plant'!$AH41:$AM41)/SUM('Gross Plant'!$AH$46:$AM$46)*'Capital Spending'!O$6*Reserve!$DW$1</f>
        <v>0</v>
      </c>
      <c r="EL41" s="58">
        <f>-SUM('Gross Plant'!$AH41:$AM41)/SUM('Gross Plant'!$AH$46:$AM$46)*'Capital Spending'!P$6*Reserve!$DW$1</f>
        <v>0</v>
      </c>
      <c r="EM41" s="58">
        <f>-SUM('Gross Plant'!$AH41:$AM41)/SUM('Gross Plant'!$AH$46:$AM$46)*'Capital Spending'!Q$6*Reserve!$DW$1</f>
        <v>0</v>
      </c>
      <c r="EN41" s="58">
        <f>-SUM('Gross Plant'!$AH41:$AM41)/SUM('Gross Plant'!$AH$46:$AM$46)*'Capital Spending'!R$6*Reserve!$DW$1</f>
        <v>0</v>
      </c>
      <c r="EO41" s="58">
        <f>-SUM('Gross Plant'!$AH41:$AM41)/SUM('Gross Plant'!$AH$46:$AM$46)*'Capital Spending'!S$6*Reserve!$DW$1</f>
        <v>0</v>
      </c>
      <c r="EP41" s="58">
        <f>-SUM('Gross Plant'!$AH41:$AM41)/SUM('Gross Plant'!$AH$46:$AM$46)*'Capital Spending'!T$6*Reserve!$DW$1</f>
        <v>0</v>
      </c>
      <c r="EQ41" s="58">
        <f>-SUM('Gross Plant'!$AH41:$AM41)/SUM('Gross Plant'!$AH$46:$AM$46)*'Capital Spending'!U$6*Reserve!$DW$1</f>
        <v>0</v>
      </c>
    </row>
    <row r="42" spans="1:147">
      <c r="A42" s="83">
        <v>39931</v>
      </c>
      <c r="B42" t="s">
        <v>204</v>
      </c>
      <c r="C42" s="51">
        <f t="shared" si="35"/>
        <v>26225.754576488209</v>
      </c>
      <c r="D42" s="51">
        <f t="shared" si="36"/>
        <v>54530.786236113403</v>
      </c>
      <c r="E42" s="69">
        <f>'[20]Reserve End Balances'!N36</f>
        <v>15456.64</v>
      </c>
      <c r="F42" s="41">
        <f t="shared" si="37"/>
        <v>17216.579999999998</v>
      </c>
      <c r="G42" s="41">
        <f t="shared" si="38"/>
        <v>18978.829999999998</v>
      </c>
      <c r="H42" s="41">
        <f t="shared" si="39"/>
        <v>20741.25</v>
      </c>
      <c r="I42" s="41">
        <f t="shared" si="40"/>
        <v>22503.67</v>
      </c>
      <c r="J42" s="41">
        <f t="shared" si="41"/>
        <v>24266.089999999997</v>
      </c>
      <c r="K42" s="41">
        <f t="shared" si="42"/>
        <v>26028.509999999995</v>
      </c>
      <c r="L42" s="41">
        <f t="shared" si="43"/>
        <v>27909.167617768682</v>
      </c>
      <c r="M42" s="41">
        <f t="shared" si="44"/>
        <v>29791.405326869739</v>
      </c>
      <c r="N42" s="41">
        <f t="shared" si="45"/>
        <v>31676.342877560102</v>
      </c>
      <c r="O42" s="41">
        <f t="shared" si="46"/>
        <v>33564.047401783042</v>
      </c>
      <c r="P42" s="41">
        <f t="shared" si="47"/>
        <v>35454.518899538554</v>
      </c>
      <c r="Q42" s="41">
        <f t="shared" si="48"/>
        <v>37347.757370826643</v>
      </c>
      <c r="R42" s="41">
        <f t="shared" si="49"/>
        <v>39243.762815647307</v>
      </c>
      <c r="S42" s="41">
        <f t="shared" si="50"/>
        <v>41142.535234000548</v>
      </c>
      <c r="T42" s="41">
        <f t="shared" si="51"/>
        <v>43044.074625886366</v>
      </c>
      <c r="U42" s="41">
        <f t="shared" si="52"/>
        <v>44948.380991304759</v>
      </c>
      <c r="V42" s="41">
        <f t="shared" si="53"/>
        <v>46855.454330255729</v>
      </c>
      <c r="W42" s="41">
        <f t="shared" si="54"/>
        <v>48765.294642739274</v>
      </c>
      <c r="X42" s="41">
        <f t="shared" si="55"/>
        <v>50677.901928755397</v>
      </c>
      <c r="Y42" s="41">
        <f t="shared" si="56"/>
        <v>52593.276188304095</v>
      </c>
      <c r="Z42" s="41">
        <f t="shared" si="57"/>
        <v>54511.417421385369</v>
      </c>
      <c r="AA42" s="41">
        <f t="shared" si="58"/>
        <v>56432.32562799922</v>
      </c>
      <c r="AB42" s="41">
        <f t="shared" si="59"/>
        <v>58356.000808145647</v>
      </c>
      <c r="AC42" s="41">
        <f t="shared" si="60"/>
        <v>60282.44296182465</v>
      </c>
      <c r="AD42" s="41">
        <f t="shared" si="61"/>
        <v>62211.65208903623</v>
      </c>
      <c r="AE42" s="41">
        <f t="shared" si="62"/>
        <v>64143.628189780386</v>
      </c>
      <c r="AF42" s="41">
        <f t="shared" si="63"/>
        <v>66078.371264057118</v>
      </c>
      <c r="AG42" s="23">
        <f t="shared" si="64"/>
        <v>54531</v>
      </c>
      <c r="AH42" s="80">
        <f>'[25]KY Depreciation Rates_03-2'!$G39</f>
        <v>6.5199999999999994E-2</v>
      </c>
      <c r="AI42" s="80">
        <f>'[25]KY Depreciation Rates_03-2'!$G39</f>
        <v>6.5199999999999994E-2</v>
      </c>
      <c r="AJ42" s="31">
        <f>'[20]Additions (Asset and Reserve)'!AA36</f>
        <v>1759.94</v>
      </c>
      <c r="AK42" s="31">
        <f>'[20]Additions (Asset and Reserve)'!AB36</f>
        <v>1762.25</v>
      </c>
      <c r="AL42" s="31">
        <f>'[20]Additions (Asset and Reserve)'!AC36</f>
        <v>1762.42</v>
      </c>
      <c r="AM42" s="31">
        <f>'[20]Additions (Asset and Reserve)'!AD36</f>
        <v>1762.42</v>
      </c>
      <c r="AN42" s="31">
        <f>'[20]Additions (Asset and Reserve)'!AE36</f>
        <v>1762.42</v>
      </c>
      <c r="AO42" s="31">
        <f>'[20]Additions (Asset and Reserve)'!AF36</f>
        <v>1762.42</v>
      </c>
      <c r="AP42" s="41">
        <f>IF('Net Plant'!I42&gt;0,'Gross Plant'!L43*$AH42/12,0)</f>
        <v>1880.6576177686875</v>
      </c>
      <c r="AQ42" s="41">
        <f>IF('Net Plant'!J42&gt;0,'Gross Plant'!M43*$AH42/12,0)</f>
        <v>1882.2377091010551</v>
      </c>
      <c r="AR42" s="41">
        <f>IF('Net Plant'!K42&gt;0,'Gross Plant'!N43*$AH42/12,0)</f>
        <v>1884.9375506903632</v>
      </c>
      <c r="AS42" s="41">
        <f>IF('Net Plant'!L42&gt;0,'Gross Plant'!O43*$AH42/12,0)</f>
        <v>1887.704524222939</v>
      </c>
      <c r="AT42" s="41">
        <f>IF('Net Plant'!M42&gt;0,'Gross Plant'!P43*$AH42/12,0)</f>
        <v>1890.4714977555147</v>
      </c>
      <c r="AU42" s="41">
        <f>IF('Net Plant'!N42&gt;0,'Gross Plant'!Q43*$AH42/12,0)</f>
        <v>1893.2384712880905</v>
      </c>
      <c r="AV42" s="41">
        <f>IF('Net Plant'!O42&gt;0,'Gross Plant'!R43*$AH42/12,0)</f>
        <v>1896.0054448206665</v>
      </c>
      <c r="AW42" s="41">
        <f>IF('Net Plant'!P42&gt;0,'Gross Plant'!S43*$AH42/12,0)</f>
        <v>1898.7724183532425</v>
      </c>
      <c r="AX42" s="41">
        <f>IF('Net Plant'!Q42&gt;0,'Gross Plant'!T43*$AH42/12,0)</f>
        <v>1901.5393918858183</v>
      </c>
      <c r="AY42" s="41">
        <f>IF('Net Plant'!R42&gt;0,'Gross Plant'!U43*$AI42/12,0)</f>
        <v>1904.3063654183943</v>
      </c>
      <c r="AZ42" s="41">
        <f>IF('Net Plant'!S42&gt;0,'Gross Plant'!V43*$AI42/12,0)</f>
        <v>1907.0733389509703</v>
      </c>
      <c r="BA42" s="41">
        <f>IF('Net Plant'!T42&gt;0,'Gross Plant'!W43*$AI42/12,0)</f>
        <v>1909.8403124835461</v>
      </c>
      <c r="BB42" s="41">
        <f>IF('Net Plant'!U42&gt;0,'Gross Plant'!X43*$AI42/12,0)</f>
        <v>1912.6072860161221</v>
      </c>
      <c r="BC42" s="41">
        <f>IF('Net Plant'!V42&gt;0,'Gross Plant'!Y43*$AI42/12,0)</f>
        <v>1915.3742595486976</v>
      </c>
      <c r="BD42" s="41">
        <f>IF('Net Plant'!W42&gt;0,'Gross Plant'!Z43*$AI42/12,0)</f>
        <v>1918.1412330812736</v>
      </c>
      <c r="BE42" s="41">
        <f>IF('Net Plant'!X42&gt;0,'Gross Plant'!AA43*$AI42/12,0)</f>
        <v>1920.9082066138496</v>
      </c>
      <c r="BF42" s="41">
        <f>IF('Net Plant'!Y42&gt;0,'Gross Plant'!AB43*$AI42/12,0)</f>
        <v>1923.6751801464254</v>
      </c>
      <c r="BG42" s="41">
        <f>IF('Net Plant'!Z42&gt;0,'Gross Plant'!AC43*$AI42/12,0)</f>
        <v>1926.4421536790014</v>
      </c>
      <c r="BH42" s="41">
        <f>IF('Net Plant'!AA42&gt;0,'Gross Plant'!AD43*$AI42/12,0)</f>
        <v>1929.2091272115774</v>
      </c>
      <c r="BI42" s="41">
        <f>IF('Net Plant'!AB42&gt;0,'Gross Plant'!AE43*$AI42/12,0)</f>
        <v>1931.9761007441532</v>
      </c>
      <c r="BJ42" s="41">
        <f>IF('Net Plant'!AC42&gt;0,'Gross Plant'!AF43*$AI42/12,0)</f>
        <v>1934.7430742767292</v>
      </c>
      <c r="BK42" s="23">
        <f t="shared" si="65"/>
        <v>23034.296638170734</v>
      </c>
      <c r="BL42" s="41"/>
      <c r="BM42" s="31">
        <f>'[20]Retires (Asset and Reserve)'!X36</f>
        <v>0</v>
      </c>
      <c r="BN42" s="31">
        <f>'[20]Retires (Asset and Reserve)'!Y36</f>
        <v>0</v>
      </c>
      <c r="BO42" s="31">
        <f>'[20]Retires (Asset and Reserve)'!Z36</f>
        <v>0</v>
      </c>
      <c r="BP42" s="31">
        <f>'[20]Retires (Asset and Reserve)'!AA36</f>
        <v>0</v>
      </c>
      <c r="BQ42" s="31">
        <f>'[20]Retires (Asset and Reserve)'!AB36</f>
        <v>0</v>
      </c>
      <c r="BR42" s="31">
        <f>'[20]Retires (Asset and Reserve)'!AC36</f>
        <v>0</v>
      </c>
      <c r="BS42" s="31">
        <f>'Gross Plant'!BQ43</f>
        <v>0</v>
      </c>
      <c r="BT42" s="41">
        <f>'Gross Plant'!BR43</f>
        <v>0</v>
      </c>
      <c r="BU42" s="41">
        <f>'Gross Plant'!BS43</f>
        <v>0</v>
      </c>
      <c r="BV42" s="41">
        <f>'Gross Plant'!BT43</f>
        <v>0</v>
      </c>
      <c r="BW42" s="41">
        <f>'Gross Plant'!BU43</f>
        <v>0</v>
      </c>
      <c r="BX42" s="41">
        <f>'Gross Plant'!BV43</f>
        <v>0</v>
      </c>
      <c r="BY42" s="41">
        <f>'Gross Plant'!BW43</f>
        <v>0</v>
      </c>
      <c r="BZ42" s="41">
        <f>'Gross Plant'!BX43</f>
        <v>0</v>
      </c>
      <c r="CA42" s="41">
        <f>'Gross Plant'!BY43</f>
        <v>0</v>
      </c>
      <c r="CB42" s="41">
        <f>'Gross Plant'!BZ43</f>
        <v>0</v>
      </c>
      <c r="CC42" s="41">
        <f>'Gross Plant'!CA43</f>
        <v>0</v>
      </c>
      <c r="CD42" s="41">
        <f>'Gross Plant'!CB43</f>
        <v>0</v>
      </c>
      <c r="CE42" s="41">
        <f>'Gross Plant'!CC43</f>
        <v>0</v>
      </c>
      <c r="CF42" s="41">
        <f>'Gross Plant'!CD43</f>
        <v>0</v>
      </c>
      <c r="CG42" s="41">
        <f>'Gross Plant'!CE43</f>
        <v>0</v>
      </c>
      <c r="CH42" s="41">
        <f>'Gross Plant'!CF43</f>
        <v>0</v>
      </c>
      <c r="CI42" s="41">
        <f>'Gross Plant'!CG43</f>
        <v>0</v>
      </c>
      <c r="CJ42" s="41">
        <f>'Gross Plant'!CH43</f>
        <v>0</v>
      </c>
      <c r="CK42" s="41">
        <f>'Gross Plant'!CI43</f>
        <v>0</v>
      </c>
      <c r="CL42" s="41">
        <f>'Gross Plant'!CJ43</f>
        <v>0</v>
      </c>
      <c r="CM42" s="41">
        <f>'Gross Plant'!CK43</f>
        <v>0</v>
      </c>
      <c r="CN42" s="41"/>
      <c r="CO42" s="31">
        <f>'[20]Transfers (Asset and Reserve)'!Z36</f>
        <v>0</v>
      </c>
      <c r="CP42" s="31">
        <f>'[20]Transfers (Asset and Reserve)'!AA36</f>
        <v>0</v>
      </c>
      <c r="CQ42" s="31">
        <f>'[20]Transfers (Asset and Reserve)'!AB36</f>
        <v>0</v>
      </c>
      <c r="CR42" s="31">
        <f>'[20]Transfers (Asset and Reserve)'!AC36</f>
        <v>0</v>
      </c>
      <c r="CS42" s="31">
        <f>'[20]Transfers (Asset and Reserve)'!AD36</f>
        <v>0</v>
      </c>
      <c r="CT42" s="31">
        <f>'[20]Transfers (Asset and Reserve)'!AE36</f>
        <v>0</v>
      </c>
      <c r="CU42" s="31">
        <v>0</v>
      </c>
      <c r="CV42" s="31">
        <v>0</v>
      </c>
      <c r="CW42" s="31">
        <v>0</v>
      </c>
      <c r="CX42" s="31">
        <v>0</v>
      </c>
      <c r="CY42" s="31">
        <v>0</v>
      </c>
      <c r="CZ42" s="31">
        <v>0</v>
      </c>
      <c r="DA42" s="31">
        <v>0</v>
      </c>
      <c r="DB42" s="31">
        <v>0</v>
      </c>
      <c r="DC42" s="31">
        <v>0</v>
      </c>
      <c r="DD42" s="31">
        <v>0</v>
      </c>
      <c r="DE42" s="41">
        <v>0</v>
      </c>
      <c r="DF42" s="41">
        <v>0</v>
      </c>
      <c r="DG42" s="41">
        <v>0</v>
      </c>
      <c r="DH42" s="41">
        <v>0</v>
      </c>
      <c r="DI42" s="41">
        <v>0</v>
      </c>
      <c r="DJ42" s="41">
        <v>0</v>
      </c>
      <c r="DK42" s="41">
        <v>0</v>
      </c>
      <c r="DL42" s="41">
        <v>0</v>
      </c>
      <c r="DM42" s="41">
        <v>0</v>
      </c>
      <c r="DN42" s="41">
        <v>0</v>
      </c>
      <c r="DO42" s="41">
        <v>0</v>
      </c>
      <c r="DP42" s="41"/>
      <c r="DQ42" s="41">
        <f>[20]COR!O36</f>
        <v>0</v>
      </c>
      <c r="DR42" s="41">
        <f>[20]COR!P36</f>
        <v>0</v>
      </c>
      <c r="DS42" s="41">
        <f>[20]COR!Q36</f>
        <v>0</v>
      </c>
      <c r="DT42" s="41">
        <f>[20]COR!R36</f>
        <v>0</v>
      </c>
      <c r="DU42" s="41">
        <f>[20]COR!S36</f>
        <v>0</v>
      </c>
      <c r="DV42" s="41">
        <f>[20]COR!T36</f>
        <v>0</v>
      </c>
      <c r="DW42" s="120">
        <f>SUM('Gross Plant'!$AH42:$AM42)/SUM('Gross Plant'!$AH$46:$AM$46)*DW$46</f>
        <v>0</v>
      </c>
      <c r="DX42" s="120">
        <f>SUM('Gross Plant'!$AH42:$AM42)/SUM('Gross Plant'!$AH$46:$AM$46)*DX$46</f>
        <v>0</v>
      </c>
      <c r="DY42" s="120">
        <f>SUM('Gross Plant'!$AH42:$AM42)/SUM('Gross Plant'!$AH$46:$AM$46)*DY$46</f>
        <v>0</v>
      </c>
      <c r="DZ42" s="58">
        <f>-SUM('Gross Plant'!$AH42:$AM42)/SUM('Gross Plant'!$AH$46:$AM$46)*'Capital Spending'!D$6*Reserve!$DW$1</f>
        <v>0</v>
      </c>
      <c r="EA42" s="58">
        <f>-SUM('Gross Plant'!$AH42:$AM42)/SUM('Gross Plant'!$AH$46:$AM$46)*'Capital Spending'!E$6*Reserve!$DW$1</f>
        <v>0</v>
      </c>
      <c r="EB42" s="58">
        <f>-SUM('Gross Plant'!$AH42:$AM42)/SUM('Gross Plant'!$AH$46:$AM$46)*'Capital Spending'!F$6*Reserve!$DW$1</f>
        <v>0</v>
      </c>
      <c r="EC42" s="58">
        <f>-SUM('Gross Plant'!$AH42:$AM42)/SUM('Gross Plant'!$AH$46:$AM$46)*'Capital Spending'!G$6*Reserve!$DW$1</f>
        <v>0</v>
      </c>
      <c r="ED42" s="58">
        <f>-SUM('Gross Plant'!$AH42:$AM42)/SUM('Gross Plant'!$AH$46:$AM$46)*'Capital Spending'!H$6*Reserve!$DW$1</f>
        <v>0</v>
      </c>
      <c r="EE42" s="58">
        <f>-SUM('Gross Plant'!$AH42:$AM42)/SUM('Gross Plant'!$AH$46:$AM$46)*'Capital Spending'!I$6*Reserve!$DW$1</f>
        <v>0</v>
      </c>
      <c r="EF42" s="58">
        <f>-SUM('Gross Plant'!$AH42:$AM42)/SUM('Gross Plant'!$AH$46:$AM$46)*'Capital Spending'!J$6*Reserve!$DW$1</f>
        <v>0</v>
      </c>
      <c r="EG42" s="58">
        <f>-SUM('Gross Plant'!$AH42:$AM42)/SUM('Gross Plant'!$AH$46:$AM$46)*'Capital Spending'!K$6*Reserve!$DW$1</f>
        <v>0</v>
      </c>
      <c r="EH42" s="58">
        <f>-SUM('Gross Plant'!$AH42:$AM42)/SUM('Gross Plant'!$AH$46:$AM$46)*'Capital Spending'!L$6*Reserve!$DW$1</f>
        <v>0</v>
      </c>
      <c r="EI42" s="58">
        <f>-SUM('Gross Plant'!$AH42:$AM42)/SUM('Gross Plant'!$AH$46:$AM$46)*'Capital Spending'!M$6*Reserve!$DW$1</f>
        <v>0</v>
      </c>
      <c r="EJ42" s="58">
        <f>-SUM('Gross Plant'!$AH42:$AM42)/SUM('Gross Plant'!$AH$46:$AM$46)*'Capital Spending'!N$6*Reserve!$DW$1</f>
        <v>0</v>
      </c>
      <c r="EK42" s="58">
        <f>-SUM('Gross Plant'!$AH42:$AM42)/SUM('Gross Plant'!$AH$46:$AM$46)*'Capital Spending'!O$6*Reserve!$DW$1</f>
        <v>0</v>
      </c>
      <c r="EL42" s="58">
        <f>-SUM('Gross Plant'!$AH42:$AM42)/SUM('Gross Plant'!$AH$46:$AM$46)*'Capital Spending'!P$6*Reserve!$DW$1</f>
        <v>0</v>
      </c>
      <c r="EM42" s="58">
        <f>-SUM('Gross Plant'!$AH42:$AM42)/SUM('Gross Plant'!$AH$46:$AM$46)*'Capital Spending'!Q$6*Reserve!$DW$1</f>
        <v>0</v>
      </c>
      <c r="EN42" s="58">
        <f>-SUM('Gross Plant'!$AH42:$AM42)/SUM('Gross Plant'!$AH$46:$AM$46)*'Capital Spending'!R$6*Reserve!$DW$1</f>
        <v>0</v>
      </c>
      <c r="EO42" s="58">
        <f>-SUM('Gross Plant'!$AH42:$AM42)/SUM('Gross Plant'!$AH$46:$AM$46)*'Capital Spending'!S$6*Reserve!$DW$1</f>
        <v>0</v>
      </c>
      <c r="EP42" s="58">
        <f>-SUM('Gross Plant'!$AH42:$AM42)/SUM('Gross Plant'!$AH$46:$AM$46)*'Capital Spending'!T$6*Reserve!$DW$1</f>
        <v>0</v>
      </c>
      <c r="EQ42" s="58">
        <f>-SUM('Gross Plant'!$AH42:$AM42)/SUM('Gross Plant'!$AH$46:$AM$46)*'Capital Spending'!U$6*Reserve!$DW$1</f>
        <v>0</v>
      </c>
    </row>
    <row r="43" spans="1:147">
      <c r="A43" s="83">
        <v>39932</v>
      </c>
      <c r="B43" t="s">
        <v>205</v>
      </c>
      <c r="C43" s="51">
        <f t="shared" si="35"/>
        <v>16677.015384615381</v>
      </c>
      <c r="D43" s="51">
        <f t="shared" si="36"/>
        <v>18754.519999999997</v>
      </c>
      <c r="E43" s="69">
        <f>'[20]Reserve End Balances'!N37</f>
        <v>11039.53</v>
      </c>
      <c r="F43" s="41">
        <f t="shared" si="37"/>
        <v>12323.75</v>
      </c>
      <c r="G43" s="41">
        <f t="shared" si="38"/>
        <v>13609.8</v>
      </c>
      <c r="H43" s="41">
        <f t="shared" si="39"/>
        <v>14895.98</v>
      </c>
      <c r="I43" s="41">
        <f t="shared" si="40"/>
        <v>16182.16</v>
      </c>
      <c r="J43" s="41">
        <f t="shared" si="41"/>
        <v>17468.34</v>
      </c>
      <c r="K43" s="41">
        <f t="shared" si="42"/>
        <v>18754.52</v>
      </c>
      <c r="L43" s="41">
        <f t="shared" si="43"/>
        <v>18754.52</v>
      </c>
      <c r="M43" s="41">
        <f t="shared" si="44"/>
        <v>18754.52</v>
      </c>
      <c r="N43" s="41">
        <f t="shared" si="45"/>
        <v>18754.52</v>
      </c>
      <c r="O43" s="41">
        <f t="shared" si="46"/>
        <v>18754.52</v>
      </c>
      <c r="P43" s="41">
        <f t="shared" si="47"/>
        <v>18754.52</v>
      </c>
      <c r="Q43" s="41">
        <f t="shared" si="48"/>
        <v>18754.52</v>
      </c>
      <c r="R43" s="41">
        <f t="shared" si="49"/>
        <v>18754.52</v>
      </c>
      <c r="S43" s="41">
        <f t="shared" si="50"/>
        <v>18754.52</v>
      </c>
      <c r="T43" s="41">
        <f t="shared" si="51"/>
        <v>18754.52</v>
      </c>
      <c r="U43" s="41">
        <f t="shared" si="52"/>
        <v>18754.52</v>
      </c>
      <c r="V43" s="41">
        <f t="shared" si="53"/>
        <v>18754.52</v>
      </c>
      <c r="W43" s="41">
        <f t="shared" si="54"/>
        <v>18754.52</v>
      </c>
      <c r="X43" s="41">
        <f t="shared" si="55"/>
        <v>18754.52</v>
      </c>
      <c r="Y43" s="41">
        <f t="shared" si="56"/>
        <v>18754.52</v>
      </c>
      <c r="Z43" s="41">
        <f t="shared" si="57"/>
        <v>18754.52</v>
      </c>
      <c r="AA43" s="41">
        <f t="shared" si="58"/>
        <v>18754.52</v>
      </c>
      <c r="AB43" s="41">
        <f t="shared" si="59"/>
        <v>18754.52</v>
      </c>
      <c r="AC43" s="41">
        <f t="shared" si="60"/>
        <v>18754.52</v>
      </c>
      <c r="AD43" s="41">
        <f t="shared" si="61"/>
        <v>18754.52</v>
      </c>
      <c r="AE43" s="41">
        <f t="shared" si="62"/>
        <v>18754.52</v>
      </c>
      <c r="AF43" s="41">
        <f t="shared" si="63"/>
        <v>18754.52</v>
      </c>
      <c r="AG43" s="23">
        <f t="shared" si="64"/>
        <v>18755</v>
      </c>
      <c r="AH43" s="80">
        <f>'[25]KY Depreciation Rates_03-2'!$G40</f>
        <v>0</v>
      </c>
      <c r="AI43" s="80">
        <f>'[25]KY Depreciation Rates_03-2'!$G40</f>
        <v>0</v>
      </c>
      <c r="AJ43" s="31">
        <f>'[20]Additions (Asset and Reserve)'!AA37</f>
        <v>1284.22</v>
      </c>
      <c r="AK43" s="31">
        <f>'[20]Additions (Asset and Reserve)'!AB37</f>
        <v>1286.05</v>
      </c>
      <c r="AL43" s="31">
        <f>'[20]Additions (Asset and Reserve)'!AC37</f>
        <v>1286.18</v>
      </c>
      <c r="AM43" s="31">
        <f>'[20]Additions (Asset and Reserve)'!AD37</f>
        <v>1286.18</v>
      </c>
      <c r="AN43" s="31">
        <f>'[20]Additions (Asset and Reserve)'!AE37</f>
        <v>1286.18</v>
      </c>
      <c r="AO43" s="31">
        <f>'[20]Additions (Asset and Reserve)'!AF37</f>
        <v>1286.18</v>
      </c>
      <c r="AP43" s="41">
        <f>IF('Net Plant'!I43&gt;0,'Gross Plant'!L44*$AH43/12,0)</f>
        <v>0</v>
      </c>
      <c r="AQ43" s="41">
        <f>IF('Net Plant'!J43&gt;0,'Gross Plant'!M44*$AH43/12,0)</f>
        <v>0</v>
      </c>
      <c r="AR43" s="41">
        <f>IF('Net Plant'!K43&gt;0,'Gross Plant'!N44*$AH43/12,0)</f>
        <v>0</v>
      </c>
      <c r="AS43" s="41">
        <f>IF('Net Plant'!L43&gt;0,'Gross Plant'!O44*$AH43/12,0)</f>
        <v>0</v>
      </c>
      <c r="AT43" s="41">
        <f>IF('Net Plant'!M43&gt;0,'Gross Plant'!P44*$AH43/12,0)</f>
        <v>0</v>
      </c>
      <c r="AU43" s="41">
        <f>IF('Net Plant'!N43&gt;0,'Gross Plant'!Q44*$AH43/12,0)</f>
        <v>0</v>
      </c>
      <c r="AV43" s="41">
        <f>IF('Net Plant'!O43&gt;0,'Gross Plant'!R44*$AH43/12,0)</f>
        <v>0</v>
      </c>
      <c r="AW43" s="41">
        <f>IF('Net Plant'!P43&gt;0,'Gross Plant'!S44*$AH43/12,0)</f>
        <v>0</v>
      </c>
      <c r="AX43" s="41">
        <f>IF('Net Plant'!Q43&gt;0,'Gross Plant'!T44*$AH43/12,0)</f>
        <v>0</v>
      </c>
      <c r="AY43" s="41">
        <f>IF('Net Plant'!R43&gt;0,'Gross Plant'!U44*$AI43/12,0)</f>
        <v>0</v>
      </c>
      <c r="AZ43" s="41">
        <f>IF('Net Plant'!S43&gt;0,'Gross Plant'!V44*$AI43/12,0)</f>
        <v>0</v>
      </c>
      <c r="BA43" s="41">
        <f>IF('Net Plant'!T43&gt;0,'Gross Plant'!W44*$AI43/12,0)</f>
        <v>0</v>
      </c>
      <c r="BB43" s="41">
        <f>IF('Net Plant'!U43&gt;0,'Gross Plant'!X44*$AI43/12,0)</f>
        <v>0</v>
      </c>
      <c r="BC43" s="41">
        <f>IF('Net Plant'!V43&gt;0,'Gross Plant'!Y44*$AI43/12,0)</f>
        <v>0</v>
      </c>
      <c r="BD43" s="41">
        <f>IF('Net Plant'!W43&gt;0,'Gross Plant'!Z44*$AI43/12,0)</f>
        <v>0</v>
      </c>
      <c r="BE43" s="41">
        <f>IF('Net Plant'!X43&gt;0,'Gross Plant'!AA44*$AI43/12,0)</f>
        <v>0</v>
      </c>
      <c r="BF43" s="41">
        <f>IF('Net Plant'!Y43&gt;0,'Gross Plant'!AB44*$AI43/12,0)</f>
        <v>0</v>
      </c>
      <c r="BG43" s="41">
        <f>IF('Net Plant'!Z43&gt;0,'Gross Plant'!AC44*$AI43/12,0)</f>
        <v>0</v>
      </c>
      <c r="BH43" s="41">
        <f>IF('Net Plant'!AA43&gt;0,'Gross Plant'!AD44*$AI43/12,0)</f>
        <v>0</v>
      </c>
      <c r="BI43" s="41">
        <f>IF('Net Plant'!AB43&gt;0,'Gross Plant'!AE44*$AI43/12,0)</f>
        <v>0</v>
      </c>
      <c r="BJ43" s="41">
        <f>IF('Net Plant'!AC43&gt;0,'Gross Plant'!AF44*$AI43/12,0)</f>
        <v>0</v>
      </c>
      <c r="BK43" s="23">
        <f t="shared" si="65"/>
        <v>0</v>
      </c>
      <c r="BL43" s="41"/>
      <c r="BM43" s="31">
        <f>'[20]Retires (Asset and Reserve)'!X37</f>
        <v>0</v>
      </c>
      <c r="BN43" s="31">
        <f>'[20]Retires (Asset and Reserve)'!Y37</f>
        <v>0</v>
      </c>
      <c r="BO43" s="31">
        <f>'[20]Retires (Asset and Reserve)'!Z37</f>
        <v>0</v>
      </c>
      <c r="BP43" s="31">
        <f>'[20]Retires (Asset and Reserve)'!AA37</f>
        <v>0</v>
      </c>
      <c r="BQ43" s="31">
        <f>'[20]Retires (Asset and Reserve)'!AB37</f>
        <v>0</v>
      </c>
      <c r="BR43" s="31">
        <f>'[20]Retires (Asset and Reserve)'!AC37</f>
        <v>0</v>
      </c>
      <c r="BS43" s="31">
        <f>'Gross Plant'!BQ44</f>
        <v>0</v>
      </c>
      <c r="BT43" s="41">
        <f>'Gross Plant'!BR44</f>
        <v>0</v>
      </c>
      <c r="BU43" s="41">
        <f>'Gross Plant'!BS44</f>
        <v>0</v>
      </c>
      <c r="BV43" s="41">
        <f>'Gross Plant'!BT44</f>
        <v>0</v>
      </c>
      <c r="BW43" s="41">
        <f>'Gross Plant'!BU44</f>
        <v>0</v>
      </c>
      <c r="BX43" s="41">
        <f>'Gross Plant'!BV44</f>
        <v>0</v>
      </c>
      <c r="BY43" s="41">
        <f>'Gross Plant'!BW44</f>
        <v>0</v>
      </c>
      <c r="BZ43" s="41">
        <f>'Gross Plant'!BX44</f>
        <v>0</v>
      </c>
      <c r="CA43" s="41">
        <f>'Gross Plant'!BY44</f>
        <v>0</v>
      </c>
      <c r="CB43" s="41">
        <f>'Gross Plant'!BZ44</f>
        <v>0</v>
      </c>
      <c r="CC43" s="41">
        <f>'Gross Plant'!CA44</f>
        <v>0</v>
      </c>
      <c r="CD43" s="41">
        <f>'Gross Plant'!CB44</f>
        <v>0</v>
      </c>
      <c r="CE43" s="41">
        <f>'Gross Plant'!CC44</f>
        <v>0</v>
      </c>
      <c r="CF43" s="41">
        <f>'Gross Plant'!CD44</f>
        <v>0</v>
      </c>
      <c r="CG43" s="41">
        <f>'Gross Plant'!CE44</f>
        <v>0</v>
      </c>
      <c r="CH43" s="41">
        <f>'Gross Plant'!CF44</f>
        <v>0</v>
      </c>
      <c r="CI43" s="41">
        <f>'Gross Plant'!CG44</f>
        <v>0</v>
      </c>
      <c r="CJ43" s="41">
        <f>'Gross Plant'!CH44</f>
        <v>0</v>
      </c>
      <c r="CK43" s="41">
        <f>'Gross Plant'!CI44</f>
        <v>0</v>
      </c>
      <c r="CL43" s="41">
        <f>'Gross Plant'!CJ44</f>
        <v>0</v>
      </c>
      <c r="CM43" s="41">
        <f>'Gross Plant'!CK44</f>
        <v>0</v>
      </c>
      <c r="CN43" s="41"/>
      <c r="CO43" s="31">
        <f>'[20]Transfers (Asset and Reserve)'!Z37</f>
        <v>0</v>
      </c>
      <c r="CP43" s="31">
        <f>'[20]Transfers (Asset and Reserve)'!AA37</f>
        <v>0</v>
      </c>
      <c r="CQ43" s="31">
        <f>'[20]Transfers (Asset and Reserve)'!AB37</f>
        <v>0</v>
      </c>
      <c r="CR43" s="31">
        <f>'[20]Transfers (Asset and Reserve)'!AC37</f>
        <v>0</v>
      </c>
      <c r="CS43" s="31">
        <f>'[20]Transfers (Asset and Reserve)'!AD37</f>
        <v>0</v>
      </c>
      <c r="CT43" s="31">
        <f>'[20]Transfers (Asset and Reserve)'!AE37</f>
        <v>0</v>
      </c>
      <c r="CU43" s="31">
        <v>0</v>
      </c>
      <c r="CV43" s="31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41">
        <v>0</v>
      </c>
      <c r="DF43" s="41">
        <v>0</v>
      </c>
      <c r="DG43" s="41">
        <v>0</v>
      </c>
      <c r="DH43" s="41">
        <v>0</v>
      </c>
      <c r="DI43" s="41">
        <v>0</v>
      </c>
      <c r="DJ43" s="41">
        <v>0</v>
      </c>
      <c r="DK43" s="41">
        <v>0</v>
      </c>
      <c r="DL43" s="41">
        <v>0</v>
      </c>
      <c r="DM43" s="41">
        <v>0</v>
      </c>
      <c r="DN43" s="41">
        <v>0</v>
      </c>
      <c r="DO43" s="41">
        <v>0</v>
      </c>
      <c r="DP43" s="41"/>
      <c r="DQ43" s="41">
        <f>[20]COR!O37</f>
        <v>0</v>
      </c>
      <c r="DR43" s="41">
        <f>[20]COR!P37</f>
        <v>0</v>
      </c>
      <c r="DS43" s="41">
        <f>[20]COR!Q37</f>
        <v>0</v>
      </c>
      <c r="DT43" s="41">
        <f>[20]COR!R37</f>
        <v>0</v>
      </c>
      <c r="DU43" s="41">
        <f>[20]COR!S37</f>
        <v>0</v>
      </c>
      <c r="DV43" s="41">
        <f>[20]COR!T37</f>
        <v>0</v>
      </c>
      <c r="DW43" s="120">
        <f>SUM('Gross Plant'!$AH43:$AM43)/SUM('Gross Plant'!$AH$46:$AM$46)*DW$46</f>
        <v>0</v>
      </c>
      <c r="DX43" s="120">
        <f>SUM('Gross Plant'!$AH43:$AM43)/SUM('Gross Plant'!$AH$46:$AM$46)*DX$46</f>
        <v>0</v>
      </c>
      <c r="DY43" s="120">
        <f>SUM('Gross Plant'!$AH43:$AM43)/SUM('Gross Plant'!$AH$46:$AM$46)*DY$46</f>
        <v>0</v>
      </c>
      <c r="DZ43" s="58">
        <f>-SUM('Gross Plant'!$AH43:$AM43)/SUM('Gross Plant'!$AH$46:$AM$46)*'Capital Spending'!D$6*Reserve!$DW$1</f>
        <v>0</v>
      </c>
      <c r="EA43" s="58">
        <f>-SUM('Gross Plant'!$AH43:$AM43)/SUM('Gross Plant'!$AH$46:$AM$46)*'Capital Spending'!E$6*Reserve!$DW$1</f>
        <v>0</v>
      </c>
      <c r="EB43" s="58">
        <f>-SUM('Gross Plant'!$AH43:$AM43)/SUM('Gross Plant'!$AH$46:$AM$46)*'Capital Spending'!F$6*Reserve!$DW$1</f>
        <v>0</v>
      </c>
      <c r="EC43" s="58">
        <f>-SUM('Gross Plant'!$AH43:$AM43)/SUM('Gross Plant'!$AH$46:$AM$46)*'Capital Spending'!G$6*Reserve!$DW$1</f>
        <v>0</v>
      </c>
      <c r="ED43" s="58">
        <f>-SUM('Gross Plant'!$AH43:$AM43)/SUM('Gross Plant'!$AH$46:$AM$46)*'Capital Spending'!H$6*Reserve!$DW$1</f>
        <v>0</v>
      </c>
      <c r="EE43" s="58">
        <f>-SUM('Gross Plant'!$AH43:$AM43)/SUM('Gross Plant'!$AH$46:$AM$46)*'Capital Spending'!I$6*Reserve!$DW$1</f>
        <v>0</v>
      </c>
      <c r="EF43" s="58">
        <f>-SUM('Gross Plant'!$AH43:$AM43)/SUM('Gross Plant'!$AH$46:$AM$46)*'Capital Spending'!J$6*Reserve!$DW$1</f>
        <v>0</v>
      </c>
      <c r="EG43" s="58">
        <f>-SUM('Gross Plant'!$AH43:$AM43)/SUM('Gross Plant'!$AH$46:$AM$46)*'Capital Spending'!K$6*Reserve!$DW$1</f>
        <v>0</v>
      </c>
      <c r="EH43" s="58">
        <f>-SUM('Gross Plant'!$AH43:$AM43)/SUM('Gross Plant'!$AH$46:$AM$46)*'Capital Spending'!L$6*Reserve!$DW$1</f>
        <v>0</v>
      </c>
      <c r="EI43" s="58">
        <f>-SUM('Gross Plant'!$AH43:$AM43)/SUM('Gross Plant'!$AH$46:$AM$46)*'Capital Spending'!M$6*Reserve!$DW$1</f>
        <v>0</v>
      </c>
      <c r="EJ43" s="58">
        <f>-SUM('Gross Plant'!$AH43:$AM43)/SUM('Gross Plant'!$AH$46:$AM$46)*'Capital Spending'!N$6*Reserve!$DW$1</f>
        <v>0</v>
      </c>
      <c r="EK43" s="58">
        <f>-SUM('Gross Plant'!$AH43:$AM43)/SUM('Gross Plant'!$AH$46:$AM$46)*'Capital Spending'!O$6*Reserve!$DW$1</f>
        <v>0</v>
      </c>
      <c r="EL43" s="58">
        <f>-SUM('Gross Plant'!$AH43:$AM43)/SUM('Gross Plant'!$AH$46:$AM$46)*'Capital Spending'!P$6*Reserve!$DW$1</f>
        <v>0</v>
      </c>
      <c r="EM43" s="58">
        <f>-SUM('Gross Plant'!$AH43:$AM43)/SUM('Gross Plant'!$AH$46:$AM$46)*'Capital Spending'!Q$6*Reserve!$DW$1</f>
        <v>0</v>
      </c>
      <c r="EN43" s="58">
        <f>-SUM('Gross Plant'!$AH43:$AM43)/SUM('Gross Plant'!$AH$46:$AM$46)*'Capital Spending'!R$6*Reserve!$DW$1</f>
        <v>0</v>
      </c>
      <c r="EO43" s="58">
        <f>-SUM('Gross Plant'!$AH43:$AM43)/SUM('Gross Plant'!$AH$46:$AM$46)*'Capital Spending'!S$6*Reserve!$DW$1</f>
        <v>0</v>
      </c>
      <c r="EP43" s="58">
        <f>-SUM('Gross Plant'!$AH43:$AM43)/SUM('Gross Plant'!$AH$46:$AM$46)*'Capital Spending'!T$6*Reserve!$DW$1</f>
        <v>0</v>
      </c>
      <c r="EQ43" s="58">
        <f>-SUM('Gross Plant'!$AH43:$AM43)/SUM('Gross Plant'!$AH$46:$AM$46)*'Capital Spending'!U$6*Reserve!$DW$1</f>
        <v>0</v>
      </c>
    </row>
    <row r="44" spans="1:147">
      <c r="A44" s="83">
        <v>39938</v>
      </c>
      <c r="B44" t="s">
        <v>206</v>
      </c>
      <c r="C44" s="51">
        <f t="shared" si="35"/>
        <v>2056104.0661538464</v>
      </c>
      <c r="D44" s="51">
        <f t="shared" si="36"/>
        <v>2305883.5300000003</v>
      </c>
      <c r="E44" s="69">
        <f>'[20]Reserve End Balances'!N38</f>
        <v>1378348.16</v>
      </c>
      <c r="F44" s="41">
        <f t="shared" si="37"/>
        <v>1532697.17</v>
      </c>
      <c r="G44" s="41">
        <f t="shared" si="38"/>
        <v>1687319.01</v>
      </c>
      <c r="H44" s="41">
        <f t="shared" si="39"/>
        <v>1841960.1400000001</v>
      </c>
      <c r="I44" s="41">
        <f t="shared" si="40"/>
        <v>1996601.27</v>
      </c>
      <c r="J44" s="41">
        <f t="shared" si="41"/>
        <v>2151242.4</v>
      </c>
      <c r="K44" s="41">
        <f t="shared" si="42"/>
        <v>2305883.5299999998</v>
      </c>
      <c r="L44" s="41">
        <f t="shared" si="43"/>
        <v>2305883.5299999998</v>
      </c>
      <c r="M44" s="41">
        <f t="shared" si="44"/>
        <v>2305883.5299999998</v>
      </c>
      <c r="N44" s="41">
        <f t="shared" si="45"/>
        <v>2305883.5299999998</v>
      </c>
      <c r="O44" s="41">
        <f t="shared" si="46"/>
        <v>2305883.5299999998</v>
      </c>
      <c r="P44" s="41">
        <f t="shared" si="47"/>
        <v>2305883.5299999998</v>
      </c>
      <c r="Q44" s="41">
        <f t="shared" si="48"/>
        <v>2305883.5299999998</v>
      </c>
      <c r="R44" s="41">
        <f t="shared" si="49"/>
        <v>2305883.5299999998</v>
      </c>
      <c r="S44" s="41">
        <f t="shared" si="50"/>
        <v>2305883.5299999998</v>
      </c>
      <c r="T44" s="41">
        <f t="shared" si="51"/>
        <v>2305883.5299999998</v>
      </c>
      <c r="U44" s="41">
        <f t="shared" si="52"/>
        <v>2305883.5299999998</v>
      </c>
      <c r="V44" s="41">
        <f t="shared" si="53"/>
        <v>2305883.5299999998</v>
      </c>
      <c r="W44" s="41">
        <f t="shared" si="54"/>
        <v>2305883.5299999998</v>
      </c>
      <c r="X44" s="41">
        <f t="shared" si="55"/>
        <v>2305883.5299999998</v>
      </c>
      <c r="Y44" s="41">
        <f t="shared" si="56"/>
        <v>2305883.5299999998</v>
      </c>
      <c r="Z44" s="41">
        <f t="shared" si="57"/>
        <v>2305883.5299999998</v>
      </c>
      <c r="AA44" s="41">
        <f t="shared" si="58"/>
        <v>2305883.5299999998</v>
      </c>
      <c r="AB44" s="41">
        <f t="shared" si="59"/>
        <v>2305883.5299999998</v>
      </c>
      <c r="AC44" s="41">
        <f t="shared" si="60"/>
        <v>2305883.5299999998</v>
      </c>
      <c r="AD44" s="41">
        <f t="shared" si="61"/>
        <v>2305883.5299999998</v>
      </c>
      <c r="AE44" s="41">
        <f t="shared" si="62"/>
        <v>2305883.5299999998</v>
      </c>
      <c r="AF44" s="41">
        <f t="shared" si="63"/>
        <v>2305883.5299999998</v>
      </c>
      <c r="AG44" s="23">
        <f t="shared" si="64"/>
        <v>2305884</v>
      </c>
      <c r="AH44" s="80">
        <f>'[25]KY Depreciation Rates_03-2'!$G41</f>
        <v>0</v>
      </c>
      <c r="AI44" s="80">
        <f>'[25]KY Depreciation Rates_03-2'!$G41</f>
        <v>0</v>
      </c>
      <c r="AJ44" s="31">
        <f>'[20]Additions (Asset and Reserve)'!AA38</f>
        <v>154349.01</v>
      </c>
      <c r="AK44" s="31">
        <f>'[20]Additions (Asset and Reserve)'!AB38</f>
        <v>154621.84</v>
      </c>
      <c r="AL44" s="31">
        <f>'[20]Additions (Asset and Reserve)'!AC38</f>
        <v>154641.13</v>
      </c>
      <c r="AM44" s="31">
        <f>'[20]Additions (Asset and Reserve)'!AD38</f>
        <v>154641.13</v>
      </c>
      <c r="AN44" s="31">
        <f>'[20]Additions (Asset and Reserve)'!AE38</f>
        <v>154641.13</v>
      </c>
      <c r="AO44" s="31">
        <f>'[20]Additions (Asset and Reserve)'!AF38</f>
        <v>154641.13</v>
      </c>
      <c r="AP44" s="41">
        <f>IF('Net Plant'!I44&gt;0,'Gross Plant'!L45*$AH44/12,0)</f>
        <v>0</v>
      </c>
      <c r="AQ44" s="41">
        <f>IF('Net Plant'!J44&gt;0,'Gross Plant'!M45*$AH44/12,0)</f>
        <v>0</v>
      </c>
      <c r="AR44" s="41">
        <f>IF('Net Plant'!K44&gt;0,'Gross Plant'!N45*$AH44/12,0)</f>
        <v>0</v>
      </c>
      <c r="AS44" s="41">
        <f>IF('Net Plant'!L44&gt;0,'Gross Plant'!O45*$AH44/12,0)</f>
        <v>0</v>
      </c>
      <c r="AT44" s="41">
        <f>IF('Net Plant'!M44&gt;0,'Gross Plant'!P45*$AH44/12,0)</f>
        <v>0</v>
      </c>
      <c r="AU44" s="41">
        <f>IF('Net Plant'!N44&gt;0,'Gross Plant'!Q45*$AH44/12,0)</f>
        <v>0</v>
      </c>
      <c r="AV44" s="41">
        <f>IF('Net Plant'!O44&gt;0,'Gross Plant'!R45*$AH44/12,0)</f>
        <v>0</v>
      </c>
      <c r="AW44" s="41">
        <f>IF('Net Plant'!P44&gt;0,'Gross Plant'!S45*$AH44/12,0)</f>
        <v>0</v>
      </c>
      <c r="AX44" s="41">
        <f>IF('Net Plant'!Q44&gt;0,'Gross Plant'!T45*$AH44/12,0)</f>
        <v>0</v>
      </c>
      <c r="AY44" s="41">
        <f>IF('Net Plant'!R44&gt;0,'Gross Plant'!U45*$AI44/12,0)</f>
        <v>0</v>
      </c>
      <c r="AZ44" s="41">
        <f>IF('Net Plant'!S44&gt;0,'Gross Plant'!V45*$AI44/12,0)</f>
        <v>0</v>
      </c>
      <c r="BA44" s="41">
        <f>IF('Net Plant'!T44&gt;0,'Gross Plant'!W45*$AI44/12,0)</f>
        <v>0</v>
      </c>
      <c r="BB44" s="41">
        <f>IF('Net Plant'!U44&gt;0,'Gross Plant'!X45*$AI44/12,0)</f>
        <v>0</v>
      </c>
      <c r="BC44" s="41">
        <f>IF('Net Plant'!V44&gt;0,'Gross Plant'!Y45*$AI44/12,0)</f>
        <v>0</v>
      </c>
      <c r="BD44" s="41">
        <f>IF('Net Plant'!W44&gt;0,'Gross Plant'!Z45*$AI44/12,0)</f>
        <v>0</v>
      </c>
      <c r="BE44" s="41">
        <f>IF('Net Plant'!X44&gt;0,'Gross Plant'!AA45*$AI44/12,0)</f>
        <v>0</v>
      </c>
      <c r="BF44" s="41">
        <f>IF('Net Plant'!Y44&gt;0,'Gross Plant'!AB45*$AI44/12,0)</f>
        <v>0</v>
      </c>
      <c r="BG44" s="41">
        <f>IF('Net Plant'!Z44&gt;0,'Gross Plant'!AC45*$AI44/12,0)</f>
        <v>0</v>
      </c>
      <c r="BH44" s="41">
        <f>IF('Net Plant'!AA44&gt;0,'Gross Plant'!AD45*$AI44/12,0)</f>
        <v>0</v>
      </c>
      <c r="BI44" s="41">
        <f>IF('Net Plant'!AB44&gt;0,'Gross Plant'!AE45*$AI44/12,0)</f>
        <v>0</v>
      </c>
      <c r="BJ44" s="41">
        <f>IF('Net Plant'!AC44&gt;0,'Gross Plant'!AF45*$AI44/12,0)</f>
        <v>0</v>
      </c>
      <c r="BK44" s="23">
        <f t="shared" si="65"/>
        <v>0</v>
      </c>
      <c r="BL44" s="41"/>
      <c r="BM44" s="31">
        <f>'[20]Retires (Asset and Reserve)'!X38</f>
        <v>0</v>
      </c>
      <c r="BN44" s="31">
        <f>'[20]Retires (Asset and Reserve)'!Y38</f>
        <v>0</v>
      </c>
      <c r="BO44" s="31">
        <f>'[20]Retires (Asset and Reserve)'!Z38</f>
        <v>0</v>
      </c>
      <c r="BP44" s="31">
        <f>'[20]Retires (Asset and Reserve)'!AA38</f>
        <v>0</v>
      </c>
      <c r="BQ44" s="31">
        <f>'[20]Retires (Asset and Reserve)'!AB38</f>
        <v>0</v>
      </c>
      <c r="BR44" s="31">
        <f>'[20]Retires (Asset and Reserve)'!AC38</f>
        <v>0</v>
      </c>
      <c r="BS44" s="31">
        <f>'Gross Plant'!BQ45</f>
        <v>0</v>
      </c>
      <c r="BT44" s="41">
        <f>'Gross Plant'!BR45</f>
        <v>0</v>
      </c>
      <c r="BU44" s="41">
        <f>'Gross Plant'!BS45</f>
        <v>0</v>
      </c>
      <c r="BV44" s="41">
        <f>'Gross Plant'!BT45</f>
        <v>0</v>
      </c>
      <c r="BW44" s="41">
        <f>'Gross Plant'!BU45</f>
        <v>0</v>
      </c>
      <c r="BX44" s="41">
        <f>'Gross Plant'!BV45</f>
        <v>0</v>
      </c>
      <c r="BY44" s="41">
        <f>'Gross Plant'!BW45</f>
        <v>0</v>
      </c>
      <c r="BZ44" s="41">
        <f>'Gross Plant'!BX45</f>
        <v>0</v>
      </c>
      <c r="CA44" s="41">
        <f>'Gross Plant'!BY45</f>
        <v>0</v>
      </c>
      <c r="CB44" s="41">
        <f>'Gross Plant'!BZ45</f>
        <v>0</v>
      </c>
      <c r="CC44" s="41">
        <f>'Gross Plant'!CA45</f>
        <v>0</v>
      </c>
      <c r="CD44" s="41">
        <f>'Gross Plant'!CB45</f>
        <v>0</v>
      </c>
      <c r="CE44" s="41">
        <f>'Gross Plant'!CC45</f>
        <v>0</v>
      </c>
      <c r="CF44" s="41">
        <f>'Gross Plant'!CD45</f>
        <v>0</v>
      </c>
      <c r="CG44" s="41">
        <f>'Gross Plant'!CE45</f>
        <v>0</v>
      </c>
      <c r="CH44" s="41">
        <f>'Gross Plant'!CF45</f>
        <v>0</v>
      </c>
      <c r="CI44" s="41">
        <f>'Gross Plant'!CG45</f>
        <v>0</v>
      </c>
      <c r="CJ44" s="41">
        <f>'Gross Plant'!CH45</f>
        <v>0</v>
      </c>
      <c r="CK44" s="41">
        <f>'Gross Plant'!CI45</f>
        <v>0</v>
      </c>
      <c r="CL44" s="41">
        <f>'Gross Plant'!CJ45</f>
        <v>0</v>
      </c>
      <c r="CM44" s="41">
        <f>'Gross Plant'!CK45</f>
        <v>0</v>
      </c>
      <c r="CN44" s="41"/>
      <c r="CO44" s="31">
        <f>'[20]Transfers (Asset and Reserve)'!Z38</f>
        <v>0</v>
      </c>
      <c r="CP44" s="31">
        <f>'[20]Transfers (Asset and Reserve)'!AA38</f>
        <v>0</v>
      </c>
      <c r="CQ44" s="31">
        <f>'[20]Transfers (Asset and Reserve)'!AB38</f>
        <v>0</v>
      </c>
      <c r="CR44" s="31">
        <f>'[20]Transfers (Asset and Reserve)'!AC38</f>
        <v>0</v>
      </c>
      <c r="CS44" s="31">
        <f>'[20]Transfers (Asset and Reserve)'!AD38</f>
        <v>0</v>
      </c>
      <c r="CT44" s="31">
        <f>'[20]Transfers (Asset and Reserve)'!AE38</f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/>
      <c r="DQ44" s="41">
        <f>[20]COR!O38</f>
        <v>0</v>
      </c>
      <c r="DR44" s="41">
        <f>[20]COR!P38</f>
        <v>0</v>
      </c>
      <c r="DS44" s="41">
        <f>[20]COR!Q38</f>
        <v>0</v>
      </c>
      <c r="DT44" s="41">
        <f>[20]COR!R38</f>
        <v>0</v>
      </c>
      <c r="DU44" s="41">
        <f>[20]COR!S38</f>
        <v>0</v>
      </c>
      <c r="DV44" s="41">
        <f>[20]COR!T38</f>
        <v>0</v>
      </c>
      <c r="DW44" s="120">
        <f>SUM('Gross Plant'!$AH44:$AM44)/SUM('Gross Plant'!$AH$46:$AM$46)*DW$46</f>
        <v>0</v>
      </c>
      <c r="DX44" s="120">
        <f>SUM('Gross Plant'!$AH44:$AM44)/SUM('Gross Plant'!$AH$46:$AM$46)*DX$46</f>
        <v>0</v>
      </c>
      <c r="DY44" s="120">
        <f>SUM('Gross Plant'!$AH44:$AM44)/SUM('Gross Plant'!$AH$46:$AM$46)*DY$46</f>
        <v>0</v>
      </c>
      <c r="DZ44" s="58">
        <f>-SUM('Gross Plant'!$AH44:$AM44)/SUM('Gross Plant'!$AH$46:$AM$46)*'Capital Spending'!D$6*Reserve!$DW$1</f>
        <v>0</v>
      </c>
      <c r="EA44" s="58">
        <f>-SUM('Gross Plant'!$AH44:$AM44)/SUM('Gross Plant'!$AH$46:$AM$46)*'Capital Spending'!E$6*Reserve!$DW$1</f>
        <v>0</v>
      </c>
      <c r="EB44" s="58">
        <f>-SUM('Gross Plant'!$AH44:$AM44)/SUM('Gross Plant'!$AH$46:$AM$46)*'Capital Spending'!F$6*Reserve!$DW$1</f>
        <v>0</v>
      </c>
      <c r="EC44" s="58">
        <f>-SUM('Gross Plant'!$AH44:$AM44)/SUM('Gross Plant'!$AH$46:$AM$46)*'Capital Spending'!G$6*Reserve!$DW$1</f>
        <v>0</v>
      </c>
      <c r="ED44" s="58">
        <f>-SUM('Gross Plant'!$AH44:$AM44)/SUM('Gross Plant'!$AH$46:$AM$46)*'Capital Spending'!H$6*Reserve!$DW$1</f>
        <v>0</v>
      </c>
      <c r="EE44" s="58">
        <f>-SUM('Gross Plant'!$AH44:$AM44)/SUM('Gross Plant'!$AH$46:$AM$46)*'Capital Spending'!I$6*Reserve!$DW$1</f>
        <v>0</v>
      </c>
      <c r="EF44" s="58">
        <f>-SUM('Gross Plant'!$AH44:$AM44)/SUM('Gross Plant'!$AH$46:$AM$46)*'Capital Spending'!J$6*Reserve!$DW$1</f>
        <v>0</v>
      </c>
      <c r="EG44" s="58">
        <f>-SUM('Gross Plant'!$AH44:$AM44)/SUM('Gross Plant'!$AH$46:$AM$46)*'Capital Spending'!K$6*Reserve!$DW$1</f>
        <v>0</v>
      </c>
      <c r="EH44" s="58">
        <f>-SUM('Gross Plant'!$AH44:$AM44)/SUM('Gross Plant'!$AH$46:$AM$46)*'Capital Spending'!L$6*Reserve!$DW$1</f>
        <v>0</v>
      </c>
      <c r="EI44" s="58">
        <f>-SUM('Gross Plant'!$AH44:$AM44)/SUM('Gross Plant'!$AH$46:$AM$46)*'Capital Spending'!M$6*Reserve!$DW$1</f>
        <v>0</v>
      </c>
      <c r="EJ44" s="58">
        <f>-SUM('Gross Plant'!$AH44:$AM44)/SUM('Gross Plant'!$AH$46:$AM$46)*'Capital Spending'!N$6*Reserve!$DW$1</f>
        <v>0</v>
      </c>
      <c r="EK44" s="58">
        <f>-SUM('Gross Plant'!$AH44:$AM44)/SUM('Gross Plant'!$AH$46:$AM$46)*'Capital Spending'!O$6*Reserve!$DW$1</f>
        <v>0</v>
      </c>
      <c r="EL44" s="58">
        <f>-SUM('Gross Plant'!$AH44:$AM44)/SUM('Gross Plant'!$AH$46:$AM$46)*'Capital Spending'!P$6*Reserve!$DW$1</f>
        <v>0</v>
      </c>
      <c r="EM44" s="58">
        <f>-SUM('Gross Plant'!$AH44:$AM44)/SUM('Gross Plant'!$AH$46:$AM$46)*'Capital Spending'!Q$6*Reserve!$DW$1</f>
        <v>0</v>
      </c>
      <c r="EN44" s="58">
        <f>-SUM('Gross Plant'!$AH44:$AM44)/SUM('Gross Plant'!$AH$46:$AM$46)*'Capital Spending'!R$6*Reserve!$DW$1</f>
        <v>0</v>
      </c>
      <c r="EO44" s="58">
        <f>-SUM('Gross Plant'!$AH44:$AM44)/SUM('Gross Plant'!$AH$46:$AM$46)*'Capital Spending'!S$6*Reserve!$DW$1</f>
        <v>0</v>
      </c>
      <c r="EP44" s="58">
        <f>-SUM('Gross Plant'!$AH44:$AM44)/SUM('Gross Plant'!$AH$46:$AM$46)*'Capital Spending'!T$6*Reserve!$DW$1</f>
        <v>0</v>
      </c>
      <c r="EQ44" s="58">
        <f>-SUM('Gross Plant'!$AH44:$AM44)/SUM('Gross Plant'!$AH$46:$AM$46)*'Capital Spending'!U$6*Reserve!$DW$1</f>
        <v>0</v>
      </c>
    </row>
    <row r="45" spans="1:147">
      <c r="A45" s="49"/>
      <c r="B45" s="34" t="s">
        <v>122</v>
      </c>
      <c r="C45" s="51">
        <f t="shared" si="35"/>
        <v>0</v>
      </c>
      <c r="D45" s="51">
        <f t="shared" si="36"/>
        <v>0</v>
      </c>
      <c r="E45" s="136">
        <v>0</v>
      </c>
      <c r="F45" s="41">
        <f t="shared" si="37"/>
        <v>0</v>
      </c>
      <c r="G45" s="41">
        <f t="shared" si="38"/>
        <v>0</v>
      </c>
      <c r="H45" s="41">
        <f t="shared" si="39"/>
        <v>0</v>
      </c>
      <c r="I45" s="41">
        <f t="shared" si="40"/>
        <v>0</v>
      </c>
      <c r="J45" s="41">
        <f t="shared" si="41"/>
        <v>0</v>
      </c>
      <c r="K45" s="41">
        <f t="shared" si="42"/>
        <v>0</v>
      </c>
      <c r="L45" s="41">
        <f t="shared" si="43"/>
        <v>0</v>
      </c>
      <c r="M45" s="41">
        <f t="shared" si="44"/>
        <v>0</v>
      </c>
      <c r="N45" s="41">
        <f t="shared" si="45"/>
        <v>0</v>
      </c>
      <c r="O45" s="41">
        <f t="shared" si="46"/>
        <v>0</v>
      </c>
      <c r="P45" s="41">
        <f t="shared" si="47"/>
        <v>0</v>
      </c>
      <c r="Q45" s="41">
        <f t="shared" si="48"/>
        <v>0</v>
      </c>
      <c r="R45" s="41">
        <f t="shared" si="49"/>
        <v>0</v>
      </c>
      <c r="S45" s="41">
        <f t="shared" si="50"/>
        <v>0</v>
      </c>
      <c r="T45" s="41">
        <f t="shared" si="51"/>
        <v>0</v>
      </c>
      <c r="U45" s="41">
        <f t="shared" si="52"/>
        <v>0</v>
      </c>
      <c r="V45" s="41">
        <f t="shared" si="53"/>
        <v>0</v>
      </c>
      <c r="W45" s="41">
        <f t="shared" si="54"/>
        <v>0</v>
      </c>
      <c r="X45" s="41">
        <f t="shared" si="55"/>
        <v>0</v>
      </c>
      <c r="Y45" s="41">
        <f t="shared" si="56"/>
        <v>0</v>
      </c>
      <c r="Z45" s="41">
        <f t="shared" si="57"/>
        <v>0</v>
      </c>
      <c r="AA45" s="41">
        <f t="shared" si="58"/>
        <v>0</v>
      </c>
      <c r="AB45" s="41">
        <f t="shared" si="59"/>
        <v>0</v>
      </c>
      <c r="AC45" s="41">
        <f t="shared" si="60"/>
        <v>0</v>
      </c>
      <c r="AD45" s="41">
        <f t="shared" si="61"/>
        <v>0</v>
      </c>
      <c r="AE45" s="41">
        <f t="shared" si="62"/>
        <v>0</v>
      </c>
      <c r="AF45" s="41">
        <f t="shared" si="63"/>
        <v>0</v>
      </c>
      <c r="AG45" s="23">
        <f t="shared" si="64"/>
        <v>0</v>
      </c>
      <c r="AH45" s="80"/>
      <c r="AI45" s="80"/>
      <c r="AJ45" s="31">
        <f>0</f>
        <v>0</v>
      </c>
      <c r="AK45" s="31">
        <f>0</f>
        <v>0</v>
      </c>
      <c r="AL45" s="31">
        <f>0</f>
        <v>0</v>
      </c>
      <c r="AM45" s="31">
        <f>0</f>
        <v>0</v>
      </c>
      <c r="AN45" s="31">
        <f>0</f>
        <v>0</v>
      </c>
      <c r="AO45" s="31">
        <f>0</f>
        <v>0</v>
      </c>
      <c r="AP45" s="41">
        <f>IF('Net Plant'!I45&gt;0,'Gross Plant'!L46*$AH45/12,0)</f>
        <v>0</v>
      </c>
      <c r="AQ45" s="41">
        <f>IF('Net Plant'!J45&gt;0,'Gross Plant'!M46*$AH45/12,0)</f>
        <v>0</v>
      </c>
      <c r="AR45" s="41">
        <f>IF('Net Plant'!K45&gt;0,'Gross Plant'!N46*$AH45/12,0)</f>
        <v>0</v>
      </c>
      <c r="AS45" s="41">
        <f>IF('Net Plant'!L45&gt;0,'Gross Plant'!O46*$AH45/12,0)</f>
        <v>0</v>
      </c>
      <c r="AT45" s="41">
        <f>IF('Net Plant'!M45&gt;0,'Gross Plant'!P46*$AH45/12,0)</f>
        <v>0</v>
      </c>
      <c r="AU45" s="41">
        <f>IF('Net Plant'!N45&gt;0,'Gross Plant'!Q46*$AH45/12,0)</f>
        <v>0</v>
      </c>
      <c r="AV45" s="41">
        <f>IF('Net Plant'!O45&gt;0,'Gross Plant'!R46*$AH45/12,0)</f>
        <v>0</v>
      </c>
      <c r="AW45" s="41">
        <f>IF('Net Plant'!P45&gt;0,'Gross Plant'!S46*$AH45/12,0)</f>
        <v>0</v>
      </c>
      <c r="AX45" s="41">
        <f>IF('Net Plant'!Q45&gt;0,'Gross Plant'!T46*$AH45/12,0)</f>
        <v>0</v>
      </c>
      <c r="AY45" s="41">
        <f>IF('Net Plant'!R45&gt;0,'Gross Plant'!U46*$AI45/12,0)</f>
        <v>0</v>
      </c>
      <c r="AZ45" s="41">
        <f>IF('Net Plant'!S45&gt;0,'Gross Plant'!V46*$AI45/12,0)</f>
        <v>0</v>
      </c>
      <c r="BA45" s="41">
        <f>IF('Net Plant'!T45&gt;0,'Gross Plant'!W46*$AI45/12,0)</f>
        <v>0</v>
      </c>
      <c r="BB45" s="41">
        <f>IF('Net Plant'!U45&gt;0,'Gross Plant'!X46*$AI45/12,0)</f>
        <v>0</v>
      </c>
      <c r="BC45" s="41">
        <f>IF('Net Plant'!V45&gt;0,'Gross Plant'!Y46*$AI45/12,0)</f>
        <v>0</v>
      </c>
      <c r="BD45" s="41">
        <f>IF('Net Plant'!W45&gt;0,'Gross Plant'!Z46*$AI45/12,0)</f>
        <v>0</v>
      </c>
      <c r="BE45" s="41">
        <f>IF('Net Plant'!X45&gt;0,'Gross Plant'!AA46*$AI45/12,0)</f>
        <v>0</v>
      </c>
      <c r="BF45" s="41">
        <f>IF('Net Plant'!Y45&gt;0,'Gross Plant'!AB46*$AI45/12,0)</f>
        <v>0</v>
      </c>
      <c r="BG45" s="41">
        <f>IF('Net Plant'!Z45&gt;0,'Gross Plant'!AC46*$AI45/12,0)</f>
        <v>0</v>
      </c>
      <c r="BH45" s="41">
        <f>IF('Net Plant'!AA45&gt;0,'Gross Plant'!AD46*$AI45/12,0)</f>
        <v>0</v>
      </c>
      <c r="BI45" s="41">
        <f>IF('Net Plant'!AB45&gt;0,'Gross Plant'!AE46*$AI45/12,0)</f>
        <v>0</v>
      </c>
      <c r="BJ45" s="41">
        <f>IF('Net Plant'!AC45&gt;0,'Gross Plant'!AF46*$AI45/12,0)</f>
        <v>0</v>
      </c>
      <c r="BK45" s="23">
        <f t="shared" si="65"/>
        <v>0</v>
      </c>
      <c r="BL45" s="41"/>
      <c r="BM45" s="31">
        <f>0</f>
        <v>0</v>
      </c>
      <c r="BN45" s="31">
        <f>0</f>
        <v>0</v>
      </c>
      <c r="BO45" s="31">
        <f>0</f>
        <v>0</v>
      </c>
      <c r="BP45" s="31">
        <f>0</f>
        <v>0</v>
      </c>
      <c r="BQ45" s="31">
        <f>0</f>
        <v>0</v>
      </c>
      <c r="BR45" s="31">
        <f>0</f>
        <v>0</v>
      </c>
      <c r="BS45" s="31">
        <f>'Gross Plant'!BQ46</f>
        <v>0</v>
      </c>
      <c r="BT45" s="41">
        <f>'Gross Plant'!BR46</f>
        <v>0</v>
      </c>
      <c r="BU45" s="41">
        <f>'Gross Plant'!BS46</f>
        <v>0</v>
      </c>
      <c r="BV45" s="41">
        <f>'Gross Plant'!BT46</f>
        <v>0</v>
      </c>
      <c r="BW45" s="41">
        <f>'Gross Plant'!BU46</f>
        <v>0</v>
      </c>
      <c r="BX45" s="41">
        <f>'Gross Plant'!BV46</f>
        <v>0</v>
      </c>
      <c r="BY45" s="41">
        <f>'Gross Plant'!BW46</f>
        <v>0</v>
      </c>
      <c r="BZ45" s="41">
        <f>'Gross Plant'!BX46</f>
        <v>0</v>
      </c>
      <c r="CA45" s="41">
        <f>'Gross Plant'!BY46</f>
        <v>0</v>
      </c>
      <c r="CB45" s="41">
        <f>'Gross Plant'!BZ46</f>
        <v>0</v>
      </c>
      <c r="CC45" s="41">
        <f>'Gross Plant'!CA46</f>
        <v>0</v>
      </c>
      <c r="CD45" s="41">
        <f>'Gross Plant'!CB46</f>
        <v>0</v>
      </c>
      <c r="CE45" s="41">
        <f>'Gross Plant'!CC46</f>
        <v>0</v>
      </c>
      <c r="CF45" s="41">
        <f>'Gross Plant'!CD46</f>
        <v>0</v>
      </c>
      <c r="CG45" s="41">
        <f>'Gross Plant'!CE46</f>
        <v>0</v>
      </c>
      <c r="CH45" s="41">
        <f>'Gross Plant'!CF46</f>
        <v>0</v>
      </c>
      <c r="CI45" s="41">
        <f>'Gross Plant'!CG46</f>
        <v>0</v>
      </c>
      <c r="CJ45" s="41">
        <f>'Gross Plant'!CH46</f>
        <v>0</v>
      </c>
      <c r="CK45" s="41">
        <f>'Gross Plant'!CI46</f>
        <v>0</v>
      </c>
      <c r="CL45" s="41">
        <f>'Gross Plant'!CJ46</f>
        <v>0</v>
      </c>
      <c r="CM45" s="41">
        <f>'Gross Plant'!CK46</f>
        <v>0</v>
      </c>
      <c r="CN45" s="41"/>
      <c r="CO45" s="31">
        <f>0</f>
        <v>0</v>
      </c>
      <c r="CP45" s="31">
        <f>0</f>
        <v>0</v>
      </c>
      <c r="CQ45" s="31">
        <f>0</f>
        <v>0</v>
      </c>
      <c r="CR45" s="31">
        <f>0</f>
        <v>0</v>
      </c>
      <c r="CS45" s="31">
        <f>0</f>
        <v>0</v>
      </c>
      <c r="CT45" s="31">
        <f>0</f>
        <v>0</v>
      </c>
      <c r="CU45" s="31">
        <v>0</v>
      </c>
      <c r="CV45" s="31">
        <v>0</v>
      </c>
      <c r="CW45" s="31">
        <v>0</v>
      </c>
      <c r="CX45" s="31">
        <v>0</v>
      </c>
      <c r="CY45" s="31">
        <v>0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41">
        <v>0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41"/>
      <c r="DQ45" s="41">
        <f>0</f>
        <v>0</v>
      </c>
      <c r="DR45" s="41">
        <f>0</f>
        <v>0</v>
      </c>
      <c r="DS45" s="41">
        <f>0</f>
        <v>0</v>
      </c>
      <c r="DT45" s="41">
        <f>0</f>
        <v>0</v>
      </c>
      <c r="DU45" s="41">
        <f>0</f>
        <v>0</v>
      </c>
      <c r="DV45" s="41">
        <f>0</f>
        <v>0</v>
      </c>
      <c r="DW45" s="120">
        <f>SUM('Gross Plant'!$AH45:$AM45)/SUM('Gross Plant'!$AH$46:$AM$46)*DW$46</f>
        <v>0</v>
      </c>
      <c r="DX45" s="120">
        <f>SUM('Gross Plant'!$AH45:$AM45)/SUM('Gross Plant'!$AH$46:$AM$46)*DX$46</f>
        <v>0</v>
      </c>
      <c r="DY45" s="120">
        <f>SUM('Gross Plant'!$AH45:$AM45)/SUM('Gross Plant'!$AH$46:$AM$46)*DY$46</f>
        <v>0</v>
      </c>
      <c r="DZ45" s="58">
        <f>-SUM('Gross Plant'!$AH45:$AM45)/SUM('Gross Plant'!$AH$46:$AM$46)*'Capital Spending'!D$6*Reserve!$DW$1</f>
        <v>0</v>
      </c>
      <c r="EA45" s="58">
        <f>-SUM('Gross Plant'!$AH45:$AM45)/SUM('Gross Plant'!$AH$46:$AM$46)*'Capital Spending'!E$6*Reserve!$DW$1</f>
        <v>0</v>
      </c>
      <c r="EB45" s="58">
        <f>-SUM('Gross Plant'!$AH45:$AM45)/SUM('Gross Plant'!$AH$46:$AM$46)*'Capital Spending'!F$6*Reserve!$DW$1</f>
        <v>0</v>
      </c>
      <c r="EC45" s="58">
        <f>-SUM('Gross Plant'!$AH45:$AM45)/SUM('Gross Plant'!$AH$46:$AM$46)*'Capital Spending'!G$6*Reserve!$DW$1</f>
        <v>0</v>
      </c>
      <c r="ED45" s="58">
        <f>-SUM('Gross Plant'!$AH45:$AM45)/SUM('Gross Plant'!$AH$46:$AM$46)*'Capital Spending'!H$6*Reserve!$DW$1</f>
        <v>0</v>
      </c>
      <c r="EE45" s="58">
        <f>-SUM('Gross Plant'!$AH45:$AM45)/SUM('Gross Plant'!$AH$46:$AM$46)*'Capital Spending'!I$6*Reserve!$DW$1</f>
        <v>0</v>
      </c>
      <c r="EF45" s="58">
        <f>-SUM('Gross Plant'!$AH45:$AM45)/SUM('Gross Plant'!$AH$46:$AM$46)*'Capital Spending'!J$6*Reserve!$DW$1</f>
        <v>0</v>
      </c>
      <c r="EG45" s="58">
        <f>-SUM('Gross Plant'!$AH45:$AM45)/SUM('Gross Plant'!$AH$46:$AM$46)*'Capital Spending'!K$6*Reserve!$DW$1</f>
        <v>0</v>
      </c>
      <c r="EH45" s="58">
        <f>-SUM('Gross Plant'!$AH45:$AM45)/SUM('Gross Plant'!$AH$46:$AM$46)*'Capital Spending'!L$6*Reserve!$DW$1</f>
        <v>0</v>
      </c>
      <c r="EI45" s="58">
        <f>-SUM('Gross Plant'!$AH45:$AM45)/SUM('Gross Plant'!$AH$46:$AM$46)*'Capital Spending'!M$6*Reserve!$DW$1</f>
        <v>0</v>
      </c>
      <c r="EJ45" s="58">
        <f>-SUM('Gross Plant'!$AH45:$AM45)/SUM('Gross Plant'!$AH$46:$AM$46)*'Capital Spending'!N$6*Reserve!$DW$1</f>
        <v>0</v>
      </c>
      <c r="EK45" s="58">
        <f>-SUM('Gross Plant'!$AH45:$AM45)/SUM('Gross Plant'!$AH$46:$AM$46)*'Capital Spending'!O$6*Reserve!$DW$1</f>
        <v>0</v>
      </c>
      <c r="EL45" s="58">
        <f>-SUM('Gross Plant'!$AH45:$AM45)/SUM('Gross Plant'!$AH$46:$AM$46)*'Capital Spending'!P$6*Reserve!$DW$1</f>
        <v>0</v>
      </c>
      <c r="EM45" s="58">
        <f>-SUM('Gross Plant'!$AH45:$AM45)/SUM('Gross Plant'!$AH$46:$AM$46)*'Capital Spending'!Q$6*Reserve!$DW$1</f>
        <v>0</v>
      </c>
      <c r="EN45" s="58">
        <f>-SUM('Gross Plant'!$AH45:$AM45)/SUM('Gross Plant'!$AH$46:$AM$46)*'Capital Spending'!R$6*Reserve!$DW$1</f>
        <v>0</v>
      </c>
      <c r="EO45" s="58">
        <f>-SUM('Gross Plant'!$AH45:$AM45)/SUM('Gross Plant'!$AH$46:$AM$46)*'Capital Spending'!S$6*Reserve!$DW$1</f>
        <v>0</v>
      </c>
      <c r="EP45" s="58">
        <f>-SUM('Gross Plant'!$AH45:$AM45)/SUM('Gross Plant'!$AH$46:$AM$46)*'Capital Spending'!T$6*Reserve!$DW$1</f>
        <v>0</v>
      </c>
      <c r="EQ45" s="58">
        <f>-SUM('Gross Plant'!$AH45:$AM45)/SUM('Gross Plant'!$AH$46:$AM$46)*'Capital Spending'!U$6*Reserve!$DW$1</f>
        <v>0</v>
      </c>
    </row>
    <row r="46" spans="1:147" s="2" customFormat="1">
      <c r="A46" s="2" t="s">
        <v>30</v>
      </c>
      <c r="B46" s="89"/>
      <c r="C46" s="27">
        <f t="shared" ref="C46:AG46" si="66">SUM(C7:C45)</f>
        <v>98676264.40232639</v>
      </c>
      <c r="D46" s="27">
        <f t="shared" si="66"/>
        <v>104694574.20532212</v>
      </c>
      <c r="E46" s="27">
        <f t="shared" si="66"/>
        <v>95480154.689999983</v>
      </c>
      <c r="F46" s="27">
        <f t="shared" si="66"/>
        <v>96670009.500000015</v>
      </c>
      <c r="G46" s="27">
        <f t="shared" si="66"/>
        <v>97860033.489999995</v>
      </c>
      <c r="H46" s="27">
        <f t="shared" si="66"/>
        <v>94509885.450000003</v>
      </c>
      <c r="I46" s="27">
        <f t="shared" si="66"/>
        <v>95676931.179999992</v>
      </c>
      <c r="J46" s="27">
        <f t="shared" si="66"/>
        <v>96844713.410000026</v>
      </c>
      <c r="K46" s="26">
        <f t="shared" si="66"/>
        <v>97884576.330000013</v>
      </c>
      <c r="L46" s="26">
        <f t="shared" si="66"/>
        <v>99464684.365871504</v>
      </c>
      <c r="M46" s="26">
        <f t="shared" si="66"/>
        <v>101053399.25751387</v>
      </c>
      <c r="N46" s="26">
        <f t="shared" si="66"/>
        <v>101320501.71825865</v>
      </c>
      <c r="O46" s="26">
        <f t="shared" si="66"/>
        <v>101741108.96439429</v>
      </c>
      <c r="P46" s="26">
        <f t="shared" si="66"/>
        <v>102008758.15747681</v>
      </c>
      <c r="Q46" s="26">
        <f t="shared" si="66"/>
        <v>102276680.7167282</v>
      </c>
      <c r="R46" s="26">
        <f t="shared" si="66"/>
        <v>102544876.64214846</v>
      </c>
      <c r="S46" s="26">
        <f t="shared" si="66"/>
        <v>102813345.93373761</v>
      </c>
      <c r="T46" s="26">
        <f t="shared" si="66"/>
        <v>103082088.59149563</v>
      </c>
      <c r="U46" s="26">
        <f t="shared" si="66"/>
        <v>103350439.13151252</v>
      </c>
      <c r="V46" s="26">
        <f t="shared" si="66"/>
        <v>103618347.70639719</v>
      </c>
      <c r="W46" s="26">
        <f t="shared" si="66"/>
        <v>103886529.64745076</v>
      </c>
      <c r="X46" s="26">
        <f t="shared" si="66"/>
        <v>104154984.9546732</v>
      </c>
      <c r="Y46" s="26">
        <f t="shared" si="66"/>
        <v>104423713.62806451</v>
      </c>
      <c r="Z46" s="26">
        <f t="shared" si="66"/>
        <v>104692715.66762471</v>
      </c>
      <c r="AA46" s="26">
        <f t="shared" si="66"/>
        <v>104961991.07335374</v>
      </c>
      <c r="AB46" s="26">
        <f t="shared" si="66"/>
        <v>105231539.84525169</v>
      </c>
      <c r="AC46" s="26">
        <f t="shared" si="66"/>
        <v>105501361.98331851</v>
      </c>
      <c r="AD46" s="26">
        <f t="shared" si="66"/>
        <v>105771457.48755421</v>
      </c>
      <c r="AE46" s="26">
        <f t="shared" si="66"/>
        <v>106041826.35795876</v>
      </c>
      <c r="AF46" s="26">
        <f t="shared" si="66"/>
        <v>106312468.59453219</v>
      </c>
      <c r="AG46" s="28">
        <f t="shared" si="66"/>
        <v>104694574</v>
      </c>
      <c r="AH46" s="35"/>
      <c r="AI46" s="35"/>
      <c r="AJ46" s="25">
        <f t="shared" ref="AJ46:BK46" si="67">SUM(AJ7:AJ45)</f>
        <v>1189854.81</v>
      </c>
      <c r="AK46" s="26">
        <f t="shared" si="67"/>
        <v>1190023.9900000002</v>
      </c>
      <c r="AL46" s="26">
        <f t="shared" si="67"/>
        <v>1178232.96</v>
      </c>
      <c r="AM46" s="26">
        <f t="shared" si="67"/>
        <v>1167045.73</v>
      </c>
      <c r="AN46" s="26">
        <f t="shared" si="67"/>
        <v>1167782.23</v>
      </c>
      <c r="AO46" s="26">
        <f t="shared" si="67"/>
        <v>1175723.0100000002</v>
      </c>
      <c r="AP46" s="26">
        <f t="shared" si="67"/>
        <v>1580108.0358715234</v>
      </c>
      <c r="AQ46" s="26">
        <f t="shared" si="67"/>
        <v>1588714.8916423596</v>
      </c>
      <c r="AR46" s="26">
        <f t="shared" si="67"/>
        <v>267102.46074477065</v>
      </c>
      <c r="AS46" s="26">
        <f t="shared" si="67"/>
        <v>420607.2461356456</v>
      </c>
      <c r="AT46" s="26">
        <f t="shared" si="67"/>
        <v>267649.19308252085</v>
      </c>
      <c r="AU46" s="26">
        <f t="shared" si="67"/>
        <v>267922.55925139599</v>
      </c>
      <c r="AV46" s="26">
        <f t="shared" si="67"/>
        <v>268195.92542027117</v>
      </c>
      <c r="AW46" s="26">
        <f t="shared" si="67"/>
        <v>268469.29158914631</v>
      </c>
      <c r="AX46" s="26">
        <f t="shared" si="67"/>
        <v>268742.65775802138</v>
      </c>
      <c r="AY46" s="26">
        <f t="shared" si="67"/>
        <v>268350.54001689656</v>
      </c>
      <c r="AZ46" s="26">
        <f t="shared" si="67"/>
        <v>267908.57488468831</v>
      </c>
      <c r="BA46" s="26">
        <f t="shared" si="67"/>
        <v>268181.94105356344</v>
      </c>
      <c r="BB46" s="26">
        <f t="shared" si="67"/>
        <v>268455.30722243857</v>
      </c>
      <c r="BC46" s="26">
        <f t="shared" si="67"/>
        <v>268728.67339131364</v>
      </c>
      <c r="BD46" s="26">
        <f t="shared" si="67"/>
        <v>269002.03956018883</v>
      </c>
      <c r="BE46" s="26">
        <f t="shared" si="67"/>
        <v>269275.40572906402</v>
      </c>
      <c r="BF46" s="26">
        <f t="shared" si="67"/>
        <v>269548.77189793909</v>
      </c>
      <c r="BG46" s="26">
        <f t="shared" si="67"/>
        <v>269822.13806681422</v>
      </c>
      <c r="BH46" s="26">
        <f t="shared" si="67"/>
        <v>270095.50423568935</v>
      </c>
      <c r="BI46" s="26">
        <f t="shared" si="67"/>
        <v>270368.87040456448</v>
      </c>
      <c r="BJ46" s="26">
        <f t="shared" si="67"/>
        <v>270642.23657343962</v>
      </c>
      <c r="BK46" s="28">
        <f t="shared" si="67"/>
        <v>3230380.0030366005</v>
      </c>
      <c r="BL46" s="3"/>
      <c r="BM46" s="25">
        <f t="shared" ref="BM46:CM46" si="68">SUM(BM7:BM45)</f>
        <v>0</v>
      </c>
      <c r="BN46" s="26">
        <f t="shared" si="68"/>
        <v>0</v>
      </c>
      <c r="BO46" s="26">
        <f t="shared" si="68"/>
        <v>-4528381</v>
      </c>
      <c r="BP46" s="26">
        <f t="shared" si="68"/>
        <v>0</v>
      </c>
      <c r="BQ46" s="26">
        <f t="shared" si="68"/>
        <v>0</v>
      </c>
      <c r="BR46" s="26">
        <f t="shared" si="68"/>
        <v>-123339.95999999999</v>
      </c>
      <c r="BS46" s="26">
        <f t="shared" si="68"/>
        <v>0</v>
      </c>
      <c r="BT46" s="26">
        <f t="shared" si="68"/>
        <v>0</v>
      </c>
      <c r="BU46" s="26">
        <f t="shared" si="68"/>
        <v>0</v>
      </c>
      <c r="BV46" s="26">
        <f t="shared" si="68"/>
        <v>0</v>
      </c>
      <c r="BW46" s="26">
        <f t="shared" si="68"/>
        <v>0</v>
      </c>
      <c r="BX46" s="26">
        <f t="shared" si="68"/>
        <v>0</v>
      </c>
      <c r="BY46" s="26">
        <f t="shared" si="68"/>
        <v>0</v>
      </c>
      <c r="BZ46" s="26">
        <f t="shared" si="68"/>
        <v>0</v>
      </c>
      <c r="CA46" s="26">
        <f t="shared" si="68"/>
        <v>0</v>
      </c>
      <c r="CB46" s="26">
        <f t="shared" si="68"/>
        <v>0</v>
      </c>
      <c r="CC46" s="26">
        <f t="shared" si="68"/>
        <v>0</v>
      </c>
      <c r="CD46" s="26">
        <f t="shared" si="68"/>
        <v>0</v>
      </c>
      <c r="CE46" s="26">
        <f t="shared" si="68"/>
        <v>0</v>
      </c>
      <c r="CF46" s="26">
        <f t="shared" si="68"/>
        <v>0</v>
      </c>
      <c r="CG46" s="26">
        <f t="shared" si="68"/>
        <v>0</v>
      </c>
      <c r="CH46" s="26">
        <f t="shared" si="68"/>
        <v>0</v>
      </c>
      <c r="CI46" s="26">
        <f t="shared" si="68"/>
        <v>0</v>
      </c>
      <c r="CJ46" s="26">
        <f t="shared" si="68"/>
        <v>0</v>
      </c>
      <c r="CK46" s="26">
        <f t="shared" si="68"/>
        <v>0</v>
      </c>
      <c r="CL46" s="26">
        <f t="shared" si="68"/>
        <v>0</v>
      </c>
      <c r="CM46" s="26">
        <f t="shared" si="68"/>
        <v>0</v>
      </c>
      <c r="CN46" s="3"/>
      <c r="CO46" s="25">
        <f t="shared" ref="CO46:DO46" si="69">SUM(CO7:CO45)</f>
        <v>0</v>
      </c>
      <c r="CP46" s="26">
        <f t="shared" si="69"/>
        <v>0</v>
      </c>
      <c r="CQ46" s="26">
        <f t="shared" si="69"/>
        <v>0</v>
      </c>
      <c r="CR46" s="26">
        <f t="shared" si="69"/>
        <v>0</v>
      </c>
      <c r="CS46" s="26">
        <f t="shared" si="69"/>
        <v>0</v>
      </c>
      <c r="CT46" s="26">
        <f t="shared" si="69"/>
        <v>-12520.13</v>
      </c>
      <c r="CU46" s="26">
        <f t="shared" si="69"/>
        <v>0</v>
      </c>
      <c r="CV46" s="26">
        <f t="shared" si="69"/>
        <v>0</v>
      </c>
      <c r="CW46" s="26">
        <f t="shared" si="69"/>
        <v>0</v>
      </c>
      <c r="CX46" s="26">
        <f t="shared" si="69"/>
        <v>0</v>
      </c>
      <c r="CY46" s="26">
        <f t="shared" si="69"/>
        <v>0</v>
      </c>
      <c r="CZ46" s="26">
        <f t="shared" si="69"/>
        <v>0</v>
      </c>
      <c r="DA46" s="26">
        <f t="shared" si="69"/>
        <v>0</v>
      </c>
      <c r="DB46" s="26">
        <f t="shared" si="69"/>
        <v>0</v>
      </c>
      <c r="DC46" s="26">
        <f t="shared" si="69"/>
        <v>0</v>
      </c>
      <c r="DD46" s="26">
        <f t="shared" si="69"/>
        <v>0</v>
      </c>
      <c r="DE46" s="26">
        <f t="shared" si="69"/>
        <v>0</v>
      </c>
      <c r="DF46" s="26">
        <f t="shared" si="69"/>
        <v>0</v>
      </c>
      <c r="DG46" s="26">
        <f t="shared" si="69"/>
        <v>0</v>
      </c>
      <c r="DH46" s="26">
        <f t="shared" si="69"/>
        <v>0</v>
      </c>
      <c r="DI46" s="26">
        <f t="shared" si="69"/>
        <v>0</v>
      </c>
      <c r="DJ46" s="26">
        <f t="shared" si="69"/>
        <v>0</v>
      </c>
      <c r="DK46" s="26">
        <f t="shared" si="69"/>
        <v>0</v>
      </c>
      <c r="DL46" s="26">
        <f t="shared" si="69"/>
        <v>0</v>
      </c>
      <c r="DM46" s="26">
        <f t="shared" si="69"/>
        <v>0</v>
      </c>
      <c r="DN46" s="26">
        <f t="shared" si="69"/>
        <v>0</v>
      </c>
      <c r="DO46" s="26">
        <f t="shared" si="69"/>
        <v>0</v>
      </c>
      <c r="DP46" s="3"/>
      <c r="DQ46" s="25">
        <f t="shared" ref="DQ46:DV46" si="70">SUM(DQ7:DQ45)</f>
        <v>0</v>
      </c>
      <c r="DR46" s="26">
        <f t="shared" si="70"/>
        <v>0</v>
      </c>
      <c r="DS46" s="26">
        <f t="shared" si="70"/>
        <v>0</v>
      </c>
      <c r="DT46" s="26">
        <f t="shared" si="70"/>
        <v>0</v>
      </c>
      <c r="DU46" s="26">
        <f t="shared" si="70"/>
        <v>0</v>
      </c>
      <c r="DV46" s="26">
        <f t="shared" si="70"/>
        <v>0</v>
      </c>
      <c r="DW46" s="26">
        <f>'[21]002 div'!B25*$DW$1*-1</f>
        <v>0</v>
      </c>
      <c r="DX46" s="26">
        <f>'[21]002 div'!C25*$DW$1*-1</f>
        <v>0</v>
      </c>
      <c r="DY46" s="26">
        <f>'[21]002 div'!D25*$DW$1*-1</f>
        <v>0</v>
      </c>
      <c r="DZ46" s="26">
        <f t="shared" ref="DZ46:EQ46" si="71">SUM(DZ7:DZ45)</f>
        <v>0</v>
      </c>
      <c r="EA46" s="26">
        <f t="shared" si="71"/>
        <v>0</v>
      </c>
      <c r="EB46" s="26">
        <f t="shared" si="71"/>
        <v>0</v>
      </c>
      <c r="EC46" s="26">
        <f t="shared" si="71"/>
        <v>0</v>
      </c>
      <c r="ED46" s="26">
        <f t="shared" si="71"/>
        <v>0</v>
      </c>
      <c r="EE46" s="26">
        <f t="shared" si="71"/>
        <v>0</v>
      </c>
      <c r="EF46" s="26">
        <f t="shared" si="71"/>
        <v>0</v>
      </c>
      <c r="EG46" s="26">
        <f t="shared" si="71"/>
        <v>0</v>
      </c>
      <c r="EH46" s="26">
        <f t="shared" si="71"/>
        <v>0</v>
      </c>
      <c r="EI46" s="26">
        <f t="shared" si="71"/>
        <v>0</v>
      </c>
      <c r="EJ46" s="26">
        <f t="shared" si="71"/>
        <v>0</v>
      </c>
      <c r="EK46" s="26">
        <f t="shared" si="71"/>
        <v>0</v>
      </c>
      <c r="EL46" s="26">
        <f t="shared" si="71"/>
        <v>0</v>
      </c>
      <c r="EM46" s="26">
        <f t="shared" si="71"/>
        <v>0</v>
      </c>
      <c r="EN46" s="26">
        <f t="shared" si="71"/>
        <v>0</v>
      </c>
      <c r="EO46" s="26">
        <f t="shared" si="71"/>
        <v>0</v>
      </c>
      <c r="EP46" s="26">
        <f t="shared" si="71"/>
        <v>0</v>
      </c>
      <c r="EQ46" s="26">
        <f t="shared" si="71"/>
        <v>0</v>
      </c>
    </row>
    <row r="47" spans="1:147" s="2" customFormat="1">
      <c r="B47" s="89"/>
      <c r="C47" s="4"/>
      <c r="D47" s="4"/>
      <c r="E47" s="76">
        <f>'[22]major ratebase items'!E13</f>
        <v>-95480154.689999998</v>
      </c>
      <c r="F47" s="76">
        <f>'[22]major ratebase items'!F13</f>
        <v>-96670009.5</v>
      </c>
      <c r="G47" s="76">
        <f>'[22]major ratebase items'!G13</f>
        <v>-97860033.489999995</v>
      </c>
      <c r="H47" s="76">
        <f>'[22]major ratebase items'!H13</f>
        <v>-94509885.450000003</v>
      </c>
      <c r="I47" s="76">
        <f>'[22]major ratebase items'!I13</f>
        <v>-95676931.180000007</v>
      </c>
      <c r="J47" s="76">
        <f>'[22]major ratebase items'!J13</f>
        <v>-96844713.409999996</v>
      </c>
      <c r="K47" s="76">
        <f>'[22]major ratebase items'!K13</f>
        <v>-97884576.329999998</v>
      </c>
      <c r="L47" s="76" t="str">
        <f>'[22]major ratebase items'!L13</f>
        <v>0</v>
      </c>
      <c r="M47" s="76" t="str">
        <f>'[22]major ratebase items'!M13</f>
        <v>0</v>
      </c>
      <c r="N47" s="76">
        <f>'[22]major ratebase items'!N13</f>
        <v>0</v>
      </c>
      <c r="O47" s="76">
        <f>'[22]major ratebase items'!O13</f>
        <v>0</v>
      </c>
      <c r="P47" s="76">
        <f>'[22]major ratebase items'!P13</f>
        <v>0</v>
      </c>
      <c r="Q47" s="76">
        <f>'[22]major ratebase items'!Q13</f>
        <v>0</v>
      </c>
      <c r="R47" s="62"/>
      <c r="S47" s="62"/>
      <c r="T47" s="62"/>
      <c r="U47" s="62"/>
      <c r="V47" s="62"/>
      <c r="W47" s="62"/>
      <c r="X47" s="62"/>
      <c r="Y47" s="3"/>
      <c r="Z47" s="3"/>
      <c r="AA47" s="3"/>
      <c r="AB47" s="3"/>
      <c r="AC47" s="3"/>
      <c r="AD47" s="3"/>
      <c r="AE47" s="3"/>
      <c r="AF47" s="3"/>
      <c r="AG47" s="3"/>
      <c r="AH47" s="35"/>
      <c r="AI47" s="35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</row>
    <row r="48" spans="1:147" s="2" customFormat="1">
      <c r="B48" s="89"/>
      <c r="C48" s="4"/>
      <c r="D48" s="4"/>
      <c r="E48" s="105">
        <f>E46+E47</f>
        <v>0</v>
      </c>
      <c r="F48" s="105">
        <f t="shared" ref="F48:Q48" si="72">F46+F47</f>
        <v>0</v>
      </c>
      <c r="G48" s="105">
        <f t="shared" si="72"/>
        <v>0</v>
      </c>
      <c r="H48" s="105">
        <f t="shared" si="72"/>
        <v>0</v>
      </c>
      <c r="I48" s="105">
        <f t="shared" si="72"/>
        <v>0</v>
      </c>
      <c r="J48" s="105">
        <f t="shared" si="72"/>
        <v>0</v>
      </c>
      <c r="K48" s="63">
        <f t="shared" si="72"/>
        <v>0</v>
      </c>
      <c r="L48" s="105">
        <f t="shared" si="72"/>
        <v>99464684.365871504</v>
      </c>
      <c r="M48" s="63">
        <f t="shared" si="72"/>
        <v>101053399.25751387</v>
      </c>
      <c r="N48" s="63">
        <f t="shared" si="72"/>
        <v>101320501.71825865</v>
      </c>
      <c r="O48" s="63">
        <f t="shared" si="72"/>
        <v>101741108.96439429</v>
      </c>
      <c r="P48" s="63">
        <f t="shared" si="72"/>
        <v>102008758.15747681</v>
      </c>
      <c r="Q48" s="63">
        <f t="shared" si="72"/>
        <v>102276680.7167282</v>
      </c>
      <c r="R48" s="62"/>
      <c r="S48" s="62"/>
      <c r="T48" s="62"/>
      <c r="U48" s="62"/>
      <c r="V48" s="62"/>
      <c r="W48" s="62"/>
      <c r="X48" s="62"/>
      <c r="Y48" s="3"/>
      <c r="Z48" s="3"/>
      <c r="AA48" s="3"/>
      <c r="AB48" s="3"/>
      <c r="AC48" s="3"/>
      <c r="AD48" s="3"/>
      <c r="AE48" s="3"/>
      <c r="AF48" s="3"/>
      <c r="AG48" s="3"/>
      <c r="AH48" s="35"/>
      <c r="AI48" s="35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</row>
    <row r="49" spans="1:147" s="2" customFormat="1">
      <c r="A49" s="2" t="s">
        <v>31</v>
      </c>
      <c r="B49" s="24"/>
      <c r="C49" s="3"/>
      <c r="D49" s="3"/>
      <c r="R49" s="62"/>
      <c r="S49" s="62"/>
      <c r="T49" s="62"/>
      <c r="U49" s="62"/>
      <c r="V49" s="62"/>
      <c r="W49" s="62"/>
      <c r="X49" s="62"/>
      <c r="Y49" s="3"/>
      <c r="Z49" s="3"/>
      <c r="AA49" s="3"/>
      <c r="AB49" s="3"/>
      <c r="AC49" s="3"/>
      <c r="AD49" s="3"/>
      <c r="AE49" s="3"/>
      <c r="AF49" s="3"/>
      <c r="AG49" s="3"/>
      <c r="AH49" s="35"/>
      <c r="AI49" s="35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</row>
    <row r="50" spans="1:147" s="2" customFormat="1">
      <c r="A50" s="49">
        <v>38900</v>
      </c>
      <c r="B50" s="32" t="s">
        <v>130</v>
      </c>
      <c r="C50" s="51">
        <f t="shared" ref="C50:C79" si="73">SUM(E50:Q50)/13</f>
        <v>0</v>
      </c>
      <c r="D50" s="51">
        <f t="shared" ref="D50:D79" si="74">SUM(T50:AF50)/13</f>
        <v>0</v>
      </c>
      <c r="E50" s="69">
        <v>0</v>
      </c>
      <c r="F50" s="41">
        <f t="shared" ref="F50:F55" si="75">E50+AJ50+BM50+CO50+DQ50</f>
        <v>0</v>
      </c>
      <c r="G50" s="41">
        <f t="shared" ref="G50:G55" si="76">F50+AK50+BN50+CP50+DR50</f>
        <v>0</v>
      </c>
      <c r="H50" s="41">
        <f t="shared" ref="H50:H55" si="77">G50+AL50+BO50+CQ50+DS50</f>
        <v>0</v>
      </c>
      <c r="I50" s="41">
        <f t="shared" ref="I50:I55" si="78">H50+AM50+BP50+CR50+DT50</f>
        <v>0</v>
      </c>
      <c r="J50" s="41">
        <f t="shared" ref="J50:J55" si="79">I50+AN50+BQ50+CS50+DU50</f>
        <v>0</v>
      </c>
      <c r="K50" s="41">
        <f t="shared" ref="K50:K55" si="80">J50+AO50+BR50+CT50+DV50</f>
        <v>0</v>
      </c>
      <c r="L50" s="41">
        <f t="shared" ref="L50:L55" si="81">K50+AP50+BS50+CU50+DW50</f>
        <v>0</v>
      </c>
      <c r="M50" s="41">
        <f t="shared" ref="M50:M55" si="82">L50+AQ50+BT50+CV50+DX50</f>
        <v>0</v>
      </c>
      <c r="N50" s="41">
        <f t="shared" ref="N50:N55" si="83">M50+AR50+BU50+CW50+DY50</f>
        <v>0</v>
      </c>
      <c r="O50" s="41">
        <f t="shared" ref="O50:O55" si="84">N50+AS50+BV50+CX50+DZ50</f>
        <v>0</v>
      </c>
      <c r="P50" s="41">
        <f t="shared" ref="P50:P55" si="85">O50+AT50+BW50+CY50+EA50</f>
        <v>0</v>
      </c>
      <c r="Q50" s="41">
        <f t="shared" ref="Q50:Q55" si="86">P50+AU50+BX50+CZ50+EB50</f>
        <v>0</v>
      </c>
      <c r="R50" s="41">
        <f t="shared" ref="R50:R55" si="87">Q50+AV50+BY50+DA50+EC50</f>
        <v>0</v>
      </c>
      <c r="S50" s="41">
        <f t="shared" ref="S50:S55" si="88">R50+AW50+BZ50+DB50+ED50</f>
        <v>0</v>
      </c>
      <c r="T50" s="41">
        <f t="shared" ref="T50:T55" si="89">S50+AX50+CA50+DC50+EE50</f>
        <v>0</v>
      </c>
      <c r="U50" s="41">
        <f t="shared" ref="U50:U55" si="90">T50+AY50+CB50+DD50+EF50</f>
        <v>0</v>
      </c>
      <c r="V50" s="41">
        <f t="shared" ref="V50:V55" si="91">U50+AZ50+CC50+DE50+EG50</f>
        <v>0</v>
      </c>
      <c r="W50" s="41">
        <f t="shared" ref="W50:W55" si="92">V50+BA50+CD50+DF50+EH50</f>
        <v>0</v>
      </c>
      <c r="X50" s="41">
        <f t="shared" ref="X50:X55" si="93">W50+BB50+CE50+DG50+EI50</f>
        <v>0</v>
      </c>
      <c r="Y50" s="41">
        <f t="shared" ref="Y50:Y55" si="94">X50+BC50+CF50+DH50+EJ50</f>
        <v>0</v>
      </c>
      <c r="Z50" s="41">
        <f t="shared" ref="Z50:Z55" si="95">Y50+BD50+CG50+DI50+EK50</f>
        <v>0</v>
      </c>
      <c r="AA50" s="41">
        <f t="shared" ref="AA50:AA55" si="96">Z50+BE50+CH50+DJ50+EL50</f>
        <v>0</v>
      </c>
      <c r="AB50" s="41">
        <f t="shared" ref="AB50:AB55" si="97">AA50+BF50+CI50+DK50+EM50</f>
        <v>0</v>
      </c>
      <c r="AC50" s="41">
        <f t="shared" ref="AC50:AC55" si="98">AB50+BG50+CJ50+DL50+EN50</f>
        <v>0</v>
      </c>
      <c r="AD50" s="41">
        <f t="shared" ref="AD50:AD55" si="99">AC50+BH50+CK50+DM50+EO50</f>
        <v>0</v>
      </c>
      <c r="AE50" s="41">
        <f t="shared" ref="AE50:AE55" si="100">AD50+BI50+CL50+DN50+EP50</f>
        <v>0</v>
      </c>
      <c r="AF50" s="41">
        <f t="shared" ref="AF50:AF55" si="101">AE50+BJ50+CM50+DO50+EQ50</f>
        <v>0</v>
      </c>
      <c r="AG50" s="22">
        <f t="shared" ref="AG50:AG55" si="102">ROUND(AVERAGE(T50:AF50),0)</f>
        <v>0</v>
      </c>
      <c r="AH50" s="80">
        <f>'[25]KY Depreciation Rates_03-2'!$G41</f>
        <v>0</v>
      </c>
      <c r="AI50" s="80">
        <f>'[25]KY Depreciation Rates_03-2'!$G41</f>
        <v>0</v>
      </c>
      <c r="AJ50" s="31">
        <f>0</f>
        <v>0</v>
      </c>
      <c r="AK50" s="31">
        <f>0</f>
        <v>0</v>
      </c>
      <c r="AL50" s="31">
        <f>0</f>
        <v>0</v>
      </c>
      <c r="AM50" s="31">
        <f>0</f>
        <v>0</v>
      </c>
      <c r="AN50" s="31">
        <f>0</f>
        <v>0</v>
      </c>
      <c r="AO50" s="31">
        <f>0</f>
        <v>0</v>
      </c>
      <c r="AP50" s="43">
        <f>IF('Net Plant'!I50&gt;0,'Gross Plant'!K50*$AH50/12,0)</f>
        <v>0</v>
      </c>
      <c r="AQ50" s="43">
        <f>IF('Net Plant'!J50&gt;0,'Gross Plant'!L50*$AH50/12,0)</f>
        <v>0</v>
      </c>
      <c r="AR50" s="43">
        <f>IF('Net Plant'!K50&gt;0,'Gross Plant'!M50*$AH50/12,0)</f>
        <v>0</v>
      </c>
      <c r="AS50" s="43">
        <f>IF('Net Plant'!L50&gt;0,'Gross Plant'!N50*$AH50/12,0)</f>
        <v>0</v>
      </c>
      <c r="AT50" s="43">
        <f>IF('Net Plant'!M50&gt;0,'Gross Plant'!O50*$AH50/12,0)</f>
        <v>0</v>
      </c>
      <c r="AU50" s="43">
        <f>IF('Net Plant'!N50&gt;0,'Gross Plant'!P50*$AH50/12,0)</f>
        <v>0</v>
      </c>
      <c r="AV50" s="43">
        <f>IF('Net Plant'!O50&gt;0,'Gross Plant'!Q50*$AH50/12,0)</f>
        <v>0</v>
      </c>
      <c r="AW50" s="43">
        <f>IF('Net Plant'!P50&gt;0,'Gross Plant'!R50*$AH50/12,0)</f>
        <v>0</v>
      </c>
      <c r="AX50" s="43">
        <f>IF('Net Plant'!Q50&gt;0,'Gross Plant'!S50*$AH50/12,0)</f>
        <v>0</v>
      </c>
      <c r="AY50" s="43">
        <f>IF('Net Plant'!R50&gt;0,'Gross Plant'!T50*$AI50/12,0)</f>
        <v>0</v>
      </c>
      <c r="AZ50" s="43">
        <f>IF('Net Plant'!S50&gt;0,'Gross Plant'!U50*$AI50/12,0)</f>
        <v>0</v>
      </c>
      <c r="BA50" s="43">
        <f>IF('Net Plant'!T50&gt;0,'Gross Plant'!V50*$AI50/12,0)</f>
        <v>0</v>
      </c>
      <c r="BB50" s="43">
        <f>IF('Net Plant'!U50&gt;0,'Gross Plant'!W50*$AI50/12,0)</f>
        <v>0</v>
      </c>
      <c r="BC50" s="43">
        <f>IF('Net Plant'!V50&gt;0,'Gross Plant'!X50*$AI50/12,0)</f>
        <v>0</v>
      </c>
      <c r="BD50" s="43">
        <f>IF('Net Plant'!W50&gt;0,'Gross Plant'!Y50*$AI50/12,0)</f>
        <v>0</v>
      </c>
      <c r="BE50" s="43">
        <f>IF('Net Plant'!X50&gt;0,'Gross Plant'!Z50*$AI50/12,0)</f>
        <v>0</v>
      </c>
      <c r="BF50" s="43">
        <f>IF('Net Plant'!Y50&gt;0,'Gross Plant'!AA50*$AI50/12,0)</f>
        <v>0</v>
      </c>
      <c r="BG50" s="43">
        <f>IF('Net Plant'!Z50&gt;0,'Gross Plant'!AB50*$AI50/12,0)</f>
        <v>0</v>
      </c>
      <c r="BH50" s="43">
        <f>IF('Net Plant'!AA50&gt;0,'Gross Plant'!AC50*$AI50/12,0)</f>
        <v>0</v>
      </c>
      <c r="BI50" s="43">
        <f>IF('Net Plant'!AB50&gt;0,'Gross Plant'!AD50*$AI50/12,0)</f>
        <v>0</v>
      </c>
      <c r="BJ50" s="43">
        <f>IF('Net Plant'!AC50&gt;0,'Gross Plant'!AE50*$AI50/12,0)</f>
        <v>0</v>
      </c>
      <c r="BK50" s="22">
        <f t="shared" ref="BK50:BK55" si="103">SUM(AY50:BJ50)</f>
        <v>0</v>
      </c>
      <c r="BL50" s="3"/>
      <c r="BM50" s="31">
        <f>0</f>
        <v>0</v>
      </c>
      <c r="BN50" s="31">
        <f>0</f>
        <v>0</v>
      </c>
      <c r="BO50" s="31">
        <f>0</f>
        <v>0</v>
      </c>
      <c r="BP50" s="31">
        <f>0</f>
        <v>0</v>
      </c>
      <c r="BQ50" s="31">
        <f>0</f>
        <v>0</v>
      </c>
      <c r="BR50" s="31">
        <f>0</f>
        <v>0</v>
      </c>
      <c r="BS50" s="31">
        <f>'Gross Plant'!BQ50</f>
        <v>0</v>
      </c>
      <c r="BT50" s="41">
        <f>'Gross Plant'!BR50</f>
        <v>0</v>
      </c>
      <c r="BU50" s="41">
        <f>'Gross Plant'!BS50</f>
        <v>0</v>
      </c>
      <c r="BV50" s="41">
        <f>'Gross Plant'!BT50</f>
        <v>0</v>
      </c>
      <c r="BW50" s="41">
        <f>'Gross Plant'!BU50</f>
        <v>0</v>
      </c>
      <c r="BX50" s="41">
        <f>'Gross Plant'!BV50</f>
        <v>0</v>
      </c>
      <c r="BY50" s="41">
        <f>'Gross Plant'!BW50</f>
        <v>0</v>
      </c>
      <c r="BZ50" s="41">
        <f>'Gross Plant'!BX50</f>
        <v>0</v>
      </c>
      <c r="CA50" s="41">
        <f>'Gross Plant'!BY50</f>
        <v>0</v>
      </c>
      <c r="CB50" s="41">
        <f>'Gross Plant'!BZ50</f>
        <v>0</v>
      </c>
      <c r="CC50" s="41">
        <f>'Gross Plant'!CA50</f>
        <v>0</v>
      </c>
      <c r="CD50" s="41">
        <f>'Gross Plant'!CB50</f>
        <v>0</v>
      </c>
      <c r="CE50" s="41">
        <f>'Gross Plant'!CC50</f>
        <v>0</v>
      </c>
      <c r="CF50" s="41">
        <f>'Gross Plant'!CD50</f>
        <v>0</v>
      </c>
      <c r="CG50" s="41">
        <f>'Gross Plant'!CE50</f>
        <v>0</v>
      </c>
      <c r="CH50" s="41">
        <f>'Gross Plant'!CF50</f>
        <v>0</v>
      </c>
      <c r="CI50" s="41">
        <f>'Gross Plant'!CG50</f>
        <v>0</v>
      </c>
      <c r="CJ50" s="41">
        <f>'Gross Plant'!CH50</f>
        <v>0</v>
      </c>
      <c r="CK50" s="41">
        <f>'Gross Plant'!CI50</f>
        <v>0</v>
      </c>
      <c r="CL50" s="41">
        <f>'Gross Plant'!CJ50</f>
        <v>0</v>
      </c>
      <c r="CM50" s="41">
        <f>'Gross Plant'!CK50</f>
        <v>0</v>
      </c>
      <c r="CN50" s="3"/>
      <c r="CO50" s="31">
        <f>0</f>
        <v>0</v>
      </c>
      <c r="CP50" s="31">
        <f>0</f>
        <v>0</v>
      </c>
      <c r="CQ50" s="31">
        <f>0</f>
        <v>0</v>
      </c>
      <c r="CR50" s="31">
        <f>0</f>
        <v>0</v>
      </c>
      <c r="CS50" s="31">
        <f>0</f>
        <v>0</v>
      </c>
      <c r="CT50" s="31">
        <f>0</f>
        <v>0</v>
      </c>
      <c r="CU50" s="31">
        <v>0</v>
      </c>
      <c r="CV50" s="31">
        <v>0</v>
      </c>
      <c r="CW50" s="31">
        <v>0</v>
      </c>
      <c r="CX50" s="42">
        <v>0</v>
      </c>
      <c r="CY50" s="31">
        <v>0</v>
      </c>
      <c r="CZ50" s="31">
        <v>0</v>
      </c>
      <c r="DA50" s="31">
        <v>0</v>
      </c>
      <c r="DB50" s="31">
        <v>0</v>
      </c>
      <c r="DC50" s="31">
        <v>0</v>
      </c>
      <c r="DD50" s="3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3"/>
      <c r="DQ50" s="41">
        <f>0</f>
        <v>0</v>
      </c>
      <c r="DR50" s="41">
        <f>0</f>
        <v>0</v>
      </c>
      <c r="DS50" s="41">
        <f>0</f>
        <v>0</v>
      </c>
      <c r="DT50" s="41">
        <f>0</f>
        <v>0</v>
      </c>
      <c r="DU50" s="41">
        <f>0</f>
        <v>0</v>
      </c>
      <c r="DV50" s="41">
        <f>0</f>
        <v>0</v>
      </c>
      <c r="DW50" s="58">
        <f>SUM('Gross Plant'!$AH50:$AM50)/SUM('Gross Plant'!$AH$80:$AM$80)*DW$80</f>
        <v>0</v>
      </c>
      <c r="DX50" s="58">
        <f>SUM('Gross Plant'!$AH50:$AM50)/SUM('Gross Plant'!$AH$80:$AM$80)*DX$80</f>
        <v>0</v>
      </c>
      <c r="DY50" s="58">
        <f>SUM('Gross Plant'!$AH50:$AM50)/SUM('Gross Plant'!$AH$80:$AM$80)*DY$80</f>
        <v>0</v>
      </c>
      <c r="DZ50" s="58">
        <f>-SUM('Gross Plant'!$AH50:$AM50)/SUM('Gross Plant'!$AH$80:$AM$80)*'Capital Spending'!D$8*Reserve!$DW$1</f>
        <v>0</v>
      </c>
      <c r="EA50" s="58">
        <f>-SUM('Gross Plant'!$AH50:$AM50)/SUM('Gross Plant'!$AH$80:$AM$80)*'Capital Spending'!E$8*Reserve!$DW$1</f>
        <v>0</v>
      </c>
      <c r="EB50" s="58">
        <f>-SUM('Gross Plant'!$AH50:$AM50)/SUM('Gross Plant'!$AH$80:$AM$80)*'Capital Spending'!F$8*Reserve!$DW$1</f>
        <v>0</v>
      </c>
      <c r="EC50" s="58">
        <f>-SUM('Gross Plant'!$AH50:$AM50)/SUM('Gross Plant'!$AH$80:$AM$80)*'Capital Spending'!G$8*Reserve!$DW$1</f>
        <v>0</v>
      </c>
      <c r="ED50" s="58">
        <f>-SUM('Gross Plant'!$AH50:$AM50)/SUM('Gross Plant'!$AH$80:$AM$80)*'Capital Spending'!H$8*Reserve!$DW$1</f>
        <v>0</v>
      </c>
      <c r="EE50" s="58">
        <f>-SUM('Gross Plant'!$AH50:$AM50)/SUM('Gross Plant'!$AH$80:$AM$80)*'Capital Spending'!I$8*Reserve!$DW$1</f>
        <v>0</v>
      </c>
      <c r="EF50" s="58">
        <f>-SUM('Gross Plant'!$AH50:$AM50)/SUM('Gross Plant'!$AH$80:$AM$80)*'Capital Spending'!J$8*Reserve!$DW$1</f>
        <v>0</v>
      </c>
      <c r="EG50" s="58">
        <f>-SUM('Gross Plant'!$AH50:$AM50)/SUM('Gross Plant'!$AH$80:$AM$80)*'Capital Spending'!K$8*Reserve!$DW$1</f>
        <v>0</v>
      </c>
      <c r="EH50" s="58">
        <f>-SUM('Gross Plant'!$AH50:$AM50)/SUM('Gross Plant'!$AH$80:$AM$80)*'Capital Spending'!L$8*Reserve!$DW$1</f>
        <v>0</v>
      </c>
      <c r="EI50" s="58">
        <f>-SUM('Gross Plant'!$AH50:$AM50)/SUM('Gross Plant'!$AH$80:$AM$80)*'Capital Spending'!M$8*Reserve!$DW$1</f>
        <v>0</v>
      </c>
      <c r="EJ50" s="58">
        <f>-SUM('Gross Plant'!$AH50:$AM50)/SUM('Gross Plant'!$AH$80:$AM$80)*'Capital Spending'!N$8*Reserve!$DW$1</f>
        <v>0</v>
      </c>
      <c r="EK50" s="58">
        <f>-SUM('Gross Plant'!$AH50:$AM50)/SUM('Gross Plant'!$AH$80:$AM$80)*'Capital Spending'!O$8*Reserve!$DW$1</f>
        <v>0</v>
      </c>
      <c r="EL50" s="58">
        <f>-SUM('Gross Plant'!$AH50:$AM50)/SUM('Gross Plant'!$AH$80:$AM$80)*'Capital Spending'!P$8*Reserve!$DW$1</f>
        <v>0</v>
      </c>
      <c r="EM50" s="58">
        <f>-SUM('Gross Plant'!$AH50:$AM50)/SUM('Gross Plant'!$AH$80:$AM$80)*'Capital Spending'!Q$8*Reserve!$DW$1</f>
        <v>0</v>
      </c>
      <c r="EN50" s="58">
        <f>-SUM('Gross Plant'!$AH50:$AM50)/SUM('Gross Plant'!$AH$80:$AM$80)*'Capital Spending'!R$8*Reserve!$DW$1</f>
        <v>0</v>
      </c>
      <c r="EO50" s="58">
        <f>-SUM('Gross Plant'!$AH50:$AM50)/SUM('Gross Plant'!$AH$80:$AM$80)*'Capital Spending'!S$8*Reserve!$DW$1</f>
        <v>0</v>
      </c>
      <c r="EP50" s="58">
        <f>-SUM('Gross Plant'!$AH50:$AM50)/SUM('Gross Plant'!$AH$80:$AM$80)*'Capital Spending'!T$8*Reserve!$DW$1</f>
        <v>0</v>
      </c>
      <c r="EQ50" s="58">
        <f>-SUM('Gross Plant'!$AH50:$AM50)/SUM('Gross Plant'!$AH$80:$AM$80)*'Capital Spending'!U$8*Reserve!$DW$1</f>
        <v>0</v>
      </c>
    </row>
    <row r="51" spans="1:147" s="2" customFormat="1">
      <c r="A51" s="49">
        <v>38910</v>
      </c>
      <c r="B51" s="32" t="s">
        <v>131</v>
      </c>
      <c r="C51" s="51">
        <f t="shared" si="73"/>
        <v>0</v>
      </c>
      <c r="D51" s="51">
        <f t="shared" si="74"/>
        <v>0</v>
      </c>
      <c r="E51" s="69">
        <v>0</v>
      </c>
      <c r="F51" s="41">
        <f t="shared" si="75"/>
        <v>0</v>
      </c>
      <c r="G51" s="41">
        <f t="shared" si="76"/>
        <v>0</v>
      </c>
      <c r="H51" s="41">
        <f t="shared" si="77"/>
        <v>0</v>
      </c>
      <c r="I51" s="41">
        <f t="shared" si="78"/>
        <v>0</v>
      </c>
      <c r="J51" s="41">
        <f t="shared" si="79"/>
        <v>0</v>
      </c>
      <c r="K51" s="41">
        <f t="shared" si="80"/>
        <v>0</v>
      </c>
      <c r="L51" s="41">
        <f t="shared" si="81"/>
        <v>0</v>
      </c>
      <c r="M51" s="41">
        <f t="shared" si="82"/>
        <v>0</v>
      </c>
      <c r="N51" s="41">
        <f t="shared" si="83"/>
        <v>0</v>
      </c>
      <c r="O51" s="41">
        <f t="shared" si="84"/>
        <v>0</v>
      </c>
      <c r="P51" s="41">
        <f t="shared" si="85"/>
        <v>0</v>
      </c>
      <c r="Q51" s="41">
        <f t="shared" si="86"/>
        <v>0</v>
      </c>
      <c r="R51" s="41">
        <f t="shared" si="87"/>
        <v>0</v>
      </c>
      <c r="S51" s="41">
        <f t="shared" si="88"/>
        <v>0</v>
      </c>
      <c r="T51" s="41">
        <f t="shared" si="89"/>
        <v>0</v>
      </c>
      <c r="U51" s="41">
        <f t="shared" si="90"/>
        <v>0</v>
      </c>
      <c r="V51" s="41">
        <f t="shared" si="91"/>
        <v>0</v>
      </c>
      <c r="W51" s="41">
        <f t="shared" si="92"/>
        <v>0</v>
      </c>
      <c r="X51" s="41">
        <f t="shared" si="93"/>
        <v>0</v>
      </c>
      <c r="Y51" s="41">
        <f t="shared" si="94"/>
        <v>0</v>
      </c>
      <c r="Z51" s="41">
        <f t="shared" si="95"/>
        <v>0</v>
      </c>
      <c r="AA51" s="41">
        <f t="shared" si="96"/>
        <v>0</v>
      </c>
      <c r="AB51" s="41">
        <f t="shared" si="97"/>
        <v>0</v>
      </c>
      <c r="AC51" s="41">
        <f t="shared" si="98"/>
        <v>0</v>
      </c>
      <c r="AD51" s="41">
        <f t="shared" si="99"/>
        <v>0</v>
      </c>
      <c r="AE51" s="41">
        <f t="shared" si="100"/>
        <v>0</v>
      </c>
      <c r="AF51" s="41">
        <f t="shared" si="101"/>
        <v>0</v>
      </c>
      <c r="AG51" s="23">
        <f t="shared" si="102"/>
        <v>0</v>
      </c>
      <c r="AH51" s="80">
        <f>'[25]KY Depreciation Rates_03-2'!$G42</f>
        <v>0</v>
      </c>
      <c r="AI51" s="80">
        <f>'[25]KY Depreciation Rates_03-2'!$G42</f>
        <v>0</v>
      </c>
      <c r="AJ51" s="31">
        <f>0</f>
        <v>0</v>
      </c>
      <c r="AK51" s="31">
        <f>0</f>
        <v>0</v>
      </c>
      <c r="AL51" s="31">
        <f>0</f>
        <v>0</v>
      </c>
      <c r="AM51" s="31">
        <f>0</f>
        <v>0</v>
      </c>
      <c r="AN51" s="31">
        <f>0</f>
        <v>0</v>
      </c>
      <c r="AO51" s="31">
        <f>0</f>
        <v>0</v>
      </c>
      <c r="AP51" s="43">
        <f>IF('Net Plant'!I51&gt;0,'Gross Plant'!K51*$AH51/12,0)</f>
        <v>0</v>
      </c>
      <c r="AQ51" s="43">
        <f>IF('Net Plant'!J51&gt;0,'Gross Plant'!L51*$AH51/12,0)</f>
        <v>0</v>
      </c>
      <c r="AR51" s="43">
        <f>IF('Net Plant'!K51&gt;0,'Gross Plant'!M51*$AH51/12,0)</f>
        <v>0</v>
      </c>
      <c r="AS51" s="43">
        <f>IF('Net Plant'!L51&gt;0,'Gross Plant'!N51*$AH51/12,0)</f>
        <v>0</v>
      </c>
      <c r="AT51" s="43">
        <f>IF('Net Plant'!M51&gt;0,'Gross Plant'!O51*$AH51/12,0)</f>
        <v>0</v>
      </c>
      <c r="AU51" s="43">
        <f>IF('Net Plant'!N51&gt;0,'Gross Plant'!P51*$AH51/12,0)</f>
        <v>0</v>
      </c>
      <c r="AV51" s="43">
        <f>IF('Net Plant'!O51&gt;0,'Gross Plant'!Q51*$AH51/12,0)</f>
        <v>0</v>
      </c>
      <c r="AW51" s="43">
        <f>IF('Net Plant'!P51&gt;0,'Gross Plant'!R51*$AH51/12,0)</f>
        <v>0</v>
      </c>
      <c r="AX51" s="43">
        <f>IF('Net Plant'!Q51&gt;0,'Gross Plant'!S51*$AH51/12,0)</f>
        <v>0</v>
      </c>
      <c r="AY51" s="43">
        <f>IF('Net Plant'!R51&gt;0,'Gross Plant'!T51*$AI51/12,0)</f>
        <v>0</v>
      </c>
      <c r="AZ51" s="43">
        <f>IF('Net Plant'!S51&gt;0,'Gross Plant'!U51*$AI51/12,0)</f>
        <v>0</v>
      </c>
      <c r="BA51" s="43">
        <f>IF('Net Plant'!T51&gt;0,'Gross Plant'!V51*$AI51/12,0)</f>
        <v>0</v>
      </c>
      <c r="BB51" s="43">
        <f>IF('Net Plant'!U51&gt;0,'Gross Plant'!W51*$AI51/12,0)</f>
        <v>0</v>
      </c>
      <c r="BC51" s="43">
        <f>IF('Net Plant'!V51&gt;0,'Gross Plant'!X51*$AI51/12,0)</f>
        <v>0</v>
      </c>
      <c r="BD51" s="43">
        <f>IF('Net Plant'!W51&gt;0,'Gross Plant'!Y51*$AI51/12,0)</f>
        <v>0</v>
      </c>
      <c r="BE51" s="43">
        <f>IF('Net Plant'!X51&gt;0,'Gross Plant'!Z51*$AI51/12,0)</f>
        <v>0</v>
      </c>
      <c r="BF51" s="43">
        <f>IF('Net Plant'!Y51&gt;0,'Gross Plant'!AA51*$AI51/12,0)</f>
        <v>0</v>
      </c>
      <c r="BG51" s="43">
        <f>IF('Net Plant'!Z51&gt;0,'Gross Plant'!AB51*$AI51/12,0)</f>
        <v>0</v>
      </c>
      <c r="BH51" s="43">
        <f>IF('Net Plant'!AA51&gt;0,'Gross Plant'!AC51*$AI51/12,0)</f>
        <v>0</v>
      </c>
      <c r="BI51" s="43">
        <f>IF('Net Plant'!AB51&gt;0,'Gross Plant'!AD51*$AI51/12,0)</f>
        <v>0</v>
      </c>
      <c r="BJ51" s="43">
        <f>IF('Net Plant'!AC51&gt;0,'Gross Plant'!AE51*$AI51/12,0)</f>
        <v>0</v>
      </c>
      <c r="BK51" s="23">
        <f t="shared" si="103"/>
        <v>0</v>
      </c>
      <c r="BL51" s="3"/>
      <c r="BM51" s="31">
        <f>0</f>
        <v>0</v>
      </c>
      <c r="BN51" s="31">
        <f>0</f>
        <v>0</v>
      </c>
      <c r="BO51" s="31">
        <f>0</f>
        <v>0</v>
      </c>
      <c r="BP51" s="31">
        <f>0</f>
        <v>0</v>
      </c>
      <c r="BQ51" s="31">
        <f>0</f>
        <v>0</v>
      </c>
      <c r="BR51" s="31">
        <f>0</f>
        <v>0</v>
      </c>
      <c r="BS51" s="31">
        <f>'Gross Plant'!BQ51</f>
        <v>0</v>
      </c>
      <c r="BT51" s="41">
        <f>'Gross Plant'!BR51</f>
        <v>0</v>
      </c>
      <c r="BU51" s="41">
        <f>'Gross Plant'!BS51</f>
        <v>0</v>
      </c>
      <c r="BV51" s="41">
        <f>'Gross Plant'!BT51</f>
        <v>0</v>
      </c>
      <c r="BW51" s="41">
        <f>'Gross Plant'!BU51</f>
        <v>0</v>
      </c>
      <c r="BX51" s="41">
        <f>'Gross Plant'!BV51</f>
        <v>0</v>
      </c>
      <c r="BY51" s="41">
        <f>'Gross Plant'!BW51</f>
        <v>0</v>
      </c>
      <c r="BZ51" s="41">
        <f>'Gross Plant'!BX51</f>
        <v>0</v>
      </c>
      <c r="CA51" s="41">
        <f>'Gross Plant'!BY51</f>
        <v>0</v>
      </c>
      <c r="CB51" s="41">
        <f>'Gross Plant'!BZ51</f>
        <v>0</v>
      </c>
      <c r="CC51" s="41">
        <f>'Gross Plant'!CA51</f>
        <v>0</v>
      </c>
      <c r="CD51" s="41">
        <f>'Gross Plant'!CB51</f>
        <v>0</v>
      </c>
      <c r="CE51" s="41">
        <f>'Gross Plant'!CC51</f>
        <v>0</v>
      </c>
      <c r="CF51" s="41">
        <f>'Gross Plant'!CD51</f>
        <v>0</v>
      </c>
      <c r="CG51" s="41">
        <f>'Gross Plant'!CE51</f>
        <v>0</v>
      </c>
      <c r="CH51" s="41">
        <f>'Gross Plant'!CF51</f>
        <v>0</v>
      </c>
      <c r="CI51" s="41">
        <f>'Gross Plant'!CG51</f>
        <v>0</v>
      </c>
      <c r="CJ51" s="41">
        <f>'Gross Plant'!CH51</f>
        <v>0</v>
      </c>
      <c r="CK51" s="41">
        <f>'Gross Plant'!CI51</f>
        <v>0</v>
      </c>
      <c r="CL51" s="41">
        <f>'Gross Plant'!CJ51</f>
        <v>0</v>
      </c>
      <c r="CM51" s="41">
        <f>'Gross Plant'!CK51</f>
        <v>0</v>
      </c>
      <c r="CN51" s="3"/>
      <c r="CO51" s="31">
        <f>0</f>
        <v>0</v>
      </c>
      <c r="CP51" s="31">
        <f>0</f>
        <v>0</v>
      </c>
      <c r="CQ51" s="31">
        <f>0</f>
        <v>0</v>
      </c>
      <c r="CR51" s="31">
        <f>0</f>
        <v>0</v>
      </c>
      <c r="CS51" s="31">
        <f>0</f>
        <v>0</v>
      </c>
      <c r="CT51" s="31">
        <f>0</f>
        <v>0</v>
      </c>
      <c r="CU51" s="31">
        <v>0</v>
      </c>
      <c r="CV51" s="31">
        <v>0</v>
      </c>
      <c r="CW51" s="31">
        <v>0</v>
      </c>
      <c r="CX51" s="42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0</v>
      </c>
      <c r="DP51" s="3"/>
      <c r="DQ51" s="41">
        <f>0</f>
        <v>0</v>
      </c>
      <c r="DR51" s="41">
        <f>0</f>
        <v>0</v>
      </c>
      <c r="DS51" s="41">
        <f>0</f>
        <v>0</v>
      </c>
      <c r="DT51" s="41">
        <f>0</f>
        <v>0</v>
      </c>
      <c r="DU51" s="41">
        <f>0</f>
        <v>0</v>
      </c>
      <c r="DV51" s="41">
        <f>0</f>
        <v>0</v>
      </c>
      <c r="DW51" s="58">
        <f>SUM('Gross Plant'!$AH51:$AM51)/SUM('Gross Plant'!$AH$80:$AM$80)*DW$80</f>
        <v>0</v>
      </c>
      <c r="DX51" s="58">
        <f>SUM('Gross Plant'!$AH51:$AM51)/SUM('Gross Plant'!$AH$80:$AM$80)*DX$80</f>
        <v>0</v>
      </c>
      <c r="DY51" s="58">
        <f>SUM('Gross Plant'!$AH51:$AM51)/SUM('Gross Plant'!$AH$80:$AM$80)*DY$80</f>
        <v>0</v>
      </c>
      <c r="DZ51" s="58">
        <f>-SUM('Gross Plant'!$AH51:$AM51)/SUM('Gross Plant'!$AH$80:$AM$80)*'Capital Spending'!D$8*Reserve!$DW$1</f>
        <v>0</v>
      </c>
      <c r="EA51" s="58">
        <f>-SUM('Gross Plant'!$AH51:$AM51)/SUM('Gross Plant'!$AH$80:$AM$80)*'Capital Spending'!E$8*Reserve!$DW$1</f>
        <v>0</v>
      </c>
      <c r="EB51" s="58">
        <f>-SUM('Gross Plant'!$AH51:$AM51)/SUM('Gross Plant'!$AH$80:$AM$80)*'Capital Spending'!F$8*Reserve!$DW$1</f>
        <v>0</v>
      </c>
      <c r="EC51" s="58">
        <f>-SUM('Gross Plant'!$AH51:$AM51)/SUM('Gross Plant'!$AH$80:$AM$80)*'Capital Spending'!G$8*Reserve!$DW$1</f>
        <v>0</v>
      </c>
      <c r="ED51" s="58">
        <f>-SUM('Gross Plant'!$AH51:$AM51)/SUM('Gross Plant'!$AH$80:$AM$80)*'Capital Spending'!H$8*Reserve!$DW$1</f>
        <v>0</v>
      </c>
      <c r="EE51" s="58">
        <f>-SUM('Gross Plant'!$AH51:$AM51)/SUM('Gross Plant'!$AH$80:$AM$80)*'Capital Spending'!I$8*Reserve!$DW$1</f>
        <v>0</v>
      </c>
      <c r="EF51" s="58">
        <f>-SUM('Gross Plant'!$AH51:$AM51)/SUM('Gross Plant'!$AH$80:$AM$80)*'Capital Spending'!J$8*Reserve!$DW$1</f>
        <v>0</v>
      </c>
      <c r="EG51" s="58">
        <f>-SUM('Gross Plant'!$AH51:$AM51)/SUM('Gross Plant'!$AH$80:$AM$80)*'Capital Spending'!K$8*Reserve!$DW$1</f>
        <v>0</v>
      </c>
      <c r="EH51" s="58">
        <f>-SUM('Gross Plant'!$AH51:$AM51)/SUM('Gross Plant'!$AH$80:$AM$80)*'Capital Spending'!L$8*Reserve!$DW$1</f>
        <v>0</v>
      </c>
      <c r="EI51" s="58">
        <f>-SUM('Gross Plant'!$AH51:$AM51)/SUM('Gross Plant'!$AH$80:$AM$80)*'Capital Spending'!M$8*Reserve!$DW$1</f>
        <v>0</v>
      </c>
      <c r="EJ51" s="58">
        <f>-SUM('Gross Plant'!$AH51:$AM51)/SUM('Gross Plant'!$AH$80:$AM$80)*'Capital Spending'!N$8*Reserve!$DW$1</f>
        <v>0</v>
      </c>
      <c r="EK51" s="58">
        <f>-SUM('Gross Plant'!$AH51:$AM51)/SUM('Gross Plant'!$AH$80:$AM$80)*'Capital Spending'!O$8*Reserve!$DW$1</f>
        <v>0</v>
      </c>
      <c r="EL51" s="58">
        <f>-SUM('Gross Plant'!$AH51:$AM51)/SUM('Gross Plant'!$AH$80:$AM$80)*'Capital Spending'!P$8*Reserve!$DW$1</f>
        <v>0</v>
      </c>
      <c r="EM51" s="58">
        <f>-SUM('Gross Plant'!$AH51:$AM51)/SUM('Gross Plant'!$AH$80:$AM$80)*'Capital Spending'!Q$8*Reserve!$DW$1</f>
        <v>0</v>
      </c>
      <c r="EN51" s="58">
        <f>-SUM('Gross Plant'!$AH51:$AM51)/SUM('Gross Plant'!$AH$80:$AM$80)*'Capital Spending'!R$8*Reserve!$DW$1</f>
        <v>0</v>
      </c>
      <c r="EO51" s="58">
        <f>-SUM('Gross Plant'!$AH51:$AM51)/SUM('Gross Plant'!$AH$80:$AM$80)*'Capital Spending'!S$8*Reserve!$DW$1</f>
        <v>0</v>
      </c>
      <c r="EP51" s="58">
        <f>-SUM('Gross Plant'!$AH51:$AM51)/SUM('Gross Plant'!$AH$80:$AM$80)*'Capital Spending'!T$8*Reserve!$DW$1</f>
        <v>0</v>
      </c>
      <c r="EQ51" s="58">
        <f>-SUM('Gross Plant'!$AH51:$AM51)/SUM('Gross Plant'!$AH$80:$AM$80)*'Capital Spending'!U$8*Reserve!$DW$1</f>
        <v>0</v>
      </c>
    </row>
    <row r="52" spans="1:147" s="2" customFormat="1">
      <c r="A52" s="49">
        <v>39000</v>
      </c>
      <c r="B52" s="32" t="s">
        <v>10</v>
      </c>
      <c r="C52" s="51">
        <f t="shared" si="73"/>
        <v>1416352.7632746543</v>
      </c>
      <c r="D52" s="51">
        <f t="shared" si="74"/>
        <v>1894620.2404075009</v>
      </c>
      <c r="E52" s="69">
        <f>'[20]Reserve End Balances'!N103</f>
        <v>1217142.6100000001</v>
      </c>
      <c r="F52" s="41">
        <f t="shared" si="75"/>
        <v>1250913.4600000002</v>
      </c>
      <c r="G52" s="41">
        <f t="shared" si="76"/>
        <v>1284684.3100000003</v>
      </c>
      <c r="H52" s="41">
        <f t="shared" si="77"/>
        <v>1318455.1600000004</v>
      </c>
      <c r="I52" s="41">
        <f t="shared" si="78"/>
        <v>1352226.0100000005</v>
      </c>
      <c r="J52" s="41">
        <f t="shared" si="79"/>
        <v>1385996.8600000006</v>
      </c>
      <c r="K52" s="41">
        <f t="shared" si="80"/>
        <v>1419767.7100000007</v>
      </c>
      <c r="L52" s="41">
        <f t="shared" si="81"/>
        <v>1451424.5453605007</v>
      </c>
      <c r="M52" s="41">
        <f t="shared" si="82"/>
        <v>1483081.3807210007</v>
      </c>
      <c r="N52" s="41">
        <f t="shared" si="83"/>
        <v>1514738.2160815008</v>
      </c>
      <c r="O52" s="41">
        <f t="shared" si="84"/>
        <v>1546395.0514420008</v>
      </c>
      <c r="P52" s="41">
        <f t="shared" si="85"/>
        <v>1578051.8868025008</v>
      </c>
      <c r="Q52" s="41">
        <f t="shared" si="86"/>
        <v>1609708.7221630008</v>
      </c>
      <c r="R52" s="41">
        <f t="shared" si="87"/>
        <v>1641365.5575235009</v>
      </c>
      <c r="S52" s="41">
        <f t="shared" si="88"/>
        <v>1673022.3928840009</v>
      </c>
      <c r="T52" s="41">
        <f t="shared" si="89"/>
        <v>1704679.2282445009</v>
      </c>
      <c r="U52" s="41">
        <f t="shared" si="90"/>
        <v>1736336.063605001</v>
      </c>
      <c r="V52" s="41">
        <f t="shared" si="91"/>
        <v>1767992.898965501</v>
      </c>
      <c r="W52" s="41">
        <f t="shared" si="92"/>
        <v>1799649.734326001</v>
      </c>
      <c r="X52" s="41">
        <f t="shared" si="93"/>
        <v>1831306.5696865011</v>
      </c>
      <c r="Y52" s="41">
        <f t="shared" si="94"/>
        <v>1862963.4050470011</v>
      </c>
      <c r="Z52" s="41">
        <f t="shared" si="95"/>
        <v>1894620.2404075011</v>
      </c>
      <c r="AA52" s="41">
        <f t="shared" si="96"/>
        <v>1926277.0757680011</v>
      </c>
      <c r="AB52" s="41">
        <f t="shared" si="97"/>
        <v>1957933.9111285012</v>
      </c>
      <c r="AC52" s="41">
        <f t="shared" si="98"/>
        <v>1989590.7464890012</v>
      </c>
      <c r="AD52" s="41">
        <f t="shared" si="99"/>
        <v>2021247.5818495012</v>
      </c>
      <c r="AE52" s="41">
        <f t="shared" si="100"/>
        <v>2052904.4172100013</v>
      </c>
      <c r="AF52" s="41">
        <f t="shared" si="101"/>
        <v>2084561.2525705013</v>
      </c>
      <c r="AG52" s="23">
        <f t="shared" si="102"/>
        <v>1894620</v>
      </c>
      <c r="AH52" s="80">
        <f>'[25]KY Depreciation Rates_03-2'!$G43</f>
        <v>3.0099999999999998E-2</v>
      </c>
      <c r="AI52" s="80">
        <f>'[25]KY Depreciation Rates_03-2'!$G43</f>
        <v>3.0099999999999998E-2</v>
      </c>
      <c r="AJ52" s="31">
        <f>'[20]Additions (Asset and Reserve)'!AA103</f>
        <v>33770.85</v>
      </c>
      <c r="AK52" s="31">
        <f>'[20]Additions (Asset and Reserve)'!AB103</f>
        <v>33770.85</v>
      </c>
      <c r="AL52" s="31">
        <f>'[20]Additions (Asset and Reserve)'!AC103</f>
        <v>33770.85</v>
      </c>
      <c r="AM52" s="31">
        <f>'[20]Additions (Asset and Reserve)'!AD103</f>
        <v>33770.85</v>
      </c>
      <c r="AN52" s="31">
        <f>'[20]Additions (Asset and Reserve)'!AE103</f>
        <v>33770.85</v>
      </c>
      <c r="AO52" s="31">
        <f>'[20]Additions (Asset and Reserve)'!AF103</f>
        <v>33770.85</v>
      </c>
      <c r="AP52" s="43">
        <f>IF('Net Plant'!I52&gt;0,'Gross Plant'!K52*$AH52/12,0)</f>
        <v>31656.835360499997</v>
      </c>
      <c r="AQ52" s="43">
        <f>IF('Net Plant'!J52&gt;0,'Gross Plant'!L52*$AH52/12,0)</f>
        <v>31656.835360499997</v>
      </c>
      <c r="AR52" s="43">
        <f>IF('Net Plant'!K52&gt;0,'Gross Plant'!M52*$AH52/12,0)</f>
        <v>31656.835360499997</v>
      </c>
      <c r="AS52" s="43">
        <f>IF('Net Plant'!L52&gt;0,'Gross Plant'!N52*$AH52/12,0)</f>
        <v>31656.835360499997</v>
      </c>
      <c r="AT52" s="43">
        <f>IF('Net Plant'!M52&gt;0,'Gross Plant'!O52*$AH52/12,0)</f>
        <v>31656.835360499997</v>
      </c>
      <c r="AU52" s="43">
        <f>IF('Net Plant'!N52&gt;0,'Gross Plant'!P52*$AH52/12,0)</f>
        <v>31656.835360499997</v>
      </c>
      <c r="AV52" s="43">
        <f>IF('Net Plant'!O52&gt;0,'Gross Plant'!Q52*$AH52/12,0)</f>
        <v>31656.835360499997</v>
      </c>
      <c r="AW52" s="43">
        <f>IF('Net Plant'!P52&gt;0,'Gross Plant'!R52*$AH52/12,0)</f>
        <v>31656.835360499997</v>
      </c>
      <c r="AX52" s="43">
        <f>IF('Net Plant'!Q52&gt;0,'Gross Plant'!S52*$AH52/12,0)</f>
        <v>31656.835360499997</v>
      </c>
      <c r="AY52" s="43">
        <f>IF('Net Plant'!R52&gt;0,'Gross Plant'!U52*$AI52/12,0)</f>
        <v>31656.835360499997</v>
      </c>
      <c r="AZ52" s="43">
        <f>IF('Net Plant'!S52&gt;0,'Gross Plant'!V52*$AI52/12,0)</f>
        <v>31656.835360499997</v>
      </c>
      <c r="BA52" s="43">
        <f>IF('Net Plant'!T52&gt;0,'Gross Plant'!W52*$AI52/12,0)</f>
        <v>31656.835360499997</v>
      </c>
      <c r="BB52" s="43">
        <f>IF('Net Plant'!U52&gt;0,'Gross Plant'!X52*$AI52/12,0)</f>
        <v>31656.835360499997</v>
      </c>
      <c r="BC52" s="43">
        <f>IF('Net Plant'!V52&gt;0,'Gross Plant'!Y52*$AI52/12,0)</f>
        <v>31656.835360499997</v>
      </c>
      <c r="BD52" s="43">
        <f>IF('Net Plant'!W52&gt;0,'Gross Plant'!Z52*$AI52/12,0)</f>
        <v>31656.835360499997</v>
      </c>
      <c r="BE52" s="43">
        <f>IF('Net Plant'!X52&gt;0,'Gross Plant'!AA52*$AI52/12,0)</f>
        <v>31656.835360499997</v>
      </c>
      <c r="BF52" s="43">
        <f>IF('Net Plant'!Y52&gt;0,'Gross Plant'!AB52*$AI52/12,0)</f>
        <v>31656.835360499997</v>
      </c>
      <c r="BG52" s="43">
        <f>IF('Net Plant'!Z52&gt;0,'Gross Plant'!AC52*$AI52/12,0)</f>
        <v>31656.835360499997</v>
      </c>
      <c r="BH52" s="43">
        <f>IF('Net Plant'!AA52&gt;0,'Gross Plant'!AD52*$AI52/12,0)</f>
        <v>31656.835360499997</v>
      </c>
      <c r="BI52" s="43">
        <f>IF('Net Plant'!AB52&gt;0,'Gross Plant'!AE52*$AI52/12,0)</f>
        <v>31656.835360499997</v>
      </c>
      <c r="BJ52" s="43">
        <f>IF('Net Plant'!AC52&gt;0,'Gross Plant'!AF52*$AI52/12,0)</f>
        <v>31656.835360499997</v>
      </c>
      <c r="BK52" s="23">
        <f t="shared" si="103"/>
        <v>379882.0243259999</v>
      </c>
      <c r="BL52" s="3"/>
      <c r="BM52" s="31">
        <f>'[20]Retires (Asset and Reserve)'!X103</f>
        <v>0</v>
      </c>
      <c r="BN52" s="31">
        <f>'[20]Retires (Asset and Reserve)'!Y103</f>
        <v>0</v>
      </c>
      <c r="BO52" s="31">
        <f>'[20]Retires (Asset and Reserve)'!Z103</f>
        <v>0</v>
      </c>
      <c r="BP52" s="31">
        <f>'[20]Retires (Asset and Reserve)'!AA103</f>
        <v>0</v>
      </c>
      <c r="BQ52" s="31">
        <f>'[20]Retires (Asset and Reserve)'!AB103</f>
        <v>0</v>
      </c>
      <c r="BR52" s="31">
        <f>'[20]Retires (Asset and Reserve)'!AC103</f>
        <v>0</v>
      </c>
      <c r="BS52" s="31">
        <f>'Gross Plant'!BQ52</f>
        <v>0</v>
      </c>
      <c r="BT52" s="41">
        <f>'Gross Plant'!BR52</f>
        <v>0</v>
      </c>
      <c r="BU52" s="41">
        <f>'Gross Plant'!BS52</f>
        <v>0</v>
      </c>
      <c r="BV52" s="41">
        <f>'Gross Plant'!BT52</f>
        <v>0</v>
      </c>
      <c r="BW52" s="41">
        <f>'Gross Plant'!BU52</f>
        <v>0</v>
      </c>
      <c r="BX52" s="41">
        <f>'Gross Plant'!BV52</f>
        <v>0</v>
      </c>
      <c r="BY52" s="41">
        <f>'Gross Plant'!BW52</f>
        <v>0</v>
      </c>
      <c r="BZ52" s="41">
        <f>'Gross Plant'!BX52</f>
        <v>0</v>
      </c>
      <c r="CA52" s="41">
        <f>'Gross Plant'!BY52</f>
        <v>0</v>
      </c>
      <c r="CB52" s="41">
        <f>'Gross Plant'!BZ52</f>
        <v>0</v>
      </c>
      <c r="CC52" s="41">
        <f>'Gross Plant'!CA52</f>
        <v>0</v>
      </c>
      <c r="CD52" s="41">
        <f>'Gross Plant'!CB52</f>
        <v>0</v>
      </c>
      <c r="CE52" s="41">
        <f>'Gross Plant'!CC52</f>
        <v>0</v>
      </c>
      <c r="CF52" s="41">
        <f>'Gross Plant'!CD52</f>
        <v>0</v>
      </c>
      <c r="CG52" s="41">
        <f>'Gross Plant'!CE52</f>
        <v>0</v>
      </c>
      <c r="CH52" s="41">
        <f>'Gross Plant'!CF52</f>
        <v>0</v>
      </c>
      <c r="CI52" s="41">
        <f>'Gross Plant'!CG52</f>
        <v>0</v>
      </c>
      <c r="CJ52" s="41">
        <f>'Gross Plant'!CH52</f>
        <v>0</v>
      </c>
      <c r="CK52" s="41">
        <f>'Gross Plant'!CI52</f>
        <v>0</v>
      </c>
      <c r="CL52" s="41">
        <f>'Gross Plant'!CJ52</f>
        <v>0</v>
      </c>
      <c r="CM52" s="41">
        <f>'Gross Plant'!CK52</f>
        <v>0</v>
      </c>
      <c r="CN52" s="3"/>
      <c r="CO52" s="31">
        <f>'[20]Transfers (Asset and Reserve)'!Z103</f>
        <v>0</v>
      </c>
      <c r="CP52" s="31">
        <f>'[20]Transfers (Asset and Reserve)'!AA103</f>
        <v>0</v>
      </c>
      <c r="CQ52" s="31">
        <f>'[20]Transfers (Asset and Reserve)'!AB103</f>
        <v>0</v>
      </c>
      <c r="CR52" s="31">
        <f>'[20]Transfers (Asset and Reserve)'!AC103</f>
        <v>0</v>
      </c>
      <c r="CS52" s="31">
        <f>'[20]Transfers (Asset and Reserve)'!AD103</f>
        <v>0</v>
      </c>
      <c r="CT52" s="31">
        <f>'[20]Transfers (Asset and Reserve)'!AE103</f>
        <v>0</v>
      </c>
      <c r="CU52" s="31">
        <v>0</v>
      </c>
      <c r="CV52" s="31">
        <v>0</v>
      </c>
      <c r="CW52" s="31">
        <v>0</v>
      </c>
      <c r="CX52" s="42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3"/>
      <c r="DQ52" s="41">
        <f>[20]COR!O103</f>
        <v>0</v>
      </c>
      <c r="DR52" s="41">
        <f>[20]COR!P103</f>
        <v>0</v>
      </c>
      <c r="DS52" s="41">
        <f>[20]COR!Q103</f>
        <v>0</v>
      </c>
      <c r="DT52" s="41">
        <f>[20]COR!R103</f>
        <v>0</v>
      </c>
      <c r="DU52" s="41">
        <f>[20]COR!S103</f>
        <v>0</v>
      </c>
      <c r="DV52" s="41">
        <f>[20]COR!T103</f>
        <v>0</v>
      </c>
      <c r="DW52" s="58">
        <f>SUM('Gross Plant'!$AH52:$AM52)/SUM('Gross Plant'!$AH$80:$AM$80)*DW$80</f>
        <v>0</v>
      </c>
      <c r="DX52" s="58">
        <f>SUM('Gross Plant'!$AH52:$AM52)/SUM('Gross Plant'!$AH$80:$AM$80)*DX$80</f>
        <v>0</v>
      </c>
      <c r="DY52" s="58">
        <f>SUM('Gross Plant'!$AH52:$AM52)/SUM('Gross Plant'!$AH$80:$AM$80)*DY$80</f>
        <v>0</v>
      </c>
      <c r="DZ52" s="58">
        <f>-SUM('Gross Plant'!$AH52:$AM52)/SUM('Gross Plant'!$AH$80:$AM$80)*'Capital Spending'!D$8*Reserve!$DW$1</f>
        <v>0</v>
      </c>
      <c r="EA52" s="58">
        <f>-SUM('Gross Plant'!$AH52:$AM52)/SUM('Gross Plant'!$AH$80:$AM$80)*'Capital Spending'!E$8*Reserve!$DW$1</f>
        <v>0</v>
      </c>
      <c r="EB52" s="58">
        <f>-SUM('Gross Plant'!$AH52:$AM52)/SUM('Gross Plant'!$AH$80:$AM$80)*'Capital Spending'!F$8*Reserve!$DW$1</f>
        <v>0</v>
      </c>
      <c r="EC52" s="58">
        <f>-SUM('Gross Plant'!$AH52:$AM52)/SUM('Gross Plant'!$AH$80:$AM$80)*'Capital Spending'!G$8*Reserve!$DW$1</f>
        <v>0</v>
      </c>
      <c r="ED52" s="58">
        <f>-SUM('Gross Plant'!$AH52:$AM52)/SUM('Gross Plant'!$AH$80:$AM$80)*'Capital Spending'!H$8*Reserve!$DW$1</f>
        <v>0</v>
      </c>
      <c r="EE52" s="58">
        <f>-SUM('Gross Plant'!$AH52:$AM52)/SUM('Gross Plant'!$AH$80:$AM$80)*'Capital Spending'!I$8*Reserve!$DW$1</f>
        <v>0</v>
      </c>
      <c r="EF52" s="58">
        <f>-SUM('Gross Plant'!$AH52:$AM52)/SUM('Gross Plant'!$AH$80:$AM$80)*'Capital Spending'!J$8*Reserve!$DW$1</f>
        <v>0</v>
      </c>
      <c r="EG52" s="58">
        <f>-SUM('Gross Plant'!$AH52:$AM52)/SUM('Gross Plant'!$AH$80:$AM$80)*'Capital Spending'!K$8*Reserve!$DW$1</f>
        <v>0</v>
      </c>
      <c r="EH52" s="58">
        <f>-SUM('Gross Plant'!$AH52:$AM52)/SUM('Gross Plant'!$AH$80:$AM$80)*'Capital Spending'!L$8*Reserve!$DW$1</f>
        <v>0</v>
      </c>
      <c r="EI52" s="58">
        <f>-SUM('Gross Plant'!$AH52:$AM52)/SUM('Gross Plant'!$AH$80:$AM$80)*'Capital Spending'!M$8*Reserve!$DW$1</f>
        <v>0</v>
      </c>
      <c r="EJ52" s="58">
        <f>-SUM('Gross Plant'!$AH52:$AM52)/SUM('Gross Plant'!$AH$80:$AM$80)*'Capital Spending'!N$8*Reserve!$DW$1</f>
        <v>0</v>
      </c>
      <c r="EK52" s="58">
        <f>-SUM('Gross Plant'!$AH52:$AM52)/SUM('Gross Plant'!$AH$80:$AM$80)*'Capital Spending'!O$8*Reserve!$DW$1</f>
        <v>0</v>
      </c>
      <c r="EL52" s="58">
        <f>-SUM('Gross Plant'!$AH52:$AM52)/SUM('Gross Plant'!$AH$80:$AM$80)*'Capital Spending'!P$8*Reserve!$DW$1</f>
        <v>0</v>
      </c>
      <c r="EM52" s="58">
        <f>-SUM('Gross Plant'!$AH52:$AM52)/SUM('Gross Plant'!$AH$80:$AM$80)*'Capital Spending'!Q$8*Reserve!$DW$1</f>
        <v>0</v>
      </c>
      <c r="EN52" s="58">
        <f>-SUM('Gross Plant'!$AH52:$AM52)/SUM('Gross Plant'!$AH$80:$AM$80)*'Capital Spending'!R$8*Reserve!$DW$1</f>
        <v>0</v>
      </c>
      <c r="EO52" s="58">
        <f>-SUM('Gross Plant'!$AH52:$AM52)/SUM('Gross Plant'!$AH$80:$AM$80)*'Capital Spending'!S$8*Reserve!$DW$1</f>
        <v>0</v>
      </c>
      <c r="EP52" s="58">
        <f>-SUM('Gross Plant'!$AH52:$AM52)/SUM('Gross Plant'!$AH$80:$AM$80)*'Capital Spending'!T$8*Reserve!$DW$1</f>
        <v>0</v>
      </c>
      <c r="EQ52" s="58">
        <f>-SUM('Gross Plant'!$AH52:$AM52)/SUM('Gross Plant'!$AH$80:$AM$80)*'Capital Spending'!U$8*Reserve!$DW$1</f>
        <v>0</v>
      </c>
    </row>
    <row r="53" spans="1:147" s="2" customFormat="1">
      <c r="A53" s="49">
        <v>39009</v>
      </c>
      <c r="B53" s="32" t="s">
        <v>11</v>
      </c>
      <c r="C53" s="51">
        <f t="shared" si="73"/>
        <v>1543296.3558197112</v>
      </c>
      <c r="D53" s="51">
        <f t="shared" si="74"/>
        <v>1660006.7654687499</v>
      </c>
      <c r="E53" s="69">
        <f>'[20]Reserve End Balances'!N104</f>
        <v>1491699</v>
      </c>
      <c r="F53" s="41">
        <f t="shared" si="75"/>
        <v>1500652.39</v>
      </c>
      <c r="G53" s="41">
        <f t="shared" si="76"/>
        <v>1509605.7799999998</v>
      </c>
      <c r="H53" s="41">
        <f t="shared" si="77"/>
        <v>1518559.1699999997</v>
      </c>
      <c r="I53" s="41">
        <f t="shared" si="78"/>
        <v>1527512.5599999996</v>
      </c>
      <c r="J53" s="41">
        <f t="shared" si="79"/>
        <v>1536465.9499999995</v>
      </c>
      <c r="K53" s="41">
        <f t="shared" si="80"/>
        <v>1545419.3399999994</v>
      </c>
      <c r="L53" s="41">
        <f t="shared" si="81"/>
        <v>1553058.5016979161</v>
      </c>
      <c r="M53" s="41">
        <f t="shared" si="82"/>
        <v>1560697.6633958328</v>
      </c>
      <c r="N53" s="41">
        <f t="shared" si="83"/>
        <v>1568336.8250937494</v>
      </c>
      <c r="O53" s="41">
        <f t="shared" si="84"/>
        <v>1575975.9867916661</v>
      </c>
      <c r="P53" s="41">
        <f t="shared" si="85"/>
        <v>1583615.1484895828</v>
      </c>
      <c r="Q53" s="41">
        <f t="shared" si="86"/>
        <v>1591254.3101874995</v>
      </c>
      <c r="R53" s="41">
        <f t="shared" si="87"/>
        <v>1598893.4718854162</v>
      </c>
      <c r="S53" s="41">
        <f t="shared" si="88"/>
        <v>1606532.6335833329</v>
      </c>
      <c r="T53" s="41">
        <f t="shared" si="89"/>
        <v>1614171.7952812496</v>
      </c>
      <c r="U53" s="41">
        <f t="shared" si="90"/>
        <v>1621810.9569791663</v>
      </c>
      <c r="V53" s="41">
        <f t="shared" si="91"/>
        <v>1629450.1186770829</v>
      </c>
      <c r="W53" s="41">
        <f t="shared" si="92"/>
        <v>1637089.2803749996</v>
      </c>
      <c r="X53" s="41">
        <f t="shared" si="93"/>
        <v>1644728.4420729163</v>
      </c>
      <c r="Y53" s="41">
        <f t="shared" si="94"/>
        <v>1652367.603770833</v>
      </c>
      <c r="Z53" s="41">
        <f t="shared" si="95"/>
        <v>1660006.7654687497</v>
      </c>
      <c r="AA53" s="41">
        <f t="shared" si="96"/>
        <v>1667645.9271666664</v>
      </c>
      <c r="AB53" s="41">
        <f t="shared" si="97"/>
        <v>1675285.0888645831</v>
      </c>
      <c r="AC53" s="41">
        <f t="shared" si="98"/>
        <v>1682924.2505624997</v>
      </c>
      <c r="AD53" s="41">
        <f t="shared" si="99"/>
        <v>1690563.4122604164</v>
      </c>
      <c r="AE53" s="41">
        <f t="shared" si="100"/>
        <v>1698202.5739583331</v>
      </c>
      <c r="AF53" s="41">
        <f t="shared" si="101"/>
        <v>1705841.7356562498</v>
      </c>
      <c r="AG53" s="23">
        <f t="shared" si="102"/>
        <v>1660007</v>
      </c>
      <c r="AH53" s="80">
        <f>'[25]KY Depreciation Rates_03-2'!$G44</f>
        <v>3.2500000000000001E-2</v>
      </c>
      <c r="AI53" s="80">
        <f>'[25]KY Depreciation Rates_03-2'!$G44</f>
        <v>3.2500000000000001E-2</v>
      </c>
      <c r="AJ53" s="31">
        <f>'[20]Additions (Asset and Reserve)'!AA104</f>
        <v>8953.39</v>
      </c>
      <c r="AK53" s="31">
        <f>'[20]Additions (Asset and Reserve)'!AB104</f>
        <v>8953.39</v>
      </c>
      <c r="AL53" s="31">
        <f>'[20]Additions (Asset and Reserve)'!AC104</f>
        <v>8953.39</v>
      </c>
      <c r="AM53" s="31">
        <f>'[20]Additions (Asset and Reserve)'!AD104</f>
        <v>8953.39</v>
      </c>
      <c r="AN53" s="31">
        <f>'[20]Additions (Asset and Reserve)'!AE104</f>
        <v>8953.39</v>
      </c>
      <c r="AO53" s="31">
        <f>'[20]Additions (Asset and Reserve)'!AF104</f>
        <v>8953.39</v>
      </c>
      <c r="AP53" s="43">
        <f>IF('Net Plant'!I53&gt;0,'Gross Plant'!K53*$AH53/12,0)</f>
        <v>7639.1616979166656</v>
      </c>
      <c r="AQ53" s="43">
        <f>IF('Net Plant'!J53&gt;0,'Gross Plant'!L53*$AH53/12,0)</f>
        <v>7639.1616979166656</v>
      </c>
      <c r="AR53" s="43">
        <f>IF('Net Plant'!K53&gt;0,'Gross Plant'!M53*$AH53/12,0)</f>
        <v>7639.1616979166656</v>
      </c>
      <c r="AS53" s="43">
        <f>IF('Net Plant'!L53&gt;0,'Gross Plant'!N53*$AH53/12,0)</f>
        <v>7639.1616979166656</v>
      </c>
      <c r="AT53" s="43">
        <f>IF('Net Plant'!M53&gt;0,'Gross Plant'!O53*$AH53/12,0)</f>
        <v>7639.1616979166656</v>
      </c>
      <c r="AU53" s="43">
        <f>IF('Net Plant'!N53&gt;0,'Gross Plant'!P53*$AH53/12,0)</f>
        <v>7639.1616979166656</v>
      </c>
      <c r="AV53" s="43">
        <f>IF('Net Plant'!O53&gt;0,'Gross Plant'!Q53*$AH53/12,0)</f>
        <v>7639.1616979166656</v>
      </c>
      <c r="AW53" s="43">
        <f>IF('Net Plant'!P53&gt;0,'Gross Plant'!R53*$AH53/12,0)</f>
        <v>7639.1616979166656</v>
      </c>
      <c r="AX53" s="43">
        <f>IF('Net Plant'!Q53&gt;0,'Gross Plant'!S53*$AH53/12,0)</f>
        <v>7639.1616979166656</v>
      </c>
      <c r="AY53" s="43">
        <f>IF('Net Plant'!R53&gt;0,'Gross Plant'!U53*$AI53/12,0)</f>
        <v>7639.1616979166656</v>
      </c>
      <c r="AZ53" s="43">
        <f>IF('Net Plant'!S53&gt;0,'Gross Plant'!V53*$AI53/12,0)</f>
        <v>7639.1616979166656</v>
      </c>
      <c r="BA53" s="43">
        <f>IF('Net Plant'!T53&gt;0,'Gross Plant'!W53*$AI53/12,0)</f>
        <v>7639.1616979166656</v>
      </c>
      <c r="BB53" s="43">
        <f>IF('Net Plant'!U53&gt;0,'Gross Plant'!X53*$AI53/12,0)</f>
        <v>7639.1616979166656</v>
      </c>
      <c r="BC53" s="43">
        <f>IF('Net Plant'!V53&gt;0,'Gross Plant'!Y53*$AI53/12,0)</f>
        <v>7639.1616979166656</v>
      </c>
      <c r="BD53" s="43">
        <f>IF('Net Plant'!W53&gt;0,'Gross Plant'!Z53*$AI53/12,0)</f>
        <v>7639.1616979166656</v>
      </c>
      <c r="BE53" s="43">
        <f>IF('Net Plant'!X53&gt;0,'Gross Plant'!AA53*$AI53/12,0)</f>
        <v>7639.1616979166656</v>
      </c>
      <c r="BF53" s="43">
        <f>IF('Net Plant'!Y53&gt;0,'Gross Plant'!AB53*$AI53/12,0)</f>
        <v>7639.1616979166656</v>
      </c>
      <c r="BG53" s="43">
        <f>IF('Net Plant'!Z53&gt;0,'Gross Plant'!AC53*$AI53/12,0)</f>
        <v>7639.1616979166656</v>
      </c>
      <c r="BH53" s="43">
        <f>IF('Net Plant'!AA53&gt;0,'Gross Plant'!AD53*$AI53/12,0)</f>
        <v>7639.1616979166656</v>
      </c>
      <c r="BI53" s="43">
        <f>IF('Net Plant'!AB53&gt;0,'Gross Plant'!AE53*$AI53/12,0)</f>
        <v>7639.1616979166656</v>
      </c>
      <c r="BJ53" s="43">
        <f>IF('Net Plant'!AC53&gt;0,'Gross Plant'!AF53*$AI53/12,0)</f>
        <v>7639.1616979166656</v>
      </c>
      <c r="BK53" s="23">
        <f t="shared" si="103"/>
        <v>91669.940375000006</v>
      </c>
      <c r="BL53" s="3"/>
      <c r="BM53" s="31">
        <f>'[20]Retires (Asset and Reserve)'!X104</f>
        <v>0</v>
      </c>
      <c r="BN53" s="31">
        <f>'[20]Retires (Asset and Reserve)'!Y104</f>
        <v>0</v>
      </c>
      <c r="BO53" s="31">
        <f>'[20]Retires (Asset and Reserve)'!Z104</f>
        <v>0</v>
      </c>
      <c r="BP53" s="31">
        <f>'[20]Retires (Asset and Reserve)'!AA104</f>
        <v>0</v>
      </c>
      <c r="BQ53" s="31">
        <f>'[20]Retires (Asset and Reserve)'!AB104</f>
        <v>0</v>
      </c>
      <c r="BR53" s="31">
        <f>'[20]Retires (Asset and Reserve)'!AC104</f>
        <v>0</v>
      </c>
      <c r="BS53" s="31">
        <f>'Gross Plant'!BQ53</f>
        <v>0</v>
      </c>
      <c r="BT53" s="41">
        <f>'Gross Plant'!BR53</f>
        <v>0</v>
      </c>
      <c r="BU53" s="41">
        <f>'Gross Plant'!BS53</f>
        <v>0</v>
      </c>
      <c r="BV53" s="41">
        <f>'Gross Plant'!BT53</f>
        <v>0</v>
      </c>
      <c r="BW53" s="41">
        <f>'Gross Plant'!BU53</f>
        <v>0</v>
      </c>
      <c r="BX53" s="41">
        <f>'Gross Plant'!BV53</f>
        <v>0</v>
      </c>
      <c r="BY53" s="41">
        <f>'Gross Plant'!BW53</f>
        <v>0</v>
      </c>
      <c r="BZ53" s="41">
        <f>'Gross Plant'!BX53</f>
        <v>0</v>
      </c>
      <c r="CA53" s="41">
        <f>'Gross Plant'!BY53</f>
        <v>0</v>
      </c>
      <c r="CB53" s="41">
        <f>'Gross Plant'!BZ53</f>
        <v>0</v>
      </c>
      <c r="CC53" s="41">
        <f>'Gross Plant'!CA53</f>
        <v>0</v>
      </c>
      <c r="CD53" s="41">
        <f>'Gross Plant'!CB53</f>
        <v>0</v>
      </c>
      <c r="CE53" s="41">
        <f>'Gross Plant'!CC53</f>
        <v>0</v>
      </c>
      <c r="CF53" s="41">
        <f>'Gross Plant'!CD53</f>
        <v>0</v>
      </c>
      <c r="CG53" s="41">
        <f>'Gross Plant'!CE53</f>
        <v>0</v>
      </c>
      <c r="CH53" s="41">
        <f>'Gross Plant'!CF53</f>
        <v>0</v>
      </c>
      <c r="CI53" s="41">
        <f>'Gross Plant'!CG53</f>
        <v>0</v>
      </c>
      <c r="CJ53" s="41">
        <f>'Gross Plant'!CH53</f>
        <v>0</v>
      </c>
      <c r="CK53" s="41">
        <f>'Gross Plant'!CI53</f>
        <v>0</v>
      </c>
      <c r="CL53" s="41">
        <f>'Gross Plant'!CJ53</f>
        <v>0</v>
      </c>
      <c r="CM53" s="41">
        <f>'Gross Plant'!CK53</f>
        <v>0</v>
      </c>
      <c r="CN53" s="3"/>
      <c r="CO53" s="31">
        <f>'[20]Transfers (Asset and Reserve)'!Z104</f>
        <v>0</v>
      </c>
      <c r="CP53" s="31">
        <f>'[20]Transfers (Asset and Reserve)'!AA104</f>
        <v>0</v>
      </c>
      <c r="CQ53" s="31">
        <f>'[20]Transfers (Asset and Reserve)'!AB104</f>
        <v>0</v>
      </c>
      <c r="CR53" s="31">
        <f>'[20]Transfers (Asset and Reserve)'!AC104</f>
        <v>0</v>
      </c>
      <c r="CS53" s="31">
        <f>'[20]Transfers (Asset and Reserve)'!AD104</f>
        <v>0</v>
      </c>
      <c r="CT53" s="31">
        <f>'[20]Transfers (Asset and Reserve)'!AE104</f>
        <v>0</v>
      </c>
      <c r="CU53" s="31">
        <v>0</v>
      </c>
      <c r="CV53" s="31">
        <v>0</v>
      </c>
      <c r="CW53" s="31">
        <v>0</v>
      </c>
      <c r="CX53" s="42">
        <v>0</v>
      </c>
      <c r="CY53" s="31">
        <v>0</v>
      </c>
      <c r="CZ53" s="31">
        <v>0</v>
      </c>
      <c r="DA53" s="31">
        <v>0</v>
      </c>
      <c r="DB53" s="31">
        <v>0</v>
      </c>
      <c r="DC53" s="31">
        <v>0</v>
      </c>
      <c r="DD53" s="3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3"/>
      <c r="DQ53" s="41">
        <f>[20]COR!O104</f>
        <v>0</v>
      </c>
      <c r="DR53" s="41">
        <f>[20]COR!P104</f>
        <v>0</v>
      </c>
      <c r="DS53" s="41">
        <f>[20]COR!Q104</f>
        <v>0</v>
      </c>
      <c r="DT53" s="41">
        <f>[20]COR!R104</f>
        <v>0</v>
      </c>
      <c r="DU53" s="41">
        <f>[20]COR!S104</f>
        <v>0</v>
      </c>
      <c r="DV53" s="41">
        <f>[20]COR!T104</f>
        <v>0</v>
      </c>
      <c r="DW53" s="58">
        <f>SUM('Gross Plant'!$AH53:$AM53)/SUM('Gross Plant'!$AH$80:$AM$80)*DW$80</f>
        <v>0</v>
      </c>
      <c r="DX53" s="58">
        <f>SUM('Gross Plant'!$AH53:$AM53)/SUM('Gross Plant'!$AH$80:$AM$80)*DX$80</f>
        <v>0</v>
      </c>
      <c r="DY53" s="58">
        <f>SUM('Gross Plant'!$AH53:$AM53)/SUM('Gross Plant'!$AH$80:$AM$80)*DY$80</f>
        <v>0</v>
      </c>
      <c r="DZ53" s="58">
        <f>-SUM('Gross Plant'!$AH53:$AM53)/SUM('Gross Plant'!$AH$80:$AM$80)*'Capital Spending'!D$8*Reserve!$DW$1</f>
        <v>0</v>
      </c>
      <c r="EA53" s="58">
        <f>-SUM('Gross Plant'!$AH53:$AM53)/SUM('Gross Plant'!$AH$80:$AM$80)*'Capital Spending'!E$8*Reserve!$DW$1</f>
        <v>0</v>
      </c>
      <c r="EB53" s="58">
        <f>-SUM('Gross Plant'!$AH53:$AM53)/SUM('Gross Plant'!$AH$80:$AM$80)*'Capital Spending'!F$8*Reserve!$DW$1</f>
        <v>0</v>
      </c>
      <c r="EC53" s="58">
        <f>-SUM('Gross Plant'!$AH53:$AM53)/SUM('Gross Plant'!$AH$80:$AM$80)*'Capital Spending'!G$8*Reserve!$DW$1</f>
        <v>0</v>
      </c>
      <c r="ED53" s="58">
        <f>-SUM('Gross Plant'!$AH53:$AM53)/SUM('Gross Plant'!$AH$80:$AM$80)*'Capital Spending'!H$8*Reserve!$DW$1</f>
        <v>0</v>
      </c>
      <c r="EE53" s="58">
        <f>-SUM('Gross Plant'!$AH53:$AM53)/SUM('Gross Plant'!$AH$80:$AM$80)*'Capital Spending'!I$8*Reserve!$DW$1</f>
        <v>0</v>
      </c>
      <c r="EF53" s="58">
        <f>-SUM('Gross Plant'!$AH53:$AM53)/SUM('Gross Plant'!$AH$80:$AM$80)*'Capital Spending'!J$8*Reserve!$DW$1</f>
        <v>0</v>
      </c>
      <c r="EG53" s="58">
        <f>-SUM('Gross Plant'!$AH53:$AM53)/SUM('Gross Plant'!$AH$80:$AM$80)*'Capital Spending'!K$8*Reserve!$DW$1</f>
        <v>0</v>
      </c>
      <c r="EH53" s="58">
        <f>-SUM('Gross Plant'!$AH53:$AM53)/SUM('Gross Plant'!$AH$80:$AM$80)*'Capital Spending'!L$8*Reserve!$DW$1</f>
        <v>0</v>
      </c>
      <c r="EI53" s="58">
        <f>-SUM('Gross Plant'!$AH53:$AM53)/SUM('Gross Plant'!$AH$80:$AM$80)*'Capital Spending'!M$8*Reserve!$DW$1</f>
        <v>0</v>
      </c>
      <c r="EJ53" s="58">
        <f>-SUM('Gross Plant'!$AH53:$AM53)/SUM('Gross Plant'!$AH$80:$AM$80)*'Capital Spending'!N$8*Reserve!$DW$1</f>
        <v>0</v>
      </c>
      <c r="EK53" s="58">
        <f>-SUM('Gross Plant'!$AH53:$AM53)/SUM('Gross Plant'!$AH$80:$AM$80)*'Capital Spending'!O$8*Reserve!$DW$1</f>
        <v>0</v>
      </c>
      <c r="EL53" s="58">
        <f>-SUM('Gross Plant'!$AH53:$AM53)/SUM('Gross Plant'!$AH$80:$AM$80)*'Capital Spending'!P$8*Reserve!$DW$1</f>
        <v>0</v>
      </c>
      <c r="EM53" s="58">
        <f>-SUM('Gross Plant'!$AH53:$AM53)/SUM('Gross Plant'!$AH$80:$AM$80)*'Capital Spending'!Q$8*Reserve!$DW$1</f>
        <v>0</v>
      </c>
      <c r="EN53" s="58">
        <f>-SUM('Gross Plant'!$AH53:$AM53)/SUM('Gross Plant'!$AH$80:$AM$80)*'Capital Spending'!R$8*Reserve!$DW$1</f>
        <v>0</v>
      </c>
      <c r="EO53" s="58">
        <f>-SUM('Gross Plant'!$AH53:$AM53)/SUM('Gross Plant'!$AH$80:$AM$80)*'Capital Spending'!S$8*Reserve!$DW$1</f>
        <v>0</v>
      </c>
      <c r="EP53" s="58">
        <f>-SUM('Gross Plant'!$AH53:$AM53)/SUM('Gross Plant'!$AH$80:$AM$80)*'Capital Spending'!T$8*Reserve!$DW$1</f>
        <v>0</v>
      </c>
      <c r="EQ53" s="58">
        <f>-SUM('Gross Plant'!$AH53:$AM53)/SUM('Gross Plant'!$AH$80:$AM$80)*'Capital Spending'!U$8*Reserve!$DW$1</f>
        <v>0</v>
      </c>
    </row>
    <row r="54" spans="1:147" s="2" customFormat="1">
      <c r="A54" s="49">
        <v>39010</v>
      </c>
      <c r="B54" s="32" t="s">
        <v>132</v>
      </c>
      <c r="C54" s="51">
        <f t="shared" si="73"/>
        <v>2356589.6862157737</v>
      </c>
      <c r="D54" s="51">
        <f t="shared" si="74"/>
        <v>2982734.9956626217</v>
      </c>
      <c r="E54" s="69">
        <f>'[20]Reserve End Balances'!N105</f>
        <v>2159833.04</v>
      </c>
      <c r="F54" s="41">
        <f t="shared" si="75"/>
        <v>2190595.89</v>
      </c>
      <c r="G54" s="41">
        <f t="shared" si="76"/>
        <v>2221360.7400000002</v>
      </c>
      <c r="H54" s="41">
        <f t="shared" si="77"/>
        <v>2252136.7100000004</v>
      </c>
      <c r="I54" s="41">
        <f t="shared" si="78"/>
        <v>2284254.1200000006</v>
      </c>
      <c r="J54" s="41">
        <f t="shared" si="79"/>
        <v>2316390.3700000006</v>
      </c>
      <c r="K54" s="41">
        <f t="shared" si="80"/>
        <v>2360764.4000000004</v>
      </c>
      <c r="L54" s="41">
        <f t="shared" si="81"/>
        <v>2391689.0901343338</v>
      </c>
      <c r="M54" s="41">
        <f t="shared" si="82"/>
        <v>2423866.3565245857</v>
      </c>
      <c r="N54" s="41">
        <f t="shared" si="83"/>
        <v>2456897.3419460831</v>
      </c>
      <c r="O54" s="41">
        <f t="shared" si="84"/>
        <v>2490381.6857435387</v>
      </c>
      <c r="P54" s="41">
        <f t="shared" si="85"/>
        <v>2525435.9729352607</v>
      </c>
      <c r="Q54" s="41">
        <f t="shared" si="86"/>
        <v>2562060.2035212498</v>
      </c>
      <c r="R54" s="41">
        <f t="shared" si="87"/>
        <v>2600254.3775015054</v>
      </c>
      <c r="S54" s="41">
        <f t="shared" si="88"/>
        <v>2640018.494876028</v>
      </c>
      <c r="T54" s="41">
        <f t="shared" si="89"/>
        <v>2681352.5556448172</v>
      </c>
      <c r="U54" s="41">
        <f t="shared" si="90"/>
        <v>2725826.5032021399</v>
      </c>
      <c r="V54" s="41">
        <f t="shared" si="91"/>
        <v>2771870.3941537291</v>
      </c>
      <c r="W54" s="41">
        <f t="shared" si="92"/>
        <v>2819484.2284995853</v>
      </c>
      <c r="X54" s="41">
        <f t="shared" si="93"/>
        <v>2868668.006239708</v>
      </c>
      <c r="Y54" s="41">
        <f t="shared" si="94"/>
        <v>2919421.7273740978</v>
      </c>
      <c r="Z54" s="41">
        <f t="shared" si="95"/>
        <v>2971745.3919027541</v>
      </c>
      <c r="AA54" s="41">
        <f t="shared" si="96"/>
        <v>3025638.9998256774</v>
      </c>
      <c r="AB54" s="41">
        <f t="shared" si="97"/>
        <v>3081102.5511428672</v>
      </c>
      <c r="AC54" s="41">
        <f t="shared" si="98"/>
        <v>3138136.045854324</v>
      </c>
      <c r="AD54" s="41">
        <f t="shared" si="99"/>
        <v>3196739.4839600474</v>
      </c>
      <c r="AE54" s="41">
        <f t="shared" si="100"/>
        <v>3256912.8654600377</v>
      </c>
      <c r="AF54" s="41">
        <f t="shared" si="101"/>
        <v>3318656.1903542946</v>
      </c>
      <c r="AG54" s="23">
        <f t="shared" si="102"/>
        <v>2982735</v>
      </c>
      <c r="AH54" s="80">
        <f>'[25]KY Depreciation Rates_03-2'!$G45</f>
        <v>3.0099999999999998E-2</v>
      </c>
      <c r="AI54" s="80">
        <f>'[25]KY Depreciation Rates_03-2'!$G45</f>
        <v>3.0099999999999998E-2</v>
      </c>
      <c r="AJ54" s="31">
        <f>'[20]Additions (Asset and Reserve)'!AA105</f>
        <v>30762.85</v>
      </c>
      <c r="AK54" s="31">
        <f>'[20]Additions (Asset and Reserve)'!AB105</f>
        <v>30764.85</v>
      </c>
      <c r="AL54" s="31">
        <f>'[20]Additions (Asset and Reserve)'!AC105</f>
        <v>30775.97</v>
      </c>
      <c r="AM54" s="31">
        <f>'[20]Additions (Asset and Reserve)'!AD105</f>
        <v>32117.41</v>
      </c>
      <c r="AN54" s="31">
        <f>'[20]Additions (Asset and Reserve)'!AE105</f>
        <v>32136.25</v>
      </c>
      <c r="AO54" s="31">
        <f>'[20]Additions (Asset and Reserve)'!AF105</f>
        <v>33463.15</v>
      </c>
      <c r="AP54" s="43">
        <f>IF('Net Plant'!I54&gt;0,'Gross Plant'!K54*$AH54/12,0)</f>
        <v>30924.690134333334</v>
      </c>
      <c r="AQ54" s="43">
        <f>IF('Net Plant'!J54&gt;0,'Gross Plant'!L54*$AH54/12,0)</f>
        <v>32177.266390251738</v>
      </c>
      <c r="AR54" s="43">
        <f>IF('Net Plant'!K54&gt;0,'Gross Plant'!M54*$AH54/12,0)</f>
        <v>33030.985421497426</v>
      </c>
      <c r="AS54" s="43">
        <f>IF('Net Plant'!L54&gt;0,'Gross Plant'!N54*$AH54/12,0)</f>
        <v>33484.34379745552</v>
      </c>
      <c r="AT54" s="43">
        <f>IF('Net Plant'!M54&gt;0,'Gross Plant'!O54*$AH54/12,0)</f>
        <v>35054.287191722258</v>
      </c>
      <c r="AU54" s="43">
        <f>IF('Net Plant'!N54&gt;0,'Gross Plant'!P54*$AH54/12,0)</f>
        <v>36624.230585988997</v>
      </c>
      <c r="AV54" s="43">
        <f>IF('Net Plant'!O54&gt;0,'Gross Plant'!Q54*$AH54/12,0)</f>
        <v>38194.173980255742</v>
      </c>
      <c r="AW54" s="43">
        <f>IF('Net Plant'!P54&gt;0,'Gross Plant'!R54*$AH54/12,0)</f>
        <v>39764.117374522481</v>
      </c>
      <c r="AX54" s="43">
        <f>IF('Net Plant'!Q54&gt;0,'Gross Plant'!S54*$AH54/12,0)</f>
        <v>41334.060768789219</v>
      </c>
      <c r="AY54" s="43">
        <f>IF('Net Plant'!R54&gt;0,'Gross Plant'!U54*$AI54/12,0)</f>
        <v>44473.947557322703</v>
      </c>
      <c r="AZ54" s="43">
        <f>IF('Net Plant'!S54&gt;0,'Gross Plant'!V54*$AI54/12,0)</f>
        <v>46043.890951589448</v>
      </c>
      <c r="BA54" s="43">
        <f>IF('Net Plant'!T54&gt;0,'Gross Plant'!W54*$AI54/12,0)</f>
        <v>47613.834345856187</v>
      </c>
      <c r="BB54" s="43">
        <f>IF('Net Plant'!U54&gt;0,'Gross Plant'!X54*$AI54/12,0)</f>
        <v>49183.777740122932</v>
      </c>
      <c r="BC54" s="43">
        <f>IF('Net Plant'!V54&gt;0,'Gross Plant'!Y54*$AI54/12,0)</f>
        <v>50753.721134389671</v>
      </c>
      <c r="BD54" s="43">
        <f>IF('Net Plant'!W54&gt;0,'Gross Plant'!Z54*$AI54/12,0)</f>
        <v>52323.664528656423</v>
      </c>
      <c r="BE54" s="43">
        <f>IF('Net Plant'!X54&gt;0,'Gross Plant'!AA54*$AI54/12,0)</f>
        <v>53893.607922923169</v>
      </c>
      <c r="BF54" s="43">
        <f>IF('Net Plant'!Y54&gt;0,'Gross Plant'!AB54*$AI54/12,0)</f>
        <v>55463.551317189907</v>
      </c>
      <c r="BG54" s="43">
        <f>IF('Net Plant'!Z54&gt;0,'Gross Plant'!AC54*$AI54/12,0)</f>
        <v>57033.494711456653</v>
      </c>
      <c r="BH54" s="43">
        <f>IF('Net Plant'!AA54&gt;0,'Gross Plant'!AD54*$AI54/12,0)</f>
        <v>58603.438105723391</v>
      </c>
      <c r="BI54" s="43">
        <f>IF('Net Plant'!AB54&gt;0,'Gross Plant'!AE54*$AI54/12,0)</f>
        <v>60173.381499990144</v>
      </c>
      <c r="BJ54" s="43">
        <f>IF('Net Plant'!AC54&gt;0,'Gross Plant'!AF54*$AI54/12,0)</f>
        <v>61743.324894256883</v>
      </c>
      <c r="BK54" s="23">
        <f t="shared" si="103"/>
        <v>637303.63470947754</v>
      </c>
      <c r="BL54" s="3"/>
      <c r="BM54" s="31">
        <f>'[20]Retires (Asset and Reserve)'!X105</f>
        <v>0</v>
      </c>
      <c r="BN54" s="31">
        <f>'[20]Retires (Asset and Reserve)'!Y105</f>
        <v>0</v>
      </c>
      <c r="BO54" s="31">
        <f>'[20]Retires (Asset and Reserve)'!Z105</f>
        <v>0</v>
      </c>
      <c r="BP54" s="31">
        <f>'[20]Retires (Asset and Reserve)'!AA105</f>
        <v>0</v>
      </c>
      <c r="BQ54" s="31">
        <f>'[20]Retires (Asset and Reserve)'!AB105</f>
        <v>0</v>
      </c>
      <c r="BR54" s="31">
        <f>'[20]Retires (Asset and Reserve)'!AC105</f>
        <v>0</v>
      </c>
      <c r="BS54" s="31">
        <f>'Gross Plant'!BQ54</f>
        <v>0</v>
      </c>
      <c r="BT54" s="41">
        <f>'Gross Plant'!BR54</f>
        <v>0</v>
      </c>
      <c r="BU54" s="41">
        <f>'Gross Plant'!BS54</f>
        <v>0</v>
      </c>
      <c r="BV54" s="41">
        <f>'Gross Plant'!BT54</f>
        <v>0</v>
      </c>
      <c r="BW54" s="41">
        <f>'Gross Plant'!BU54</f>
        <v>0</v>
      </c>
      <c r="BX54" s="41">
        <f>'Gross Plant'!BV54</f>
        <v>0</v>
      </c>
      <c r="BY54" s="41">
        <f>'Gross Plant'!BW54</f>
        <v>0</v>
      </c>
      <c r="BZ54" s="41">
        <f>'Gross Plant'!BX54</f>
        <v>0</v>
      </c>
      <c r="CA54" s="41">
        <f>'Gross Plant'!BY54</f>
        <v>0</v>
      </c>
      <c r="CB54" s="41">
        <f>'Gross Plant'!BZ54</f>
        <v>0</v>
      </c>
      <c r="CC54" s="41">
        <f>'Gross Plant'!CA54</f>
        <v>0</v>
      </c>
      <c r="CD54" s="41">
        <f>'Gross Plant'!CB54</f>
        <v>0</v>
      </c>
      <c r="CE54" s="41">
        <f>'Gross Plant'!CC54</f>
        <v>0</v>
      </c>
      <c r="CF54" s="41">
        <f>'Gross Plant'!CD54</f>
        <v>0</v>
      </c>
      <c r="CG54" s="41">
        <f>'Gross Plant'!CE54</f>
        <v>0</v>
      </c>
      <c r="CH54" s="41">
        <f>'Gross Plant'!CF54</f>
        <v>0</v>
      </c>
      <c r="CI54" s="41">
        <f>'Gross Plant'!CG54</f>
        <v>0</v>
      </c>
      <c r="CJ54" s="41">
        <f>'Gross Plant'!CH54</f>
        <v>0</v>
      </c>
      <c r="CK54" s="41">
        <f>'Gross Plant'!CI54</f>
        <v>0</v>
      </c>
      <c r="CL54" s="41">
        <f>'Gross Plant'!CJ54</f>
        <v>0</v>
      </c>
      <c r="CM54" s="41">
        <f>'Gross Plant'!CK54</f>
        <v>0</v>
      </c>
      <c r="CN54" s="3"/>
      <c r="CO54" s="31">
        <f>'[20]Transfers (Asset and Reserve)'!Z105</f>
        <v>0</v>
      </c>
      <c r="CP54" s="31">
        <f>'[20]Transfers (Asset and Reserve)'!AA105</f>
        <v>0</v>
      </c>
      <c r="CQ54" s="31">
        <f>'[20]Transfers (Asset and Reserve)'!AB105</f>
        <v>0</v>
      </c>
      <c r="CR54" s="31">
        <f>'[20]Transfers (Asset and Reserve)'!AC105</f>
        <v>0</v>
      </c>
      <c r="CS54" s="31">
        <f>'[20]Transfers (Asset and Reserve)'!AD105</f>
        <v>0</v>
      </c>
      <c r="CT54" s="31">
        <f>'[20]Transfers (Asset and Reserve)'!AE105</f>
        <v>10910.88</v>
      </c>
      <c r="CU54" s="31">
        <v>0</v>
      </c>
      <c r="CV54" s="31">
        <v>0</v>
      </c>
      <c r="CW54" s="31">
        <v>0</v>
      </c>
      <c r="CX54" s="42">
        <v>0</v>
      </c>
      <c r="CY54" s="31">
        <v>0</v>
      </c>
      <c r="CZ54" s="31">
        <v>0</v>
      </c>
      <c r="DA54" s="31">
        <v>0</v>
      </c>
      <c r="DB54" s="31">
        <v>0</v>
      </c>
      <c r="DC54" s="31">
        <v>0</v>
      </c>
      <c r="DD54" s="3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3"/>
      <c r="DQ54" s="41">
        <f>[20]COR!O105</f>
        <v>0</v>
      </c>
      <c r="DR54" s="41">
        <f>[20]COR!P105</f>
        <v>0</v>
      </c>
      <c r="DS54" s="41">
        <f>[20]COR!Q105</f>
        <v>0</v>
      </c>
      <c r="DT54" s="41">
        <f>[20]COR!R105</f>
        <v>0</v>
      </c>
      <c r="DU54" s="41">
        <f>[20]COR!S105</f>
        <v>0</v>
      </c>
      <c r="DV54" s="41">
        <f>[20]COR!T105</f>
        <v>0</v>
      </c>
      <c r="DW54" s="58">
        <f>SUM('Gross Plant'!$AH54:$AM54)/SUM('Gross Plant'!$AH$80:$AM$80)*DW$80</f>
        <v>0</v>
      </c>
      <c r="DX54" s="58">
        <f>SUM('Gross Plant'!$AH54:$AM54)/SUM('Gross Plant'!$AH$80:$AM$80)*DX$80</f>
        <v>0</v>
      </c>
      <c r="DY54" s="58">
        <f>SUM('Gross Plant'!$AH54:$AM54)/SUM('Gross Plant'!$AH$80:$AM$80)*DY$80</f>
        <v>0</v>
      </c>
      <c r="DZ54" s="58">
        <f>-SUM('Gross Plant'!$AH54:$AM54)/SUM('Gross Plant'!$AH$80:$AM$80)*'Capital Spending'!D$8*Reserve!$DW$1</f>
        <v>0</v>
      </c>
      <c r="EA54" s="58">
        <f>-SUM('Gross Plant'!$AH54:$AM54)/SUM('Gross Plant'!$AH$80:$AM$80)*'Capital Spending'!E$8*Reserve!$DW$1</f>
        <v>0</v>
      </c>
      <c r="EB54" s="58">
        <f>-SUM('Gross Plant'!$AH54:$AM54)/SUM('Gross Plant'!$AH$80:$AM$80)*'Capital Spending'!F$8*Reserve!$DW$1</f>
        <v>0</v>
      </c>
      <c r="EC54" s="58">
        <f>-SUM('Gross Plant'!$AH54:$AM54)/SUM('Gross Plant'!$AH$80:$AM$80)*'Capital Spending'!G$8*Reserve!$DW$1</f>
        <v>0</v>
      </c>
      <c r="ED54" s="58">
        <f>-SUM('Gross Plant'!$AH54:$AM54)/SUM('Gross Plant'!$AH$80:$AM$80)*'Capital Spending'!H$8*Reserve!$DW$1</f>
        <v>0</v>
      </c>
      <c r="EE54" s="58">
        <f>-SUM('Gross Plant'!$AH54:$AM54)/SUM('Gross Plant'!$AH$80:$AM$80)*'Capital Spending'!I$8*Reserve!$DW$1</f>
        <v>0</v>
      </c>
      <c r="EF54" s="58">
        <f>-SUM('Gross Plant'!$AH54:$AM54)/SUM('Gross Plant'!$AH$80:$AM$80)*'Capital Spending'!J$8*Reserve!$DW$1</f>
        <v>0</v>
      </c>
      <c r="EG54" s="58">
        <f>-SUM('Gross Plant'!$AH54:$AM54)/SUM('Gross Plant'!$AH$80:$AM$80)*'Capital Spending'!K$8*Reserve!$DW$1</f>
        <v>0</v>
      </c>
      <c r="EH54" s="58">
        <f>-SUM('Gross Plant'!$AH54:$AM54)/SUM('Gross Plant'!$AH$80:$AM$80)*'Capital Spending'!L$8*Reserve!$DW$1</f>
        <v>0</v>
      </c>
      <c r="EI54" s="58">
        <f>-SUM('Gross Plant'!$AH54:$AM54)/SUM('Gross Plant'!$AH$80:$AM$80)*'Capital Spending'!M$8*Reserve!$DW$1</f>
        <v>0</v>
      </c>
      <c r="EJ54" s="58">
        <f>-SUM('Gross Plant'!$AH54:$AM54)/SUM('Gross Plant'!$AH$80:$AM$80)*'Capital Spending'!N$8*Reserve!$DW$1</f>
        <v>0</v>
      </c>
      <c r="EK54" s="58">
        <f>-SUM('Gross Plant'!$AH54:$AM54)/SUM('Gross Plant'!$AH$80:$AM$80)*'Capital Spending'!O$8*Reserve!$DW$1</f>
        <v>0</v>
      </c>
      <c r="EL54" s="58">
        <f>-SUM('Gross Plant'!$AH54:$AM54)/SUM('Gross Plant'!$AH$80:$AM$80)*'Capital Spending'!P$8*Reserve!$DW$1</f>
        <v>0</v>
      </c>
      <c r="EM54" s="58">
        <f>-SUM('Gross Plant'!$AH54:$AM54)/SUM('Gross Plant'!$AH$80:$AM$80)*'Capital Spending'!Q$8*Reserve!$DW$1</f>
        <v>0</v>
      </c>
      <c r="EN54" s="58">
        <f>-SUM('Gross Plant'!$AH54:$AM54)/SUM('Gross Plant'!$AH$80:$AM$80)*'Capital Spending'!R$8*Reserve!$DW$1</f>
        <v>0</v>
      </c>
      <c r="EO54" s="58">
        <f>-SUM('Gross Plant'!$AH54:$AM54)/SUM('Gross Plant'!$AH$80:$AM$80)*'Capital Spending'!S$8*Reserve!$DW$1</f>
        <v>0</v>
      </c>
      <c r="EP54" s="58">
        <f>-SUM('Gross Plant'!$AH54:$AM54)/SUM('Gross Plant'!$AH$80:$AM$80)*'Capital Spending'!T$8*Reserve!$DW$1</f>
        <v>0</v>
      </c>
      <c r="EQ54" s="58">
        <f>-SUM('Gross Plant'!$AH54:$AM54)/SUM('Gross Plant'!$AH$80:$AM$80)*'Capital Spending'!U$8*Reserve!$DW$1</f>
        <v>0</v>
      </c>
    </row>
    <row r="55" spans="1:147" s="2" customFormat="1">
      <c r="A55" s="49">
        <v>39100</v>
      </c>
      <c r="B55" s="32" t="s">
        <v>12</v>
      </c>
      <c r="C55" s="51">
        <f t="shared" si="73"/>
        <v>729487.19157028082</v>
      </c>
      <c r="D55" s="51">
        <f t="shared" si="74"/>
        <v>847930.27916942246</v>
      </c>
      <c r="E55" s="69">
        <f>'[20]Reserve End Balances'!N106</f>
        <v>684208.04</v>
      </c>
      <c r="F55" s="41">
        <f t="shared" si="75"/>
        <v>691997.02</v>
      </c>
      <c r="G55" s="41">
        <f t="shared" si="76"/>
        <v>699786</v>
      </c>
      <c r="H55" s="41">
        <f t="shared" si="77"/>
        <v>705563.96</v>
      </c>
      <c r="I55" s="41">
        <f t="shared" si="78"/>
        <v>713347.22</v>
      </c>
      <c r="J55" s="41">
        <f t="shared" si="79"/>
        <v>721149.79999999993</v>
      </c>
      <c r="K55" s="41">
        <f t="shared" si="80"/>
        <v>728952.37999999989</v>
      </c>
      <c r="L55" s="41">
        <f t="shared" si="81"/>
        <v>736772.90806699987</v>
      </c>
      <c r="M55" s="41">
        <f t="shared" si="82"/>
        <v>744606.66682200134</v>
      </c>
      <c r="N55" s="41">
        <f t="shared" si="83"/>
        <v>752449.44322370493</v>
      </c>
      <c r="O55" s="41">
        <f t="shared" si="84"/>
        <v>760297.00835040375</v>
      </c>
      <c r="P55" s="41">
        <f t="shared" si="85"/>
        <v>768161.15644451184</v>
      </c>
      <c r="Q55" s="41">
        <f t="shared" si="86"/>
        <v>776041.88750602922</v>
      </c>
      <c r="R55" s="41">
        <f t="shared" si="87"/>
        <v>783939.20153495588</v>
      </c>
      <c r="S55" s="41">
        <f t="shared" si="88"/>
        <v>791853.0985312917</v>
      </c>
      <c r="T55" s="41">
        <f t="shared" si="89"/>
        <v>799783.57849503681</v>
      </c>
      <c r="U55" s="41">
        <f t="shared" si="90"/>
        <v>807747.22439360048</v>
      </c>
      <c r="V55" s="41">
        <f t="shared" si="91"/>
        <v>815727.45325957343</v>
      </c>
      <c r="W55" s="41">
        <f t="shared" si="92"/>
        <v>823724.26509295567</v>
      </c>
      <c r="X55" s="41">
        <f t="shared" si="93"/>
        <v>831737.65989374707</v>
      </c>
      <c r="Y55" s="41">
        <f t="shared" si="94"/>
        <v>839767.63766194775</v>
      </c>
      <c r="Z55" s="41">
        <f t="shared" si="95"/>
        <v>847814.19839755772</v>
      </c>
      <c r="AA55" s="41">
        <f t="shared" si="96"/>
        <v>855877.34210057696</v>
      </c>
      <c r="AB55" s="41">
        <f t="shared" si="97"/>
        <v>863957.06877100549</v>
      </c>
      <c r="AC55" s="41">
        <f t="shared" si="98"/>
        <v>872053.3784088433</v>
      </c>
      <c r="AD55" s="41">
        <f t="shared" si="99"/>
        <v>880166.27101409028</v>
      </c>
      <c r="AE55" s="41">
        <f t="shared" si="100"/>
        <v>888295.74658674654</v>
      </c>
      <c r="AF55" s="41">
        <f t="shared" si="101"/>
        <v>896441.80512681208</v>
      </c>
      <c r="AG55" s="23">
        <f t="shared" si="102"/>
        <v>847930</v>
      </c>
      <c r="AH55" s="80">
        <f>'[25]KY Depreciation Rates_03-2'!$G46</f>
        <v>3.9600000000000003E-2</v>
      </c>
      <c r="AI55" s="80">
        <f>'[25]KY Depreciation Rates_03-2'!$G46</f>
        <v>3.9600000000000003E-2</v>
      </c>
      <c r="AJ55" s="31">
        <f>'[20]Additions (Asset and Reserve)'!AA106</f>
        <v>7788.98</v>
      </c>
      <c r="AK55" s="31">
        <f>'[20]Additions (Asset and Reserve)'!AB106</f>
        <v>7788.98</v>
      </c>
      <c r="AL55" s="31">
        <f>'[20]Additions (Asset and Reserve)'!AC106</f>
        <v>7783.26</v>
      </c>
      <c r="AM55" s="31">
        <f>'[20]Additions (Asset and Reserve)'!AD106</f>
        <v>7783.26</v>
      </c>
      <c r="AN55" s="31">
        <f>'[20]Additions (Asset and Reserve)'!AE106</f>
        <v>7802.58</v>
      </c>
      <c r="AO55" s="31">
        <f>'[20]Additions (Asset and Reserve)'!AF106</f>
        <v>7802.58</v>
      </c>
      <c r="AP55" s="43">
        <f>IF('Net Plant'!I55&gt;0,'Gross Plant'!K55*$AH55/12,0)</f>
        <v>7820.528067000002</v>
      </c>
      <c r="AQ55" s="43">
        <f>IF('Net Plant'!J55&gt;0,'Gross Plant'!L55*$AH55/12,0)</f>
        <v>7833.7587550014723</v>
      </c>
      <c r="AR55" s="43">
        <f>IF('Net Plant'!K55&gt;0,'Gross Plant'!M55*$AH55/12,0)</f>
        <v>7842.7764017035852</v>
      </c>
      <c r="AS55" s="43">
        <f>IF('Net Plant'!L55&gt;0,'Gross Plant'!N55*$AH55/12,0)</f>
        <v>7847.5651266988207</v>
      </c>
      <c r="AT55" s="43">
        <f>IF('Net Plant'!M55&gt;0,'Gross Plant'!O55*$AH55/12,0)</f>
        <v>7864.1480941080836</v>
      </c>
      <c r="AU55" s="43">
        <f>IF('Net Plant'!N55&gt;0,'Gross Plant'!P55*$AH55/12,0)</f>
        <v>7880.7310615173474</v>
      </c>
      <c r="AV55" s="43">
        <f>IF('Net Plant'!O55&gt;0,'Gross Plant'!Q55*$AH55/12,0)</f>
        <v>7897.3140289266112</v>
      </c>
      <c r="AW55" s="43">
        <f>IF('Net Plant'!P55&gt;0,'Gross Plant'!R55*$AH55/12,0)</f>
        <v>7913.8969963358732</v>
      </c>
      <c r="AX55" s="43">
        <f>IF('Net Plant'!Q55&gt;0,'Gross Plant'!S55*$AH55/12,0)</f>
        <v>7930.479963745137</v>
      </c>
      <c r="AY55" s="43">
        <f>IF('Net Plant'!R55&gt;0,'Gross Plant'!U55*$AI55/12,0)</f>
        <v>7963.6458985636636</v>
      </c>
      <c r="AZ55" s="43">
        <f>IF('Net Plant'!S55&gt;0,'Gross Plant'!V55*$AI55/12,0)</f>
        <v>7980.2288659729275</v>
      </c>
      <c r="BA55" s="43">
        <f>IF('Net Plant'!T55&gt;0,'Gross Plant'!W55*$AI55/12,0)</f>
        <v>7996.8118333821903</v>
      </c>
      <c r="BB55" s="43">
        <f>IF('Net Plant'!U55&gt;0,'Gross Plant'!X55*$AI55/12,0)</f>
        <v>8013.3948007914541</v>
      </c>
      <c r="BC55" s="43">
        <f>IF('Net Plant'!V55&gt;0,'Gross Plant'!Y55*$AI55/12,0)</f>
        <v>8029.9777682007161</v>
      </c>
      <c r="BD55" s="43">
        <f>IF('Net Plant'!W55&gt;0,'Gross Plant'!Z55*$AI55/12,0)</f>
        <v>8046.5607356099799</v>
      </c>
      <c r="BE55" s="43">
        <f>IF('Net Plant'!X55&gt;0,'Gross Plant'!AA55*$AI55/12,0)</f>
        <v>8063.1437030192437</v>
      </c>
      <c r="BF55" s="43">
        <f>IF('Net Plant'!Y55&gt;0,'Gross Plant'!AB55*$AI55/12,0)</f>
        <v>8079.7266704285066</v>
      </c>
      <c r="BG55" s="43">
        <f>IF('Net Plant'!Z55&gt;0,'Gross Plant'!AC55*$AI55/12,0)</f>
        <v>8096.3096378377704</v>
      </c>
      <c r="BH55" s="43">
        <f>IF('Net Plant'!AA55&gt;0,'Gross Plant'!AD55*$AI55/12,0)</f>
        <v>8112.8926052470333</v>
      </c>
      <c r="BI55" s="43">
        <f>IF('Net Plant'!AB55&gt;0,'Gross Plant'!AE55*$AI55/12,0)</f>
        <v>8129.4755726562971</v>
      </c>
      <c r="BJ55" s="43">
        <f>IF('Net Plant'!AC55&gt;0,'Gross Plant'!AF55*$AI55/12,0)</f>
        <v>8146.0585400655609</v>
      </c>
      <c r="BK55" s="23">
        <f t="shared" si="103"/>
        <v>96658.226631775353</v>
      </c>
      <c r="BL55" s="3"/>
      <c r="BM55" s="31">
        <f>'[20]Retires (Asset and Reserve)'!X106</f>
        <v>0</v>
      </c>
      <c r="BN55" s="31">
        <f>'[20]Retires (Asset and Reserve)'!Y106</f>
        <v>0</v>
      </c>
      <c r="BO55" s="31">
        <f>'[20]Retires (Asset and Reserve)'!Z106</f>
        <v>-2005.3</v>
      </c>
      <c r="BP55" s="31">
        <f>'[20]Retires (Asset and Reserve)'!AA106</f>
        <v>0</v>
      </c>
      <c r="BQ55" s="31">
        <f>'[20]Retires (Asset and Reserve)'!AB106</f>
        <v>0</v>
      </c>
      <c r="BR55" s="31">
        <f>'[20]Retires (Asset and Reserve)'!AC106</f>
        <v>0</v>
      </c>
      <c r="BS55" s="31">
        <f>'Gross Plant'!BQ55</f>
        <v>0</v>
      </c>
      <c r="BT55" s="41">
        <f>'Gross Plant'!BR55</f>
        <v>0</v>
      </c>
      <c r="BU55" s="41">
        <f>'Gross Plant'!BS55</f>
        <v>0</v>
      </c>
      <c r="BV55" s="41">
        <f>'Gross Plant'!BT55</f>
        <v>0</v>
      </c>
      <c r="BW55" s="41">
        <f>'Gross Plant'!BU55</f>
        <v>0</v>
      </c>
      <c r="BX55" s="41">
        <f>'Gross Plant'!BV55</f>
        <v>0</v>
      </c>
      <c r="BY55" s="41">
        <f>'Gross Plant'!BW55</f>
        <v>0</v>
      </c>
      <c r="BZ55" s="41">
        <f>'Gross Plant'!BX55</f>
        <v>0</v>
      </c>
      <c r="CA55" s="41">
        <f>'Gross Plant'!BY55</f>
        <v>0</v>
      </c>
      <c r="CB55" s="41">
        <f>'Gross Plant'!BZ55</f>
        <v>0</v>
      </c>
      <c r="CC55" s="41">
        <f>'Gross Plant'!CA55</f>
        <v>0</v>
      </c>
      <c r="CD55" s="41">
        <f>'Gross Plant'!CB55</f>
        <v>0</v>
      </c>
      <c r="CE55" s="41">
        <f>'Gross Plant'!CC55</f>
        <v>0</v>
      </c>
      <c r="CF55" s="41">
        <f>'Gross Plant'!CD55</f>
        <v>0</v>
      </c>
      <c r="CG55" s="41">
        <f>'Gross Plant'!CE55</f>
        <v>0</v>
      </c>
      <c r="CH55" s="41">
        <f>'Gross Plant'!CF55</f>
        <v>0</v>
      </c>
      <c r="CI55" s="41">
        <f>'Gross Plant'!CG55</f>
        <v>0</v>
      </c>
      <c r="CJ55" s="41">
        <f>'Gross Plant'!CH55</f>
        <v>0</v>
      </c>
      <c r="CK55" s="41">
        <f>'Gross Plant'!CI55</f>
        <v>0</v>
      </c>
      <c r="CL55" s="41">
        <f>'Gross Plant'!CJ55</f>
        <v>0</v>
      </c>
      <c r="CM55" s="41">
        <f>'Gross Plant'!CK55</f>
        <v>0</v>
      </c>
      <c r="CN55" s="3"/>
      <c r="CO55" s="31">
        <f>'[20]Transfers (Asset and Reserve)'!Z106</f>
        <v>0</v>
      </c>
      <c r="CP55" s="31">
        <f>'[20]Transfers (Asset and Reserve)'!AA106</f>
        <v>0</v>
      </c>
      <c r="CQ55" s="31">
        <f>'[20]Transfers (Asset and Reserve)'!AB106</f>
        <v>0</v>
      </c>
      <c r="CR55" s="31">
        <f>'[20]Transfers (Asset and Reserve)'!AC106</f>
        <v>0</v>
      </c>
      <c r="CS55" s="31">
        <f>'[20]Transfers (Asset and Reserve)'!AD106</f>
        <v>0</v>
      </c>
      <c r="CT55" s="31">
        <f>'[20]Transfers (Asset and Reserve)'!AE106</f>
        <v>0</v>
      </c>
      <c r="CU55" s="31">
        <v>0</v>
      </c>
      <c r="CV55" s="31">
        <v>0</v>
      </c>
      <c r="CW55" s="31">
        <v>0</v>
      </c>
      <c r="CX55" s="42">
        <v>0</v>
      </c>
      <c r="CY55" s="31">
        <v>0</v>
      </c>
      <c r="CZ55" s="31">
        <v>0</v>
      </c>
      <c r="DA55" s="31">
        <v>0</v>
      </c>
      <c r="DB55" s="31">
        <v>0</v>
      </c>
      <c r="DC55" s="31">
        <v>0</v>
      </c>
      <c r="DD55" s="31">
        <v>0</v>
      </c>
      <c r="DE55" s="41">
        <v>0</v>
      </c>
      <c r="DF55" s="41">
        <v>0</v>
      </c>
      <c r="DG55" s="41">
        <v>0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3"/>
      <c r="DQ55" s="41">
        <f>[20]COR!O106</f>
        <v>0</v>
      </c>
      <c r="DR55" s="41">
        <f>[20]COR!P106</f>
        <v>0</v>
      </c>
      <c r="DS55" s="41">
        <f>[20]COR!Q106</f>
        <v>0</v>
      </c>
      <c r="DT55" s="41">
        <f>[20]COR!R106</f>
        <v>0</v>
      </c>
      <c r="DU55" s="41">
        <f>[20]COR!S106</f>
        <v>0</v>
      </c>
      <c r="DV55" s="41">
        <f>[20]COR!T106</f>
        <v>0</v>
      </c>
      <c r="DW55" s="58">
        <f>SUM('Gross Plant'!$AH55:$AM55)/SUM('Gross Plant'!$AH$80:$AM$80)*DW$80</f>
        <v>0</v>
      </c>
      <c r="DX55" s="58">
        <f>SUM('Gross Plant'!$AH55:$AM55)/SUM('Gross Plant'!$AH$80:$AM$80)*DX$80</f>
        <v>0</v>
      </c>
      <c r="DY55" s="58">
        <f>SUM('Gross Plant'!$AH55:$AM55)/SUM('Gross Plant'!$AH$80:$AM$80)*DY$80</f>
        <v>0</v>
      </c>
      <c r="DZ55" s="58">
        <f>-SUM('Gross Plant'!$AH55:$AM55)/SUM('Gross Plant'!$AH$80:$AM$80)*'Capital Spending'!D$8*Reserve!$DW$1</f>
        <v>0</v>
      </c>
      <c r="EA55" s="58">
        <f>-SUM('Gross Plant'!$AH55:$AM55)/SUM('Gross Plant'!$AH$80:$AM$80)*'Capital Spending'!E$8*Reserve!$DW$1</f>
        <v>0</v>
      </c>
      <c r="EB55" s="58">
        <f>-SUM('Gross Plant'!$AH55:$AM55)/SUM('Gross Plant'!$AH$80:$AM$80)*'Capital Spending'!F$8*Reserve!$DW$1</f>
        <v>0</v>
      </c>
      <c r="EC55" s="58">
        <f>-SUM('Gross Plant'!$AH55:$AM55)/SUM('Gross Plant'!$AH$80:$AM$80)*'Capital Spending'!G$8*Reserve!$DW$1</f>
        <v>0</v>
      </c>
      <c r="ED55" s="58">
        <f>-SUM('Gross Plant'!$AH55:$AM55)/SUM('Gross Plant'!$AH$80:$AM$80)*'Capital Spending'!H$8*Reserve!$DW$1</f>
        <v>0</v>
      </c>
      <c r="EE55" s="58">
        <f>-SUM('Gross Plant'!$AH55:$AM55)/SUM('Gross Plant'!$AH$80:$AM$80)*'Capital Spending'!I$8*Reserve!$DW$1</f>
        <v>0</v>
      </c>
      <c r="EF55" s="58">
        <f>-SUM('Gross Plant'!$AH55:$AM55)/SUM('Gross Plant'!$AH$80:$AM$80)*'Capital Spending'!J$8*Reserve!$DW$1</f>
        <v>0</v>
      </c>
      <c r="EG55" s="58">
        <f>-SUM('Gross Plant'!$AH55:$AM55)/SUM('Gross Plant'!$AH$80:$AM$80)*'Capital Spending'!K$8*Reserve!$DW$1</f>
        <v>0</v>
      </c>
      <c r="EH55" s="58">
        <f>-SUM('Gross Plant'!$AH55:$AM55)/SUM('Gross Plant'!$AH$80:$AM$80)*'Capital Spending'!L$8*Reserve!$DW$1</f>
        <v>0</v>
      </c>
      <c r="EI55" s="58">
        <f>-SUM('Gross Plant'!$AH55:$AM55)/SUM('Gross Plant'!$AH$80:$AM$80)*'Capital Spending'!M$8*Reserve!$DW$1</f>
        <v>0</v>
      </c>
      <c r="EJ55" s="58">
        <f>-SUM('Gross Plant'!$AH55:$AM55)/SUM('Gross Plant'!$AH$80:$AM$80)*'Capital Spending'!N$8*Reserve!$DW$1</f>
        <v>0</v>
      </c>
      <c r="EK55" s="58">
        <f>-SUM('Gross Plant'!$AH55:$AM55)/SUM('Gross Plant'!$AH$80:$AM$80)*'Capital Spending'!O$8*Reserve!$DW$1</f>
        <v>0</v>
      </c>
      <c r="EL55" s="58">
        <f>-SUM('Gross Plant'!$AH55:$AM55)/SUM('Gross Plant'!$AH$80:$AM$80)*'Capital Spending'!P$8*Reserve!$DW$1</f>
        <v>0</v>
      </c>
      <c r="EM55" s="58">
        <f>-SUM('Gross Plant'!$AH55:$AM55)/SUM('Gross Plant'!$AH$80:$AM$80)*'Capital Spending'!Q$8*Reserve!$DW$1</f>
        <v>0</v>
      </c>
      <c r="EN55" s="58">
        <f>-SUM('Gross Plant'!$AH55:$AM55)/SUM('Gross Plant'!$AH$80:$AM$80)*'Capital Spending'!R$8*Reserve!$DW$1</f>
        <v>0</v>
      </c>
      <c r="EO55" s="58">
        <f>-SUM('Gross Plant'!$AH55:$AM55)/SUM('Gross Plant'!$AH$80:$AM$80)*'Capital Spending'!S$8*Reserve!$DW$1</f>
        <v>0</v>
      </c>
      <c r="EP55" s="58">
        <f>-SUM('Gross Plant'!$AH55:$AM55)/SUM('Gross Plant'!$AH$80:$AM$80)*'Capital Spending'!T$8*Reserve!$DW$1</f>
        <v>0</v>
      </c>
      <c r="EQ55" s="58">
        <f>-SUM('Gross Plant'!$AH55:$AM55)/SUM('Gross Plant'!$AH$80:$AM$80)*'Capital Spending'!U$8*Reserve!$DW$1</f>
        <v>0</v>
      </c>
    </row>
    <row r="56" spans="1:147" s="2" customFormat="1">
      <c r="A56" s="83">
        <v>39101</v>
      </c>
      <c r="B56" t="s">
        <v>194</v>
      </c>
      <c r="C56" s="51">
        <f t="shared" ref="C56:C78" si="104">SUM(E56:Q56)/13</f>
        <v>0</v>
      </c>
      <c r="D56" s="51">
        <f t="shared" ref="D56:D78" si="105">SUM(T56:AF56)/13</f>
        <v>0</v>
      </c>
      <c r="E56" s="69">
        <v>0</v>
      </c>
      <c r="F56" s="41">
        <f t="shared" ref="F56:F79" si="106">E56+AJ56+BM56+CO56+DQ56</f>
        <v>0</v>
      </c>
      <c r="G56" s="41">
        <f t="shared" ref="G56:G79" si="107">F56+AK56+BN56+CP56+DR56</f>
        <v>0</v>
      </c>
      <c r="H56" s="41">
        <f t="shared" ref="H56:H79" si="108">G56+AL56+BO56+CQ56+DS56</f>
        <v>0</v>
      </c>
      <c r="I56" s="41">
        <f t="shared" ref="I56:I79" si="109">H56+AM56+BP56+CR56+DT56</f>
        <v>0</v>
      </c>
      <c r="J56" s="41">
        <f t="shared" ref="J56:J79" si="110">I56+AN56+BQ56+CS56+DU56</f>
        <v>0</v>
      </c>
      <c r="K56" s="41">
        <f t="shared" ref="K56:K79" si="111">J56+AO56+BR56+CT56+DV56</f>
        <v>0</v>
      </c>
      <c r="L56" s="41">
        <f t="shared" ref="L56:L79" si="112">K56+AP56+BS56+CU56+DW56</f>
        <v>0</v>
      </c>
      <c r="M56" s="41">
        <f t="shared" ref="M56:M79" si="113">L56+AQ56+BT56+CV56+DX56</f>
        <v>0</v>
      </c>
      <c r="N56" s="41">
        <f t="shared" ref="N56:N79" si="114">M56+AR56+BU56+CW56+DY56</f>
        <v>0</v>
      </c>
      <c r="O56" s="41">
        <f t="shared" ref="O56:O79" si="115">N56+AS56+BV56+CX56+DZ56</f>
        <v>0</v>
      </c>
      <c r="P56" s="41">
        <f t="shared" ref="P56:P79" si="116">O56+AT56+BW56+CY56+EA56</f>
        <v>0</v>
      </c>
      <c r="Q56" s="41">
        <f t="shared" ref="Q56:Q79" si="117">P56+AU56+BX56+CZ56+EB56</f>
        <v>0</v>
      </c>
      <c r="R56" s="41">
        <f t="shared" ref="R56:R79" si="118">Q56+AV56+BY56+DA56+EC56</f>
        <v>0</v>
      </c>
      <c r="S56" s="41">
        <f t="shared" ref="S56:S79" si="119">R56+AW56+BZ56+DB56+ED56</f>
        <v>0</v>
      </c>
      <c r="T56" s="41">
        <f t="shared" ref="T56:T79" si="120">S56+AX56+CA56+DC56+EE56</f>
        <v>0</v>
      </c>
      <c r="U56" s="41">
        <f t="shared" ref="U56:U79" si="121">T56+AY56+CB56+DD56+EF56</f>
        <v>0</v>
      </c>
      <c r="V56" s="41">
        <f t="shared" ref="V56:V79" si="122">U56+AZ56+CC56+DE56+EG56</f>
        <v>0</v>
      </c>
      <c r="W56" s="41">
        <f t="shared" ref="W56:W79" si="123">V56+BA56+CD56+DF56+EH56</f>
        <v>0</v>
      </c>
      <c r="X56" s="41">
        <f t="shared" ref="X56:X79" si="124">W56+BB56+CE56+DG56+EI56</f>
        <v>0</v>
      </c>
      <c r="Y56" s="41">
        <f t="shared" ref="Y56:Y79" si="125">X56+BC56+CF56+DH56+EJ56</f>
        <v>0</v>
      </c>
      <c r="Z56" s="41">
        <f t="shared" ref="Z56:Z79" si="126">Y56+BD56+CG56+DI56+EK56</f>
        <v>0</v>
      </c>
      <c r="AA56" s="41">
        <f t="shared" ref="AA56:AA79" si="127">Z56+BE56+CH56+DJ56+EL56</f>
        <v>0</v>
      </c>
      <c r="AB56" s="41">
        <f t="shared" ref="AB56:AB79" si="128">AA56+BF56+CI56+DK56+EM56</f>
        <v>0</v>
      </c>
      <c r="AC56" s="41">
        <f t="shared" ref="AC56:AC79" si="129">AB56+BG56+CJ56+DL56+EN56</f>
        <v>0</v>
      </c>
      <c r="AD56" s="41">
        <f t="shared" ref="AD56:AD79" si="130">AC56+BH56+CK56+DM56+EO56</f>
        <v>0</v>
      </c>
      <c r="AE56" s="41">
        <f t="shared" ref="AE56:AE79" si="131">AD56+BI56+CL56+DN56+EP56</f>
        <v>0</v>
      </c>
      <c r="AF56" s="41">
        <f t="shared" ref="AF56:AF79" si="132">AE56+BJ56+CM56+DO56+EQ56</f>
        <v>0</v>
      </c>
      <c r="AG56" s="23">
        <f t="shared" ref="AG56:AG79" si="133">ROUND(AVERAGE(T56:AF56),0)</f>
        <v>0</v>
      </c>
      <c r="AH56" s="80">
        <f>'[25]KY Depreciation Rates_03-2'!$G47</f>
        <v>3.9600000000000003E-2</v>
      </c>
      <c r="AI56" s="80">
        <f>'[25]KY Depreciation Rates_03-2'!$G47</f>
        <v>3.9600000000000003E-2</v>
      </c>
      <c r="AJ56" s="31">
        <f>0</f>
        <v>0</v>
      </c>
      <c r="AK56" s="31">
        <f>0</f>
        <v>0</v>
      </c>
      <c r="AL56" s="31">
        <f>0</f>
        <v>0</v>
      </c>
      <c r="AM56" s="31">
        <f>0</f>
        <v>0</v>
      </c>
      <c r="AN56" s="31">
        <f>0</f>
        <v>0</v>
      </c>
      <c r="AO56" s="31">
        <f>0</f>
        <v>0</v>
      </c>
      <c r="AP56" s="43">
        <f>IF('Net Plant'!I56&gt;0,'Gross Plant'!K56*$AH56/12,0)</f>
        <v>0</v>
      </c>
      <c r="AQ56" s="43">
        <f>IF('Net Plant'!J56&gt;0,'Gross Plant'!L56*$AH56/12,0)</f>
        <v>0</v>
      </c>
      <c r="AR56" s="43">
        <f>IF('Net Plant'!K56&gt;0,'Gross Plant'!M56*$AH56/12,0)</f>
        <v>0</v>
      </c>
      <c r="AS56" s="43">
        <f>IF('Net Plant'!L56&gt;0,'Gross Plant'!N56*$AH56/12,0)</f>
        <v>0</v>
      </c>
      <c r="AT56" s="43">
        <f>IF('Net Plant'!M56&gt;0,'Gross Plant'!O56*$AH56/12,0)</f>
        <v>0</v>
      </c>
      <c r="AU56" s="43">
        <f>IF('Net Plant'!N56&gt;0,'Gross Plant'!P56*$AH56/12,0)</f>
        <v>0</v>
      </c>
      <c r="AV56" s="43">
        <f>IF('Net Plant'!O56&gt;0,'Gross Plant'!Q56*$AH56/12,0)</f>
        <v>0</v>
      </c>
      <c r="AW56" s="43">
        <f>IF('Net Plant'!P56&gt;0,'Gross Plant'!R56*$AH56/12,0)</f>
        <v>0</v>
      </c>
      <c r="AX56" s="43">
        <f>IF('Net Plant'!Q56&gt;0,'Gross Plant'!S56*$AH56/12,0)</f>
        <v>0</v>
      </c>
      <c r="AY56" s="43">
        <f>IF('Net Plant'!R56&gt;0,'Gross Plant'!U56*$AI56/12,0)</f>
        <v>0</v>
      </c>
      <c r="AZ56" s="43">
        <f>IF('Net Plant'!S56&gt;0,'Gross Plant'!V56*$AI56/12,0)</f>
        <v>0</v>
      </c>
      <c r="BA56" s="43">
        <f>IF('Net Plant'!T56&gt;0,'Gross Plant'!W56*$AI56/12,0)</f>
        <v>0</v>
      </c>
      <c r="BB56" s="43">
        <f>IF('Net Plant'!U56&gt;0,'Gross Plant'!X56*$AI56/12,0)</f>
        <v>0</v>
      </c>
      <c r="BC56" s="43">
        <f>IF('Net Plant'!V56&gt;0,'Gross Plant'!Y56*$AI56/12,0)</f>
        <v>0</v>
      </c>
      <c r="BD56" s="43">
        <f>IF('Net Plant'!W56&gt;0,'Gross Plant'!Z56*$AI56/12,0)</f>
        <v>0</v>
      </c>
      <c r="BE56" s="43">
        <f>IF('Net Plant'!X56&gt;0,'Gross Plant'!AA56*$AI56/12,0)</f>
        <v>0</v>
      </c>
      <c r="BF56" s="43">
        <f>IF('Net Plant'!Y56&gt;0,'Gross Plant'!AB56*$AI56/12,0)</f>
        <v>0</v>
      </c>
      <c r="BG56" s="43">
        <f>IF('Net Plant'!Z56&gt;0,'Gross Plant'!AC56*$AI56/12,0)</f>
        <v>0</v>
      </c>
      <c r="BH56" s="43">
        <f>IF('Net Plant'!AA56&gt;0,'Gross Plant'!AD56*$AI56/12,0)</f>
        <v>0</v>
      </c>
      <c r="BI56" s="43">
        <f>IF('Net Plant'!AB56&gt;0,'Gross Plant'!AE56*$AI56/12,0)</f>
        <v>0</v>
      </c>
      <c r="BJ56" s="43">
        <f>IF('Net Plant'!AC56&gt;0,'Gross Plant'!AF56*$AI56/12,0)</f>
        <v>0</v>
      </c>
      <c r="BK56" s="23">
        <f t="shared" ref="BK56:BK78" si="134">SUM(AY56:BJ56)</f>
        <v>0</v>
      </c>
      <c r="BL56" s="3"/>
      <c r="BM56" s="31">
        <f>0</f>
        <v>0</v>
      </c>
      <c r="BN56" s="31">
        <f>0</f>
        <v>0</v>
      </c>
      <c r="BO56" s="31">
        <f>0</f>
        <v>0</v>
      </c>
      <c r="BP56" s="31">
        <f>0</f>
        <v>0</v>
      </c>
      <c r="BQ56" s="31">
        <f>0</f>
        <v>0</v>
      </c>
      <c r="BR56" s="31">
        <f>0</f>
        <v>0</v>
      </c>
      <c r="BS56" s="31">
        <f>'Gross Plant'!BQ56</f>
        <v>0</v>
      </c>
      <c r="BT56" s="41">
        <f>'Gross Plant'!BR56</f>
        <v>0</v>
      </c>
      <c r="BU56" s="41">
        <f>'Gross Plant'!BS56</f>
        <v>0</v>
      </c>
      <c r="BV56" s="41">
        <f>'Gross Plant'!BT56</f>
        <v>0</v>
      </c>
      <c r="BW56" s="41">
        <f>'Gross Plant'!BU56</f>
        <v>0</v>
      </c>
      <c r="BX56" s="41">
        <f>'Gross Plant'!BV56</f>
        <v>0</v>
      </c>
      <c r="BY56" s="41">
        <f>'Gross Plant'!BW56</f>
        <v>0</v>
      </c>
      <c r="BZ56" s="41">
        <f>'Gross Plant'!BX56</f>
        <v>0</v>
      </c>
      <c r="CA56" s="41">
        <f>'Gross Plant'!BY56</f>
        <v>0</v>
      </c>
      <c r="CB56" s="41">
        <f>'Gross Plant'!BZ56</f>
        <v>0</v>
      </c>
      <c r="CC56" s="41">
        <f>'Gross Plant'!CA56</f>
        <v>0</v>
      </c>
      <c r="CD56" s="41">
        <f>'Gross Plant'!CB56</f>
        <v>0</v>
      </c>
      <c r="CE56" s="41">
        <f>'Gross Plant'!CC56</f>
        <v>0</v>
      </c>
      <c r="CF56" s="41">
        <f>'Gross Plant'!CD56</f>
        <v>0</v>
      </c>
      <c r="CG56" s="41">
        <f>'Gross Plant'!CE56</f>
        <v>0</v>
      </c>
      <c r="CH56" s="41">
        <f>'Gross Plant'!CF56</f>
        <v>0</v>
      </c>
      <c r="CI56" s="41">
        <f>'Gross Plant'!CG56</f>
        <v>0</v>
      </c>
      <c r="CJ56" s="41">
        <f>'Gross Plant'!CH56</f>
        <v>0</v>
      </c>
      <c r="CK56" s="41">
        <f>'Gross Plant'!CI56</f>
        <v>0</v>
      </c>
      <c r="CL56" s="41">
        <f>'Gross Plant'!CJ56</f>
        <v>0</v>
      </c>
      <c r="CM56" s="41">
        <f>'Gross Plant'!CK56</f>
        <v>0</v>
      </c>
      <c r="CN56" s="3"/>
      <c r="CO56" s="31">
        <f>0</f>
        <v>0</v>
      </c>
      <c r="CP56" s="31">
        <f>0</f>
        <v>0</v>
      </c>
      <c r="CQ56" s="31">
        <f>0</f>
        <v>0</v>
      </c>
      <c r="CR56" s="31">
        <f>0</f>
        <v>0</v>
      </c>
      <c r="CS56" s="31">
        <f>0</f>
        <v>0</v>
      </c>
      <c r="CT56" s="31">
        <f>0</f>
        <v>0</v>
      </c>
      <c r="CU56" s="31">
        <v>0</v>
      </c>
      <c r="CV56" s="31">
        <v>0</v>
      </c>
      <c r="CW56" s="31">
        <v>0</v>
      </c>
      <c r="CX56" s="42">
        <v>0</v>
      </c>
      <c r="CY56" s="31">
        <v>0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41">
        <v>0</v>
      </c>
      <c r="DF56" s="41">
        <v>0</v>
      </c>
      <c r="DG56" s="41">
        <v>0</v>
      </c>
      <c r="DH56" s="41">
        <v>0</v>
      </c>
      <c r="DI56" s="41">
        <v>0</v>
      </c>
      <c r="DJ56" s="41">
        <v>0</v>
      </c>
      <c r="DK56" s="41">
        <v>0</v>
      </c>
      <c r="DL56" s="41">
        <v>0</v>
      </c>
      <c r="DM56" s="41">
        <v>0</v>
      </c>
      <c r="DN56" s="41">
        <v>0</v>
      </c>
      <c r="DO56" s="41">
        <v>0</v>
      </c>
      <c r="DP56" s="3"/>
      <c r="DQ56" s="41">
        <f>0</f>
        <v>0</v>
      </c>
      <c r="DR56" s="41">
        <f>0</f>
        <v>0</v>
      </c>
      <c r="DS56" s="41">
        <f>0</f>
        <v>0</v>
      </c>
      <c r="DT56" s="41">
        <f>0</f>
        <v>0</v>
      </c>
      <c r="DU56" s="41">
        <f>0</f>
        <v>0</v>
      </c>
      <c r="DV56" s="41">
        <f>0</f>
        <v>0</v>
      </c>
      <c r="DW56" s="58">
        <f>SUM('Gross Plant'!$AH56:$AM56)/SUM('Gross Plant'!$AH$80:$AM$80)*DW$80</f>
        <v>0</v>
      </c>
      <c r="DX56" s="58">
        <f>SUM('Gross Plant'!$AH56:$AM56)/SUM('Gross Plant'!$AH$80:$AM$80)*DX$80</f>
        <v>0</v>
      </c>
      <c r="DY56" s="58">
        <f>SUM('Gross Plant'!$AH56:$AM56)/SUM('Gross Plant'!$AH$80:$AM$80)*DY$80</f>
        <v>0</v>
      </c>
      <c r="DZ56" s="58">
        <f>-SUM('Gross Plant'!$AH56:$AM56)/SUM('Gross Plant'!$AH$80:$AM$80)*'Capital Spending'!D$8*Reserve!$DW$1</f>
        <v>0</v>
      </c>
      <c r="EA56" s="58">
        <f>-SUM('Gross Plant'!$AH56:$AM56)/SUM('Gross Plant'!$AH$80:$AM$80)*'Capital Spending'!E$8*Reserve!$DW$1</f>
        <v>0</v>
      </c>
      <c r="EB56" s="58">
        <f>-SUM('Gross Plant'!$AH56:$AM56)/SUM('Gross Plant'!$AH$80:$AM$80)*'Capital Spending'!F$8*Reserve!$DW$1</f>
        <v>0</v>
      </c>
      <c r="EC56" s="58">
        <f>-SUM('Gross Plant'!$AH56:$AM56)/SUM('Gross Plant'!$AH$80:$AM$80)*'Capital Spending'!G$8*Reserve!$DW$1</f>
        <v>0</v>
      </c>
      <c r="ED56" s="58">
        <f>-SUM('Gross Plant'!$AH56:$AM56)/SUM('Gross Plant'!$AH$80:$AM$80)*'Capital Spending'!H$8*Reserve!$DW$1</f>
        <v>0</v>
      </c>
      <c r="EE56" s="58">
        <f>-SUM('Gross Plant'!$AH56:$AM56)/SUM('Gross Plant'!$AH$80:$AM$80)*'Capital Spending'!I$8*Reserve!$DW$1</f>
        <v>0</v>
      </c>
      <c r="EF56" s="58">
        <f>-SUM('Gross Plant'!$AH56:$AM56)/SUM('Gross Plant'!$AH$80:$AM$80)*'Capital Spending'!J$8*Reserve!$DW$1</f>
        <v>0</v>
      </c>
      <c r="EG56" s="58">
        <f>-SUM('Gross Plant'!$AH56:$AM56)/SUM('Gross Plant'!$AH$80:$AM$80)*'Capital Spending'!K$8*Reserve!$DW$1</f>
        <v>0</v>
      </c>
      <c r="EH56" s="58">
        <f>-SUM('Gross Plant'!$AH56:$AM56)/SUM('Gross Plant'!$AH$80:$AM$80)*'Capital Spending'!L$8*Reserve!$DW$1</f>
        <v>0</v>
      </c>
      <c r="EI56" s="58">
        <f>-SUM('Gross Plant'!$AH56:$AM56)/SUM('Gross Plant'!$AH$80:$AM$80)*'Capital Spending'!M$8*Reserve!$DW$1</f>
        <v>0</v>
      </c>
      <c r="EJ56" s="58">
        <f>-SUM('Gross Plant'!$AH56:$AM56)/SUM('Gross Plant'!$AH$80:$AM$80)*'Capital Spending'!N$8*Reserve!$DW$1</f>
        <v>0</v>
      </c>
      <c r="EK56" s="58">
        <f>-SUM('Gross Plant'!$AH56:$AM56)/SUM('Gross Plant'!$AH$80:$AM$80)*'Capital Spending'!O$8*Reserve!$DW$1</f>
        <v>0</v>
      </c>
      <c r="EL56" s="58">
        <f>-SUM('Gross Plant'!$AH56:$AM56)/SUM('Gross Plant'!$AH$80:$AM$80)*'Capital Spending'!P$8*Reserve!$DW$1</f>
        <v>0</v>
      </c>
      <c r="EM56" s="58">
        <f>-SUM('Gross Plant'!$AH56:$AM56)/SUM('Gross Plant'!$AH$80:$AM$80)*'Capital Spending'!Q$8*Reserve!$DW$1</f>
        <v>0</v>
      </c>
      <c r="EN56" s="58">
        <f>-SUM('Gross Plant'!$AH56:$AM56)/SUM('Gross Plant'!$AH$80:$AM$80)*'Capital Spending'!R$8*Reserve!$DW$1</f>
        <v>0</v>
      </c>
      <c r="EO56" s="58">
        <f>-SUM('Gross Plant'!$AH56:$AM56)/SUM('Gross Plant'!$AH$80:$AM$80)*'Capital Spending'!S$8*Reserve!$DW$1</f>
        <v>0</v>
      </c>
      <c r="EP56" s="58">
        <f>-SUM('Gross Plant'!$AH56:$AM56)/SUM('Gross Plant'!$AH$80:$AM$80)*'Capital Spending'!T$8*Reserve!$DW$1</f>
        <v>0</v>
      </c>
      <c r="EQ56" s="58">
        <f>-SUM('Gross Plant'!$AH56:$AM56)/SUM('Gross Plant'!$AH$80:$AM$80)*'Capital Spending'!U$8*Reserve!$DW$1</f>
        <v>0</v>
      </c>
    </row>
    <row r="57" spans="1:147" s="2" customFormat="1">
      <c r="A57" s="83">
        <v>39102</v>
      </c>
      <c r="B57" t="s">
        <v>218</v>
      </c>
      <c r="C57" s="51">
        <f t="shared" si="104"/>
        <v>0</v>
      </c>
      <c r="D57" s="51">
        <f t="shared" si="105"/>
        <v>0</v>
      </c>
      <c r="E57" s="69">
        <v>0</v>
      </c>
      <c r="F57" s="41">
        <f t="shared" si="106"/>
        <v>0</v>
      </c>
      <c r="G57" s="41">
        <f t="shared" si="107"/>
        <v>0</v>
      </c>
      <c r="H57" s="41">
        <f t="shared" si="108"/>
        <v>0</v>
      </c>
      <c r="I57" s="41">
        <f t="shared" si="109"/>
        <v>0</v>
      </c>
      <c r="J57" s="41">
        <f t="shared" si="110"/>
        <v>0</v>
      </c>
      <c r="K57" s="41">
        <f t="shared" si="111"/>
        <v>0</v>
      </c>
      <c r="L57" s="41">
        <f t="shared" si="112"/>
        <v>0</v>
      </c>
      <c r="M57" s="41">
        <f t="shared" si="113"/>
        <v>0</v>
      </c>
      <c r="N57" s="41">
        <f t="shared" si="114"/>
        <v>0</v>
      </c>
      <c r="O57" s="41">
        <f t="shared" si="115"/>
        <v>0</v>
      </c>
      <c r="P57" s="41">
        <f t="shared" si="116"/>
        <v>0</v>
      </c>
      <c r="Q57" s="41">
        <f t="shared" si="117"/>
        <v>0</v>
      </c>
      <c r="R57" s="41">
        <f t="shared" si="118"/>
        <v>0</v>
      </c>
      <c r="S57" s="41">
        <f t="shared" si="119"/>
        <v>0</v>
      </c>
      <c r="T57" s="41">
        <f t="shared" si="120"/>
        <v>0</v>
      </c>
      <c r="U57" s="41">
        <f t="shared" si="121"/>
        <v>0</v>
      </c>
      <c r="V57" s="41">
        <f t="shared" si="122"/>
        <v>0</v>
      </c>
      <c r="W57" s="41">
        <f t="shared" si="123"/>
        <v>0</v>
      </c>
      <c r="X57" s="41">
        <f t="shared" si="124"/>
        <v>0</v>
      </c>
      <c r="Y57" s="41">
        <f t="shared" si="125"/>
        <v>0</v>
      </c>
      <c r="Z57" s="41">
        <f t="shared" si="126"/>
        <v>0</v>
      </c>
      <c r="AA57" s="41">
        <f t="shared" si="127"/>
        <v>0</v>
      </c>
      <c r="AB57" s="41">
        <f t="shared" si="128"/>
        <v>0</v>
      </c>
      <c r="AC57" s="41">
        <f t="shared" si="129"/>
        <v>0</v>
      </c>
      <c r="AD57" s="41">
        <f t="shared" si="130"/>
        <v>0</v>
      </c>
      <c r="AE57" s="41">
        <f t="shared" si="131"/>
        <v>0</v>
      </c>
      <c r="AF57" s="41">
        <f t="shared" si="132"/>
        <v>0</v>
      </c>
      <c r="AG57" s="23">
        <f t="shared" si="133"/>
        <v>0</v>
      </c>
      <c r="AH57" s="80">
        <f>'[25]KY Depreciation Rates_03-2'!$G48</f>
        <v>3.9600000000000003E-2</v>
      </c>
      <c r="AI57" s="80">
        <f>'[25]KY Depreciation Rates_03-2'!$G48</f>
        <v>3.9600000000000003E-2</v>
      </c>
      <c r="AJ57" s="31">
        <f>0</f>
        <v>0</v>
      </c>
      <c r="AK57" s="31">
        <f>0</f>
        <v>0</v>
      </c>
      <c r="AL57" s="31">
        <f>0</f>
        <v>0</v>
      </c>
      <c r="AM57" s="31">
        <f>0</f>
        <v>0</v>
      </c>
      <c r="AN57" s="31">
        <f>0</f>
        <v>0</v>
      </c>
      <c r="AO57" s="31">
        <f>0</f>
        <v>0</v>
      </c>
      <c r="AP57" s="43">
        <f>IF('Net Plant'!I57&gt;0,'Gross Plant'!K57*$AH57/12,0)</f>
        <v>0</v>
      </c>
      <c r="AQ57" s="43">
        <f>IF('Net Plant'!J57&gt;0,'Gross Plant'!L57*$AH57/12,0)</f>
        <v>0</v>
      </c>
      <c r="AR57" s="43">
        <f>IF('Net Plant'!K57&gt;0,'Gross Plant'!M57*$AH57/12,0)</f>
        <v>0</v>
      </c>
      <c r="AS57" s="43">
        <f>IF('Net Plant'!L57&gt;0,'Gross Plant'!N57*$AH57/12,0)</f>
        <v>0</v>
      </c>
      <c r="AT57" s="43">
        <f>IF('Net Plant'!M57&gt;0,'Gross Plant'!O57*$AH57/12,0)</f>
        <v>0</v>
      </c>
      <c r="AU57" s="43">
        <f>IF('Net Plant'!N57&gt;0,'Gross Plant'!P57*$AH57/12,0)</f>
        <v>0</v>
      </c>
      <c r="AV57" s="43">
        <f>IF('Net Plant'!O57&gt;0,'Gross Plant'!Q57*$AH57/12,0)</f>
        <v>0</v>
      </c>
      <c r="AW57" s="43">
        <f>IF('Net Plant'!P57&gt;0,'Gross Plant'!R57*$AH57/12,0)</f>
        <v>0</v>
      </c>
      <c r="AX57" s="43">
        <f>IF('Net Plant'!Q57&gt;0,'Gross Plant'!S57*$AH57/12,0)</f>
        <v>0</v>
      </c>
      <c r="AY57" s="43">
        <f>IF('Net Plant'!R57&gt;0,'Gross Plant'!U57*$AI57/12,0)</f>
        <v>0</v>
      </c>
      <c r="AZ57" s="43">
        <f>IF('Net Plant'!S57&gt;0,'Gross Plant'!V57*$AI57/12,0)</f>
        <v>0</v>
      </c>
      <c r="BA57" s="43">
        <f>IF('Net Plant'!T57&gt;0,'Gross Plant'!W57*$AI57/12,0)</f>
        <v>0</v>
      </c>
      <c r="BB57" s="43">
        <f>IF('Net Plant'!U57&gt;0,'Gross Plant'!X57*$AI57/12,0)</f>
        <v>0</v>
      </c>
      <c r="BC57" s="43">
        <f>IF('Net Plant'!V57&gt;0,'Gross Plant'!Y57*$AI57/12,0)</f>
        <v>0</v>
      </c>
      <c r="BD57" s="43">
        <f>IF('Net Plant'!W57&gt;0,'Gross Plant'!Z57*$AI57/12,0)</f>
        <v>0</v>
      </c>
      <c r="BE57" s="43">
        <f>IF('Net Plant'!X57&gt;0,'Gross Plant'!AA57*$AI57/12,0)</f>
        <v>0</v>
      </c>
      <c r="BF57" s="43">
        <f>IF('Net Plant'!Y57&gt;0,'Gross Plant'!AB57*$AI57/12,0)</f>
        <v>0</v>
      </c>
      <c r="BG57" s="43">
        <f>IF('Net Plant'!Z57&gt;0,'Gross Plant'!AC57*$AI57/12,0)</f>
        <v>0</v>
      </c>
      <c r="BH57" s="43">
        <f>IF('Net Plant'!AA57&gt;0,'Gross Plant'!AD57*$AI57/12,0)</f>
        <v>0</v>
      </c>
      <c r="BI57" s="43">
        <f>IF('Net Plant'!AB57&gt;0,'Gross Plant'!AE57*$AI57/12,0)</f>
        <v>0</v>
      </c>
      <c r="BJ57" s="43">
        <f>IF('Net Plant'!AC57&gt;0,'Gross Plant'!AF57*$AI57/12,0)</f>
        <v>0</v>
      </c>
      <c r="BK57" s="23">
        <f t="shared" si="134"/>
        <v>0</v>
      </c>
      <c r="BL57" s="3"/>
      <c r="BM57" s="31">
        <f>0</f>
        <v>0</v>
      </c>
      <c r="BN57" s="31">
        <f>0</f>
        <v>0</v>
      </c>
      <c r="BO57" s="31">
        <f>0</f>
        <v>0</v>
      </c>
      <c r="BP57" s="31">
        <f>0</f>
        <v>0</v>
      </c>
      <c r="BQ57" s="31">
        <f>0</f>
        <v>0</v>
      </c>
      <c r="BR57" s="31">
        <f>0</f>
        <v>0</v>
      </c>
      <c r="BS57" s="31">
        <f>'Gross Plant'!BQ57</f>
        <v>0</v>
      </c>
      <c r="BT57" s="41">
        <f>'Gross Plant'!BR57</f>
        <v>0</v>
      </c>
      <c r="BU57" s="41">
        <f>'Gross Plant'!BS57</f>
        <v>0</v>
      </c>
      <c r="BV57" s="41">
        <f>'Gross Plant'!BT57</f>
        <v>0</v>
      </c>
      <c r="BW57" s="41">
        <f>'Gross Plant'!BU57</f>
        <v>0</v>
      </c>
      <c r="BX57" s="41">
        <f>'Gross Plant'!BV57</f>
        <v>0</v>
      </c>
      <c r="BY57" s="41">
        <f>'Gross Plant'!BW57</f>
        <v>0</v>
      </c>
      <c r="BZ57" s="41">
        <f>'Gross Plant'!BX57</f>
        <v>0</v>
      </c>
      <c r="CA57" s="41">
        <f>'Gross Plant'!BY57</f>
        <v>0</v>
      </c>
      <c r="CB57" s="41">
        <f>'Gross Plant'!BZ57</f>
        <v>0</v>
      </c>
      <c r="CC57" s="41">
        <f>'Gross Plant'!CA57</f>
        <v>0</v>
      </c>
      <c r="CD57" s="41">
        <f>'Gross Plant'!CB57</f>
        <v>0</v>
      </c>
      <c r="CE57" s="41">
        <f>'Gross Plant'!CC57</f>
        <v>0</v>
      </c>
      <c r="CF57" s="41">
        <f>'Gross Plant'!CD57</f>
        <v>0</v>
      </c>
      <c r="CG57" s="41">
        <f>'Gross Plant'!CE57</f>
        <v>0</v>
      </c>
      <c r="CH57" s="41">
        <f>'Gross Plant'!CF57</f>
        <v>0</v>
      </c>
      <c r="CI57" s="41">
        <f>'Gross Plant'!CG57</f>
        <v>0</v>
      </c>
      <c r="CJ57" s="41">
        <f>'Gross Plant'!CH57</f>
        <v>0</v>
      </c>
      <c r="CK57" s="41">
        <f>'Gross Plant'!CI57</f>
        <v>0</v>
      </c>
      <c r="CL57" s="41">
        <f>'Gross Plant'!CJ57</f>
        <v>0</v>
      </c>
      <c r="CM57" s="41">
        <f>'Gross Plant'!CK57</f>
        <v>0</v>
      </c>
      <c r="CN57" s="3"/>
      <c r="CO57" s="31">
        <f>0</f>
        <v>0</v>
      </c>
      <c r="CP57" s="31">
        <f>0</f>
        <v>0</v>
      </c>
      <c r="CQ57" s="31">
        <f>0</f>
        <v>0</v>
      </c>
      <c r="CR57" s="31">
        <f>0</f>
        <v>0</v>
      </c>
      <c r="CS57" s="31">
        <f>0</f>
        <v>0</v>
      </c>
      <c r="CT57" s="31">
        <f>0</f>
        <v>0</v>
      </c>
      <c r="CU57" s="31">
        <v>0</v>
      </c>
      <c r="CV57" s="31">
        <v>0</v>
      </c>
      <c r="CW57" s="31">
        <v>0</v>
      </c>
      <c r="CX57" s="42">
        <v>0</v>
      </c>
      <c r="CY57" s="31">
        <v>0</v>
      </c>
      <c r="CZ57" s="31">
        <v>0</v>
      </c>
      <c r="DA57" s="31">
        <v>0</v>
      </c>
      <c r="DB57" s="31">
        <v>0</v>
      </c>
      <c r="DC57" s="31">
        <v>0</v>
      </c>
      <c r="DD57" s="3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0</v>
      </c>
      <c r="DP57" s="3"/>
      <c r="DQ57" s="41">
        <f>0</f>
        <v>0</v>
      </c>
      <c r="DR57" s="41">
        <f>0</f>
        <v>0</v>
      </c>
      <c r="DS57" s="41">
        <f>0</f>
        <v>0</v>
      </c>
      <c r="DT57" s="41">
        <f>0</f>
        <v>0</v>
      </c>
      <c r="DU57" s="41">
        <f>0</f>
        <v>0</v>
      </c>
      <c r="DV57" s="41">
        <f>0</f>
        <v>0</v>
      </c>
      <c r="DW57" s="58">
        <f>SUM('Gross Plant'!$AH57:$AM57)/SUM('Gross Plant'!$AH$80:$AM$80)*DW$80</f>
        <v>0</v>
      </c>
      <c r="DX57" s="58">
        <f>SUM('Gross Plant'!$AH57:$AM57)/SUM('Gross Plant'!$AH$80:$AM$80)*DX$80</f>
        <v>0</v>
      </c>
      <c r="DY57" s="58">
        <f>SUM('Gross Plant'!$AH57:$AM57)/SUM('Gross Plant'!$AH$80:$AM$80)*DY$80</f>
        <v>0</v>
      </c>
      <c r="DZ57" s="58">
        <f>-SUM('Gross Plant'!$AH57:$AM57)/SUM('Gross Plant'!$AH$80:$AM$80)*'Capital Spending'!D$8*Reserve!$DW$1</f>
        <v>0</v>
      </c>
      <c r="EA57" s="58">
        <f>-SUM('Gross Plant'!$AH57:$AM57)/SUM('Gross Plant'!$AH$80:$AM$80)*'Capital Spending'!E$8*Reserve!$DW$1</f>
        <v>0</v>
      </c>
      <c r="EB57" s="58">
        <f>-SUM('Gross Plant'!$AH57:$AM57)/SUM('Gross Plant'!$AH$80:$AM$80)*'Capital Spending'!F$8*Reserve!$DW$1</f>
        <v>0</v>
      </c>
      <c r="EC57" s="58">
        <f>-SUM('Gross Plant'!$AH57:$AM57)/SUM('Gross Plant'!$AH$80:$AM$80)*'Capital Spending'!G$8*Reserve!$DW$1</f>
        <v>0</v>
      </c>
      <c r="ED57" s="58">
        <f>-SUM('Gross Plant'!$AH57:$AM57)/SUM('Gross Plant'!$AH$80:$AM$80)*'Capital Spending'!H$8*Reserve!$DW$1</f>
        <v>0</v>
      </c>
      <c r="EE57" s="58">
        <f>-SUM('Gross Plant'!$AH57:$AM57)/SUM('Gross Plant'!$AH$80:$AM$80)*'Capital Spending'!I$8*Reserve!$DW$1</f>
        <v>0</v>
      </c>
      <c r="EF57" s="58">
        <f>-SUM('Gross Plant'!$AH57:$AM57)/SUM('Gross Plant'!$AH$80:$AM$80)*'Capital Spending'!J$8*Reserve!$DW$1</f>
        <v>0</v>
      </c>
      <c r="EG57" s="58">
        <f>-SUM('Gross Plant'!$AH57:$AM57)/SUM('Gross Plant'!$AH$80:$AM$80)*'Capital Spending'!K$8*Reserve!$DW$1</f>
        <v>0</v>
      </c>
      <c r="EH57" s="58">
        <f>-SUM('Gross Plant'!$AH57:$AM57)/SUM('Gross Plant'!$AH$80:$AM$80)*'Capital Spending'!L$8*Reserve!$DW$1</f>
        <v>0</v>
      </c>
      <c r="EI57" s="58">
        <f>-SUM('Gross Plant'!$AH57:$AM57)/SUM('Gross Plant'!$AH$80:$AM$80)*'Capital Spending'!M$8*Reserve!$DW$1</f>
        <v>0</v>
      </c>
      <c r="EJ57" s="58">
        <f>-SUM('Gross Plant'!$AH57:$AM57)/SUM('Gross Plant'!$AH$80:$AM$80)*'Capital Spending'!N$8*Reserve!$DW$1</f>
        <v>0</v>
      </c>
      <c r="EK57" s="58">
        <f>-SUM('Gross Plant'!$AH57:$AM57)/SUM('Gross Plant'!$AH$80:$AM$80)*'Capital Spending'!O$8*Reserve!$DW$1</f>
        <v>0</v>
      </c>
      <c r="EL57" s="58">
        <f>-SUM('Gross Plant'!$AH57:$AM57)/SUM('Gross Plant'!$AH$80:$AM$80)*'Capital Spending'!P$8*Reserve!$DW$1</f>
        <v>0</v>
      </c>
      <c r="EM57" s="58">
        <f>-SUM('Gross Plant'!$AH57:$AM57)/SUM('Gross Plant'!$AH$80:$AM$80)*'Capital Spending'!Q$8*Reserve!$DW$1</f>
        <v>0</v>
      </c>
      <c r="EN57" s="58">
        <f>-SUM('Gross Plant'!$AH57:$AM57)/SUM('Gross Plant'!$AH$80:$AM$80)*'Capital Spending'!R$8*Reserve!$DW$1</f>
        <v>0</v>
      </c>
      <c r="EO57" s="58">
        <f>-SUM('Gross Plant'!$AH57:$AM57)/SUM('Gross Plant'!$AH$80:$AM$80)*'Capital Spending'!S$8*Reserve!$DW$1</f>
        <v>0</v>
      </c>
      <c r="EP57" s="58">
        <f>-SUM('Gross Plant'!$AH57:$AM57)/SUM('Gross Plant'!$AH$80:$AM$80)*'Capital Spending'!T$8*Reserve!$DW$1</f>
        <v>0</v>
      </c>
      <c r="EQ57" s="58">
        <f>-SUM('Gross Plant'!$AH57:$AM57)/SUM('Gross Plant'!$AH$80:$AM$80)*'Capital Spending'!U$8*Reserve!$DW$1</f>
        <v>0</v>
      </c>
    </row>
    <row r="58" spans="1:147" s="2" customFormat="1">
      <c r="A58" s="49">
        <v>39103</v>
      </c>
      <c r="B58" s="32" t="s">
        <v>14</v>
      </c>
      <c r="C58" s="51">
        <f t="shared" si="104"/>
        <v>0</v>
      </c>
      <c r="D58" s="51">
        <f t="shared" si="105"/>
        <v>0</v>
      </c>
      <c r="E58" s="69">
        <v>0</v>
      </c>
      <c r="F58" s="41">
        <f t="shared" si="106"/>
        <v>0</v>
      </c>
      <c r="G58" s="41">
        <f t="shared" si="107"/>
        <v>0</v>
      </c>
      <c r="H58" s="41">
        <f t="shared" si="108"/>
        <v>0</v>
      </c>
      <c r="I58" s="41">
        <f t="shared" si="109"/>
        <v>0</v>
      </c>
      <c r="J58" s="41">
        <f t="shared" si="110"/>
        <v>0</v>
      </c>
      <c r="K58" s="41">
        <f t="shared" si="111"/>
        <v>0</v>
      </c>
      <c r="L58" s="41">
        <f t="shared" si="112"/>
        <v>0</v>
      </c>
      <c r="M58" s="41">
        <f t="shared" si="113"/>
        <v>0</v>
      </c>
      <c r="N58" s="41">
        <f t="shared" si="114"/>
        <v>0</v>
      </c>
      <c r="O58" s="41">
        <f t="shared" si="115"/>
        <v>0</v>
      </c>
      <c r="P58" s="41">
        <f t="shared" si="116"/>
        <v>0</v>
      </c>
      <c r="Q58" s="41">
        <f t="shared" si="117"/>
        <v>0</v>
      </c>
      <c r="R58" s="41">
        <f t="shared" si="118"/>
        <v>0</v>
      </c>
      <c r="S58" s="41">
        <f t="shared" si="119"/>
        <v>0</v>
      </c>
      <c r="T58" s="41">
        <f t="shared" si="120"/>
        <v>0</v>
      </c>
      <c r="U58" s="41">
        <f t="shared" si="121"/>
        <v>0</v>
      </c>
      <c r="V58" s="41">
        <f t="shared" si="122"/>
        <v>0</v>
      </c>
      <c r="W58" s="41">
        <f t="shared" si="123"/>
        <v>0</v>
      </c>
      <c r="X58" s="41">
        <f t="shared" si="124"/>
        <v>0</v>
      </c>
      <c r="Y58" s="41">
        <f t="shared" si="125"/>
        <v>0</v>
      </c>
      <c r="Z58" s="41">
        <f t="shared" si="126"/>
        <v>0</v>
      </c>
      <c r="AA58" s="41">
        <f t="shared" si="127"/>
        <v>0</v>
      </c>
      <c r="AB58" s="41">
        <f t="shared" si="128"/>
        <v>0</v>
      </c>
      <c r="AC58" s="41">
        <f t="shared" si="129"/>
        <v>0</v>
      </c>
      <c r="AD58" s="41">
        <f t="shared" si="130"/>
        <v>0</v>
      </c>
      <c r="AE58" s="41">
        <f t="shared" si="131"/>
        <v>0</v>
      </c>
      <c r="AF58" s="41">
        <f t="shared" si="132"/>
        <v>0</v>
      </c>
      <c r="AG58" s="23">
        <f t="shared" si="133"/>
        <v>0</v>
      </c>
      <c r="AH58" s="80">
        <f>'[25]KY Depreciation Rates_03-2'!$G49</f>
        <v>3.9600000000000003E-2</v>
      </c>
      <c r="AI58" s="80">
        <f>'[25]KY Depreciation Rates_03-2'!$G49</f>
        <v>3.9600000000000003E-2</v>
      </c>
      <c r="AJ58" s="31">
        <f>0</f>
        <v>0</v>
      </c>
      <c r="AK58" s="31">
        <f>0</f>
        <v>0</v>
      </c>
      <c r="AL58" s="31">
        <f>0</f>
        <v>0</v>
      </c>
      <c r="AM58" s="31">
        <f>0</f>
        <v>0</v>
      </c>
      <c r="AN58" s="31">
        <f>0</f>
        <v>0</v>
      </c>
      <c r="AO58" s="31">
        <f>0</f>
        <v>0</v>
      </c>
      <c r="AP58" s="43">
        <f>IF('Net Plant'!I58&gt;0,'Gross Plant'!K58*$AH58/12,0)</f>
        <v>0</v>
      </c>
      <c r="AQ58" s="43">
        <f>IF('Net Plant'!J58&gt;0,'Gross Plant'!L58*$AH58/12,0)</f>
        <v>0</v>
      </c>
      <c r="AR58" s="43">
        <f>IF('Net Plant'!K58&gt;0,'Gross Plant'!M58*$AH58/12,0)</f>
        <v>0</v>
      </c>
      <c r="AS58" s="43">
        <f>IF('Net Plant'!L58&gt;0,'Gross Plant'!N58*$AH58/12,0)</f>
        <v>0</v>
      </c>
      <c r="AT58" s="43">
        <f>IF('Net Plant'!M58&gt;0,'Gross Plant'!O58*$AH58/12,0)</f>
        <v>0</v>
      </c>
      <c r="AU58" s="43">
        <f>IF('Net Plant'!N58&gt;0,'Gross Plant'!P58*$AH58/12,0)</f>
        <v>0</v>
      </c>
      <c r="AV58" s="43">
        <f>IF('Net Plant'!O58&gt;0,'Gross Plant'!Q58*$AH58/12,0)</f>
        <v>0</v>
      </c>
      <c r="AW58" s="43">
        <f>IF('Net Plant'!P58&gt;0,'Gross Plant'!R58*$AH58/12,0)</f>
        <v>0</v>
      </c>
      <c r="AX58" s="43">
        <f>IF('Net Plant'!Q58&gt;0,'Gross Plant'!S58*$AH58/12,0)</f>
        <v>0</v>
      </c>
      <c r="AY58" s="43">
        <f>IF('Net Plant'!R58&gt;0,'Gross Plant'!U58*$AI58/12,0)</f>
        <v>0</v>
      </c>
      <c r="AZ58" s="43">
        <f>IF('Net Plant'!S58&gt;0,'Gross Plant'!V58*$AI58/12,0)</f>
        <v>0</v>
      </c>
      <c r="BA58" s="43">
        <f>IF('Net Plant'!T58&gt;0,'Gross Plant'!W58*$AI58/12,0)</f>
        <v>0</v>
      </c>
      <c r="BB58" s="43">
        <f>IF('Net Plant'!U58&gt;0,'Gross Plant'!X58*$AI58/12,0)</f>
        <v>0</v>
      </c>
      <c r="BC58" s="43">
        <f>IF('Net Plant'!V58&gt;0,'Gross Plant'!Y58*$AI58/12,0)</f>
        <v>0</v>
      </c>
      <c r="BD58" s="43">
        <f>IF('Net Plant'!W58&gt;0,'Gross Plant'!Z58*$AI58/12,0)</f>
        <v>0</v>
      </c>
      <c r="BE58" s="43">
        <f>IF('Net Plant'!X58&gt;0,'Gross Plant'!AA58*$AI58/12,0)</f>
        <v>0</v>
      </c>
      <c r="BF58" s="43">
        <f>IF('Net Plant'!Y58&gt;0,'Gross Plant'!AB58*$AI58/12,0)</f>
        <v>0</v>
      </c>
      <c r="BG58" s="43">
        <f>IF('Net Plant'!Z58&gt;0,'Gross Plant'!AC58*$AI58/12,0)</f>
        <v>0</v>
      </c>
      <c r="BH58" s="43">
        <f>IF('Net Plant'!AA58&gt;0,'Gross Plant'!AD58*$AI58/12,0)</f>
        <v>0</v>
      </c>
      <c r="BI58" s="43">
        <f>IF('Net Plant'!AB58&gt;0,'Gross Plant'!AE58*$AI58/12,0)</f>
        <v>0</v>
      </c>
      <c r="BJ58" s="43">
        <f>IF('Net Plant'!AC58&gt;0,'Gross Plant'!AF58*$AI58/12,0)</f>
        <v>0</v>
      </c>
      <c r="BK58" s="23">
        <f t="shared" si="134"/>
        <v>0</v>
      </c>
      <c r="BL58" s="3"/>
      <c r="BM58" s="31">
        <f>0</f>
        <v>0</v>
      </c>
      <c r="BN58" s="31">
        <f>0</f>
        <v>0</v>
      </c>
      <c r="BO58" s="31">
        <f>0</f>
        <v>0</v>
      </c>
      <c r="BP58" s="31">
        <f>0</f>
        <v>0</v>
      </c>
      <c r="BQ58" s="31">
        <f>0</f>
        <v>0</v>
      </c>
      <c r="BR58" s="31">
        <f>0</f>
        <v>0</v>
      </c>
      <c r="BS58" s="31">
        <f>'Gross Plant'!BQ58</f>
        <v>0</v>
      </c>
      <c r="BT58" s="41">
        <f>'Gross Plant'!BR58</f>
        <v>0</v>
      </c>
      <c r="BU58" s="41">
        <f>'Gross Plant'!BS58</f>
        <v>0</v>
      </c>
      <c r="BV58" s="41">
        <f>'Gross Plant'!BT58</f>
        <v>0</v>
      </c>
      <c r="BW58" s="41">
        <f>'Gross Plant'!BU58</f>
        <v>0</v>
      </c>
      <c r="BX58" s="41">
        <f>'Gross Plant'!BV58</f>
        <v>0</v>
      </c>
      <c r="BY58" s="41">
        <f>'Gross Plant'!BW58</f>
        <v>0</v>
      </c>
      <c r="BZ58" s="41">
        <f>'Gross Plant'!BX58</f>
        <v>0</v>
      </c>
      <c r="CA58" s="41">
        <f>'Gross Plant'!BY58</f>
        <v>0</v>
      </c>
      <c r="CB58" s="41">
        <f>'Gross Plant'!BZ58</f>
        <v>0</v>
      </c>
      <c r="CC58" s="41">
        <f>'Gross Plant'!CA58</f>
        <v>0</v>
      </c>
      <c r="CD58" s="41">
        <f>'Gross Plant'!CB58</f>
        <v>0</v>
      </c>
      <c r="CE58" s="41">
        <f>'Gross Plant'!CC58</f>
        <v>0</v>
      </c>
      <c r="CF58" s="41">
        <f>'Gross Plant'!CD58</f>
        <v>0</v>
      </c>
      <c r="CG58" s="41">
        <f>'Gross Plant'!CE58</f>
        <v>0</v>
      </c>
      <c r="CH58" s="41">
        <f>'Gross Plant'!CF58</f>
        <v>0</v>
      </c>
      <c r="CI58" s="41">
        <f>'Gross Plant'!CG58</f>
        <v>0</v>
      </c>
      <c r="CJ58" s="41">
        <f>'Gross Plant'!CH58</f>
        <v>0</v>
      </c>
      <c r="CK58" s="41">
        <f>'Gross Plant'!CI58</f>
        <v>0</v>
      </c>
      <c r="CL58" s="41">
        <f>'Gross Plant'!CJ58</f>
        <v>0</v>
      </c>
      <c r="CM58" s="41">
        <f>'Gross Plant'!CK58</f>
        <v>0</v>
      </c>
      <c r="CN58" s="3"/>
      <c r="CO58" s="31">
        <f>0</f>
        <v>0</v>
      </c>
      <c r="CP58" s="31">
        <f>0</f>
        <v>0</v>
      </c>
      <c r="CQ58" s="31">
        <f>0</f>
        <v>0</v>
      </c>
      <c r="CR58" s="31">
        <f>0</f>
        <v>0</v>
      </c>
      <c r="CS58" s="31">
        <f>0</f>
        <v>0</v>
      </c>
      <c r="CT58" s="31">
        <f>0</f>
        <v>0</v>
      </c>
      <c r="CU58" s="31">
        <v>0</v>
      </c>
      <c r="CV58" s="31">
        <v>0</v>
      </c>
      <c r="CW58" s="31">
        <v>0</v>
      </c>
      <c r="CX58" s="42">
        <v>0</v>
      </c>
      <c r="CY58" s="31">
        <v>0</v>
      </c>
      <c r="CZ58" s="31">
        <v>0</v>
      </c>
      <c r="DA58" s="31">
        <v>0</v>
      </c>
      <c r="DB58" s="31">
        <v>0</v>
      </c>
      <c r="DC58" s="31">
        <v>0</v>
      </c>
      <c r="DD58" s="3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3"/>
      <c r="DQ58" s="41">
        <f>0</f>
        <v>0</v>
      </c>
      <c r="DR58" s="41">
        <f>0</f>
        <v>0</v>
      </c>
      <c r="DS58" s="41">
        <f>0</f>
        <v>0</v>
      </c>
      <c r="DT58" s="41">
        <f>0</f>
        <v>0</v>
      </c>
      <c r="DU58" s="41">
        <f>0</f>
        <v>0</v>
      </c>
      <c r="DV58" s="41">
        <f>0</f>
        <v>0</v>
      </c>
      <c r="DW58" s="58">
        <f>SUM('Gross Plant'!$AH58:$AM58)/SUM('Gross Plant'!$AH$80:$AM$80)*DW$80</f>
        <v>0</v>
      </c>
      <c r="DX58" s="58">
        <f>SUM('Gross Plant'!$AH58:$AM58)/SUM('Gross Plant'!$AH$80:$AM$80)*DX$80</f>
        <v>0</v>
      </c>
      <c r="DY58" s="58">
        <f>SUM('Gross Plant'!$AH58:$AM58)/SUM('Gross Plant'!$AH$80:$AM$80)*DY$80</f>
        <v>0</v>
      </c>
      <c r="DZ58" s="58">
        <f>-SUM('Gross Plant'!$AH58:$AM58)/SUM('Gross Plant'!$AH$80:$AM$80)*'Capital Spending'!D$8*Reserve!$DW$1</f>
        <v>0</v>
      </c>
      <c r="EA58" s="58">
        <f>-SUM('Gross Plant'!$AH58:$AM58)/SUM('Gross Plant'!$AH$80:$AM$80)*'Capital Spending'!E$8*Reserve!$DW$1</f>
        <v>0</v>
      </c>
      <c r="EB58" s="58">
        <f>-SUM('Gross Plant'!$AH58:$AM58)/SUM('Gross Plant'!$AH$80:$AM$80)*'Capital Spending'!F$8*Reserve!$DW$1</f>
        <v>0</v>
      </c>
      <c r="EC58" s="58">
        <f>-SUM('Gross Plant'!$AH58:$AM58)/SUM('Gross Plant'!$AH$80:$AM$80)*'Capital Spending'!G$8*Reserve!$DW$1</f>
        <v>0</v>
      </c>
      <c r="ED58" s="58">
        <f>-SUM('Gross Plant'!$AH58:$AM58)/SUM('Gross Plant'!$AH$80:$AM$80)*'Capital Spending'!H$8*Reserve!$DW$1</f>
        <v>0</v>
      </c>
      <c r="EE58" s="58">
        <f>-SUM('Gross Plant'!$AH58:$AM58)/SUM('Gross Plant'!$AH$80:$AM$80)*'Capital Spending'!I$8*Reserve!$DW$1</f>
        <v>0</v>
      </c>
      <c r="EF58" s="58">
        <f>-SUM('Gross Plant'!$AH58:$AM58)/SUM('Gross Plant'!$AH$80:$AM$80)*'Capital Spending'!J$8*Reserve!$DW$1</f>
        <v>0</v>
      </c>
      <c r="EG58" s="58">
        <f>-SUM('Gross Plant'!$AH58:$AM58)/SUM('Gross Plant'!$AH$80:$AM$80)*'Capital Spending'!K$8*Reserve!$DW$1</f>
        <v>0</v>
      </c>
      <c r="EH58" s="58">
        <f>-SUM('Gross Plant'!$AH58:$AM58)/SUM('Gross Plant'!$AH$80:$AM$80)*'Capital Spending'!L$8*Reserve!$DW$1</f>
        <v>0</v>
      </c>
      <c r="EI58" s="58">
        <f>-SUM('Gross Plant'!$AH58:$AM58)/SUM('Gross Plant'!$AH$80:$AM$80)*'Capital Spending'!M$8*Reserve!$DW$1</f>
        <v>0</v>
      </c>
      <c r="EJ58" s="58">
        <f>-SUM('Gross Plant'!$AH58:$AM58)/SUM('Gross Plant'!$AH$80:$AM$80)*'Capital Spending'!N$8*Reserve!$DW$1</f>
        <v>0</v>
      </c>
      <c r="EK58" s="58">
        <f>-SUM('Gross Plant'!$AH58:$AM58)/SUM('Gross Plant'!$AH$80:$AM$80)*'Capital Spending'!O$8*Reserve!$DW$1</f>
        <v>0</v>
      </c>
      <c r="EL58" s="58">
        <f>-SUM('Gross Plant'!$AH58:$AM58)/SUM('Gross Plant'!$AH$80:$AM$80)*'Capital Spending'!P$8*Reserve!$DW$1</f>
        <v>0</v>
      </c>
      <c r="EM58" s="58">
        <f>-SUM('Gross Plant'!$AH58:$AM58)/SUM('Gross Plant'!$AH$80:$AM$80)*'Capital Spending'!Q$8*Reserve!$DW$1</f>
        <v>0</v>
      </c>
      <c r="EN58" s="58">
        <f>-SUM('Gross Plant'!$AH58:$AM58)/SUM('Gross Plant'!$AH$80:$AM$80)*'Capital Spending'!R$8*Reserve!$DW$1</f>
        <v>0</v>
      </c>
      <c r="EO58" s="58">
        <f>-SUM('Gross Plant'!$AH58:$AM58)/SUM('Gross Plant'!$AH$80:$AM$80)*'Capital Spending'!S$8*Reserve!$DW$1</f>
        <v>0</v>
      </c>
      <c r="EP58" s="58">
        <f>-SUM('Gross Plant'!$AH58:$AM58)/SUM('Gross Plant'!$AH$80:$AM$80)*'Capital Spending'!T$8*Reserve!$DW$1</f>
        <v>0</v>
      </c>
      <c r="EQ58" s="58">
        <f>-SUM('Gross Plant'!$AH58:$AM58)/SUM('Gross Plant'!$AH$80:$AM$80)*'Capital Spending'!U$8*Reserve!$DW$1</f>
        <v>0</v>
      </c>
    </row>
    <row r="59" spans="1:147" s="2" customFormat="1">
      <c r="A59" s="83">
        <v>39110</v>
      </c>
      <c r="B59" t="s">
        <v>207</v>
      </c>
      <c r="C59" s="51">
        <f t="shared" si="104"/>
        <v>26220.305556440966</v>
      </c>
      <c r="D59" s="51">
        <f t="shared" si="105"/>
        <v>82371.93243963398</v>
      </c>
      <c r="E59" s="69">
        <f>'[20]Reserve End Balances'!N107</f>
        <v>19768.61</v>
      </c>
      <c r="F59" s="41">
        <f t="shared" si="106"/>
        <v>20597.32</v>
      </c>
      <c r="G59" s="41">
        <f t="shared" si="107"/>
        <v>21460.41</v>
      </c>
      <c r="H59" s="41">
        <f t="shared" si="108"/>
        <v>22327.579999999998</v>
      </c>
      <c r="I59" s="41">
        <f t="shared" si="109"/>
        <v>23324.19</v>
      </c>
      <c r="J59" s="41">
        <f t="shared" si="110"/>
        <v>24320.799999999999</v>
      </c>
      <c r="K59" s="41">
        <f t="shared" si="111"/>
        <v>25317.41</v>
      </c>
      <c r="L59" s="41">
        <f t="shared" si="112"/>
        <v>26384.665573999999</v>
      </c>
      <c r="M59" s="41">
        <f t="shared" si="113"/>
        <v>27777.112647074508</v>
      </c>
      <c r="N59" s="41">
        <f t="shared" si="114"/>
        <v>29391.20065438153</v>
      </c>
      <c r="O59" s="41">
        <f t="shared" si="115"/>
        <v>31122.988713241662</v>
      </c>
      <c r="P59" s="41">
        <f t="shared" si="116"/>
        <v>33262.36253259459</v>
      </c>
      <c r="Q59" s="41">
        <f t="shared" si="117"/>
        <v>35809.322112440314</v>
      </c>
      <c r="R59" s="41">
        <f t="shared" si="118"/>
        <v>38763.867452778832</v>
      </c>
      <c r="S59" s="41">
        <f t="shared" si="119"/>
        <v>42125.998553610145</v>
      </c>
      <c r="T59" s="41">
        <f t="shared" si="120"/>
        <v>45895.715414934253</v>
      </c>
      <c r="U59" s="41">
        <f t="shared" si="121"/>
        <v>50480.603797243952</v>
      </c>
      <c r="V59" s="41">
        <f t="shared" si="122"/>
        <v>55473.077940046453</v>
      </c>
      <c r="W59" s="41">
        <f t="shared" si="123"/>
        <v>60873.137843341749</v>
      </c>
      <c r="X59" s="41">
        <f t="shared" si="124"/>
        <v>66680.783507129832</v>
      </c>
      <c r="Y59" s="41">
        <f t="shared" si="125"/>
        <v>72896.014931410726</v>
      </c>
      <c r="Z59" s="41">
        <f t="shared" si="126"/>
        <v>79518.832116184407</v>
      </c>
      <c r="AA59" s="41">
        <f t="shared" si="127"/>
        <v>86549.23506145089</v>
      </c>
      <c r="AB59" s="41">
        <f t="shared" si="128"/>
        <v>93987.223767210162</v>
      </c>
      <c r="AC59" s="41">
        <f t="shared" si="129"/>
        <v>101832.79823346224</v>
      </c>
      <c r="AD59" s="41">
        <f t="shared" si="130"/>
        <v>110085.9584602071</v>
      </c>
      <c r="AE59" s="41">
        <f t="shared" si="131"/>
        <v>118746.70444744476</v>
      </c>
      <c r="AF59" s="41">
        <f t="shared" si="132"/>
        <v>127815.03619517521</v>
      </c>
      <c r="AG59" s="23">
        <f t="shared" si="133"/>
        <v>82372</v>
      </c>
      <c r="AH59" s="80">
        <f>'[25]KY Depreciation Rates_03-2'!$G50</f>
        <v>3.9600000000000003E-2</v>
      </c>
      <c r="AI59" s="80">
        <f>'[25]KY Depreciation Rates_03-2'!$G50</f>
        <v>3.9600000000000003E-2</v>
      </c>
      <c r="AJ59" s="31">
        <f>'[20]Additions (Asset and Reserve)'!AA107</f>
        <v>828.71</v>
      </c>
      <c r="AK59" s="31">
        <f>'[20]Additions (Asset and Reserve)'!AB107</f>
        <v>863.09</v>
      </c>
      <c r="AL59" s="31">
        <f>'[20]Additions (Asset and Reserve)'!AC107</f>
        <v>867.17</v>
      </c>
      <c r="AM59" s="31">
        <f>'[20]Additions (Asset and Reserve)'!AD107</f>
        <v>996.61</v>
      </c>
      <c r="AN59" s="31">
        <f>'[20]Additions (Asset and Reserve)'!AE107</f>
        <v>996.61</v>
      </c>
      <c r="AO59" s="31">
        <f>'[20]Additions (Asset and Reserve)'!AF107</f>
        <v>996.61</v>
      </c>
      <c r="AP59" s="43">
        <f>IF('Net Plant'!I59&gt;0,'Gross Plant'!K59*$AH59/12,0)</f>
        <v>1067.2555740000003</v>
      </c>
      <c r="AQ59" s="43">
        <f>IF('Net Plant'!J59&gt;0,'Gross Plant'!L59*$AH59/12,0)</f>
        <v>1392.447073074507</v>
      </c>
      <c r="AR59" s="43">
        <f>IF('Net Plant'!K59&gt;0,'Gross Plant'!M59*$AH59/12,0)</f>
        <v>1614.0880073070221</v>
      </c>
      <c r="AS59" s="43">
        <f>IF('Net Plant'!L59&gt;0,'Gross Plant'!N59*$AH59/12,0)</f>
        <v>1731.788058860132</v>
      </c>
      <c r="AT59" s="43">
        <f>IF('Net Plant'!M59&gt;0,'Gross Plant'!O59*$AH59/12,0)</f>
        <v>2139.3738193529275</v>
      </c>
      <c r="AU59" s="43">
        <f>IF('Net Plant'!N59&gt;0,'Gross Plant'!P59*$AH59/12,0)</f>
        <v>2546.9595798457235</v>
      </c>
      <c r="AV59" s="43">
        <f>IF('Net Plant'!O59&gt;0,'Gross Plant'!Q59*$AH59/12,0)</f>
        <v>2954.5453403385195</v>
      </c>
      <c r="AW59" s="43">
        <f>IF('Net Plant'!P59&gt;0,'Gross Plant'!R59*$AH59/12,0)</f>
        <v>3362.1311008313151</v>
      </c>
      <c r="AX59" s="43">
        <f>IF('Net Plant'!Q59&gt;0,'Gross Plant'!S59*$AH59/12,0)</f>
        <v>3769.7168613241106</v>
      </c>
      <c r="AY59" s="43">
        <f>IF('Net Plant'!R59&gt;0,'Gross Plant'!U59*$AI59/12,0)</f>
        <v>4584.8883823097021</v>
      </c>
      <c r="AZ59" s="43">
        <f>IF('Net Plant'!S59&gt;0,'Gross Plant'!V59*$AI59/12,0)</f>
        <v>4992.4741428024981</v>
      </c>
      <c r="BA59" s="43">
        <f>IF('Net Plant'!T59&gt;0,'Gross Plant'!W59*$AI59/12,0)</f>
        <v>5400.0599032952941</v>
      </c>
      <c r="BB59" s="43">
        <f>IF('Net Plant'!U59&gt;0,'Gross Plant'!X59*$AI59/12,0)</f>
        <v>5807.6456637880901</v>
      </c>
      <c r="BC59" s="43">
        <f>IF('Net Plant'!V59&gt;0,'Gross Plant'!Y59*$AI59/12,0)</f>
        <v>6215.2314242808861</v>
      </c>
      <c r="BD59" s="43">
        <f>IF('Net Plant'!W59&gt;0,'Gross Plant'!Z59*$AI59/12,0)</f>
        <v>6622.8171847736812</v>
      </c>
      <c r="BE59" s="43">
        <f>IF('Net Plant'!X59&gt;0,'Gross Plant'!AA59*$AI59/12,0)</f>
        <v>7030.4029452664763</v>
      </c>
      <c r="BF59" s="43">
        <f>IF('Net Plant'!Y59&gt;0,'Gross Plant'!AB59*$AI59/12,0)</f>
        <v>7437.9887057592723</v>
      </c>
      <c r="BG59" s="43">
        <f>IF('Net Plant'!Z59&gt;0,'Gross Plant'!AC59*$AI59/12,0)</f>
        <v>7845.5744662520674</v>
      </c>
      <c r="BH59" s="43">
        <f>IF('Net Plant'!AA59&gt;0,'Gross Plant'!AD59*$AI59/12,0)</f>
        <v>8253.1602267448634</v>
      </c>
      <c r="BI59" s="43">
        <f>IF('Net Plant'!AB59&gt;0,'Gross Plant'!AE59*$AI59/12,0)</f>
        <v>8660.7459872376585</v>
      </c>
      <c r="BJ59" s="43">
        <f>IF('Net Plant'!AC59&gt;0,'Gross Plant'!AF59*$AI59/12,0)</f>
        <v>9068.3317477304554</v>
      </c>
      <c r="BK59" s="23">
        <f t="shared" si="134"/>
        <v>81919.320780240945</v>
      </c>
      <c r="BL59" s="3"/>
      <c r="BM59" s="31">
        <f>'[20]Retires (Asset and Reserve)'!X107</f>
        <v>0</v>
      </c>
      <c r="BN59" s="31">
        <f>'[20]Retires (Asset and Reserve)'!Y107</f>
        <v>0</v>
      </c>
      <c r="BO59" s="31">
        <f>'[20]Retires (Asset and Reserve)'!Z107</f>
        <v>0</v>
      </c>
      <c r="BP59" s="31">
        <f>'[20]Retires (Asset and Reserve)'!AA107</f>
        <v>0</v>
      </c>
      <c r="BQ59" s="31">
        <f>'[20]Retires (Asset and Reserve)'!AB107</f>
        <v>0</v>
      </c>
      <c r="BR59" s="31">
        <f>'[20]Retires (Asset and Reserve)'!AC107</f>
        <v>0</v>
      </c>
      <c r="BS59" s="31">
        <f>'Gross Plant'!BQ59</f>
        <v>0</v>
      </c>
      <c r="BT59" s="41">
        <f>'Gross Plant'!BR59</f>
        <v>0</v>
      </c>
      <c r="BU59" s="41">
        <f>'Gross Plant'!BS59</f>
        <v>0</v>
      </c>
      <c r="BV59" s="41">
        <f>'Gross Plant'!BT59</f>
        <v>0</v>
      </c>
      <c r="BW59" s="41">
        <f>'Gross Plant'!BU59</f>
        <v>0</v>
      </c>
      <c r="BX59" s="41">
        <f>'Gross Plant'!BV59</f>
        <v>0</v>
      </c>
      <c r="BY59" s="41">
        <f>'Gross Plant'!BW59</f>
        <v>0</v>
      </c>
      <c r="BZ59" s="41">
        <f>'Gross Plant'!BX59</f>
        <v>0</v>
      </c>
      <c r="CA59" s="41">
        <f>'Gross Plant'!BY59</f>
        <v>0</v>
      </c>
      <c r="CB59" s="41">
        <f>'Gross Plant'!BZ59</f>
        <v>0</v>
      </c>
      <c r="CC59" s="41">
        <f>'Gross Plant'!CA59</f>
        <v>0</v>
      </c>
      <c r="CD59" s="41">
        <f>'Gross Plant'!CB59</f>
        <v>0</v>
      </c>
      <c r="CE59" s="41">
        <f>'Gross Plant'!CC59</f>
        <v>0</v>
      </c>
      <c r="CF59" s="41">
        <f>'Gross Plant'!CD59</f>
        <v>0</v>
      </c>
      <c r="CG59" s="41">
        <f>'Gross Plant'!CE59</f>
        <v>0</v>
      </c>
      <c r="CH59" s="41">
        <f>'Gross Plant'!CF59</f>
        <v>0</v>
      </c>
      <c r="CI59" s="41">
        <f>'Gross Plant'!CG59</f>
        <v>0</v>
      </c>
      <c r="CJ59" s="41">
        <f>'Gross Plant'!CH59</f>
        <v>0</v>
      </c>
      <c r="CK59" s="41">
        <f>'Gross Plant'!CI59</f>
        <v>0</v>
      </c>
      <c r="CL59" s="41">
        <f>'Gross Plant'!CJ59</f>
        <v>0</v>
      </c>
      <c r="CM59" s="41">
        <f>'Gross Plant'!CK59</f>
        <v>0</v>
      </c>
      <c r="CN59" s="3"/>
      <c r="CO59" s="31">
        <f>'[20]Transfers (Asset and Reserve)'!Z107</f>
        <v>0</v>
      </c>
      <c r="CP59" s="31">
        <f>'[20]Transfers (Asset and Reserve)'!AA107</f>
        <v>0</v>
      </c>
      <c r="CQ59" s="31">
        <f>'[20]Transfers (Asset and Reserve)'!AB107</f>
        <v>0</v>
      </c>
      <c r="CR59" s="31">
        <f>'[20]Transfers (Asset and Reserve)'!AC107</f>
        <v>0</v>
      </c>
      <c r="CS59" s="31">
        <f>'[20]Transfers (Asset and Reserve)'!AD107</f>
        <v>0</v>
      </c>
      <c r="CT59" s="31">
        <f>'[20]Transfers (Asset and Reserve)'!AE107</f>
        <v>0</v>
      </c>
      <c r="CU59" s="31">
        <v>0</v>
      </c>
      <c r="CV59" s="31">
        <v>0</v>
      </c>
      <c r="CW59" s="31">
        <v>0</v>
      </c>
      <c r="CX59" s="42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41">
        <v>0</v>
      </c>
      <c r="DF59" s="41">
        <v>0</v>
      </c>
      <c r="DG59" s="41">
        <v>0</v>
      </c>
      <c r="DH59" s="41">
        <v>0</v>
      </c>
      <c r="DI59" s="41">
        <v>0</v>
      </c>
      <c r="DJ59" s="41">
        <v>0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3"/>
      <c r="DQ59" s="41">
        <f>[20]COR!O107</f>
        <v>0</v>
      </c>
      <c r="DR59" s="41">
        <f>[20]COR!P107</f>
        <v>0</v>
      </c>
      <c r="DS59" s="41">
        <f>[20]COR!Q107</f>
        <v>0</v>
      </c>
      <c r="DT59" s="41">
        <f>[20]COR!R107</f>
        <v>0</v>
      </c>
      <c r="DU59" s="41">
        <f>[20]COR!S107</f>
        <v>0</v>
      </c>
      <c r="DV59" s="41">
        <f>[20]COR!T107</f>
        <v>0</v>
      </c>
      <c r="DW59" s="58">
        <f>SUM('Gross Plant'!$AH59:$AM59)/SUM('Gross Plant'!$AH$80:$AM$80)*DW$80</f>
        <v>0</v>
      </c>
      <c r="DX59" s="58">
        <f>SUM('Gross Plant'!$AH59:$AM59)/SUM('Gross Plant'!$AH$80:$AM$80)*DX$80</f>
        <v>0</v>
      </c>
      <c r="DY59" s="58">
        <f>SUM('Gross Plant'!$AH59:$AM59)/SUM('Gross Plant'!$AH$80:$AM$80)*DY$80</f>
        <v>0</v>
      </c>
      <c r="DZ59" s="58">
        <f>-SUM('Gross Plant'!$AH59:$AM59)/SUM('Gross Plant'!$AH$80:$AM$80)*'Capital Spending'!D$8*Reserve!$DW$1</f>
        <v>0</v>
      </c>
      <c r="EA59" s="58">
        <f>-SUM('Gross Plant'!$AH59:$AM59)/SUM('Gross Plant'!$AH$80:$AM$80)*'Capital Spending'!E$8*Reserve!$DW$1</f>
        <v>0</v>
      </c>
      <c r="EB59" s="58">
        <f>-SUM('Gross Plant'!$AH59:$AM59)/SUM('Gross Plant'!$AH$80:$AM$80)*'Capital Spending'!F$8*Reserve!$DW$1</f>
        <v>0</v>
      </c>
      <c r="EC59" s="58">
        <f>-SUM('Gross Plant'!$AH59:$AM59)/SUM('Gross Plant'!$AH$80:$AM$80)*'Capital Spending'!G$8*Reserve!$DW$1</f>
        <v>0</v>
      </c>
      <c r="ED59" s="58">
        <f>-SUM('Gross Plant'!$AH59:$AM59)/SUM('Gross Plant'!$AH$80:$AM$80)*'Capital Spending'!H$8*Reserve!$DW$1</f>
        <v>0</v>
      </c>
      <c r="EE59" s="58">
        <f>-SUM('Gross Plant'!$AH59:$AM59)/SUM('Gross Plant'!$AH$80:$AM$80)*'Capital Spending'!I$8*Reserve!$DW$1</f>
        <v>0</v>
      </c>
      <c r="EF59" s="58">
        <f>-SUM('Gross Plant'!$AH59:$AM59)/SUM('Gross Plant'!$AH$80:$AM$80)*'Capital Spending'!J$8*Reserve!$DW$1</f>
        <v>0</v>
      </c>
      <c r="EG59" s="58">
        <f>-SUM('Gross Plant'!$AH59:$AM59)/SUM('Gross Plant'!$AH$80:$AM$80)*'Capital Spending'!K$8*Reserve!$DW$1</f>
        <v>0</v>
      </c>
      <c r="EH59" s="58">
        <f>-SUM('Gross Plant'!$AH59:$AM59)/SUM('Gross Plant'!$AH$80:$AM$80)*'Capital Spending'!L$8*Reserve!$DW$1</f>
        <v>0</v>
      </c>
      <c r="EI59" s="58">
        <f>-SUM('Gross Plant'!$AH59:$AM59)/SUM('Gross Plant'!$AH$80:$AM$80)*'Capital Spending'!M$8*Reserve!$DW$1</f>
        <v>0</v>
      </c>
      <c r="EJ59" s="58">
        <f>-SUM('Gross Plant'!$AH59:$AM59)/SUM('Gross Plant'!$AH$80:$AM$80)*'Capital Spending'!N$8*Reserve!$DW$1</f>
        <v>0</v>
      </c>
      <c r="EK59" s="58">
        <f>-SUM('Gross Plant'!$AH59:$AM59)/SUM('Gross Plant'!$AH$80:$AM$80)*'Capital Spending'!O$8*Reserve!$DW$1</f>
        <v>0</v>
      </c>
      <c r="EL59" s="58">
        <f>-SUM('Gross Plant'!$AH59:$AM59)/SUM('Gross Plant'!$AH$80:$AM$80)*'Capital Spending'!P$8*Reserve!$DW$1</f>
        <v>0</v>
      </c>
      <c r="EM59" s="58">
        <f>-SUM('Gross Plant'!$AH59:$AM59)/SUM('Gross Plant'!$AH$80:$AM$80)*'Capital Spending'!Q$8*Reserve!$DW$1</f>
        <v>0</v>
      </c>
      <c r="EN59" s="58">
        <f>-SUM('Gross Plant'!$AH59:$AM59)/SUM('Gross Plant'!$AH$80:$AM$80)*'Capital Spending'!R$8*Reserve!$DW$1</f>
        <v>0</v>
      </c>
      <c r="EO59" s="58">
        <f>-SUM('Gross Plant'!$AH59:$AM59)/SUM('Gross Plant'!$AH$80:$AM$80)*'Capital Spending'!S$8*Reserve!$DW$1</f>
        <v>0</v>
      </c>
      <c r="EP59" s="58">
        <f>-SUM('Gross Plant'!$AH59:$AM59)/SUM('Gross Plant'!$AH$80:$AM$80)*'Capital Spending'!T$8*Reserve!$DW$1</f>
        <v>0</v>
      </c>
      <c r="EQ59" s="58">
        <f>-SUM('Gross Plant'!$AH59:$AM59)/SUM('Gross Plant'!$AH$80:$AM$80)*'Capital Spending'!U$8*Reserve!$DW$1</f>
        <v>0</v>
      </c>
    </row>
    <row r="60" spans="1:147" s="2" customFormat="1">
      <c r="A60" s="83">
        <v>39210</v>
      </c>
      <c r="B60" t="s">
        <v>208</v>
      </c>
      <c r="C60" s="51">
        <f t="shared" si="104"/>
        <v>89588.819816076968</v>
      </c>
      <c r="D60" s="51">
        <f t="shared" si="105"/>
        <v>96772.552620000075</v>
      </c>
      <c r="E60" s="69">
        <f>'[20]Reserve End Balances'!N108</f>
        <v>83546.600000000006</v>
      </c>
      <c r="F60" s="41">
        <f t="shared" si="106"/>
        <v>85401.96</v>
      </c>
      <c r="G60" s="41">
        <f t="shared" si="107"/>
        <v>87257.32</v>
      </c>
      <c r="H60" s="41">
        <f t="shared" si="108"/>
        <v>88935.21</v>
      </c>
      <c r="I60" s="41">
        <f t="shared" si="109"/>
        <v>89145.340000000011</v>
      </c>
      <c r="J60" s="41">
        <f t="shared" si="110"/>
        <v>89355.470000000016</v>
      </c>
      <c r="K60" s="41">
        <f t="shared" si="111"/>
        <v>89565.60000000002</v>
      </c>
      <c r="L60" s="41">
        <f t="shared" si="112"/>
        <v>90234.817029000027</v>
      </c>
      <c r="M60" s="41">
        <f t="shared" si="113"/>
        <v>90904.034058000034</v>
      </c>
      <c r="N60" s="41">
        <f t="shared" si="114"/>
        <v>91573.251087000041</v>
      </c>
      <c r="O60" s="41">
        <f t="shared" si="115"/>
        <v>92242.468116000047</v>
      </c>
      <c r="P60" s="41">
        <f t="shared" si="116"/>
        <v>92911.685145000054</v>
      </c>
      <c r="Q60" s="41">
        <f t="shared" si="117"/>
        <v>93580.902174000061</v>
      </c>
      <c r="R60" s="41">
        <f t="shared" si="118"/>
        <v>94250.119203000068</v>
      </c>
      <c r="S60" s="41">
        <f t="shared" si="119"/>
        <v>94919.336232000074</v>
      </c>
      <c r="T60" s="41">
        <f t="shared" si="120"/>
        <v>95588.553261000081</v>
      </c>
      <c r="U60" s="41">
        <f t="shared" si="121"/>
        <v>96257.770290000088</v>
      </c>
      <c r="V60" s="41">
        <f t="shared" si="122"/>
        <v>96926.987319000094</v>
      </c>
      <c r="W60" s="41">
        <f t="shared" si="123"/>
        <v>96926.987319000094</v>
      </c>
      <c r="X60" s="41">
        <f t="shared" si="124"/>
        <v>96926.987319000094</v>
      </c>
      <c r="Y60" s="41">
        <f t="shared" si="125"/>
        <v>96926.987319000094</v>
      </c>
      <c r="Z60" s="41">
        <f t="shared" si="126"/>
        <v>96926.987319000094</v>
      </c>
      <c r="AA60" s="41">
        <f t="shared" si="127"/>
        <v>96926.987319000094</v>
      </c>
      <c r="AB60" s="41">
        <f t="shared" si="128"/>
        <v>96926.987319000094</v>
      </c>
      <c r="AC60" s="41">
        <f t="shared" si="129"/>
        <v>96926.987319000094</v>
      </c>
      <c r="AD60" s="41">
        <f t="shared" si="130"/>
        <v>96926.987319000094</v>
      </c>
      <c r="AE60" s="41">
        <f t="shared" si="131"/>
        <v>96926.987319000094</v>
      </c>
      <c r="AF60" s="41">
        <f t="shared" si="132"/>
        <v>96926.987319000094</v>
      </c>
      <c r="AG60" s="23">
        <f t="shared" si="133"/>
        <v>96773</v>
      </c>
      <c r="AH60" s="80">
        <f>'[25]KY Depreciation Rates_03-2'!$G51</f>
        <v>8.3400000000000002E-2</v>
      </c>
      <c r="AI60" s="80">
        <f>'[25]KY Depreciation Rates_03-2'!$G51</f>
        <v>8.3400000000000002E-2</v>
      </c>
      <c r="AJ60" s="31">
        <f>'[20]Additions (Asset and Reserve)'!AA108</f>
        <v>1855.36</v>
      </c>
      <c r="AK60" s="31">
        <f>'[20]Additions (Asset and Reserve)'!AB108</f>
        <v>1855.36</v>
      </c>
      <c r="AL60" s="31">
        <f>'[20]Additions (Asset and Reserve)'!AC108</f>
        <v>1677.89</v>
      </c>
      <c r="AM60" s="31">
        <f>'[20]Additions (Asset and Reserve)'!AD108</f>
        <v>210.13</v>
      </c>
      <c r="AN60" s="31">
        <f>'[20]Additions (Asset and Reserve)'!AE108</f>
        <v>210.13</v>
      </c>
      <c r="AO60" s="31">
        <f>'[20]Additions (Asset and Reserve)'!AF108</f>
        <v>210.13</v>
      </c>
      <c r="AP60" s="43">
        <f>IF('Net Plant'!I60&gt;0,'Gross Plant'!K60*$AH60/12,0)</f>
        <v>669.21702900000003</v>
      </c>
      <c r="AQ60" s="43">
        <f>IF('Net Plant'!J60&gt;0,'Gross Plant'!L60*$AH60/12,0)</f>
        <v>669.21702900000003</v>
      </c>
      <c r="AR60" s="43">
        <f>IF('Net Plant'!K60&gt;0,'Gross Plant'!M60*$AH60/12,0)</f>
        <v>669.21702900000003</v>
      </c>
      <c r="AS60" s="43">
        <f>IF('Net Plant'!L60&gt;0,'Gross Plant'!N60*$AH60/12,0)</f>
        <v>669.21702900000003</v>
      </c>
      <c r="AT60" s="43">
        <f>IF('Net Plant'!M60&gt;0,'Gross Plant'!O60*$AH60/12,0)</f>
        <v>669.21702900000003</v>
      </c>
      <c r="AU60" s="43">
        <f>IF('Net Plant'!N60&gt;0,'Gross Plant'!P60*$AH60/12,0)</f>
        <v>669.21702900000003</v>
      </c>
      <c r="AV60" s="43">
        <f>IF('Net Plant'!O60&gt;0,'Gross Plant'!Q60*$AH60/12,0)</f>
        <v>669.21702900000003</v>
      </c>
      <c r="AW60" s="43">
        <f>IF('Net Plant'!P60&gt;0,'Gross Plant'!R60*$AH60/12,0)</f>
        <v>669.21702900000003</v>
      </c>
      <c r="AX60" s="43">
        <f>IF('Net Plant'!Q60&gt;0,'Gross Plant'!S60*$AH60/12,0)</f>
        <v>669.21702900000003</v>
      </c>
      <c r="AY60" s="43">
        <f>IF('Net Plant'!R60&gt;0,'Gross Plant'!U60*$AI60/12,0)</f>
        <v>669.21702900000003</v>
      </c>
      <c r="AZ60" s="43">
        <f>IF('Net Plant'!S60&gt;0,'Gross Plant'!V60*$AI60/12,0)</f>
        <v>669.21702900000003</v>
      </c>
      <c r="BA60" s="43">
        <f>IF('Net Plant'!T60&gt;0,'Gross Plant'!W60*$AI60/12,0)</f>
        <v>0</v>
      </c>
      <c r="BB60" s="43">
        <f>IF('Net Plant'!U60&gt;0,'Gross Plant'!X60*$AI60/12,0)</f>
        <v>0</v>
      </c>
      <c r="BC60" s="43">
        <f>IF('Net Plant'!V60&gt;0,'Gross Plant'!Y60*$AI60/12,0)</f>
        <v>0</v>
      </c>
      <c r="BD60" s="43">
        <f>IF('Net Plant'!W60&gt;0,'Gross Plant'!Z60*$AI60/12,0)</f>
        <v>0</v>
      </c>
      <c r="BE60" s="43">
        <f>IF('Net Plant'!X60&gt;0,'Gross Plant'!AA60*$AI60/12,0)</f>
        <v>0</v>
      </c>
      <c r="BF60" s="43">
        <f>IF('Net Plant'!Y60&gt;0,'Gross Plant'!AB60*$AI60/12,0)</f>
        <v>0</v>
      </c>
      <c r="BG60" s="43">
        <f>IF('Net Plant'!Z60&gt;0,'Gross Plant'!AC60*$AI60/12,0)</f>
        <v>0</v>
      </c>
      <c r="BH60" s="43">
        <f>IF('Net Plant'!AA60&gt;0,'Gross Plant'!AD60*$AI60/12,0)</f>
        <v>0</v>
      </c>
      <c r="BI60" s="43">
        <f>IF('Net Plant'!AB60&gt;0,'Gross Plant'!AE60*$AI60/12,0)</f>
        <v>0</v>
      </c>
      <c r="BJ60" s="43">
        <f>IF('Net Plant'!AC60&gt;0,'Gross Plant'!AF60*$AI60/12,0)</f>
        <v>0</v>
      </c>
      <c r="BK60" s="23">
        <f t="shared" si="134"/>
        <v>1338.4340580000001</v>
      </c>
      <c r="BL60" s="3"/>
      <c r="BM60" s="31">
        <f>'[20]Retires (Asset and Reserve)'!X108</f>
        <v>0</v>
      </c>
      <c r="BN60" s="31">
        <f>'[20]Retires (Asset and Reserve)'!Y108</f>
        <v>0</v>
      </c>
      <c r="BO60" s="31">
        <f>'[20]Retires (Asset and Reserve)'!Z108</f>
        <v>0</v>
      </c>
      <c r="BP60" s="31">
        <f>'[20]Retires (Asset and Reserve)'!AA108</f>
        <v>0</v>
      </c>
      <c r="BQ60" s="31">
        <f>'[20]Retires (Asset and Reserve)'!AB108</f>
        <v>0</v>
      </c>
      <c r="BR60" s="31">
        <f>'[20]Retires (Asset and Reserve)'!AC108</f>
        <v>0</v>
      </c>
      <c r="BS60" s="31">
        <f>'Gross Plant'!BQ60</f>
        <v>0</v>
      </c>
      <c r="BT60" s="41">
        <f>'Gross Plant'!BR60</f>
        <v>0</v>
      </c>
      <c r="BU60" s="41">
        <f>'Gross Plant'!BS60</f>
        <v>0</v>
      </c>
      <c r="BV60" s="41">
        <f>'Gross Plant'!BT60</f>
        <v>0</v>
      </c>
      <c r="BW60" s="41">
        <f>'Gross Plant'!BU60</f>
        <v>0</v>
      </c>
      <c r="BX60" s="41">
        <f>'Gross Plant'!BV60</f>
        <v>0</v>
      </c>
      <c r="BY60" s="41">
        <f>'Gross Plant'!BW60</f>
        <v>0</v>
      </c>
      <c r="BZ60" s="41">
        <f>'Gross Plant'!BX60</f>
        <v>0</v>
      </c>
      <c r="CA60" s="41">
        <f>'Gross Plant'!BY60</f>
        <v>0</v>
      </c>
      <c r="CB60" s="41">
        <f>'Gross Plant'!BZ60</f>
        <v>0</v>
      </c>
      <c r="CC60" s="41">
        <f>'Gross Plant'!CA60</f>
        <v>0</v>
      </c>
      <c r="CD60" s="41">
        <f>'Gross Plant'!CB60</f>
        <v>0</v>
      </c>
      <c r="CE60" s="41">
        <f>'Gross Plant'!CC60</f>
        <v>0</v>
      </c>
      <c r="CF60" s="41">
        <f>'Gross Plant'!CD60</f>
        <v>0</v>
      </c>
      <c r="CG60" s="41">
        <f>'Gross Plant'!CE60</f>
        <v>0</v>
      </c>
      <c r="CH60" s="41">
        <f>'Gross Plant'!CF60</f>
        <v>0</v>
      </c>
      <c r="CI60" s="41">
        <f>'Gross Plant'!CG60</f>
        <v>0</v>
      </c>
      <c r="CJ60" s="41">
        <f>'Gross Plant'!CH60</f>
        <v>0</v>
      </c>
      <c r="CK60" s="41">
        <f>'Gross Plant'!CI60</f>
        <v>0</v>
      </c>
      <c r="CL60" s="41">
        <f>'Gross Plant'!CJ60</f>
        <v>0</v>
      </c>
      <c r="CM60" s="41">
        <f>'Gross Plant'!CK60</f>
        <v>0</v>
      </c>
      <c r="CN60" s="3"/>
      <c r="CO60" s="31">
        <f>'[20]Transfers (Asset and Reserve)'!Z108</f>
        <v>0</v>
      </c>
      <c r="CP60" s="31">
        <f>'[20]Transfers (Asset and Reserve)'!AA108</f>
        <v>0</v>
      </c>
      <c r="CQ60" s="31">
        <f>'[20]Transfers (Asset and Reserve)'!AB108</f>
        <v>0</v>
      </c>
      <c r="CR60" s="31">
        <f>'[20]Transfers (Asset and Reserve)'!AC108</f>
        <v>0</v>
      </c>
      <c r="CS60" s="31">
        <f>'[20]Transfers (Asset and Reserve)'!AD108</f>
        <v>0</v>
      </c>
      <c r="CT60" s="31">
        <f>'[20]Transfers (Asset and Reserve)'!AE108</f>
        <v>0</v>
      </c>
      <c r="CU60" s="31">
        <v>0</v>
      </c>
      <c r="CV60" s="31">
        <v>0</v>
      </c>
      <c r="CW60" s="31">
        <v>0</v>
      </c>
      <c r="CX60" s="42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3"/>
      <c r="DQ60" s="41">
        <f>[20]COR!O108</f>
        <v>0</v>
      </c>
      <c r="DR60" s="41">
        <f>[20]COR!P108</f>
        <v>0</v>
      </c>
      <c r="DS60" s="41">
        <f>[20]COR!Q108</f>
        <v>0</v>
      </c>
      <c r="DT60" s="41">
        <f>[20]COR!R108</f>
        <v>0</v>
      </c>
      <c r="DU60" s="41">
        <f>[20]COR!S108</f>
        <v>0</v>
      </c>
      <c r="DV60" s="41">
        <f>[20]COR!T108</f>
        <v>0</v>
      </c>
      <c r="DW60" s="58">
        <f>SUM('Gross Plant'!$AH60:$AM60)/SUM('Gross Plant'!$AH$80:$AM$80)*DW$80</f>
        <v>0</v>
      </c>
      <c r="DX60" s="58">
        <f>SUM('Gross Plant'!$AH60:$AM60)/SUM('Gross Plant'!$AH$80:$AM$80)*DX$80</f>
        <v>0</v>
      </c>
      <c r="DY60" s="58">
        <f>SUM('Gross Plant'!$AH60:$AM60)/SUM('Gross Plant'!$AH$80:$AM$80)*DY$80</f>
        <v>0</v>
      </c>
      <c r="DZ60" s="58">
        <f>-SUM('Gross Plant'!$AH60:$AM60)/SUM('Gross Plant'!$AH$80:$AM$80)*'Capital Spending'!D$8*Reserve!$DW$1</f>
        <v>0</v>
      </c>
      <c r="EA60" s="58">
        <f>-SUM('Gross Plant'!$AH60:$AM60)/SUM('Gross Plant'!$AH$80:$AM$80)*'Capital Spending'!E$8*Reserve!$DW$1</f>
        <v>0</v>
      </c>
      <c r="EB60" s="58">
        <f>-SUM('Gross Plant'!$AH60:$AM60)/SUM('Gross Plant'!$AH$80:$AM$80)*'Capital Spending'!F$8*Reserve!$DW$1</f>
        <v>0</v>
      </c>
      <c r="EC60" s="58">
        <f>-SUM('Gross Plant'!$AH60:$AM60)/SUM('Gross Plant'!$AH$80:$AM$80)*'Capital Spending'!G$8*Reserve!$DW$1</f>
        <v>0</v>
      </c>
      <c r="ED60" s="58">
        <f>-SUM('Gross Plant'!$AH60:$AM60)/SUM('Gross Plant'!$AH$80:$AM$80)*'Capital Spending'!H$8*Reserve!$DW$1</f>
        <v>0</v>
      </c>
      <c r="EE60" s="58">
        <f>-SUM('Gross Plant'!$AH60:$AM60)/SUM('Gross Plant'!$AH$80:$AM$80)*'Capital Spending'!I$8*Reserve!$DW$1</f>
        <v>0</v>
      </c>
      <c r="EF60" s="58">
        <f>-SUM('Gross Plant'!$AH60:$AM60)/SUM('Gross Plant'!$AH$80:$AM$80)*'Capital Spending'!J$8*Reserve!$DW$1</f>
        <v>0</v>
      </c>
      <c r="EG60" s="58">
        <f>-SUM('Gross Plant'!$AH60:$AM60)/SUM('Gross Plant'!$AH$80:$AM$80)*'Capital Spending'!K$8*Reserve!$DW$1</f>
        <v>0</v>
      </c>
      <c r="EH60" s="58">
        <f>-SUM('Gross Plant'!$AH60:$AM60)/SUM('Gross Plant'!$AH$80:$AM$80)*'Capital Spending'!L$8*Reserve!$DW$1</f>
        <v>0</v>
      </c>
      <c r="EI60" s="58">
        <f>-SUM('Gross Plant'!$AH60:$AM60)/SUM('Gross Plant'!$AH$80:$AM$80)*'Capital Spending'!M$8*Reserve!$DW$1</f>
        <v>0</v>
      </c>
      <c r="EJ60" s="58">
        <f>-SUM('Gross Plant'!$AH60:$AM60)/SUM('Gross Plant'!$AH$80:$AM$80)*'Capital Spending'!N$8*Reserve!$DW$1</f>
        <v>0</v>
      </c>
      <c r="EK60" s="58">
        <f>-SUM('Gross Plant'!$AH60:$AM60)/SUM('Gross Plant'!$AH$80:$AM$80)*'Capital Spending'!O$8*Reserve!$DW$1</f>
        <v>0</v>
      </c>
      <c r="EL60" s="58">
        <f>-SUM('Gross Plant'!$AH60:$AM60)/SUM('Gross Plant'!$AH$80:$AM$80)*'Capital Spending'!P$8*Reserve!$DW$1</f>
        <v>0</v>
      </c>
      <c r="EM60" s="58">
        <f>-SUM('Gross Plant'!$AH60:$AM60)/SUM('Gross Plant'!$AH$80:$AM$80)*'Capital Spending'!Q$8*Reserve!$DW$1</f>
        <v>0</v>
      </c>
      <c r="EN60" s="58">
        <f>-SUM('Gross Plant'!$AH60:$AM60)/SUM('Gross Plant'!$AH$80:$AM$80)*'Capital Spending'!R$8*Reserve!$DW$1</f>
        <v>0</v>
      </c>
      <c r="EO60" s="58">
        <f>-SUM('Gross Plant'!$AH60:$AM60)/SUM('Gross Plant'!$AH$80:$AM$80)*'Capital Spending'!S$8*Reserve!$DW$1</f>
        <v>0</v>
      </c>
      <c r="EP60" s="58">
        <f>-SUM('Gross Plant'!$AH60:$AM60)/SUM('Gross Plant'!$AH$80:$AM$80)*'Capital Spending'!T$8*Reserve!$DW$1</f>
        <v>0</v>
      </c>
      <c r="EQ60" s="58">
        <f>-SUM('Gross Plant'!$AH60:$AM60)/SUM('Gross Plant'!$AH$80:$AM$80)*'Capital Spending'!U$8*Reserve!$DW$1</f>
        <v>0</v>
      </c>
    </row>
    <row r="61" spans="1:147" s="2" customFormat="1">
      <c r="A61" s="83">
        <v>39410</v>
      </c>
      <c r="B61" t="s">
        <v>209</v>
      </c>
      <c r="C61" s="51">
        <f t="shared" si="104"/>
        <v>85529.135375961501</v>
      </c>
      <c r="D61" s="51">
        <f t="shared" si="105"/>
        <v>122110.55706249994</v>
      </c>
      <c r="E61" s="69">
        <f>'[20]Reserve End Balances'!N109</f>
        <v>70444.09</v>
      </c>
      <c r="F61" s="41">
        <f t="shared" si="106"/>
        <v>72990.849999999991</v>
      </c>
      <c r="G61" s="41">
        <f t="shared" si="107"/>
        <v>75537.609999999986</v>
      </c>
      <c r="H61" s="41">
        <f t="shared" si="108"/>
        <v>78084.369999999981</v>
      </c>
      <c r="I61" s="41">
        <f t="shared" si="109"/>
        <v>80631.129999999976</v>
      </c>
      <c r="J61" s="41">
        <f t="shared" si="110"/>
        <v>83177.88999999997</v>
      </c>
      <c r="K61" s="41">
        <f t="shared" si="111"/>
        <v>85724.649999999965</v>
      </c>
      <c r="L61" s="41">
        <f t="shared" si="112"/>
        <v>88150.377137499963</v>
      </c>
      <c r="M61" s="41">
        <f t="shared" si="113"/>
        <v>90576.104274999961</v>
      </c>
      <c r="N61" s="41">
        <f t="shared" si="114"/>
        <v>93001.83141249996</v>
      </c>
      <c r="O61" s="41">
        <f t="shared" si="115"/>
        <v>95427.558549999958</v>
      </c>
      <c r="P61" s="41">
        <f t="shared" si="116"/>
        <v>97853.285687499956</v>
      </c>
      <c r="Q61" s="41">
        <f t="shared" si="117"/>
        <v>100279.01282499995</v>
      </c>
      <c r="R61" s="41">
        <f t="shared" si="118"/>
        <v>102704.73996249995</v>
      </c>
      <c r="S61" s="41">
        <f t="shared" si="119"/>
        <v>105130.46709999995</v>
      </c>
      <c r="T61" s="41">
        <f t="shared" si="120"/>
        <v>107556.19423749995</v>
      </c>
      <c r="U61" s="41">
        <f t="shared" si="121"/>
        <v>109981.92137499995</v>
      </c>
      <c r="V61" s="41">
        <f t="shared" si="122"/>
        <v>112407.64851249995</v>
      </c>
      <c r="W61" s="41">
        <f t="shared" si="123"/>
        <v>114833.37564999994</v>
      </c>
      <c r="X61" s="41">
        <f t="shared" si="124"/>
        <v>117259.10278749994</v>
      </c>
      <c r="Y61" s="41">
        <f t="shared" si="125"/>
        <v>119684.82992499994</v>
      </c>
      <c r="Z61" s="41">
        <f t="shared" si="126"/>
        <v>122110.55706249994</v>
      </c>
      <c r="AA61" s="41">
        <f t="shared" si="127"/>
        <v>124536.28419999994</v>
      </c>
      <c r="AB61" s="41">
        <f t="shared" si="128"/>
        <v>126962.01133749993</v>
      </c>
      <c r="AC61" s="41">
        <f t="shared" si="129"/>
        <v>129387.73847499993</v>
      </c>
      <c r="AD61" s="41">
        <f t="shared" si="130"/>
        <v>131813.46561249995</v>
      </c>
      <c r="AE61" s="41">
        <f t="shared" si="131"/>
        <v>134239.19274999996</v>
      </c>
      <c r="AF61" s="41">
        <f t="shared" si="132"/>
        <v>136664.91988749997</v>
      </c>
      <c r="AG61" s="23">
        <f t="shared" si="133"/>
        <v>122111</v>
      </c>
      <c r="AH61" s="80">
        <f>'[25]KY Depreciation Rates_03-2'!$G52</f>
        <v>8.3699999999999997E-2</v>
      </c>
      <c r="AI61" s="80">
        <f>'[25]KY Depreciation Rates_03-2'!$G52</f>
        <v>8.3699999999999997E-2</v>
      </c>
      <c r="AJ61" s="31">
        <f>'[20]Additions (Asset and Reserve)'!AA109</f>
        <v>2546.7600000000002</v>
      </c>
      <c r="AK61" s="31">
        <f>'[20]Additions (Asset and Reserve)'!AB109</f>
        <v>2546.7600000000002</v>
      </c>
      <c r="AL61" s="31">
        <f>'[20]Additions (Asset and Reserve)'!AC109</f>
        <v>2546.7600000000002</v>
      </c>
      <c r="AM61" s="31">
        <f>'[20]Additions (Asset and Reserve)'!AD109</f>
        <v>2546.7600000000002</v>
      </c>
      <c r="AN61" s="31">
        <f>'[20]Additions (Asset and Reserve)'!AE109</f>
        <v>2546.7600000000002</v>
      </c>
      <c r="AO61" s="31">
        <f>'[20]Additions (Asset and Reserve)'!AF109</f>
        <v>2546.7600000000002</v>
      </c>
      <c r="AP61" s="43">
        <f>IF('Net Plant'!I61&gt;0,'Gross Plant'!K61*$AH61/12,0)</f>
        <v>2425.7271375</v>
      </c>
      <c r="AQ61" s="43">
        <f>IF('Net Plant'!J61&gt;0,'Gross Plant'!L61*$AH61/12,0)</f>
        <v>2425.7271375</v>
      </c>
      <c r="AR61" s="43">
        <f>IF('Net Plant'!K61&gt;0,'Gross Plant'!M61*$AH61/12,0)</f>
        <v>2425.7271375</v>
      </c>
      <c r="AS61" s="43">
        <f>IF('Net Plant'!L61&gt;0,'Gross Plant'!N61*$AH61/12,0)</f>
        <v>2425.7271375</v>
      </c>
      <c r="AT61" s="43">
        <f>IF('Net Plant'!M61&gt;0,'Gross Plant'!O61*$AH61/12,0)</f>
        <v>2425.7271375</v>
      </c>
      <c r="AU61" s="43">
        <f>IF('Net Plant'!N61&gt;0,'Gross Plant'!P61*$AH61/12,0)</f>
        <v>2425.7271375</v>
      </c>
      <c r="AV61" s="43">
        <f>IF('Net Plant'!O61&gt;0,'Gross Plant'!Q61*$AH61/12,0)</f>
        <v>2425.7271375</v>
      </c>
      <c r="AW61" s="43">
        <f>IF('Net Plant'!P61&gt;0,'Gross Plant'!R61*$AH61/12,0)</f>
        <v>2425.7271375</v>
      </c>
      <c r="AX61" s="43">
        <f>IF('Net Plant'!Q61&gt;0,'Gross Plant'!S61*$AH61/12,0)</f>
        <v>2425.7271375</v>
      </c>
      <c r="AY61" s="43">
        <f>IF('Net Plant'!R61&gt;0,'Gross Plant'!U61*$AI61/12,0)</f>
        <v>2425.7271375</v>
      </c>
      <c r="AZ61" s="43">
        <f>IF('Net Plant'!S61&gt;0,'Gross Plant'!V61*$AI61/12,0)</f>
        <v>2425.7271375</v>
      </c>
      <c r="BA61" s="43">
        <f>IF('Net Plant'!T61&gt;0,'Gross Plant'!W61*$AI61/12,0)</f>
        <v>2425.7271375</v>
      </c>
      <c r="BB61" s="43">
        <f>IF('Net Plant'!U61&gt;0,'Gross Plant'!X61*$AI61/12,0)</f>
        <v>2425.7271375</v>
      </c>
      <c r="BC61" s="43">
        <f>IF('Net Plant'!V61&gt;0,'Gross Plant'!Y61*$AI61/12,0)</f>
        <v>2425.7271375</v>
      </c>
      <c r="BD61" s="43">
        <f>IF('Net Plant'!W61&gt;0,'Gross Plant'!Z61*$AI61/12,0)</f>
        <v>2425.7271375</v>
      </c>
      <c r="BE61" s="43">
        <f>IF('Net Plant'!X61&gt;0,'Gross Plant'!AA61*$AI61/12,0)</f>
        <v>2425.7271375</v>
      </c>
      <c r="BF61" s="43">
        <f>IF('Net Plant'!Y61&gt;0,'Gross Plant'!AB61*$AI61/12,0)</f>
        <v>2425.7271375</v>
      </c>
      <c r="BG61" s="43">
        <f>IF('Net Plant'!Z61&gt;0,'Gross Plant'!AC61*$AI61/12,0)</f>
        <v>2425.7271375</v>
      </c>
      <c r="BH61" s="43">
        <f>IF('Net Plant'!AA61&gt;0,'Gross Plant'!AD61*$AI61/12,0)</f>
        <v>2425.7271375</v>
      </c>
      <c r="BI61" s="43">
        <f>IF('Net Plant'!AB61&gt;0,'Gross Plant'!AE61*$AI61/12,0)</f>
        <v>2425.7271375</v>
      </c>
      <c r="BJ61" s="43">
        <f>IF('Net Plant'!AC61&gt;0,'Gross Plant'!AF61*$AI61/12,0)</f>
        <v>2425.7271375</v>
      </c>
      <c r="BK61" s="23">
        <f t="shared" si="134"/>
        <v>29108.725649999993</v>
      </c>
      <c r="BL61" s="3"/>
      <c r="BM61" s="31">
        <f>'[20]Retires (Asset and Reserve)'!X109</f>
        <v>0</v>
      </c>
      <c r="BN61" s="31">
        <f>'[20]Retires (Asset and Reserve)'!Y109</f>
        <v>0</v>
      </c>
      <c r="BO61" s="31">
        <f>'[20]Retires (Asset and Reserve)'!Z109</f>
        <v>0</v>
      </c>
      <c r="BP61" s="31">
        <f>'[20]Retires (Asset and Reserve)'!AA109</f>
        <v>0</v>
      </c>
      <c r="BQ61" s="31">
        <f>'[20]Retires (Asset and Reserve)'!AB109</f>
        <v>0</v>
      </c>
      <c r="BR61" s="31">
        <f>'[20]Retires (Asset and Reserve)'!AC109</f>
        <v>0</v>
      </c>
      <c r="BS61" s="31">
        <f>'Gross Plant'!BQ61</f>
        <v>0</v>
      </c>
      <c r="BT61" s="41">
        <f>'Gross Plant'!BR61</f>
        <v>0</v>
      </c>
      <c r="BU61" s="41">
        <f>'Gross Plant'!BS61</f>
        <v>0</v>
      </c>
      <c r="BV61" s="41">
        <f>'Gross Plant'!BT61</f>
        <v>0</v>
      </c>
      <c r="BW61" s="41">
        <f>'Gross Plant'!BU61</f>
        <v>0</v>
      </c>
      <c r="BX61" s="41">
        <f>'Gross Plant'!BV61</f>
        <v>0</v>
      </c>
      <c r="BY61" s="41">
        <f>'Gross Plant'!BW61</f>
        <v>0</v>
      </c>
      <c r="BZ61" s="41">
        <f>'Gross Plant'!BX61</f>
        <v>0</v>
      </c>
      <c r="CA61" s="41">
        <f>'Gross Plant'!BY61</f>
        <v>0</v>
      </c>
      <c r="CB61" s="41">
        <f>'Gross Plant'!BZ61</f>
        <v>0</v>
      </c>
      <c r="CC61" s="41">
        <f>'Gross Plant'!CA61</f>
        <v>0</v>
      </c>
      <c r="CD61" s="41">
        <f>'Gross Plant'!CB61</f>
        <v>0</v>
      </c>
      <c r="CE61" s="41">
        <f>'Gross Plant'!CC61</f>
        <v>0</v>
      </c>
      <c r="CF61" s="41">
        <f>'Gross Plant'!CD61</f>
        <v>0</v>
      </c>
      <c r="CG61" s="41">
        <f>'Gross Plant'!CE61</f>
        <v>0</v>
      </c>
      <c r="CH61" s="41">
        <f>'Gross Plant'!CF61</f>
        <v>0</v>
      </c>
      <c r="CI61" s="41">
        <f>'Gross Plant'!CG61</f>
        <v>0</v>
      </c>
      <c r="CJ61" s="41">
        <f>'Gross Plant'!CH61</f>
        <v>0</v>
      </c>
      <c r="CK61" s="41">
        <f>'Gross Plant'!CI61</f>
        <v>0</v>
      </c>
      <c r="CL61" s="41">
        <f>'Gross Plant'!CJ61</f>
        <v>0</v>
      </c>
      <c r="CM61" s="41">
        <f>'Gross Plant'!CK61</f>
        <v>0</v>
      </c>
      <c r="CN61" s="3"/>
      <c r="CO61" s="31">
        <f>'[20]Transfers (Asset and Reserve)'!Z109</f>
        <v>0</v>
      </c>
      <c r="CP61" s="31">
        <f>'[20]Transfers (Asset and Reserve)'!AA109</f>
        <v>0</v>
      </c>
      <c r="CQ61" s="31">
        <f>'[20]Transfers (Asset and Reserve)'!AB109</f>
        <v>0</v>
      </c>
      <c r="CR61" s="31">
        <f>'[20]Transfers (Asset and Reserve)'!AC109</f>
        <v>0</v>
      </c>
      <c r="CS61" s="31">
        <f>'[20]Transfers (Asset and Reserve)'!AD109</f>
        <v>0</v>
      </c>
      <c r="CT61" s="31">
        <f>'[20]Transfers (Asset and Reserve)'!AE109</f>
        <v>0</v>
      </c>
      <c r="CU61" s="31">
        <v>0</v>
      </c>
      <c r="CV61" s="31">
        <v>0</v>
      </c>
      <c r="CW61" s="31">
        <v>0</v>
      </c>
      <c r="CX61" s="42">
        <v>0</v>
      </c>
      <c r="CY61" s="31">
        <v>0</v>
      </c>
      <c r="CZ61" s="31">
        <v>0</v>
      </c>
      <c r="DA61" s="31">
        <v>0</v>
      </c>
      <c r="DB61" s="31">
        <v>0</v>
      </c>
      <c r="DC61" s="31">
        <v>0</v>
      </c>
      <c r="DD61" s="31">
        <v>0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3"/>
      <c r="DQ61" s="41">
        <f>[20]COR!O109</f>
        <v>0</v>
      </c>
      <c r="DR61" s="41">
        <f>[20]COR!P109</f>
        <v>0</v>
      </c>
      <c r="DS61" s="41">
        <f>[20]COR!Q109</f>
        <v>0</v>
      </c>
      <c r="DT61" s="41">
        <f>[20]COR!R109</f>
        <v>0</v>
      </c>
      <c r="DU61" s="41">
        <f>[20]COR!S109</f>
        <v>0</v>
      </c>
      <c r="DV61" s="41">
        <f>[20]COR!T109</f>
        <v>0</v>
      </c>
      <c r="DW61" s="58">
        <f>SUM('Gross Plant'!$AH61:$AM61)/SUM('Gross Plant'!$AH$80:$AM$80)*DW$80</f>
        <v>0</v>
      </c>
      <c r="DX61" s="58">
        <f>SUM('Gross Plant'!$AH61:$AM61)/SUM('Gross Plant'!$AH$80:$AM$80)*DX$80</f>
        <v>0</v>
      </c>
      <c r="DY61" s="58">
        <f>SUM('Gross Plant'!$AH61:$AM61)/SUM('Gross Plant'!$AH$80:$AM$80)*DY$80</f>
        <v>0</v>
      </c>
      <c r="DZ61" s="58">
        <f>-SUM('Gross Plant'!$AH61:$AM61)/SUM('Gross Plant'!$AH$80:$AM$80)*'Capital Spending'!D$8*Reserve!$DW$1</f>
        <v>0</v>
      </c>
      <c r="EA61" s="58">
        <f>-SUM('Gross Plant'!$AH61:$AM61)/SUM('Gross Plant'!$AH$80:$AM$80)*'Capital Spending'!E$8*Reserve!$DW$1</f>
        <v>0</v>
      </c>
      <c r="EB61" s="58">
        <f>-SUM('Gross Plant'!$AH61:$AM61)/SUM('Gross Plant'!$AH$80:$AM$80)*'Capital Spending'!F$8*Reserve!$DW$1</f>
        <v>0</v>
      </c>
      <c r="EC61" s="58">
        <f>-SUM('Gross Plant'!$AH61:$AM61)/SUM('Gross Plant'!$AH$80:$AM$80)*'Capital Spending'!G$8*Reserve!$DW$1</f>
        <v>0</v>
      </c>
      <c r="ED61" s="58">
        <f>-SUM('Gross Plant'!$AH61:$AM61)/SUM('Gross Plant'!$AH$80:$AM$80)*'Capital Spending'!H$8*Reserve!$DW$1</f>
        <v>0</v>
      </c>
      <c r="EE61" s="58">
        <f>-SUM('Gross Plant'!$AH61:$AM61)/SUM('Gross Plant'!$AH$80:$AM$80)*'Capital Spending'!I$8*Reserve!$DW$1</f>
        <v>0</v>
      </c>
      <c r="EF61" s="58">
        <f>-SUM('Gross Plant'!$AH61:$AM61)/SUM('Gross Plant'!$AH$80:$AM$80)*'Capital Spending'!J$8*Reserve!$DW$1</f>
        <v>0</v>
      </c>
      <c r="EG61" s="58">
        <f>-SUM('Gross Plant'!$AH61:$AM61)/SUM('Gross Plant'!$AH$80:$AM$80)*'Capital Spending'!K$8*Reserve!$DW$1</f>
        <v>0</v>
      </c>
      <c r="EH61" s="58">
        <f>-SUM('Gross Plant'!$AH61:$AM61)/SUM('Gross Plant'!$AH$80:$AM$80)*'Capital Spending'!L$8*Reserve!$DW$1</f>
        <v>0</v>
      </c>
      <c r="EI61" s="58">
        <f>-SUM('Gross Plant'!$AH61:$AM61)/SUM('Gross Plant'!$AH$80:$AM$80)*'Capital Spending'!M$8*Reserve!$DW$1</f>
        <v>0</v>
      </c>
      <c r="EJ61" s="58">
        <f>-SUM('Gross Plant'!$AH61:$AM61)/SUM('Gross Plant'!$AH$80:$AM$80)*'Capital Spending'!N$8*Reserve!$DW$1</f>
        <v>0</v>
      </c>
      <c r="EK61" s="58">
        <f>-SUM('Gross Plant'!$AH61:$AM61)/SUM('Gross Plant'!$AH$80:$AM$80)*'Capital Spending'!O$8*Reserve!$DW$1</f>
        <v>0</v>
      </c>
      <c r="EL61" s="58">
        <f>-SUM('Gross Plant'!$AH61:$AM61)/SUM('Gross Plant'!$AH$80:$AM$80)*'Capital Spending'!P$8*Reserve!$DW$1</f>
        <v>0</v>
      </c>
      <c r="EM61" s="58">
        <f>-SUM('Gross Plant'!$AH61:$AM61)/SUM('Gross Plant'!$AH$80:$AM$80)*'Capital Spending'!Q$8*Reserve!$DW$1</f>
        <v>0</v>
      </c>
      <c r="EN61" s="58">
        <f>-SUM('Gross Plant'!$AH61:$AM61)/SUM('Gross Plant'!$AH$80:$AM$80)*'Capital Spending'!R$8*Reserve!$DW$1</f>
        <v>0</v>
      </c>
      <c r="EO61" s="58">
        <f>-SUM('Gross Plant'!$AH61:$AM61)/SUM('Gross Plant'!$AH$80:$AM$80)*'Capital Spending'!S$8*Reserve!$DW$1</f>
        <v>0</v>
      </c>
      <c r="EP61" s="58">
        <f>-SUM('Gross Plant'!$AH61:$AM61)/SUM('Gross Plant'!$AH$80:$AM$80)*'Capital Spending'!T$8*Reserve!$DW$1</f>
        <v>0</v>
      </c>
      <c r="EQ61" s="58">
        <f>-SUM('Gross Plant'!$AH61:$AM61)/SUM('Gross Plant'!$AH$80:$AM$80)*'Capital Spending'!U$8*Reserve!$DW$1</f>
        <v>0</v>
      </c>
    </row>
    <row r="62" spans="1:147" s="2" customFormat="1">
      <c r="A62" s="83">
        <v>39510</v>
      </c>
      <c r="B62" t="s">
        <v>210</v>
      </c>
      <c r="C62" s="51">
        <f t="shared" si="104"/>
        <v>14215.833870096158</v>
      </c>
      <c r="D62" s="51">
        <f t="shared" si="105"/>
        <v>16935.748793750008</v>
      </c>
      <c r="E62" s="69">
        <f>'[20]Reserve End Balances'!N110</f>
        <v>13703.81</v>
      </c>
      <c r="F62" s="41">
        <f t="shared" si="106"/>
        <v>13747.67</v>
      </c>
      <c r="G62" s="41">
        <f t="shared" si="107"/>
        <v>13791.53</v>
      </c>
      <c r="H62" s="41">
        <f t="shared" si="108"/>
        <v>13835.390000000001</v>
      </c>
      <c r="I62" s="41">
        <f t="shared" si="109"/>
        <v>13879.250000000002</v>
      </c>
      <c r="J62" s="41">
        <f t="shared" si="110"/>
        <v>13923.110000000002</v>
      </c>
      <c r="K62" s="41">
        <f t="shared" si="111"/>
        <v>13966.970000000003</v>
      </c>
      <c r="L62" s="41">
        <f t="shared" si="112"/>
        <v>14164.888586250003</v>
      </c>
      <c r="M62" s="41">
        <f t="shared" si="113"/>
        <v>14362.807172500003</v>
      </c>
      <c r="N62" s="41">
        <f t="shared" si="114"/>
        <v>14560.725758750003</v>
      </c>
      <c r="O62" s="41">
        <f t="shared" si="115"/>
        <v>14758.644345000002</v>
      </c>
      <c r="P62" s="41">
        <f t="shared" si="116"/>
        <v>14956.562931250002</v>
      </c>
      <c r="Q62" s="41">
        <f t="shared" si="117"/>
        <v>15154.481517500002</v>
      </c>
      <c r="R62" s="41">
        <f t="shared" si="118"/>
        <v>15352.400103750002</v>
      </c>
      <c r="S62" s="41">
        <f t="shared" si="119"/>
        <v>15550.318690000002</v>
      </c>
      <c r="T62" s="41">
        <f t="shared" si="120"/>
        <v>15748.237276250002</v>
      </c>
      <c r="U62" s="41">
        <f t="shared" si="121"/>
        <v>15946.155862500002</v>
      </c>
      <c r="V62" s="41">
        <f t="shared" si="122"/>
        <v>16144.074448750001</v>
      </c>
      <c r="W62" s="41">
        <f t="shared" si="123"/>
        <v>16341.993035000001</v>
      </c>
      <c r="X62" s="41">
        <f t="shared" si="124"/>
        <v>16539.911621250001</v>
      </c>
      <c r="Y62" s="41">
        <f t="shared" si="125"/>
        <v>16737.830207500003</v>
      </c>
      <c r="Z62" s="41">
        <f t="shared" si="126"/>
        <v>16935.748793750005</v>
      </c>
      <c r="AA62" s="41">
        <f t="shared" si="127"/>
        <v>17133.667380000006</v>
      </c>
      <c r="AB62" s="41">
        <f t="shared" si="128"/>
        <v>17331.585966250008</v>
      </c>
      <c r="AC62" s="41">
        <f t="shared" si="129"/>
        <v>17529.50455250001</v>
      </c>
      <c r="AD62" s="41">
        <f t="shared" si="130"/>
        <v>17727.423138750011</v>
      </c>
      <c r="AE62" s="41">
        <f t="shared" si="131"/>
        <v>17925.341725000013</v>
      </c>
      <c r="AF62" s="41">
        <f t="shared" si="132"/>
        <v>18123.260311250015</v>
      </c>
      <c r="AG62" s="23">
        <f t="shared" si="133"/>
        <v>16936</v>
      </c>
      <c r="AH62" s="80">
        <f>'[25]KY Depreciation Rates_03-2'!$G53</f>
        <v>0.10050000000000001</v>
      </c>
      <c r="AI62" s="80">
        <f>'[25]KY Depreciation Rates_03-2'!$G53</f>
        <v>0.10050000000000001</v>
      </c>
      <c r="AJ62" s="31">
        <f>'[20]Additions (Asset and Reserve)'!AA110</f>
        <v>43.86</v>
      </c>
      <c r="AK62" s="31">
        <f>'[20]Additions (Asset and Reserve)'!AB110</f>
        <v>43.86</v>
      </c>
      <c r="AL62" s="31">
        <f>'[20]Additions (Asset and Reserve)'!AC110</f>
        <v>43.86</v>
      </c>
      <c r="AM62" s="31">
        <f>'[20]Additions (Asset and Reserve)'!AD110</f>
        <v>43.86</v>
      </c>
      <c r="AN62" s="31">
        <f>'[20]Additions (Asset and Reserve)'!AE110</f>
        <v>43.86</v>
      </c>
      <c r="AO62" s="31">
        <f>'[20]Additions (Asset and Reserve)'!AF110</f>
        <v>43.86</v>
      </c>
      <c r="AP62" s="43">
        <f>IF('Net Plant'!I62&gt;0,'Gross Plant'!K62*$AH62/12,0)</f>
        <v>197.91858625</v>
      </c>
      <c r="AQ62" s="43">
        <f>IF('Net Plant'!J62&gt;0,'Gross Plant'!L62*$AH62/12,0)</f>
        <v>197.91858625</v>
      </c>
      <c r="AR62" s="43">
        <f>IF('Net Plant'!K62&gt;0,'Gross Plant'!M62*$AH62/12,0)</f>
        <v>197.91858625</v>
      </c>
      <c r="AS62" s="43">
        <f>IF('Net Plant'!L62&gt;0,'Gross Plant'!N62*$AH62/12,0)</f>
        <v>197.91858625</v>
      </c>
      <c r="AT62" s="43">
        <f>IF('Net Plant'!M62&gt;0,'Gross Plant'!O62*$AH62/12,0)</f>
        <v>197.91858625</v>
      </c>
      <c r="AU62" s="43">
        <f>IF('Net Plant'!N62&gt;0,'Gross Plant'!P62*$AH62/12,0)</f>
        <v>197.91858625</v>
      </c>
      <c r="AV62" s="43">
        <f>IF('Net Plant'!O62&gt;0,'Gross Plant'!Q62*$AH62/12,0)</f>
        <v>197.91858625</v>
      </c>
      <c r="AW62" s="43">
        <f>IF('Net Plant'!P62&gt;0,'Gross Plant'!R62*$AH62/12,0)</f>
        <v>197.91858625</v>
      </c>
      <c r="AX62" s="43">
        <f>IF('Net Plant'!Q62&gt;0,'Gross Plant'!S62*$AH62/12,0)</f>
        <v>197.91858625</v>
      </c>
      <c r="AY62" s="43">
        <f>IF('Net Plant'!R62&gt;0,'Gross Plant'!U62*$AI62/12,0)</f>
        <v>197.91858625</v>
      </c>
      <c r="AZ62" s="43">
        <f>IF('Net Plant'!S62&gt;0,'Gross Plant'!V62*$AI62/12,0)</f>
        <v>197.91858625</v>
      </c>
      <c r="BA62" s="43">
        <f>IF('Net Plant'!T62&gt;0,'Gross Plant'!W62*$AI62/12,0)</f>
        <v>197.91858625</v>
      </c>
      <c r="BB62" s="43">
        <f>IF('Net Plant'!U62&gt;0,'Gross Plant'!X62*$AI62/12,0)</f>
        <v>197.91858625</v>
      </c>
      <c r="BC62" s="43">
        <f>IF('Net Plant'!V62&gt;0,'Gross Plant'!Y62*$AI62/12,0)</f>
        <v>197.91858625</v>
      </c>
      <c r="BD62" s="43">
        <f>IF('Net Plant'!W62&gt;0,'Gross Plant'!Z62*$AI62/12,0)</f>
        <v>197.91858625</v>
      </c>
      <c r="BE62" s="43">
        <f>IF('Net Plant'!X62&gt;0,'Gross Plant'!AA62*$AI62/12,0)</f>
        <v>197.91858625</v>
      </c>
      <c r="BF62" s="43">
        <f>IF('Net Plant'!Y62&gt;0,'Gross Plant'!AB62*$AI62/12,0)</f>
        <v>197.91858625</v>
      </c>
      <c r="BG62" s="43">
        <f>IF('Net Plant'!Z62&gt;0,'Gross Plant'!AC62*$AI62/12,0)</f>
        <v>197.91858625</v>
      </c>
      <c r="BH62" s="43">
        <f>IF('Net Plant'!AA62&gt;0,'Gross Plant'!AD62*$AI62/12,0)</f>
        <v>197.91858625</v>
      </c>
      <c r="BI62" s="43">
        <f>IF('Net Plant'!AB62&gt;0,'Gross Plant'!AE62*$AI62/12,0)</f>
        <v>197.91858625</v>
      </c>
      <c r="BJ62" s="43">
        <f>IF('Net Plant'!AC62&gt;0,'Gross Plant'!AF62*$AI62/12,0)</f>
        <v>197.91858625</v>
      </c>
      <c r="BK62" s="23">
        <f t="shared" si="134"/>
        <v>2375.0230350000002</v>
      </c>
      <c r="BL62" s="3"/>
      <c r="BM62" s="31">
        <f>'[20]Retires (Asset and Reserve)'!X110</f>
        <v>0</v>
      </c>
      <c r="BN62" s="31">
        <f>'[20]Retires (Asset and Reserve)'!Y110</f>
        <v>0</v>
      </c>
      <c r="BO62" s="31">
        <f>'[20]Retires (Asset and Reserve)'!Z110</f>
        <v>0</v>
      </c>
      <c r="BP62" s="31">
        <f>'[20]Retires (Asset and Reserve)'!AA110</f>
        <v>0</v>
      </c>
      <c r="BQ62" s="31">
        <f>'[20]Retires (Asset and Reserve)'!AB110</f>
        <v>0</v>
      </c>
      <c r="BR62" s="31">
        <f>'[20]Retires (Asset and Reserve)'!AC110</f>
        <v>0</v>
      </c>
      <c r="BS62" s="31">
        <f>'Gross Plant'!BQ62</f>
        <v>0</v>
      </c>
      <c r="BT62" s="41">
        <f>'Gross Plant'!BR62</f>
        <v>0</v>
      </c>
      <c r="BU62" s="41">
        <f>'Gross Plant'!BS62</f>
        <v>0</v>
      </c>
      <c r="BV62" s="41">
        <f>'Gross Plant'!BT62</f>
        <v>0</v>
      </c>
      <c r="BW62" s="41">
        <f>'Gross Plant'!BU62</f>
        <v>0</v>
      </c>
      <c r="BX62" s="41">
        <f>'Gross Plant'!BV62</f>
        <v>0</v>
      </c>
      <c r="BY62" s="41">
        <f>'Gross Plant'!BW62</f>
        <v>0</v>
      </c>
      <c r="BZ62" s="41">
        <f>'Gross Plant'!BX62</f>
        <v>0</v>
      </c>
      <c r="CA62" s="41">
        <f>'Gross Plant'!BY62</f>
        <v>0</v>
      </c>
      <c r="CB62" s="41">
        <f>'Gross Plant'!BZ62</f>
        <v>0</v>
      </c>
      <c r="CC62" s="41">
        <f>'Gross Plant'!CA62</f>
        <v>0</v>
      </c>
      <c r="CD62" s="41">
        <f>'Gross Plant'!CB62</f>
        <v>0</v>
      </c>
      <c r="CE62" s="41">
        <f>'Gross Plant'!CC62</f>
        <v>0</v>
      </c>
      <c r="CF62" s="41">
        <f>'Gross Plant'!CD62</f>
        <v>0</v>
      </c>
      <c r="CG62" s="41">
        <f>'Gross Plant'!CE62</f>
        <v>0</v>
      </c>
      <c r="CH62" s="41">
        <f>'Gross Plant'!CF62</f>
        <v>0</v>
      </c>
      <c r="CI62" s="41">
        <f>'Gross Plant'!CG62</f>
        <v>0</v>
      </c>
      <c r="CJ62" s="41">
        <f>'Gross Plant'!CH62</f>
        <v>0</v>
      </c>
      <c r="CK62" s="41">
        <f>'Gross Plant'!CI62</f>
        <v>0</v>
      </c>
      <c r="CL62" s="41">
        <f>'Gross Plant'!CJ62</f>
        <v>0</v>
      </c>
      <c r="CM62" s="41">
        <f>'Gross Plant'!CK62</f>
        <v>0</v>
      </c>
      <c r="CN62" s="3"/>
      <c r="CO62" s="31">
        <f>'[20]Transfers (Asset and Reserve)'!Z110</f>
        <v>0</v>
      </c>
      <c r="CP62" s="31">
        <f>'[20]Transfers (Asset and Reserve)'!AA110</f>
        <v>0</v>
      </c>
      <c r="CQ62" s="31">
        <f>'[20]Transfers (Asset and Reserve)'!AB110</f>
        <v>0</v>
      </c>
      <c r="CR62" s="31">
        <f>'[20]Transfers (Asset and Reserve)'!AC110</f>
        <v>0</v>
      </c>
      <c r="CS62" s="31">
        <f>'[20]Transfers (Asset and Reserve)'!AD110</f>
        <v>0</v>
      </c>
      <c r="CT62" s="31">
        <f>'[20]Transfers (Asset and Reserve)'!AE110</f>
        <v>0</v>
      </c>
      <c r="CU62" s="31">
        <v>0</v>
      </c>
      <c r="CV62" s="31">
        <v>0</v>
      </c>
      <c r="CW62" s="31">
        <v>0</v>
      </c>
      <c r="CX62" s="42">
        <v>0</v>
      </c>
      <c r="CY62" s="31">
        <v>0</v>
      </c>
      <c r="CZ62" s="31">
        <v>0</v>
      </c>
      <c r="DA62" s="31">
        <v>0</v>
      </c>
      <c r="DB62" s="31">
        <v>0</v>
      </c>
      <c r="DC62" s="31">
        <v>0</v>
      </c>
      <c r="DD62" s="3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3"/>
      <c r="DQ62" s="41">
        <f>[20]COR!O110</f>
        <v>0</v>
      </c>
      <c r="DR62" s="41">
        <f>[20]COR!P110</f>
        <v>0</v>
      </c>
      <c r="DS62" s="41">
        <f>[20]COR!Q110</f>
        <v>0</v>
      </c>
      <c r="DT62" s="41">
        <f>[20]COR!R110</f>
        <v>0</v>
      </c>
      <c r="DU62" s="41">
        <f>[20]COR!S110</f>
        <v>0</v>
      </c>
      <c r="DV62" s="41">
        <f>[20]COR!T110</f>
        <v>0</v>
      </c>
      <c r="DW62" s="58">
        <f>SUM('Gross Plant'!$AH62:$AM62)/SUM('Gross Plant'!$AH$80:$AM$80)*DW$80</f>
        <v>0</v>
      </c>
      <c r="DX62" s="58">
        <f>SUM('Gross Plant'!$AH62:$AM62)/SUM('Gross Plant'!$AH$80:$AM$80)*DX$80</f>
        <v>0</v>
      </c>
      <c r="DY62" s="58">
        <f>SUM('Gross Plant'!$AH62:$AM62)/SUM('Gross Plant'!$AH$80:$AM$80)*DY$80</f>
        <v>0</v>
      </c>
      <c r="DZ62" s="58">
        <f>-SUM('Gross Plant'!$AH62:$AM62)/SUM('Gross Plant'!$AH$80:$AM$80)*'Capital Spending'!D$8*Reserve!$DW$1</f>
        <v>0</v>
      </c>
      <c r="EA62" s="58">
        <f>-SUM('Gross Plant'!$AH62:$AM62)/SUM('Gross Plant'!$AH$80:$AM$80)*'Capital Spending'!E$8*Reserve!$DW$1</f>
        <v>0</v>
      </c>
      <c r="EB62" s="58">
        <f>-SUM('Gross Plant'!$AH62:$AM62)/SUM('Gross Plant'!$AH$80:$AM$80)*'Capital Spending'!F$8*Reserve!$DW$1</f>
        <v>0</v>
      </c>
      <c r="EC62" s="58">
        <f>-SUM('Gross Plant'!$AH62:$AM62)/SUM('Gross Plant'!$AH$80:$AM$80)*'Capital Spending'!G$8*Reserve!$DW$1</f>
        <v>0</v>
      </c>
      <c r="ED62" s="58">
        <f>-SUM('Gross Plant'!$AH62:$AM62)/SUM('Gross Plant'!$AH$80:$AM$80)*'Capital Spending'!H$8*Reserve!$DW$1</f>
        <v>0</v>
      </c>
      <c r="EE62" s="58">
        <f>-SUM('Gross Plant'!$AH62:$AM62)/SUM('Gross Plant'!$AH$80:$AM$80)*'Capital Spending'!I$8*Reserve!$DW$1</f>
        <v>0</v>
      </c>
      <c r="EF62" s="58">
        <f>-SUM('Gross Plant'!$AH62:$AM62)/SUM('Gross Plant'!$AH$80:$AM$80)*'Capital Spending'!J$8*Reserve!$DW$1</f>
        <v>0</v>
      </c>
      <c r="EG62" s="58">
        <f>-SUM('Gross Plant'!$AH62:$AM62)/SUM('Gross Plant'!$AH$80:$AM$80)*'Capital Spending'!K$8*Reserve!$DW$1</f>
        <v>0</v>
      </c>
      <c r="EH62" s="58">
        <f>-SUM('Gross Plant'!$AH62:$AM62)/SUM('Gross Plant'!$AH$80:$AM$80)*'Capital Spending'!L$8*Reserve!$DW$1</f>
        <v>0</v>
      </c>
      <c r="EI62" s="58">
        <f>-SUM('Gross Plant'!$AH62:$AM62)/SUM('Gross Plant'!$AH$80:$AM$80)*'Capital Spending'!M$8*Reserve!$DW$1</f>
        <v>0</v>
      </c>
      <c r="EJ62" s="58">
        <f>-SUM('Gross Plant'!$AH62:$AM62)/SUM('Gross Plant'!$AH$80:$AM$80)*'Capital Spending'!N$8*Reserve!$DW$1</f>
        <v>0</v>
      </c>
      <c r="EK62" s="58">
        <f>-SUM('Gross Plant'!$AH62:$AM62)/SUM('Gross Plant'!$AH$80:$AM$80)*'Capital Spending'!O$8*Reserve!$DW$1</f>
        <v>0</v>
      </c>
      <c r="EL62" s="58">
        <f>-SUM('Gross Plant'!$AH62:$AM62)/SUM('Gross Plant'!$AH$80:$AM$80)*'Capital Spending'!P$8*Reserve!$DW$1</f>
        <v>0</v>
      </c>
      <c r="EM62" s="58">
        <f>-SUM('Gross Plant'!$AH62:$AM62)/SUM('Gross Plant'!$AH$80:$AM$80)*'Capital Spending'!Q$8*Reserve!$DW$1</f>
        <v>0</v>
      </c>
      <c r="EN62" s="58">
        <f>-SUM('Gross Plant'!$AH62:$AM62)/SUM('Gross Plant'!$AH$80:$AM$80)*'Capital Spending'!R$8*Reserve!$DW$1</f>
        <v>0</v>
      </c>
      <c r="EO62" s="58">
        <f>-SUM('Gross Plant'!$AH62:$AM62)/SUM('Gross Plant'!$AH$80:$AM$80)*'Capital Spending'!S$8*Reserve!$DW$1</f>
        <v>0</v>
      </c>
      <c r="EP62" s="58">
        <f>-SUM('Gross Plant'!$AH62:$AM62)/SUM('Gross Plant'!$AH$80:$AM$80)*'Capital Spending'!T$8*Reserve!$DW$1</f>
        <v>0</v>
      </c>
      <c r="EQ62" s="58">
        <f>-SUM('Gross Plant'!$AH62:$AM62)/SUM('Gross Plant'!$AH$80:$AM$80)*'Capital Spending'!U$8*Reserve!$DW$1</f>
        <v>0</v>
      </c>
    </row>
    <row r="63" spans="1:147">
      <c r="A63" s="49">
        <v>39700</v>
      </c>
      <c r="B63" s="32" t="s">
        <v>18</v>
      </c>
      <c r="C63" s="51">
        <f t="shared" si="104"/>
        <v>925778.18031817325</v>
      </c>
      <c r="D63" s="51">
        <f t="shared" si="105"/>
        <v>1065250.5786687499</v>
      </c>
      <c r="E63" s="69">
        <f>'[20]Reserve End Balances'!N111</f>
        <v>870971.15</v>
      </c>
      <c r="F63" s="41">
        <f t="shared" si="106"/>
        <v>880034.94000000006</v>
      </c>
      <c r="G63" s="41">
        <f t="shared" si="107"/>
        <v>889098.7300000001</v>
      </c>
      <c r="H63" s="41">
        <f t="shared" si="108"/>
        <v>898162.52000000014</v>
      </c>
      <c r="I63" s="41">
        <f t="shared" si="109"/>
        <v>907226.31000000017</v>
      </c>
      <c r="J63" s="41">
        <f t="shared" si="110"/>
        <v>916290.10000000021</v>
      </c>
      <c r="K63" s="41">
        <f t="shared" si="111"/>
        <v>925353.89000000025</v>
      </c>
      <c r="L63" s="41">
        <f t="shared" si="112"/>
        <v>934680.33591125021</v>
      </c>
      <c r="M63" s="41">
        <f t="shared" si="113"/>
        <v>944006.78182250017</v>
      </c>
      <c r="N63" s="41">
        <f t="shared" si="114"/>
        <v>953333.22773375013</v>
      </c>
      <c r="O63" s="41">
        <f t="shared" si="115"/>
        <v>962659.67364500009</v>
      </c>
      <c r="P63" s="41">
        <f t="shared" si="116"/>
        <v>971986.11955625005</v>
      </c>
      <c r="Q63" s="41">
        <f t="shared" si="117"/>
        <v>981312.56546750001</v>
      </c>
      <c r="R63" s="41">
        <f t="shared" si="118"/>
        <v>990639.01137874997</v>
      </c>
      <c r="S63" s="41">
        <f t="shared" si="119"/>
        <v>999965.45728999993</v>
      </c>
      <c r="T63" s="41">
        <f t="shared" si="120"/>
        <v>1009291.9032012499</v>
      </c>
      <c r="U63" s="41">
        <f t="shared" si="121"/>
        <v>1018618.3491124999</v>
      </c>
      <c r="V63" s="41">
        <f t="shared" si="122"/>
        <v>1027944.7950237498</v>
      </c>
      <c r="W63" s="41">
        <f t="shared" si="123"/>
        <v>1037271.2409349998</v>
      </c>
      <c r="X63" s="41">
        <f t="shared" si="124"/>
        <v>1046597.6868462497</v>
      </c>
      <c r="Y63" s="41">
        <f t="shared" si="125"/>
        <v>1055924.1327574998</v>
      </c>
      <c r="Z63" s="41">
        <f t="shared" si="126"/>
        <v>1065250.5786687499</v>
      </c>
      <c r="AA63" s="41">
        <f t="shared" si="127"/>
        <v>1074577.02458</v>
      </c>
      <c r="AB63" s="41">
        <f t="shared" si="128"/>
        <v>1083903.47049125</v>
      </c>
      <c r="AC63" s="41">
        <f t="shared" si="129"/>
        <v>1093229.9164025001</v>
      </c>
      <c r="AD63" s="41">
        <f t="shared" si="130"/>
        <v>1102556.3623137502</v>
      </c>
      <c r="AE63" s="41">
        <f t="shared" si="131"/>
        <v>1111882.8082250003</v>
      </c>
      <c r="AF63" s="41">
        <f t="shared" si="132"/>
        <v>1121209.2541362504</v>
      </c>
      <c r="AG63" s="23">
        <f t="shared" si="133"/>
        <v>1065251</v>
      </c>
      <c r="AH63" s="80">
        <f>'[25]KY Depreciation Rates_03-2'!$G54</f>
        <v>5.8500000000000003E-2</v>
      </c>
      <c r="AI63" s="80">
        <f>'[25]KY Depreciation Rates_03-2'!$G54</f>
        <v>5.8500000000000003E-2</v>
      </c>
      <c r="AJ63" s="31">
        <f>'[20]Additions (Asset and Reserve)'!AA111</f>
        <v>9063.7900000000009</v>
      </c>
      <c r="AK63" s="31">
        <f>'[20]Additions (Asset and Reserve)'!AB111</f>
        <v>9063.7900000000009</v>
      </c>
      <c r="AL63" s="31">
        <f>'[20]Additions (Asset and Reserve)'!AC111</f>
        <v>9063.7900000000009</v>
      </c>
      <c r="AM63" s="31">
        <f>'[20]Additions (Asset and Reserve)'!AD111</f>
        <v>9063.7900000000009</v>
      </c>
      <c r="AN63" s="31">
        <f>'[20]Additions (Asset and Reserve)'!AE111</f>
        <v>9063.7900000000009</v>
      </c>
      <c r="AO63" s="31">
        <f>'[20]Additions (Asset and Reserve)'!AF111</f>
        <v>9063.7900000000009</v>
      </c>
      <c r="AP63" s="43">
        <f>IF('Net Plant'!I63&gt;0,'Gross Plant'!K63*$AH63/12,0)</f>
        <v>9326.4459112500008</v>
      </c>
      <c r="AQ63" s="43">
        <f>IF('Net Plant'!J63&gt;0,'Gross Plant'!L63*$AH63/12,0)</f>
        <v>9326.4459112500008</v>
      </c>
      <c r="AR63" s="43">
        <f>IF('Net Plant'!K63&gt;0,'Gross Plant'!M63*$AH63/12,0)</f>
        <v>9326.4459112500008</v>
      </c>
      <c r="AS63" s="43">
        <f>IF('Net Plant'!L63&gt;0,'Gross Plant'!N63*$AH63/12,0)</f>
        <v>9326.4459112500008</v>
      </c>
      <c r="AT63" s="43">
        <f>IF('Net Plant'!M63&gt;0,'Gross Plant'!O63*$AH63/12,0)</f>
        <v>9326.4459112500008</v>
      </c>
      <c r="AU63" s="43">
        <f>IF('Net Plant'!N63&gt;0,'Gross Plant'!P63*$AH63/12,0)</f>
        <v>9326.4459112500008</v>
      </c>
      <c r="AV63" s="43">
        <f>IF('Net Plant'!O63&gt;0,'Gross Plant'!Q63*$AH63/12,0)</f>
        <v>9326.4459112500008</v>
      </c>
      <c r="AW63" s="43">
        <f>IF('Net Plant'!P63&gt;0,'Gross Plant'!R63*$AH63/12,0)</f>
        <v>9326.4459112500008</v>
      </c>
      <c r="AX63" s="43">
        <f>IF('Net Plant'!Q63&gt;0,'Gross Plant'!S63*$AH63/12,0)</f>
        <v>9326.4459112500008</v>
      </c>
      <c r="AY63" s="43">
        <f>IF('Net Plant'!R63&gt;0,'Gross Plant'!U63*$AI63/12,0)</f>
        <v>9326.4459112500008</v>
      </c>
      <c r="AZ63" s="43">
        <f>IF('Net Plant'!S63&gt;0,'Gross Plant'!V63*$AI63/12,0)</f>
        <v>9326.4459112500008</v>
      </c>
      <c r="BA63" s="43">
        <f>IF('Net Plant'!T63&gt;0,'Gross Plant'!W63*$AI63/12,0)</f>
        <v>9326.4459112500008</v>
      </c>
      <c r="BB63" s="43">
        <f>IF('Net Plant'!U63&gt;0,'Gross Plant'!X63*$AI63/12,0)</f>
        <v>9326.4459112500008</v>
      </c>
      <c r="BC63" s="43">
        <f>IF('Net Plant'!V63&gt;0,'Gross Plant'!Y63*$AI63/12,0)</f>
        <v>9326.4459112500008</v>
      </c>
      <c r="BD63" s="43">
        <f>IF('Net Plant'!W63&gt;0,'Gross Plant'!Z63*$AI63/12,0)</f>
        <v>9326.4459112500008</v>
      </c>
      <c r="BE63" s="43">
        <f>IF('Net Plant'!X63&gt;0,'Gross Plant'!AA63*$AI63/12,0)</f>
        <v>9326.4459112500008</v>
      </c>
      <c r="BF63" s="43">
        <f>IF('Net Plant'!Y63&gt;0,'Gross Plant'!AB63*$AI63/12,0)</f>
        <v>9326.4459112500008</v>
      </c>
      <c r="BG63" s="43">
        <f>IF('Net Plant'!Z63&gt;0,'Gross Plant'!AC63*$AI63/12,0)</f>
        <v>9326.4459112500008</v>
      </c>
      <c r="BH63" s="43">
        <f>IF('Net Plant'!AA63&gt;0,'Gross Plant'!AD63*$AI63/12,0)</f>
        <v>9326.4459112500008</v>
      </c>
      <c r="BI63" s="43">
        <f>IF('Net Plant'!AB63&gt;0,'Gross Plant'!AE63*$AI63/12,0)</f>
        <v>9326.4459112500008</v>
      </c>
      <c r="BJ63" s="43">
        <f>IF('Net Plant'!AC63&gt;0,'Gross Plant'!AF63*$AI63/12,0)</f>
        <v>9326.4459112500008</v>
      </c>
      <c r="BK63" s="23">
        <f t="shared" si="134"/>
        <v>111917.35093500004</v>
      </c>
      <c r="BL63" s="41"/>
      <c r="BM63" s="31">
        <f>'[20]Retires (Asset and Reserve)'!X111</f>
        <v>0</v>
      </c>
      <c r="BN63" s="31">
        <f>'[20]Retires (Asset and Reserve)'!Y111</f>
        <v>0</v>
      </c>
      <c r="BO63" s="31">
        <f>'[20]Retires (Asset and Reserve)'!Z111</f>
        <v>0</v>
      </c>
      <c r="BP63" s="31">
        <f>'[20]Retires (Asset and Reserve)'!AA111</f>
        <v>0</v>
      </c>
      <c r="BQ63" s="31">
        <f>'[20]Retires (Asset and Reserve)'!AB111</f>
        <v>0</v>
      </c>
      <c r="BR63" s="31">
        <f>'[20]Retires (Asset and Reserve)'!AC111</f>
        <v>0</v>
      </c>
      <c r="BS63" s="31">
        <f>'Gross Plant'!BQ63</f>
        <v>0</v>
      </c>
      <c r="BT63" s="41">
        <f>'Gross Plant'!BR63</f>
        <v>0</v>
      </c>
      <c r="BU63" s="41">
        <f>'Gross Plant'!BS63</f>
        <v>0</v>
      </c>
      <c r="BV63" s="41">
        <f>'Gross Plant'!BT63</f>
        <v>0</v>
      </c>
      <c r="BW63" s="41">
        <f>'Gross Plant'!BU63</f>
        <v>0</v>
      </c>
      <c r="BX63" s="41">
        <f>'Gross Plant'!BV63</f>
        <v>0</v>
      </c>
      <c r="BY63" s="41">
        <f>'Gross Plant'!BW63</f>
        <v>0</v>
      </c>
      <c r="BZ63" s="41">
        <f>'Gross Plant'!BX63</f>
        <v>0</v>
      </c>
      <c r="CA63" s="41">
        <f>'Gross Plant'!BY63</f>
        <v>0</v>
      </c>
      <c r="CB63" s="41">
        <f>'Gross Plant'!BZ63</f>
        <v>0</v>
      </c>
      <c r="CC63" s="41">
        <f>'Gross Plant'!CA63</f>
        <v>0</v>
      </c>
      <c r="CD63" s="41">
        <f>'Gross Plant'!CB63</f>
        <v>0</v>
      </c>
      <c r="CE63" s="41">
        <f>'Gross Plant'!CC63</f>
        <v>0</v>
      </c>
      <c r="CF63" s="41">
        <f>'Gross Plant'!CD63</f>
        <v>0</v>
      </c>
      <c r="CG63" s="41">
        <f>'Gross Plant'!CE63</f>
        <v>0</v>
      </c>
      <c r="CH63" s="41">
        <f>'Gross Plant'!CF63</f>
        <v>0</v>
      </c>
      <c r="CI63" s="41">
        <f>'Gross Plant'!CG63</f>
        <v>0</v>
      </c>
      <c r="CJ63" s="41">
        <f>'Gross Plant'!CH63</f>
        <v>0</v>
      </c>
      <c r="CK63" s="41">
        <f>'Gross Plant'!CI63</f>
        <v>0</v>
      </c>
      <c r="CL63" s="41">
        <f>'Gross Plant'!CJ63</f>
        <v>0</v>
      </c>
      <c r="CM63" s="41">
        <f>'Gross Plant'!CK63</f>
        <v>0</v>
      </c>
      <c r="CN63" s="41"/>
      <c r="CO63" s="31">
        <f>'[20]Transfers (Asset and Reserve)'!Z111</f>
        <v>0</v>
      </c>
      <c r="CP63" s="31">
        <f>'[20]Transfers (Asset and Reserve)'!AA111</f>
        <v>0</v>
      </c>
      <c r="CQ63" s="31">
        <f>'[20]Transfers (Asset and Reserve)'!AB111</f>
        <v>0</v>
      </c>
      <c r="CR63" s="31">
        <f>'[20]Transfers (Asset and Reserve)'!AC111</f>
        <v>0</v>
      </c>
      <c r="CS63" s="31">
        <f>'[20]Transfers (Asset and Reserve)'!AD111</f>
        <v>0</v>
      </c>
      <c r="CT63" s="31">
        <f>'[20]Transfers (Asset and Reserve)'!AE111</f>
        <v>0</v>
      </c>
      <c r="CU63" s="31">
        <v>0</v>
      </c>
      <c r="CV63" s="31">
        <v>0</v>
      </c>
      <c r="CW63" s="31">
        <v>0</v>
      </c>
      <c r="CX63" s="42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41">
        <v>0</v>
      </c>
      <c r="DF63" s="41">
        <v>0</v>
      </c>
      <c r="DG63" s="41">
        <v>0</v>
      </c>
      <c r="DH63" s="41">
        <v>0</v>
      </c>
      <c r="DI63" s="41">
        <v>0</v>
      </c>
      <c r="DJ63" s="41">
        <v>0</v>
      </c>
      <c r="DK63" s="41">
        <v>0</v>
      </c>
      <c r="DL63" s="41">
        <v>0</v>
      </c>
      <c r="DM63" s="41">
        <v>0</v>
      </c>
      <c r="DN63" s="41">
        <v>0</v>
      </c>
      <c r="DO63" s="41">
        <v>0</v>
      </c>
      <c r="DP63" s="41"/>
      <c r="DQ63" s="41">
        <f>[20]COR!O111</f>
        <v>0</v>
      </c>
      <c r="DR63" s="41">
        <f>[20]COR!P111</f>
        <v>0</v>
      </c>
      <c r="DS63" s="41">
        <f>[20]COR!Q111</f>
        <v>0</v>
      </c>
      <c r="DT63" s="41">
        <f>[20]COR!R111</f>
        <v>0</v>
      </c>
      <c r="DU63" s="41">
        <f>[20]COR!S111</f>
        <v>0</v>
      </c>
      <c r="DV63" s="41">
        <f>[20]COR!T111</f>
        <v>0</v>
      </c>
      <c r="DW63" s="58">
        <f>SUM('Gross Plant'!$AH63:$AM63)/SUM('Gross Plant'!$AH$80:$AM$80)*DW$80</f>
        <v>0</v>
      </c>
      <c r="DX63" s="58">
        <f>SUM('Gross Plant'!$AH63:$AM63)/SUM('Gross Plant'!$AH$80:$AM$80)*DX$80</f>
        <v>0</v>
      </c>
      <c r="DY63" s="58">
        <f>SUM('Gross Plant'!$AH63:$AM63)/SUM('Gross Plant'!$AH$80:$AM$80)*DY$80</f>
        <v>0</v>
      </c>
      <c r="DZ63" s="58">
        <f>-SUM('Gross Plant'!$AH63:$AM63)/SUM('Gross Plant'!$AH$80:$AM$80)*'Capital Spending'!D$8*Reserve!$DW$1</f>
        <v>0</v>
      </c>
      <c r="EA63" s="58">
        <f>-SUM('Gross Plant'!$AH63:$AM63)/SUM('Gross Plant'!$AH$80:$AM$80)*'Capital Spending'!E$8*Reserve!$DW$1</f>
        <v>0</v>
      </c>
      <c r="EB63" s="58">
        <f>-SUM('Gross Plant'!$AH63:$AM63)/SUM('Gross Plant'!$AH$80:$AM$80)*'Capital Spending'!F$8*Reserve!$DW$1</f>
        <v>0</v>
      </c>
      <c r="EC63" s="58">
        <f>-SUM('Gross Plant'!$AH63:$AM63)/SUM('Gross Plant'!$AH$80:$AM$80)*'Capital Spending'!G$8*Reserve!$DW$1</f>
        <v>0</v>
      </c>
      <c r="ED63" s="58">
        <f>-SUM('Gross Plant'!$AH63:$AM63)/SUM('Gross Plant'!$AH$80:$AM$80)*'Capital Spending'!H$8*Reserve!$DW$1</f>
        <v>0</v>
      </c>
      <c r="EE63" s="58">
        <f>-SUM('Gross Plant'!$AH63:$AM63)/SUM('Gross Plant'!$AH$80:$AM$80)*'Capital Spending'!I$8*Reserve!$DW$1</f>
        <v>0</v>
      </c>
      <c r="EF63" s="58">
        <f>-SUM('Gross Plant'!$AH63:$AM63)/SUM('Gross Plant'!$AH$80:$AM$80)*'Capital Spending'!J$8*Reserve!$DW$1</f>
        <v>0</v>
      </c>
      <c r="EG63" s="58">
        <f>-SUM('Gross Plant'!$AH63:$AM63)/SUM('Gross Plant'!$AH$80:$AM$80)*'Capital Spending'!K$8*Reserve!$DW$1</f>
        <v>0</v>
      </c>
      <c r="EH63" s="58">
        <f>-SUM('Gross Plant'!$AH63:$AM63)/SUM('Gross Plant'!$AH$80:$AM$80)*'Capital Spending'!L$8*Reserve!$DW$1</f>
        <v>0</v>
      </c>
      <c r="EI63" s="58">
        <f>-SUM('Gross Plant'!$AH63:$AM63)/SUM('Gross Plant'!$AH$80:$AM$80)*'Capital Spending'!M$8*Reserve!$DW$1</f>
        <v>0</v>
      </c>
      <c r="EJ63" s="58">
        <f>-SUM('Gross Plant'!$AH63:$AM63)/SUM('Gross Plant'!$AH$80:$AM$80)*'Capital Spending'!N$8*Reserve!$DW$1</f>
        <v>0</v>
      </c>
      <c r="EK63" s="58">
        <f>-SUM('Gross Plant'!$AH63:$AM63)/SUM('Gross Plant'!$AH$80:$AM$80)*'Capital Spending'!O$8*Reserve!$DW$1</f>
        <v>0</v>
      </c>
      <c r="EL63" s="58">
        <f>-SUM('Gross Plant'!$AH63:$AM63)/SUM('Gross Plant'!$AH$80:$AM$80)*'Capital Spending'!P$8*Reserve!$DW$1</f>
        <v>0</v>
      </c>
      <c r="EM63" s="58">
        <f>-SUM('Gross Plant'!$AH63:$AM63)/SUM('Gross Plant'!$AH$80:$AM$80)*'Capital Spending'!Q$8*Reserve!$DW$1</f>
        <v>0</v>
      </c>
      <c r="EN63" s="58">
        <f>-SUM('Gross Plant'!$AH63:$AM63)/SUM('Gross Plant'!$AH$80:$AM$80)*'Capital Spending'!R$8*Reserve!$DW$1</f>
        <v>0</v>
      </c>
      <c r="EO63" s="58">
        <f>-SUM('Gross Plant'!$AH63:$AM63)/SUM('Gross Plant'!$AH$80:$AM$80)*'Capital Spending'!S$8*Reserve!$DW$1</f>
        <v>0</v>
      </c>
      <c r="EP63" s="58">
        <f>-SUM('Gross Plant'!$AH63:$AM63)/SUM('Gross Plant'!$AH$80:$AM$80)*'Capital Spending'!T$8*Reserve!$DW$1</f>
        <v>0</v>
      </c>
      <c r="EQ63" s="58">
        <f>-SUM('Gross Plant'!$AH63:$AM63)/SUM('Gross Plant'!$AH$80:$AM$80)*'Capital Spending'!U$8*Reserve!$DW$1</f>
        <v>0</v>
      </c>
    </row>
    <row r="64" spans="1:147">
      <c r="A64" s="49">
        <v>39710</v>
      </c>
      <c r="B64" s="32" t="s">
        <v>133</v>
      </c>
      <c r="C64" s="51">
        <f t="shared" si="104"/>
        <v>136221.62797644234</v>
      </c>
      <c r="D64" s="51">
        <f t="shared" si="105"/>
        <v>157641.22978125021</v>
      </c>
      <c r="E64" s="69">
        <f>'[20]Reserve End Balances'!N112</f>
        <v>127891.02</v>
      </c>
      <c r="F64" s="41">
        <f t="shared" si="106"/>
        <v>129262.37000000001</v>
      </c>
      <c r="G64" s="41">
        <f t="shared" si="107"/>
        <v>130633.72000000002</v>
      </c>
      <c r="H64" s="41">
        <f t="shared" si="108"/>
        <v>132005.07</v>
      </c>
      <c r="I64" s="41">
        <f t="shared" si="109"/>
        <v>133376.42000000001</v>
      </c>
      <c r="J64" s="41">
        <f t="shared" si="110"/>
        <v>134747.77000000002</v>
      </c>
      <c r="K64" s="41">
        <f t="shared" si="111"/>
        <v>136119.12000000002</v>
      </c>
      <c r="L64" s="41">
        <f t="shared" si="112"/>
        <v>137553.92731875004</v>
      </c>
      <c r="M64" s="41">
        <f t="shared" si="113"/>
        <v>138988.73463750005</v>
      </c>
      <c r="N64" s="41">
        <f t="shared" si="114"/>
        <v>140423.54195625006</v>
      </c>
      <c r="O64" s="41">
        <f t="shared" si="115"/>
        <v>141858.34927500007</v>
      </c>
      <c r="P64" s="41">
        <f t="shared" si="116"/>
        <v>143293.15659375009</v>
      </c>
      <c r="Q64" s="41">
        <f t="shared" si="117"/>
        <v>144727.9639125001</v>
      </c>
      <c r="R64" s="41">
        <f t="shared" si="118"/>
        <v>146162.77123125011</v>
      </c>
      <c r="S64" s="41">
        <f t="shared" si="119"/>
        <v>147597.57855000012</v>
      </c>
      <c r="T64" s="41">
        <f t="shared" si="120"/>
        <v>149032.38586875013</v>
      </c>
      <c r="U64" s="41">
        <f t="shared" si="121"/>
        <v>150467.19318750015</v>
      </c>
      <c r="V64" s="41">
        <f t="shared" si="122"/>
        <v>151902.00050625016</v>
      </c>
      <c r="W64" s="41">
        <f t="shared" si="123"/>
        <v>153336.80782500017</v>
      </c>
      <c r="X64" s="41">
        <f t="shared" si="124"/>
        <v>154771.61514375018</v>
      </c>
      <c r="Y64" s="41">
        <f t="shared" si="125"/>
        <v>156206.4224625002</v>
      </c>
      <c r="Z64" s="41">
        <f t="shared" si="126"/>
        <v>157641.22978125021</v>
      </c>
      <c r="AA64" s="41">
        <f t="shared" si="127"/>
        <v>159076.03710000022</v>
      </c>
      <c r="AB64" s="41">
        <f t="shared" si="128"/>
        <v>160510.84441875023</v>
      </c>
      <c r="AC64" s="41">
        <f t="shared" si="129"/>
        <v>161945.65173750024</v>
      </c>
      <c r="AD64" s="41">
        <f t="shared" si="130"/>
        <v>163380.45905625026</v>
      </c>
      <c r="AE64" s="41">
        <f t="shared" si="131"/>
        <v>164815.26637500027</v>
      </c>
      <c r="AF64" s="41">
        <f t="shared" si="132"/>
        <v>166250.07369375028</v>
      </c>
      <c r="AG64" s="23">
        <f t="shared" si="133"/>
        <v>157641</v>
      </c>
      <c r="AH64" s="80">
        <f>'[25]KY Depreciation Rates_03-2'!$G55</f>
        <v>5.8500000000000003E-2</v>
      </c>
      <c r="AI64" s="80">
        <f>'[25]KY Depreciation Rates_03-2'!$G55</f>
        <v>5.8500000000000003E-2</v>
      </c>
      <c r="AJ64" s="31">
        <f>'[20]Additions (Asset and Reserve)'!AA112</f>
        <v>1371.35</v>
      </c>
      <c r="AK64" s="31">
        <f>'[20]Additions (Asset and Reserve)'!AB112</f>
        <v>1371.35</v>
      </c>
      <c r="AL64" s="31">
        <f>'[20]Additions (Asset and Reserve)'!AC112</f>
        <v>1371.35</v>
      </c>
      <c r="AM64" s="31">
        <f>'[20]Additions (Asset and Reserve)'!AD112</f>
        <v>1371.35</v>
      </c>
      <c r="AN64" s="31">
        <f>'[20]Additions (Asset and Reserve)'!AE112</f>
        <v>1371.35</v>
      </c>
      <c r="AO64" s="31">
        <f>'[20]Additions (Asset and Reserve)'!AF112</f>
        <v>1371.35</v>
      </c>
      <c r="AP64" s="43">
        <f>IF('Net Plant'!I64&gt;0,'Gross Plant'!K64*$AH64/12,0)</f>
        <v>1434.8073187500001</v>
      </c>
      <c r="AQ64" s="43">
        <f>IF('Net Plant'!J64&gt;0,'Gross Plant'!L64*$AH64/12,0)</f>
        <v>1434.8073187500001</v>
      </c>
      <c r="AR64" s="43">
        <f>IF('Net Plant'!K64&gt;0,'Gross Plant'!M64*$AH64/12,0)</f>
        <v>1434.8073187500001</v>
      </c>
      <c r="AS64" s="43">
        <f>IF('Net Plant'!L64&gt;0,'Gross Plant'!N64*$AH64/12,0)</f>
        <v>1434.8073187500001</v>
      </c>
      <c r="AT64" s="43">
        <f>IF('Net Plant'!M64&gt;0,'Gross Plant'!O64*$AH64/12,0)</f>
        <v>1434.8073187500001</v>
      </c>
      <c r="AU64" s="43">
        <f>IF('Net Plant'!N64&gt;0,'Gross Plant'!P64*$AH64/12,0)</f>
        <v>1434.8073187500001</v>
      </c>
      <c r="AV64" s="43">
        <f>IF('Net Plant'!O64&gt;0,'Gross Plant'!Q64*$AH64/12,0)</f>
        <v>1434.8073187500001</v>
      </c>
      <c r="AW64" s="43">
        <f>IF('Net Plant'!P64&gt;0,'Gross Plant'!R64*$AH64/12,0)</f>
        <v>1434.8073187500001</v>
      </c>
      <c r="AX64" s="43">
        <f>IF('Net Plant'!Q64&gt;0,'Gross Plant'!S64*$AH64/12,0)</f>
        <v>1434.8073187500001</v>
      </c>
      <c r="AY64" s="43">
        <f>IF('Net Plant'!R64&gt;0,'Gross Plant'!U64*$AI64/12,0)</f>
        <v>1434.8073187500001</v>
      </c>
      <c r="AZ64" s="43">
        <f>IF('Net Plant'!S64&gt;0,'Gross Plant'!V64*$AI64/12,0)</f>
        <v>1434.8073187500001</v>
      </c>
      <c r="BA64" s="43">
        <f>IF('Net Plant'!T64&gt;0,'Gross Plant'!W64*$AI64/12,0)</f>
        <v>1434.8073187500001</v>
      </c>
      <c r="BB64" s="43">
        <f>IF('Net Plant'!U64&gt;0,'Gross Plant'!X64*$AI64/12,0)</f>
        <v>1434.8073187500001</v>
      </c>
      <c r="BC64" s="43">
        <f>IF('Net Plant'!V64&gt;0,'Gross Plant'!Y64*$AI64/12,0)</f>
        <v>1434.8073187500001</v>
      </c>
      <c r="BD64" s="43">
        <f>IF('Net Plant'!W64&gt;0,'Gross Plant'!Z64*$AI64/12,0)</f>
        <v>1434.8073187500001</v>
      </c>
      <c r="BE64" s="43">
        <f>IF('Net Plant'!X64&gt;0,'Gross Plant'!AA64*$AI64/12,0)</f>
        <v>1434.8073187500001</v>
      </c>
      <c r="BF64" s="43">
        <f>IF('Net Plant'!Y64&gt;0,'Gross Plant'!AB64*$AI64/12,0)</f>
        <v>1434.8073187500001</v>
      </c>
      <c r="BG64" s="43">
        <f>IF('Net Plant'!Z64&gt;0,'Gross Plant'!AC64*$AI64/12,0)</f>
        <v>1434.8073187500001</v>
      </c>
      <c r="BH64" s="43">
        <f>IF('Net Plant'!AA64&gt;0,'Gross Plant'!AD64*$AI64/12,0)</f>
        <v>1434.8073187500001</v>
      </c>
      <c r="BI64" s="43">
        <f>IF('Net Plant'!AB64&gt;0,'Gross Plant'!AE64*$AI64/12,0)</f>
        <v>1434.8073187500001</v>
      </c>
      <c r="BJ64" s="43">
        <f>IF('Net Plant'!AC64&gt;0,'Gross Plant'!AF64*$AI64/12,0)</f>
        <v>1434.8073187500001</v>
      </c>
      <c r="BK64" s="23">
        <f t="shared" si="134"/>
        <v>17217.687824999997</v>
      </c>
      <c r="BL64" s="41"/>
      <c r="BM64" s="31">
        <f>'[20]Retires (Asset and Reserve)'!X112</f>
        <v>0</v>
      </c>
      <c r="BN64" s="31">
        <f>'[20]Retires (Asset and Reserve)'!Y112</f>
        <v>0</v>
      </c>
      <c r="BO64" s="31">
        <f>'[20]Retires (Asset and Reserve)'!Z112</f>
        <v>0</v>
      </c>
      <c r="BP64" s="31">
        <f>'[20]Retires (Asset and Reserve)'!AA112</f>
        <v>0</v>
      </c>
      <c r="BQ64" s="31">
        <f>'[20]Retires (Asset and Reserve)'!AB112</f>
        <v>0</v>
      </c>
      <c r="BR64" s="31">
        <f>'[20]Retires (Asset and Reserve)'!AC112</f>
        <v>0</v>
      </c>
      <c r="BS64" s="31">
        <f>'Gross Plant'!BQ64</f>
        <v>0</v>
      </c>
      <c r="BT64" s="41">
        <f>'Gross Plant'!BR64</f>
        <v>0</v>
      </c>
      <c r="BU64" s="41">
        <f>'Gross Plant'!BS64</f>
        <v>0</v>
      </c>
      <c r="BV64" s="41">
        <f>'Gross Plant'!BT64</f>
        <v>0</v>
      </c>
      <c r="BW64" s="41">
        <f>'Gross Plant'!BU64</f>
        <v>0</v>
      </c>
      <c r="BX64" s="41">
        <f>'Gross Plant'!BV64</f>
        <v>0</v>
      </c>
      <c r="BY64" s="41">
        <f>'Gross Plant'!BW64</f>
        <v>0</v>
      </c>
      <c r="BZ64" s="41">
        <f>'Gross Plant'!BX64</f>
        <v>0</v>
      </c>
      <c r="CA64" s="41">
        <f>'Gross Plant'!BY64</f>
        <v>0</v>
      </c>
      <c r="CB64" s="41">
        <f>'Gross Plant'!BZ64</f>
        <v>0</v>
      </c>
      <c r="CC64" s="41">
        <f>'Gross Plant'!CA64</f>
        <v>0</v>
      </c>
      <c r="CD64" s="41">
        <f>'Gross Plant'!CB64</f>
        <v>0</v>
      </c>
      <c r="CE64" s="41">
        <f>'Gross Plant'!CC64</f>
        <v>0</v>
      </c>
      <c r="CF64" s="41">
        <f>'Gross Plant'!CD64</f>
        <v>0</v>
      </c>
      <c r="CG64" s="41">
        <f>'Gross Plant'!CE64</f>
        <v>0</v>
      </c>
      <c r="CH64" s="41">
        <f>'Gross Plant'!CF64</f>
        <v>0</v>
      </c>
      <c r="CI64" s="41">
        <f>'Gross Plant'!CG64</f>
        <v>0</v>
      </c>
      <c r="CJ64" s="41">
        <f>'Gross Plant'!CH64</f>
        <v>0</v>
      </c>
      <c r="CK64" s="41">
        <f>'Gross Plant'!CI64</f>
        <v>0</v>
      </c>
      <c r="CL64" s="41">
        <f>'Gross Plant'!CJ64</f>
        <v>0</v>
      </c>
      <c r="CM64" s="41">
        <f>'Gross Plant'!CK64</f>
        <v>0</v>
      </c>
      <c r="CN64" s="41"/>
      <c r="CO64" s="31">
        <f>'[20]Transfers (Asset and Reserve)'!Z112</f>
        <v>0</v>
      </c>
      <c r="CP64" s="31">
        <f>'[20]Transfers (Asset and Reserve)'!AA112</f>
        <v>0</v>
      </c>
      <c r="CQ64" s="31">
        <f>'[20]Transfers (Asset and Reserve)'!AB112</f>
        <v>0</v>
      </c>
      <c r="CR64" s="31">
        <f>'[20]Transfers (Asset and Reserve)'!AC112</f>
        <v>0</v>
      </c>
      <c r="CS64" s="31">
        <f>'[20]Transfers (Asset and Reserve)'!AD112</f>
        <v>0</v>
      </c>
      <c r="CT64" s="31">
        <f>'[20]Transfers (Asset and Reserve)'!AE112</f>
        <v>0</v>
      </c>
      <c r="CU64" s="31">
        <v>0</v>
      </c>
      <c r="CV64" s="31">
        <v>0</v>
      </c>
      <c r="CW64" s="31">
        <v>0</v>
      </c>
      <c r="CX64" s="42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/>
      <c r="DQ64" s="41">
        <f>[20]COR!O112</f>
        <v>0</v>
      </c>
      <c r="DR64" s="41">
        <f>[20]COR!P112</f>
        <v>0</v>
      </c>
      <c r="DS64" s="41">
        <f>[20]COR!Q112</f>
        <v>0</v>
      </c>
      <c r="DT64" s="41">
        <f>[20]COR!R112</f>
        <v>0</v>
      </c>
      <c r="DU64" s="41">
        <f>[20]COR!S112</f>
        <v>0</v>
      </c>
      <c r="DV64" s="41">
        <f>[20]COR!T112</f>
        <v>0</v>
      </c>
      <c r="DW64" s="58">
        <f>SUM('Gross Plant'!$AH64:$AM64)/SUM('Gross Plant'!$AH$80:$AM$80)*DW$80</f>
        <v>0</v>
      </c>
      <c r="DX64" s="58">
        <f>SUM('Gross Plant'!$AH64:$AM64)/SUM('Gross Plant'!$AH$80:$AM$80)*DX$80</f>
        <v>0</v>
      </c>
      <c r="DY64" s="58">
        <f>SUM('Gross Plant'!$AH64:$AM64)/SUM('Gross Plant'!$AH$80:$AM$80)*DY$80</f>
        <v>0</v>
      </c>
      <c r="DZ64" s="58">
        <f>-SUM('Gross Plant'!$AH64:$AM64)/SUM('Gross Plant'!$AH$80:$AM$80)*'Capital Spending'!D$8*Reserve!$DW$1</f>
        <v>0</v>
      </c>
      <c r="EA64" s="58">
        <f>-SUM('Gross Plant'!$AH64:$AM64)/SUM('Gross Plant'!$AH$80:$AM$80)*'Capital Spending'!E$8*Reserve!$DW$1</f>
        <v>0</v>
      </c>
      <c r="EB64" s="58">
        <f>-SUM('Gross Plant'!$AH64:$AM64)/SUM('Gross Plant'!$AH$80:$AM$80)*'Capital Spending'!F$8*Reserve!$DW$1</f>
        <v>0</v>
      </c>
      <c r="EC64" s="58">
        <f>-SUM('Gross Plant'!$AH64:$AM64)/SUM('Gross Plant'!$AH$80:$AM$80)*'Capital Spending'!G$8*Reserve!$DW$1</f>
        <v>0</v>
      </c>
      <c r="ED64" s="58">
        <f>-SUM('Gross Plant'!$AH64:$AM64)/SUM('Gross Plant'!$AH$80:$AM$80)*'Capital Spending'!H$8*Reserve!$DW$1</f>
        <v>0</v>
      </c>
      <c r="EE64" s="58">
        <f>-SUM('Gross Plant'!$AH64:$AM64)/SUM('Gross Plant'!$AH$80:$AM$80)*'Capital Spending'!I$8*Reserve!$DW$1</f>
        <v>0</v>
      </c>
      <c r="EF64" s="58">
        <f>-SUM('Gross Plant'!$AH64:$AM64)/SUM('Gross Plant'!$AH$80:$AM$80)*'Capital Spending'!J$8*Reserve!$DW$1</f>
        <v>0</v>
      </c>
      <c r="EG64" s="58">
        <f>-SUM('Gross Plant'!$AH64:$AM64)/SUM('Gross Plant'!$AH$80:$AM$80)*'Capital Spending'!K$8*Reserve!$DW$1</f>
        <v>0</v>
      </c>
      <c r="EH64" s="58">
        <f>-SUM('Gross Plant'!$AH64:$AM64)/SUM('Gross Plant'!$AH$80:$AM$80)*'Capital Spending'!L$8*Reserve!$DW$1</f>
        <v>0</v>
      </c>
      <c r="EI64" s="58">
        <f>-SUM('Gross Plant'!$AH64:$AM64)/SUM('Gross Plant'!$AH$80:$AM$80)*'Capital Spending'!M$8*Reserve!$DW$1</f>
        <v>0</v>
      </c>
      <c r="EJ64" s="58">
        <f>-SUM('Gross Plant'!$AH64:$AM64)/SUM('Gross Plant'!$AH$80:$AM$80)*'Capital Spending'!N$8*Reserve!$DW$1</f>
        <v>0</v>
      </c>
      <c r="EK64" s="58">
        <f>-SUM('Gross Plant'!$AH64:$AM64)/SUM('Gross Plant'!$AH$80:$AM$80)*'Capital Spending'!O$8*Reserve!$DW$1</f>
        <v>0</v>
      </c>
      <c r="EL64" s="58">
        <f>-SUM('Gross Plant'!$AH64:$AM64)/SUM('Gross Plant'!$AH$80:$AM$80)*'Capital Spending'!P$8*Reserve!$DW$1</f>
        <v>0</v>
      </c>
      <c r="EM64" s="58">
        <f>-SUM('Gross Plant'!$AH64:$AM64)/SUM('Gross Plant'!$AH$80:$AM$80)*'Capital Spending'!Q$8*Reserve!$DW$1</f>
        <v>0</v>
      </c>
      <c r="EN64" s="58">
        <f>-SUM('Gross Plant'!$AH64:$AM64)/SUM('Gross Plant'!$AH$80:$AM$80)*'Capital Spending'!R$8*Reserve!$DW$1</f>
        <v>0</v>
      </c>
      <c r="EO64" s="58">
        <f>-SUM('Gross Plant'!$AH64:$AM64)/SUM('Gross Plant'!$AH$80:$AM$80)*'Capital Spending'!S$8*Reserve!$DW$1</f>
        <v>0</v>
      </c>
      <c r="EP64" s="58">
        <f>-SUM('Gross Plant'!$AH64:$AM64)/SUM('Gross Plant'!$AH$80:$AM$80)*'Capital Spending'!T$8*Reserve!$DW$1</f>
        <v>0</v>
      </c>
      <c r="EQ64" s="58">
        <f>-SUM('Gross Plant'!$AH64:$AM64)/SUM('Gross Plant'!$AH$80:$AM$80)*'Capital Spending'!U$8*Reserve!$DW$1</f>
        <v>0</v>
      </c>
    </row>
    <row r="65" spans="1:147">
      <c r="A65" s="49">
        <v>39800</v>
      </c>
      <c r="B65" s="32" t="s">
        <v>19</v>
      </c>
      <c r="C65" s="51">
        <f t="shared" si="104"/>
        <v>10253.14690188462</v>
      </c>
      <c r="D65" s="51">
        <f t="shared" si="105"/>
        <v>14613.385517500019</v>
      </c>
      <c r="E65" s="69">
        <f>'[20]Reserve End Balances'!N113</f>
        <v>9132.86</v>
      </c>
      <c r="F65" s="41">
        <f t="shared" si="106"/>
        <v>9274.6500000000015</v>
      </c>
      <c r="G65" s="41">
        <f t="shared" si="107"/>
        <v>9416.4400000000023</v>
      </c>
      <c r="H65" s="41">
        <f t="shared" si="108"/>
        <v>9558.2300000000032</v>
      </c>
      <c r="I65" s="41">
        <f t="shared" si="109"/>
        <v>9700.0200000000041</v>
      </c>
      <c r="J65" s="41">
        <f t="shared" si="110"/>
        <v>9841.8100000000049</v>
      </c>
      <c r="K65" s="41">
        <f t="shared" si="111"/>
        <v>9983.6000000000058</v>
      </c>
      <c r="L65" s="41">
        <f t="shared" si="112"/>
        <v>10292.25236783334</v>
      </c>
      <c r="M65" s="41">
        <f t="shared" si="113"/>
        <v>10600.904735666674</v>
      </c>
      <c r="N65" s="41">
        <f t="shared" si="114"/>
        <v>10909.557103500008</v>
      </c>
      <c r="O65" s="41">
        <f t="shared" si="115"/>
        <v>11218.209471333343</v>
      </c>
      <c r="P65" s="41">
        <f t="shared" si="116"/>
        <v>11526.861839166677</v>
      </c>
      <c r="Q65" s="41">
        <f t="shared" si="117"/>
        <v>11835.514207000011</v>
      </c>
      <c r="R65" s="41">
        <f t="shared" si="118"/>
        <v>12144.166574833345</v>
      </c>
      <c r="S65" s="41">
        <f t="shared" si="119"/>
        <v>12452.81894266668</v>
      </c>
      <c r="T65" s="41">
        <f t="shared" si="120"/>
        <v>12761.471310500014</v>
      </c>
      <c r="U65" s="41">
        <f t="shared" si="121"/>
        <v>13070.123678333348</v>
      </c>
      <c r="V65" s="41">
        <f t="shared" si="122"/>
        <v>13378.776046166682</v>
      </c>
      <c r="W65" s="41">
        <f t="shared" si="123"/>
        <v>13687.428414000016</v>
      </c>
      <c r="X65" s="41">
        <f t="shared" si="124"/>
        <v>13996.080781833351</v>
      </c>
      <c r="Y65" s="41">
        <f t="shared" si="125"/>
        <v>14304.733149666685</v>
      </c>
      <c r="Z65" s="41">
        <f t="shared" si="126"/>
        <v>14613.385517500019</v>
      </c>
      <c r="AA65" s="41">
        <f t="shared" si="127"/>
        <v>14922.037885333353</v>
      </c>
      <c r="AB65" s="41">
        <f t="shared" si="128"/>
        <v>15230.690253166687</v>
      </c>
      <c r="AC65" s="41">
        <f t="shared" si="129"/>
        <v>15539.342621000022</v>
      </c>
      <c r="AD65" s="41">
        <f t="shared" si="130"/>
        <v>15847.994988833356</v>
      </c>
      <c r="AE65" s="41">
        <f t="shared" si="131"/>
        <v>16156.64735666669</v>
      </c>
      <c r="AF65" s="41">
        <f t="shared" si="132"/>
        <v>16465.299724500022</v>
      </c>
      <c r="AG65" s="23">
        <f t="shared" si="133"/>
        <v>14613</v>
      </c>
      <c r="AH65" s="80">
        <f>'[25]KY Depreciation Rates_03-2'!$G56</f>
        <v>5.2900000000000003E-2</v>
      </c>
      <c r="AI65" s="80">
        <f>'[25]KY Depreciation Rates_03-2'!$G56</f>
        <v>5.2900000000000003E-2</v>
      </c>
      <c r="AJ65" s="31">
        <f>'[20]Additions (Asset and Reserve)'!AA113</f>
        <v>141.79</v>
      </c>
      <c r="AK65" s="31">
        <f>'[20]Additions (Asset and Reserve)'!AB113</f>
        <v>141.79</v>
      </c>
      <c r="AL65" s="31">
        <f>'[20]Additions (Asset and Reserve)'!AC113</f>
        <v>141.79</v>
      </c>
      <c r="AM65" s="31">
        <f>'[20]Additions (Asset and Reserve)'!AD113</f>
        <v>141.79</v>
      </c>
      <c r="AN65" s="31">
        <f>'[20]Additions (Asset and Reserve)'!AE113</f>
        <v>141.79</v>
      </c>
      <c r="AO65" s="31">
        <f>'[20]Additions (Asset and Reserve)'!AF113</f>
        <v>141.79</v>
      </c>
      <c r="AP65" s="43">
        <f>IF('Net Plant'!I65&gt;0,'Gross Plant'!K65*$AH65/12,0)</f>
        <v>308.65236783333336</v>
      </c>
      <c r="AQ65" s="43">
        <f>IF('Net Plant'!J65&gt;0,'Gross Plant'!L65*$AH65/12,0)</f>
        <v>308.65236783333336</v>
      </c>
      <c r="AR65" s="43">
        <f>IF('Net Plant'!K65&gt;0,'Gross Plant'!M65*$AH65/12,0)</f>
        <v>308.65236783333336</v>
      </c>
      <c r="AS65" s="43">
        <f>IF('Net Plant'!L65&gt;0,'Gross Plant'!N65*$AH65/12,0)</f>
        <v>308.65236783333336</v>
      </c>
      <c r="AT65" s="43">
        <f>IF('Net Plant'!M65&gt;0,'Gross Plant'!O65*$AH65/12,0)</f>
        <v>308.65236783333336</v>
      </c>
      <c r="AU65" s="43">
        <f>IF('Net Plant'!N65&gt;0,'Gross Plant'!P65*$AH65/12,0)</f>
        <v>308.65236783333336</v>
      </c>
      <c r="AV65" s="43">
        <f>IF('Net Plant'!O65&gt;0,'Gross Plant'!Q65*$AH65/12,0)</f>
        <v>308.65236783333336</v>
      </c>
      <c r="AW65" s="43">
        <f>IF('Net Plant'!P65&gt;0,'Gross Plant'!R65*$AH65/12,0)</f>
        <v>308.65236783333336</v>
      </c>
      <c r="AX65" s="43">
        <f>IF('Net Plant'!Q65&gt;0,'Gross Plant'!S65*$AH65/12,0)</f>
        <v>308.65236783333336</v>
      </c>
      <c r="AY65" s="43">
        <f>IF('Net Plant'!R65&gt;0,'Gross Plant'!U65*$AI65/12,0)</f>
        <v>308.65236783333336</v>
      </c>
      <c r="AZ65" s="43">
        <f>IF('Net Plant'!S65&gt;0,'Gross Plant'!V65*$AI65/12,0)</f>
        <v>308.65236783333336</v>
      </c>
      <c r="BA65" s="43">
        <f>IF('Net Plant'!T65&gt;0,'Gross Plant'!W65*$AI65/12,0)</f>
        <v>308.65236783333336</v>
      </c>
      <c r="BB65" s="43">
        <f>IF('Net Plant'!U65&gt;0,'Gross Plant'!X65*$AI65/12,0)</f>
        <v>308.65236783333336</v>
      </c>
      <c r="BC65" s="43">
        <f>IF('Net Plant'!V65&gt;0,'Gross Plant'!Y65*$AI65/12,0)</f>
        <v>308.65236783333336</v>
      </c>
      <c r="BD65" s="43">
        <f>IF('Net Plant'!W65&gt;0,'Gross Plant'!Z65*$AI65/12,0)</f>
        <v>308.65236783333336</v>
      </c>
      <c r="BE65" s="43">
        <f>IF('Net Plant'!X65&gt;0,'Gross Plant'!AA65*$AI65/12,0)</f>
        <v>308.65236783333336</v>
      </c>
      <c r="BF65" s="43">
        <f>IF('Net Plant'!Y65&gt;0,'Gross Plant'!AB65*$AI65/12,0)</f>
        <v>308.65236783333336</v>
      </c>
      <c r="BG65" s="43">
        <f>IF('Net Plant'!Z65&gt;0,'Gross Plant'!AC65*$AI65/12,0)</f>
        <v>308.65236783333336</v>
      </c>
      <c r="BH65" s="43">
        <f>IF('Net Plant'!AA65&gt;0,'Gross Plant'!AD65*$AI65/12,0)</f>
        <v>308.65236783333336</v>
      </c>
      <c r="BI65" s="43">
        <f>IF('Net Plant'!AB65&gt;0,'Gross Plant'!AE65*$AI65/12,0)</f>
        <v>308.65236783333336</v>
      </c>
      <c r="BJ65" s="43">
        <f>IF('Net Plant'!AC65&gt;0,'Gross Plant'!AF65*$AI65/12,0)</f>
        <v>308.65236783333336</v>
      </c>
      <c r="BK65" s="23">
        <f t="shared" si="134"/>
        <v>3703.8284140000001</v>
      </c>
      <c r="BL65" s="41"/>
      <c r="BM65" s="31">
        <f>'[20]Retires (Asset and Reserve)'!X113</f>
        <v>0</v>
      </c>
      <c r="BN65" s="31">
        <f>'[20]Retires (Asset and Reserve)'!Y113</f>
        <v>0</v>
      </c>
      <c r="BO65" s="31">
        <f>'[20]Retires (Asset and Reserve)'!Z113</f>
        <v>0</v>
      </c>
      <c r="BP65" s="31">
        <f>'[20]Retires (Asset and Reserve)'!AA113</f>
        <v>0</v>
      </c>
      <c r="BQ65" s="31">
        <f>'[20]Retires (Asset and Reserve)'!AB113</f>
        <v>0</v>
      </c>
      <c r="BR65" s="31">
        <f>'[20]Retires (Asset and Reserve)'!AC113</f>
        <v>0</v>
      </c>
      <c r="BS65" s="31">
        <f>'Gross Plant'!BQ65</f>
        <v>0</v>
      </c>
      <c r="BT65" s="41">
        <f>'Gross Plant'!BR65</f>
        <v>0</v>
      </c>
      <c r="BU65" s="41">
        <f>'Gross Plant'!BS65</f>
        <v>0</v>
      </c>
      <c r="BV65" s="41">
        <f>'Gross Plant'!BT65</f>
        <v>0</v>
      </c>
      <c r="BW65" s="41">
        <f>'Gross Plant'!BU65</f>
        <v>0</v>
      </c>
      <c r="BX65" s="41">
        <f>'Gross Plant'!BV65</f>
        <v>0</v>
      </c>
      <c r="BY65" s="41">
        <f>'Gross Plant'!BW65</f>
        <v>0</v>
      </c>
      <c r="BZ65" s="41">
        <f>'Gross Plant'!BX65</f>
        <v>0</v>
      </c>
      <c r="CA65" s="41">
        <f>'Gross Plant'!BY65</f>
        <v>0</v>
      </c>
      <c r="CB65" s="41">
        <f>'Gross Plant'!BZ65</f>
        <v>0</v>
      </c>
      <c r="CC65" s="41">
        <f>'Gross Plant'!CA65</f>
        <v>0</v>
      </c>
      <c r="CD65" s="41">
        <f>'Gross Plant'!CB65</f>
        <v>0</v>
      </c>
      <c r="CE65" s="41">
        <f>'Gross Plant'!CC65</f>
        <v>0</v>
      </c>
      <c r="CF65" s="41">
        <f>'Gross Plant'!CD65</f>
        <v>0</v>
      </c>
      <c r="CG65" s="41">
        <f>'Gross Plant'!CE65</f>
        <v>0</v>
      </c>
      <c r="CH65" s="41">
        <f>'Gross Plant'!CF65</f>
        <v>0</v>
      </c>
      <c r="CI65" s="41">
        <f>'Gross Plant'!CG65</f>
        <v>0</v>
      </c>
      <c r="CJ65" s="41">
        <f>'Gross Plant'!CH65</f>
        <v>0</v>
      </c>
      <c r="CK65" s="41">
        <f>'Gross Plant'!CI65</f>
        <v>0</v>
      </c>
      <c r="CL65" s="41">
        <f>'Gross Plant'!CJ65</f>
        <v>0</v>
      </c>
      <c r="CM65" s="41">
        <f>'Gross Plant'!CK65</f>
        <v>0</v>
      </c>
      <c r="CN65" s="41"/>
      <c r="CO65" s="31">
        <f>'[20]Transfers (Asset and Reserve)'!Z113</f>
        <v>0</v>
      </c>
      <c r="CP65" s="31">
        <f>'[20]Transfers (Asset and Reserve)'!AA113</f>
        <v>0</v>
      </c>
      <c r="CQ65" s="31">
        <f>'[20]Transfers (Asset and Reserve)'!AB113</f>
        <v>0</v>
      </c>
      <c r="CR65" s="31">
        <f>'[20]Transfers (Asset and Reserve)'!AC113</f>
        <v>0</v>
      </c>
      <c r="CS65" s="31">
        <f>'[20]Transfers (Asset and Reserve)'!AD113</f>
        <v>0</v>
      </c>
      <c r="CT65" s="31">
        <f>'[20]Transfers (Asset and Reserve)'!AE113</f>
        <v>0</v>
      </c>
      <c r="CU65" s="31">
        <v>0</v>
      </c>
      <c r="CV65" s="31">
        <v>0</v>
      </c>
      <c r="CW65" s="31">
        <v>0</v>
      </c>
      <c r="CX65" s="42">
        <v>0</v>
      </c>
      <c r="CY65" s="31">
        <v>0</v>
      </c>
      <c r="CZ65" s="31">
        <v>0</v>
      </c>
      <c r="DA65" s="31">
        <v>0</v>
      </c>
      <c r="DB65" s="31">
        <v>0</v>
      </c>
      <c r="DC65" s="31">
        <v>0</v>
      </c>
      <c r="DD65" s="3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/>
      <c r="DQ65" s="41">
        <f>[20]COR!O113</f>
        <v>0</v>
      </c>
      <c r="DR65" s="41">
        <f>[20]COR!P113</f>
        <v>0</v>
      </c>
      <c r="DS65" s="41">
        <f>[20]COR!Q113</f>
        <v>0</v>
      </c>
      <c r="DT65" s="41">
        <f>[20]COR!R113</f>
        <v>0</v>
      </c>
      <c r="DU65" s="41">
        <f>[20]COR!S113</f>
        <v>0</v>
      </c>
      <c r="DV65" s="41">
        <f>[20]COR!T113</f>
        <v>0</v>
      </c>
      <c r="DW65" s="58">
        <f>SUM('Gross Plant'!$AH65:$AM65)/SUM('Gross Plant'!$AH$80:$AM$80)*DW$80</f>
        <v>0</v>
      </c>
      <c r="DX65" s="58">
        <f>SUM('Gross Plant'!$AH65:$AM65)/SUM('Gross Plant'!$AH$80:$AM$80)*DX$80</f>
        <v>0</v>
      </c>
      <c r="DY65" s="58">
        <f>SUM('Gross Plant'!$AH65:$AM65)/SUM('Gross Plant'!$AH$80:$AM$80)*DY$80</f>
        <v>0</v>
      </c>
      <c r="DZ65" s="58">
        <f>-SUM('Gross Plant'!$AH65:$AM65)/SUM('Gross Plant'!$AH$80:$AM$80)*'Capital Spending'!D$8*Reserve!$DW$1</f>
        <v>0</v>
      </c>
      <c r="EA65" s="58">
        <f>-SUM('Gross Plant'!$AH65:$AM65)/SUM('Gross Plant'!$AH$80:$AM$80)*'Capital Spending'!E$8*Reserve!$DW$1</f>
        <v>0</v>
      </c>
      <c r="EB65" s="58">
        <f>-SUM('Gross Plant'!$AH65:$AM65)/SUM('Gross Plant'!$AH$80:$AM$80)*'Capital Spending'!F$8*Reserve!$DW$1</f>
        <v>0</v>
      </c>
      <c r="EC65" s="58">
        <f>-SUM('Gross Plant'!$AH65:$AM65)/SUM('Gross Plant'!$AH$80:$AM$80)*'Capital Spending'!G$8*Reserve!$DW$1</f>
        <v>0</v>
      </c>
      <c r="ED65" s="58">
        <f>-SUM('Gross Plant'!$AH65:$AM65)/SUM('Gross Plant'!$AH$80:$AM$80)*'Capital Spending'!H$8*Reserve!$DW$1</f>
        <v>0</v>
      </c>
      <c r="EE65" s="58">
        <f>-SUM('Gross Plant'!$AH65:$AM65)/SUM('Gross Plant'!$AH$80:$AM$80)*'Capital Spending'!I$8*Reserve!$DW$1</f>
        <v>0</v>
      </c>
      <c r="EF65" s="58">
        <f>-SUM('Gross Plant'!$AH65:$AM65)/SUM('Gross Plant'!$AH$80:$AM$80)*'Capital Spending'!J$8*Reserve!$DW$1</f>
        <v>0</v>
      </c>
      <c r="EG65" s="58">
        <f>-SUM('Gross Plant'!$AH65:$AM65)/SUM('Gross Plant'!$AH$80:$AM$80)*'Capital Spending'!K$8*Reserve!$DW$1</f>
        <v>0</v>
      </c>
      <c r="EH65" s="58">
        <f>-SUM('Gross Plant'!$AH65:$AM65)/SUM('Gross Plant'!$AH$80:$AM$80)*'Capital Spending'!L$8*Reserve!$DW$1</f>
        <v>0</v>
      </c>
      <c r="EI65" s="58">
        <f>-SUM('Gross Plant'!$AH65:$AM65)/SUM('Gross Plant'!$AH$80:$AM$80)*'Capital Spending'!M$8*Reserve!$DW$1</f>
        <v>0</v>
      </c>
      <c r="EJ65" s="58">
        <f>-SUM('Gross Plant'!$AH65:$AM65)/SUM('Gross Plant'!$AH$80:$AM$80)*'Capital Spending'!N$8*Reserve!$DW$1</f>
        <v>0</v>
      </c>
      <c r="EK65" s="58">
        <f>-SUM('Gross Plant'!$AH65:$AM65)/SUM('Gross Plant'!$AH$80:$AM$80)*'Capital Spending'!O$8*Reserve!$DW$1</f>
        <v>0</v>
      </c>
      <c r="EL65" s="58">
        <f>-SUM('Gross Plant'!$AH65:$AM65)/SUM('Gross Plant'!$AH$80:$AM$80)*'Capital Spending'!P$8*Reserve!$DW$1</f>
        <v>0</v>
      </c>
      <c r="EM65" s="58">
        <f>-SUM('Gross Plant'!$AH65:$AM65)/SUM('Gross Plant'!$AH$80:$AM$80)*'Capital Spending'!Q$8*Reserve!$DW$1</f>
        <v>0</v>
      </c>
      <c r="EN65" s="58">
        <f>-SUM('Gross Plant'!$AH65:$AM65)/SUM('Gross Plant'!$AH$80:$AM$80)*'Capital Spending'!R$8*Reserve!$DW$1</f>
        <v>0</v>
      </c>
      <c r="EO65" s="58">
        <f>-SUM('Gross Plant'!$AH65:$AM65)/SUM('Gross Plant'!$AH$80:$AM$80)*'Capital Spending'!S$8*Reserve!$DW$1</f>
        <v>0</v>
      </c>
      <c r="EP65" s="58">
        <f>-SUM('Gross Plant'!$AH65:$AM65)/SUM('Gross Plant'!$AH$80:$AM$80)*'Capital Spending'!T$8*Reserve!$DW$1</f>
        <v>0</v>
      </c>
      <c r="EQ65" s="58">
        <f>-SUM('Gross Plant'!$AH65:$AM65)/SUM('Gross Plant'!$AH$80:$AM$80)*'Capital Spending'!U$8*Reserve!$DW$1</f>
        <v>0</v>
      </c>
    </row>
    <row r="66" spans="1:147">
      <c r="A66" s="83">
        <v>39810</v>
      </c>
      <c r="B66" t="s">
        <v>211</v>
      </c>
      <c r="C66" s="51">
        <f t="shared" si="104"/>
        <v>126381.01075682694</v>
      </c>
      <c r="D66" s="51">
        <f t="shared" si="105"/>
        <v>158045.21845625006</v>
      </c>
      <c r="E66" s="69">
        <f>'[20]Reserve End Balances'!N114</f>
        <v>118371.95</v>
      </c>
      <c r="F66" s="41">
        <f t="shared" si="106"/>
        <v>119371.44</v>
      </c>
      <c r="G66" s="41">
        <f t="shared" si="107"/>
        <v>120370.93000000001</v>
      </c>
      <c r="H66" s="41">
        <f t="shared" si="108"/>
        <v>121370.42000000001</v>
      </c>
      <c r="I66" s="41">
        <f t="shared" si="109"/>
        <v>122369.91000000002</v>
      </c>
      <c r="J66" s="41">
        <f t="shared" si="110"/>
        <v>123369.40000000002</v>
      </c>
      <c r="K66" s="41">
        <f t="shared" si="111"/>
        <v>124368.89000000003</v>
      </c>
      <c r="L66" s="41">
        <f t="shared" si="112"/>
        <v>126613.97856375003</v>
      </c>
      <c r="M66" s="41">
        <f t="shared" si="113"/>
        <v>128859.06712750003</v>
      </c>
      <c r="N66" s="41">
        <f t="shared" si="114"/>
        <v>131104.15569125002</v>
      </c>
      <c r="O66" s="41">
        <f t="shared" si="115"/>
        <v>133349.24425500003</v>
      </c>
      <c r="P66" s="41">
        <f t="shared" si="116"/>
        <v>135594.33281875003</v>
      </c>
      <c r="Q66" s="41">
        <f t="shared" si="117"/>
        <v>137839.42138250003</v>
      </c>
      <c r="R66" s="41">
        <f t="shared" si="118"/>
        <v>140084.50994625004</v>
      </c>
      <c r="S66" s="41">
        <f t="shared" si="119"/>
        <v>142329.59851000004</v>
      </c>
      <c r="T66" s="41">
        <f t="shared" si="120"/>
        <v>144574.68707375004</v>
      </c>
      <c r="U66" s="41">
        <f t="shared" si="121"/>
        <v>146819.77563750005</v>
      </c>
      <c r="V66" s="41">
        <f t="shared" si="122"/>
        <v>149064.86420125005</v>
      </c>
      <c r="W66" s="41">
        <f t="shared" si="123"/>
        <v>151309.95276500005</v>
      </c>
      <c r="X66" s="41">
        <f t="shared" si="124"/>
        <v>153555.04132875006</v>
      </c>
      <c r="Y66" s="41">
        <f t="shared" si="125"/>
        <v>155800.12989250006</v>
      </c>
      <c r="Z66" s="41">
        <f t="shared" si="126"/>
        <v>158045.21845625006</v>
      </c>
      <c r="AA66" s="41">
        <f t="shared" si="127"/>
        <v>160290.30702000007</v>
      </c>
      <c r="AB66" s="41">
        <f t="shared" si="128"/>
        <v>162535.39558375007</v>
      </c>
      <c r="AC66" s="41">
        <f t="shared" si="129"/>
        <v>164780.48414750007</v>
      </c>
      <c r="AD66" s="41">
        <f t="shared" si="130"/>
        <v>167025.57271125008</v>
      </c>
      <c r="AE66" s="41">
        <f t="shared" si="131"/>
        <v>169270.66127500008</v>
      </c>
      <c r="AF66" s="41">
        <f t="shared" si="132"/>
        <v>171515.74983875008</v>
      </c>
      <c r="AG66" s="23">
        <f t="shared" si="133"/>
        <v>158045</v>
      </c>
      <c r="AH66" s="80">
        <f>'[25]KY Depreciation Rates_03-2'!$G57</f>
        <v>5.2900000000000003E-2</v>
      </c>
      <c r="AI66" s="80">
        <f>'[25]KY Depreciation Rates_03-2'!$G57</f>
        <v>5.2900000000000003E-2</v>
      </c>
      <c r="AJ66" s="31">
        <f>'[20]Additions (Asset and Reserve)'!AA114</f>
        <v>999.49</v>
      </c>
      <c r="AK66" s="31">
        <f>'[20]Additions (Asset and Reserve)'!AB114</f>
        <v>999.49</v>
      </c>
      <c r="AL66" s="31">
        <f>'[20]Additions (Asset and Reserve)'!AC114</f>
        <v>999.49</v>
      </c>
      <c r="AM66" s="31">
        <f>'[20]Additions (Asset and Reserve)'!AD114</f>
        <v>999.49</v>
      </c>
      <c r="AN66" s="31">
        <f>'[20]Additions (Asset and Reserve)'!AE114</f>
        <v>999.49</v>
      </c>
      <c r="AO66" s="31">
        <f>'[20]Additions (Asset and Reserve)'!AF114</f>
        <v>999.49</v>
      </c>
      <c r="AP66" s="43">
        <f>IF('Net Plant'!I66&gt;0,'Gross Plant'!K66*$AH66/12,0)</f>
        <v>2245.08856375</v>
      </c>
      <c r="AQ66" s="43">
        <f>IF('Net Plant'!J66&gt;0,'Gross Plant'!L66*$AH66/12,0)</f>
        <v>2245.08856375</v>
      </c>
      <c r="AR66" s="43">
        <f>IF('Net Plant'!K66&gt;0,'Gross Plant'!M66*$AH66/12,0)</f>
        <v>2245.08856375</v>
      </c>
      <c r="AS66" s="43">
        <f>IF('Net Plant'!L66&gt;0,'Gross Plant'!N66*$AH66/12,0)</f>
        <v>2245.08856375</v>
      </c>
      <c r="AT66" s="43">
        <f>IF('Net Plant'!M66&gt;0,'Gross Plant'!O66*$AH66/12,0)</f>
        <v>2245.08856375</v>
      </c>
      <c r="AU66" s="43">
        <f>IF('Net Plant'!N66&gt;0,'Gross Plant'!P66*$AH66/12,0)</f>
        <v>2245.08856375</v>
      </c>
      <c r="AV66" s="43">
        <f>IF('Net Plant'!O66&gt;0,'Gross Plant'!Q66*$AH66/12,0)</f>
        <v>2245.08856375</v>
      </c>
      <c r="AW66" s="43">
        <f>IF('Net Plant'!P66&gt;0,'Gross Plant'!R66*$AH66/12,0)</f>
        <v>2245.08856375</v>
      </c>
      <c r="AX66" s="43">
        <f>IF('Net Plant'!Q66&gt;0,'Gross Plant'!S66*$AH66/12,0)</f>
        <v>2245.08856375</v>
      </c>
      <c r="AY66" s="43">
        <f>IF('Net Plant'!R66&gt;0,'Gross Plant'!U66*$AI66/12,0)</f>
        <v>2245.08856375</v>
      </c>
      <c r="AZ66" s="43">
        <f>IF('Net Plant'!S66&gt;0,'Gross Plant'!V66*$AI66/12,0)</f>
        <v>2245.08856375</v>
      </c>
      <c r="BA66" s="43">
        <f>IF('Net Plant'!T66&gt;0,'Gross Plant'!W66*$AI66/12,0)</f>
        <v>2245.08856375</v>
      </c>
      <c r="BB66" s="43">
        <f>IF('Net Plant'!U66&gt;0,'Gross Plant'!X66*$AI66/12,0)</f>
        <v>2245.08856375</v>
      </c>
      <c r="BC66" s="43">
        <f>IF('Net Plant'!V66&gt;0,'Gross Plant'!Y66*$AI66/12,0)</f>
        <v>2245.08856375</v>
      </c>
      <c r="BD66" s="43">
        <f>IF('Net Plant'!W66&gt;0,'Gross Plant'!Z66*$AI66/12,0)</f>
        <v>2245.08856375</v>
      </c>
      <c r="BE66" s="43">
        <f>IF('Net Plant'!X66&gt;0,'Gross Plant'!AA66*$AI66/12,0)</f>
        <v>2245.08856375</v>
      </c>
      <c r="BF66" s="43">
        <f>IF('Net Plant'!Y66&gt;0,'Gross Plant'!AB66*$AI66/12,0)</f>
        <v>2245.08856375</v>
      </c>
      <c r="BG66" s="43">
        <f>IF('Net Plant'!Z66&gt;0,'Gross Plant'!AC66*$AI66/12,0)</f>
        <v>2245.08856375</v>
      </c>
      <c r="BH66" s="43">
        <f>IF('Net Plant'!AA66&gt;0,'Gross Plant'!AD66*$AI66/12,0)</f>
        <v>2245.08856375</v>
      </c>
      <c r="BI66" s="43">
        <f>IF('Net Plant'!AB66&gt;0,'Gross Plant'!AE66*$AI66/12,0)</f>
        <v>2245.08856375</v>
      </c>
      <c r="BJ66" s="43">
        <f>IF('Net Plant'!AC66&gt;0,'Gross Plant'!AF66*$AI66/12,0)</f>
        <v>2245.08856375</v>
      </c>
      <c r="BK66" s="23">
        <f t="shared" si="134"/>
        <v>26941.062764999999</v>
      </c>
      <c r="BL66" s="41"/>
      <c r="BM66" s="31">
        <f>'[20]Retires (Asset and Reserve)'!X114</f>
        <v>0</v>
      </c>
      <c r="BN66" s="31">
        <f>'[20]Retires (Asset and Reserve)'!Y114</f>
        <v>0</v>
      </c>
      <c r="BO66" s="31">
        <f>'[20]Retires (Asset and Reserve)'!Z114</f>
        <v>0</v>
      </c>
      <c r="BP66" s="31">
        <f>'[20]Retires (Asset and Reserve)'!AA114</f>
        <v>0</v>
      </c>
      <c r="BQ66" s="31">
        <f>'[20]Retires (Asset and Reserve)'!AB114</f>
        <v>0</v>
      </c>
      <c r="BR66" s="31">
        <f>'[20]Retires (Asset and Reserve)'!AC114</f>
        <v>0</v>
      </c>
      <c r="BS66" s="31">
        <f>'Gross Plant'!BQ66</f>
        <v>0</v>
      </c>
      <c r="BT66" s="41">
        <f>'Gross Plant'!BR66</f>
        <v>0</v>
      </c>
      <c r="BU66" s="41">
        <f>'Gross Plant'!BS66</f>
        <v>0</v>
      </c>
      <c r="BV66" s="41">
        <f>'Gross Plant'!BT66</f>
        <v>0</v>
      </c>
      <c r="BW66" s="41">
        <f>'Gross Plant'!BU66</f>
        <v>0</v>
      </c>
      <c r="BX66" s="41">
        <f>'Gross Plant'!BV66</f>
        <v>0</v>
      </c>
      <c r="BY66" s="41">
        <f>'Gross Plant'!BW66</f>
        <v>0</v>
      </c>
      <c r="BZ66" s="41">
        <f>'Gross Plant'!BX66</f>
        <v>0</v>
      </c>
      <c r="CA66" s="41">
        <f>'Gross Plant'!BY66</f>
        <v>0</v>
      </c>
      <c r="CB66" s="41">
        <f>'Gross Plant'!BZ66</f>
        <v>0</v>
      </c>
      <c r="CC66" s="41">
        <f>'Gross Plant'!CA66</f>
        <v>0</v>
      </c>
      <c r="CD66" s="41">
        <f>'Gross Plant'!CB66</f>
        <v>0</v>
      </c>
      <c r="CE66" s="41">
        <f>'Gross Plant'!CC66</f>
        <v>0</v>
      </c>
      <c r="CF66" s="41">
        <f>'Gross Plant'!CD66</f>
        <v>0</v>
      </c>
      <c r="CG66" s="41">
        <f>'Gross Plant'!CE66</f>
        <v>0</v>
      </c>
      <c r="CH66" s="41">
        <f>'Gross Plant'!CF66</f>
        <v>0</v>
      </c>
      <c r="CI66" s="41">
        <f>'Gross Plant'!CG66</f>
        <v>0</v>
      </c>
      <c r="CJ66" s="41">
        <f>'Gross Plant'!CH66</f>
        <v>0</v>
      </c>
      <c r="CK66" s="41">
        <f>'Gross Plant'!CI66</f>
        <v>0</v>
      </c>
      <c r="CL66" s="41">
        <f>'Gross Plant'!CJ66</f>
        <v>0</v>
      </c>
      <c r="CM66" s="41">
        <f>'Gross Plant'!CK66</f>
        <v>0</v>
      </c>
      <c r="CN66" s="41"/>
      <c r="CO66" s="31">
        <f>'[20]Transfers (Asset and Reserve)'!Z114</f>
        <v>0</v>
      </c>
      <c r="CP66" s="31">
        <f>'[20]Transfers (Asset and Reserve)'!AA114</f>
        <v>0</v>
      </c>
      <c r="CQ66" s="31">
        <f>'[20]Transfers (Asset and Reserve)'!AB114</f>
        <v>0</v>
      </c>
      <c r="CR66" s="31">
        <f>'[20]Transfers (Asset and Reserve)'!AC114</f>
        <v>0</v>
      </c>
      <c r="CS66" s="31">
        <f>'[20]Transfers (Asset and Reserve)'!AD114</f>
        <v>0</v>
      </c>
      <c r="CT66" s="31">
        <f>'[20]Transfers (Asset and Reserve)'!AE114</f>
        <v>0</v>
      </c>
      <c r="CU66" s="31">
        <v>0</v>
      </c>
      <c r="CV66" s="31">
        <v>0</v>
      </c>
      <c r="CW66" s="31">
        <v>0</v>
      </c>
      <c r="CX66" s="42">
        <v>0</v>
      </c>
      <c r="CY66" s="31">
        <v>0</v>
      </c>
      <c r="CZ66" s="31">
        <v>0</v>
      </c>
      <c r="DA66" s="31">
        <v>0</v>
      </c>
      <c r="DB66" s="31">
        <v>0</v>
      </c>
      <c r="DC66" s="31">
        <v>0</v>
      </c>
      <c r="DD66" s="3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/>
      <c r="DQ66" s="41">
        <f>[20]COR!O114</f>
        <v>0</v>
      </c>
      <c r="DR66" s="41">
        <f>[20]COR!P114</f>
        <v>0</v>
      </c>
      <c r="DS66" s="41">
        <f>[20]COR!Q114</f>
        <v>0</v>
      </c>
      <c r="DT66" s="41">
        <f>[20]COR!R114</f>
        <v>0</v>
      </c>
      <c r="DU66" s="41">
        <f>[20]COR!S114</f>
        <v>0</v>
      </c>
      <c r="DV66" s="41">
        <f>[20]COR!T114</f>
        <v>0</v>
      </c>
      <c r="DW66" s="58">
        <f>SUM('Gross Plant'!$AH66:$AM66)/SUM('Gross Plant'!$AH$80:$AM$80)*DW$80</f>
        <v>0</v>
      </c>
      <c r="DX66" s="58">
        <f>SUM('Gross Plant'!$AH66:$AM66)/SUM('Gross Plant'!$AH$80:$AM$80)*DX$80</f>
        <v>0</v>
      </c>
      <c r="DY66" s="58">
        <f>SUM('Gross Plant'!$AH66:$AM66)/SUM('Gross Plant'!$AH$80:$AM$80)*DY$80</f>
        <v>0</v>
      </c>
      <c r="DZ66" s="58">
        <f>-SUM('Gross Plant'!$AH66:$AM66)/SUM('Gross Plant'!$AH$80:$AM$80)*'Capital Spending'!D$8*Reserve!$DW$1</f>
        <v>0</v>
      </c>
      <c r="EA66" s="58">
        <f>-SUM('Gross Plant'!$AH66:$AM66)/SUM('Gross Plant'!$AH$80:$AM$80)*'Capital Spending'!E$8*Reserve!$DW$1</f>
        <v>0</v>
      </c>
      <c r="EB66" s="58">
        <f>-SUM('Gross Plant'!$AH66:$AM66)/SUM('Gross Plant'!$AH$80:$AM$80)*'Capital Spending'!F$8*Reserve!$DW$1</f>
        <v>0</v>
      </c>
      <c r="EC66" s="58">
        <f>-SUM('Gross Plant'!$AH66:$AM66)/SUM('Gross Plant'!$AH$80:$AM$80)*'Capital Spending'!G$8*Reserve!$DW$1</f>
        <v>0</v>
      </c>
      <c r="ED66" s="58">
        <f>-SUM('Gross Plant'!$AH66:$AM66)/SUM('Gross Plant'!$AH$80:$AM$80)*'Capital Spending'!H$8*Reserve!$DW$1</f>
        <v>0</v>
      </c>
      <c r="EE66" s="58">
        <f>-SUM('Gross Plant'!$AH66:$AM66)/SUM('Gross Plant'!$AH$80:$AM$80)*'Capital Spending'!I$8*Reserve!$DW$1</f>
        <v>0</v>
      </c>
      <c r="EF66" s="58">
        <f>-SUM('Gross Plant'!$AH66:$AM66)/SUM('Gross Plant'!$AH$80:$AM$80)*'Capital Spending'!J$8*Reserve!$DW$1</f>
        <v>0</v>
      </c>
      <c r="EG66" s="58">
        <f>-SUM('Gross Plant'!$AH66:$AM66)/SUM('Gross Plant'!$AH$80:$AM$80)*'Capital Spending'!K$8*Reserve!$DW$1</f>
        <v>0</v>
      </c>
      <c r="EH66" s="58">
        <f>-SUM('Gross Plant'!$AH66:$AM66)/SUM('Gross Plant'!$AH$80:$AM$80)*'Capital Spending'!L$8*Reserve!$DW$1</f>
        <v>0</v>
      </c>
      <c r="EI66" s="58">
        <f>-SUM('Gross Plant'!$AH66:$AM66)/SUM('Gross Plant'!$AH$80:$AM$80)*'Capital Spending'!M$8*Reserve!$DW$1</f>
        <v>0</v>
      </c>
      <c r="EJ66" s="58">
        <f>-SUM('Gross Plant'!$AH66:$AM66)/SUM('Gross Plant'!$AH$80:$AM$80)*'Capital Spending'!N$8*Reserve!$DW$1</f>
        <v>0</v>
      </c>
      <c r="EK66" s="58">
        <f>-SUM('Gross Plant'!$AH66:$AM66)/SUM('Gross Plant'!$AH$80:$AM$80)*'Capital Spending'!O$8*Reserve!$DW$1</f>
        <v>0</v>
      </c>
      <c r="EL66" s="58">
        <f>-SUM('Gross Plant'!$AH66:$AM66)/SUM('Gross Plant'!$AH$80:$AM$80)*'Capital Spending'!P$8*Reserve!$DW$1</f>
        <v>0</v>
      </c>
      <c r="EM66" s="58">
        <f>-SUM('Gross Plant'!$AH66:$AM66)/SUM('Gross Plant'!$AH$80:$AM$80)*'Capital Spending'!Q$8*Reserve!$DW$1</f>
        <v>0</v>
      </c>
      <c r="EN66" s="58">
        <f>-SUM('Gross Plant'!$AH66:$AM66)/SUM('Gross Plant'!$AH$80:$AM$80)*'Capital Spending'!R$8*Reserve!$DW$1</f>
        <v>0</v>
      </c>
      <c r="EO66" s="58">
        <f>-SUM('Gross Plant'!$AH66:$AM66)/SUM('Gross Plant'!$AH$80:$AM$80)*'Capital Spending'!S$8*Reserve!$DW$1</f>
        <v>0</v>
      </c>
      <c r="EP66" s="58">
        <f>-SUM('Gross Plant'!$AH66:$AM66)/SUM('Gross Plant'!$AH$80:$AM$80)*'Capital Spending'!T$8*Reserve!$DW$1</f>
        <v>0</v>
      </c>
      <c r="EQ66" s="58">
        <f>-SUM('Gross Plant'!$AH66:$AM66)/SUM('Gross Plant'!$AH$80:$AM$80)*'Capital Spending'!U$8*Reserve!$DW$1</f>
        <v>0</v>
      </c>
    </row>
    <row r="67" spans="1:147">
      <c r="A67" s="49">
        <v>39900</v>
      </c>
      <c r="B67" s="32" t="s">
        <v>32</v>
      </c>
      <c r="C67" s="51">
        <f t="shared" si="104"/>
        <v>374710.72034100001</v>
      </c>
      <c r="D67" s="51">
        <f t="shared" si="105"/>
        <v>477869.75459499977</v>
      </c>
      <c r="E67" s="69">
        <f>'[20]Reserve End Balances'!N115</f>
        <v>332411.21000000002</v>
      </c>
      <c r="F67" s="41">
        <f t="shared" si="106"/>
        <v>339535.73000000004</v>
      </c>
      <c r="G67" s="41">
        <f t="shared" si="107"/>
        <v>346660.25000000006</v>
      </c>
      <c r="H67" s="41">
        <f t="shared" si="108"/>
        <v>353784.77000000008</v>
      </c>
      <c r="I67" s="41">
        <f t="shared" si="109"/>
        <v>360909.2900000001</v>
      </c>
      <c r="J67" s="41">
        <f t="shared" si="110"/>
        <v>368033.81000000011</v>
      </c>
      <c r="K67" s="41">
        <f t="shared" si="111"/>
        <v>375158.33000000013</v>
      </c>
      <c r="L67" s="41">
        <f t="shared" si="112"/>
        <v>382005.75830633345</v>
      </c>
      <c r="M67" s="41">
        <f t="shared" si="113"/>
        <v>388853.18661266676</v>
      </c>
      <c r="N67" s="41">
        <f t="shared" si="114"/>
        <v>395700.61491900007</v>
      </c>
      <c r="O67" s="41">
        <f t="shared" si="115"/>
        <v>402548.04322533339</v>
      </c>
      <c r="P67" s="41">
        <f t="shared" si="116"/>
        <v>409395.4715316667</v>
      </c>
      <c r="Q67" s="41">
        <f t="shared" si="117"/>
        <v>416242.89983800001</v>
      </c>
      <c r="R67" s="41">
        <f t="shared" si="118"/>
        <v>423090.32814433333</v>
      </c>
      <c r="S67" s="41">
        <f t="shared" si="119"/>
        <v>429937.75645066664</v>
      </c>
      <c r="T67" s="41">
        <f t="shared" si="120"/>
        <v>436785.18475699995</v>
      </c>
      <c r="U67" s="41">
        <f t="shared" si="121"/>
        <v>443632.61306333327</v>
      </c>
      <c r="V67" s="41">
        <f t="shared" si="122"/>
        <v>450480.04136966658</v>
      </c>
      <c r="W67" s="41">
        <f t="shared" si="123"/>
        <v>457327.46967599989</v>
      </c>
      <c r="X67" s="41">
        <f t="shared" si="124"/>
        <v>464174.8979823332</v>
      </c>
      <c r="Y67" s="41">
        <f t="shared" si="125"/>
        <v>471022.32628866652</v>
      </c>
      <c r="Z67" s="41">
        <f t="shared" si="126"/>
        <v>477869.75459499983</v>
      </c>
      <c r="AA67" s="41">
        <f t="shared" si="127"/>
        <v>484717.18290133314</v>
      </c>
      <c r="AB67" s="41">
        <f t="shared" si="128"/>
        <v>491564.61120766646</v>
      </c>
      <c r="AC67" s="41">
        <f t="shared" si="129"/>
        <v>498412.03951399977</v>
      </c>
      <c r="AD67" s="41">
        <f t="shared" si="130"/>
        <v>505259.46782033308</v>
      </c>
      <c r="AE67" s="41">
        <f t="shared" si="131"/>
        <v>512106.8961266664</v>
      </c>
      <c r="AF67" s="41">
        <f t="shared" si="132"/>
        <v>518954.32443299971</v>
      </c>
      <c r="AG67" s="23">
        <f t="shared" si="133"/>
        <v>477870</v>
      </c>
      <c r="AH67" s="80">
        <f>'[25]KY Depreciation Rates_03-2'!$G58</f>
        <v>0.13059999999999999</v>
      </c>
      <c r="AI67" s="80">
        <f>'[25]KY Depreciation Rates_03-2'!$G58</f>
        <v>0.13059999999999999</v>
      </c>
      <c r="AJ67" s="31">
        <f>'[20]Additions (Asset and Reserve)'!AA115</f>
        <v>7124.52</v>
      </c>
      <c r="AK67" s="31">
        <f>'[20]Additions (Asset and Reserve)'!AB115</f>
        <v>7124.52</v>
      </c>
      <c r="AL67" s="31">
        <f>'[20]Additions (Asset and Reserve)'!AC115</f>
        <v>7124.52</v>
      </c>
      <c r="AM67" s="31">
        <f>'[20]Additions (Asset and Reserve)'!AD115</f>
        <v>7124.52</v>
      </c>
      <c r="AN67" s="31">
        <f>'[20]Additions (Asset and Reserve)'!AE115</f>
        <v>7124.52</v>
      </c>
      <c r="AO67" s="31">
        <f>'[20]Additions (Asset and Reserve)'!AF115</f>
        <v>7124.52</v>
      </c>
      <c r="AP67" s="43">
        <f>IF('Net Plant'!I67&gt;0,'Gross Plant'!K67*$AH67/12,0)</f>
        <v>6847.4283063333323</v>
      </c>
      <c r="AQ67" s="43">
        <f>IF('Net Plant'!J67&gt;0,'Gross Plant'!L67*$AH67/12,0)</f>
        <v>6847.4283063333323</v>
      </c>
      <c r="AR67" s="43">
        <f>IF('Net Plant'!K67&gt;0,'Gross Plant'!M67*$AH67/12,0)</f>
        <v>6847.4283063333323</v>
      </c>
      <c r="AS67" s="43">
        <f>IF('Net Plant'!L67&gt;0,'Gross Plant'!N67*$AH67/12,0)</f>
        <v>6847.4283063333323</v>
      </c>
      <c r="AT67" s="43">
        <f>IF('Net Plant'!M67&gt;0,'Gross Plant'!O67*$AH67/12,0)</f>
        <v>6847.4283063333323</v>
      </c>
      <c r="AU67" s="43">
        <f>IF('Net Plant'!N67&gt;0,'Gross Plant'!P67*$AH67/12,0)</f>
        <v>6847.4283063333323</v>
      </c>
      <c r="AV67" s="43">
        <f>IF('Net Plant'!O67&gt;0,'Gross Plant'!Q67*$AH67/12,0)</f>
        <v>6847.4283063333323</v>
      </c>
      <c r="AW67" s="43">
        <f>IF('Net Plant'!P67&gt;0,'Gross Plant'!R67*$AH67/12,0)</f>
        <v>6847.4283063333323</v>
      </c>
      <c r="AX67" s="43">
        <f>IF('Net Plant'!Q67&gt;0,'Gross Plant'!S67*$AH67/12,0)</f>
        <v>6847.4283063333323</v>
      </c>
      <c r="AY67" s="43">
        <f>IF('Net Plant'!R67&gt;0,'Gross Plant'!U67*$AI67/12,0)</f>
        <v>6847.4283063333323</v>
      </c>
      <c r="AZ67" s="43">
        <f>IF('Net Plant'!S67&gt;0,'Gross Plant'!V67*$AI67/12,0)</f>
        <v>6847.4283063333323</v>
      </c>
      <c r="BA67" s="43">
        <f>IF('Net Plant'!T67&gt;0,'Gross Plant'!W67*$AI67/12,0)</f>
        <v>6847.4283063333323</v>
      </c>
      <c r="BB67" s="43">
        <f>IF('Net Plant'!U67&gt;0,'Gross Plant'!X67*$AI67/12,0)</f>
        <v>6847.4283063333323</v>
      </c>
      <c r="BC67" s="43">
        <f>IF('Net Plant'!V67&gt;0,'Gross Plant'!Y67*$AI67/12,0)</f>
        <v>6847.4283063333323</v>
      </c>
      <c r="BD67" s="43">
        <f>IF('Net Plant'!W67&gt;0,'Gross Plant'!Z67*$AI67/12,0)</f>
        <v>6847.4283063333323</v>
      </c>
      <c r="BE67" s="43">
        <f>IF('Net Plant'!X67&gt;0,'Gross Plant'!AA67*$AI67/12,0)</f>
        <v>6847.4283063333323</v>
      </c>
      <c r="BF67" s="43">
        <f>IF('Net Plant'!Y67&gt;0,'Gross Plant'!AB67*$AI67/12,0)</f>
        <v>6847.4283063333323</v>
      </c>
      <c r="BG67" s="43">
        <f>IF('Net Plant'!Z67&gt;0,'Gross Plant'!AC67*$AI67/12,0)</f>
        <v>6847.4283063333323</v>
      </c>
      <c r="BH67" s="43">
        <f>IF('Net Plant'!AA67&gt;0,'Gross Plant'!AD67*$AI67/12,0)</f>
        <v>6847.4283063333323</v>
      </c>
      <c r="BI67" s="43">
        <f>IF('Net Plant'!AB67&gt;0,'Gross Plant'!AE67*$AI67/12,0)</f>
        <v>6847.4283063333323</v>
      </c>
      <c r="BJ67" s="43">
        <f>IF('Net Plant'!AC67&gt;0,'Gross Plant'!AF67*$AI67/12,0)</f>
        <v>6847.4283063333323</v>
      </c>
      <c r="BK67" s="23">
        <f t="shared" si="134"/>
        <v>82169.139675999992</v>
      </c>
      <c r="BL67" s="41"/>
      <c r="BM67" s="31">
        <f>'[20]Retires (Asset and Reserve)'!X115</f>
        <v>0</v>
      </c>
      <c r="BN67" s="31">
        <f>'[20]Retires (Asset and Reserve)'!Y115</f>
        <v>0</v>
      </c>
      <c r="BO67" s="31">
        <f>'[20]Retires (Asset and Reserve)'!Z115</f>
        <v>0</v>
      </c>
      <c r="BP67" s="31">
        <f>'[20]Retires (Asset and Reserve)'!AA115</f>
        <v>0</v>
      </c>
      <c r="BQ67" s="31">
        <f>'[20]Retires (Asset and Reserve)'!AB115</f>
        <v>0</v>
      </c>
      <c r="BR67" s="31">
        <f>'[20]Retires (Asset and Reserve)'!AC115</f>
        <v>0</v>
      </c>
      <c r="BS67" s="31">
        <f>'Gross Plant'!BQ67</f>
        <v>0</v>
      </c>
      <c r="BT67" s="41">
        <f>'Gross Plant'!BR67</f>
        <v>0</v>
      </c>
      <c r="BU67" s="41">
        <f>'Gross Plant'!BS67</f>
        <v>0</v>
      </c>
      <c r="BV67" s="41">
        <f>'Gross Plant'!BT67</f>
        <v>0</v>
      </c>
      <c r="BW67" s="41">
        <f>'Gross Plant'!BU67</f>
        <v>0</v>
      </c>
      <c r="BX67" s="41">
        <f>'Gross Plant'!BV67</f>
        <v>0</v>
      </c>
      <c r="BY67" s="41">
        <f>'Gross Plant'!BW67</f>
        <v>0</v>
      </c>
      <c r="BZ67" s="41">
        <f>'Gross Plant'!BX67</f>
        <v>0</v>
      </c>
      <c r="CA67" s="41">
        <f>'Gross Plant'!BY67</f>
        <v>0</v>
      </c>
      <c r="CB67" s="41">
        <f>'Gross Plant'!BZ67</f>
        <v>0</v>
      </c>
      <c r="CC67" s="41">
        <f>'Gross Plant'!CA67</f>
        <v>0</v>
      </c>
      <c r="CD67" s="41">
        <f>'Gross Plant'!CB67</f>
        <v>0</v>
      </c>
      <c r="CE67" s="41">
        <f>'Gross Plant'!CC67</f>
        <v>0</v>
      </c>
      <c r="CF67" s="41">
        <f>'Gross Plant'!CD67</f>
        <v>0</v>
      </c>
      <c r="CG67" s="41">
        <f>'Gross Plant'!CE67</f>
        <v>0</v>
      </c>
      <c r="CH67" s="41">
        <f>'Gross Plant'!CF67</f>
        <v>0</v>
      </c>
      <c r="CI67" s="41">
        <f>'Gross Plant'!CG67</f>
        <v>0</v>
      </c>
      <c r="CJ67" s="41">
        <f>'Gross Plant'!CH67</f>
        <v>0</v>
      </c>
      <c r="CK67" s="41">
        <f>'Gross Plant'!CI67</f>
        <v>0</v>
      </c>
      <c r="CL67" s="41">
        <f>'Gross Plant'!CJ67</f>
        <v>0</v>
      </c>
      <c r="CM67" s="41">
        <f>'Gross Plant'!CK67</f>
        <v>0</v>
      </c>
      <c r="CN67" s="41"/>
      <c r="CO67" s="31">
        <f>'[20]Transfers (Asset and Reserve)'!Z115</f>
        <v>0</v>
      </c>
      <c r="CP67" s="31">
        <f>'[20]Transfers (Asset and Reserve)'!AA115</f>
        <v>0</v>
      </c>
      <c r="CQ67" s="31">
        <f>'[20]Transfers (Asset and Reserve)'!AB115</f>
        <v>0</v>
      </c>
      <c r="CR67" s="31">
        <f>'[20]Transfers (Asset and Reserve)'!AC115</f>
        <v>0</v>
      </c>
      <c r="CS67" s="31">
        <f>'[20]Transfers (Asset and Reserve)'!AD115</f>
        <v>0</v>
      </c>
      <c r="CT67" s="31">
        <f>'[20]Transfers (Asset and Reserve)'!AE115</f>
        <v>0</v>
      </c>
      <c r="CU67" s="31">
        <v>0</v>
      </c>
      <c r="CV67" s="31">
        <v>0</v>
      </c>
      <c r="CW67" s="31">
        <v>0</v>
      </c>
      <c r="CX67" s="42">
        <v>0</v>
      </c>
      <c r="CY67" s="31">
        <v>0</v>
      </c>
      <c r="CZ67" s="31">
        <v>0</v>
      </c>
      <c r="DA67" s="31">
        <v>0</v>
      </c>
      <c r="DB67" s="31">
        <v>0</v>
      </c>
      <c r="DC67" s="31">
        <v>0</v>
      </c>
      <c r="DD67" s="3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0</v>
      </c>
      <c r="DN67" s="41">
        <v>0</v>
      </c>
      <c r="DO67" s="41">
        <v>0</v>
      </c>
      <c r="DP67" s="41"/>
      <c r="DQ67" s="41">
        <f>[20]COR!O115</f>
        <v>0</v>
      </c>
      <c r="DR67" s="41">
        <f>[20]COR!P115</f>
        <v>0</v>
      </c>
      <c r="DS67" s="41">
        <f>[20]COR!Q115</f>
        <v>0</v>
      </c>
      <c r="DT67" s="41">
        <f>[20]COR!R115</f>
        <v>0</v>
      </c>
      <c r="DU67" s="41">
        <f>[20]COR!S115</f>
        <v>0</v>
      </c>
      <c r="DV67" s="41">
        <f>[20]COR!T115</f>
        <v>0</v>
      </c>
      <c r="DW67" s="58">
        <f>SUM('Gross Plant'!$AH67:$AM67)/SUM('Gross Plant'!$AH$80:$AM$80)*DW$80</f>
        <v>0</v>
      </c>
      <c r="DX67" s="58">
        <f>SUM('Gross Plant'!$AH67:$AM67)/SUM('Gross Plant'!$AH$80:$AM$80)*DX$80</f>
        <v>0</v>
      </c>
      <c r="DY67" s="58">
        <f>SUM('Gross Plant'!$AH67:$AM67)/SUM('Gross Plant'!$AH$80:$AM$80)*DY$80</f>
        <v>0</v>
      </c>
      <c r="DZ67" s="58">
        <f>-SUM('Gross Plant'!$AH67:$AM67)/SUM('Gross Plant'!$AH$80:$AM$80)*'Capital Spending'!D$8*Reserve!$DW$1</f>
        <v>0</v>
      </c>
      <c r="EA67" s="58">
        <f>-SUM('Gross Plant'!$AH67:$AM67)/SUM('Gross Plant'!$AH$80:$AM$80)*'Capital Spending'!E$8*Reserve!$DW$1</f>
        <v>0</v>
      </c>
      <c r="EB67" s="58">
        <f>-SUM('Gross Plant'!$AH67:$AM67)/SUM('Gross Plant'!$AH$80:$AM$80)*'Capital Spending'!F$8*Reserve!$DW$1</f>
        <v>0</v>
      </c>
      <c r="EC67" s="58">
        <f>-SUM('Gross Plant'!$AH67:$AM67)/SUM('Gross Plant'!$AH$80:$AM$80)*'Capital Spending'!G$8*Reserve!$DW$1</f>
        <v>0</v>
      </c>
      <c r="ED67" s="58">
        <f>-SUM('Gross Plant'!$AH67:$AM67)/SUM('Gross Plant'!$AH$80:$AM$80)*'Capital Spending'!H$8*Reserve!$DW$1</f>
        <v>0</v>
      </c>
      <c r="EE67" s="58">
        <f>-SUM('Gross Plant'!$AH67:$AM67)/SUM('Gross Plant'!$AH$80:$AM$80)*'Capital Spending'!I$8*Reserve!$DW$1</f>
        <v>0</v>
      </c>
      <c r="EF67" s="58">
        <f>-SUM('Gross Plant'!$AH67:$AM67)/SUM('Gross Plant'!$AH$80:$AM$80)*'Capital Spending'!J$8*Reserve!$DW$1</f>
        <v>0</v>
      </c>
      <c r="EG67" s="58">
        <f>-SUM('Gross Plant'!$AH67:$AM67)/SUM('Gross Plant'!$AH$80:$AM$80)*'Capital Spending'!K$8*Reserve!$DW$1</f>
        <v>0</v>
      </c>
      <c r="EH67" s="58">
        <f>-SUM('Gross Plant'!$AH67:$AM67)/SUM('Gross Plant'!$AH$80:$AM$80)*'Capital Spending'!L$8*Reserve!$DW$1</f>
        <v>0</v>
      </c>
      <c r="EI67" s="58">
        <f>-SUM('Gross Plant'!$AH67:$AM67)/SUM('Gross Plant'!$AH$80:$AM$80)*'Capital Spending'!M$8*Reserve!$DW$1</f>
        <v>0</v>
      </c>
      <c r="EJ67" s="58">
        <f>-SUM('Gross Plant'!$AH67:$AM67)/SUM('Gross Plant'!$AH$80:$AM$80)*'Capital Spending'!N$8*Reserve!$DW$1</f>
        <v>0</v>
      </c>
      <c r="EK67" s="58">
        <f>-SUM('Gross Plant'!$AH67:$AM67)/SUM('Gross Plant'!$AH$80:$AM$80)*'Capital Spending'!O$8*Reserve!$DW$1</f>
        <v>0</v>
      </c>
      <c r="EL67" s="58">
        <f>-SUM('Gross Plant'!$AH67:$AM67)/SUM('Gross Plant'!$AH$80:$AM$80)*'Capital Spending'!P$8*Reserve!$DW$1</f>
        <v>0</v>
      </c>
      <c r="EM67" s="58">
        <f>-SUM('Gross Plant'!$AH67:$AM67)/SUM('Gross Plant'!$AH$80:$AM$80)*'Capital Spending'!Q$8*Reserve!$DW$1</f>
        <v>0</v>
      </c>
      <c r="EN67" s="58">
        <f>-SUM('Gross Plant'!$AH67:$AM67)/SUM('Gross Plant'!$AH$80:$AM$80)*'Capital Spending'!R$8*Reserve!$DW$1</f>
        <v>0</v>
      </c>
      <c r="EO67" s="58">
        <f>-SUM('Gross Plant'!$AH67:$AM67)/SUM('Gross Plant'!$AH$80:$AM$80)*'Capital Spending'!S$8*Reserve!$DW$1</f>
        <v>0</v>
      </c>
      <c r="EP67" s="58">
        <f>-SUM('Gross Plant'!$AH67:$AM67)/SUM('Gross Plant'!$AH$80:$AM$80)*'Capital Spending'!T$8*Reserve!$DW$1</f>
        <v>0</v>
      </c>
      <c r="EQ67" s="58">
        <f>-SUM('Gross Plant'!$AH67:$AM67)/SUM('Gross Plant'!$AH$80:$AM$80)*'Capital Spending'!U$8*Reserve!$DW$1</f>
        <v>0</v>
      </c>
    </row>
    <row r="68" spans="1:147">
      <c r="A68" s="49">
        <v>39901</v>
      </c>
      <c r="B68" s="32" t="s">
        <v>21</v>
      </c>
      <c r="C68" s="51">
        <f t="shared" si="104"/>
        <v>3930579.7809931082</v>
      </c>
      <c r="D68" s="51">
        <f t="shared" si="105"/>
        <v>5023620.4878982436</v>
      </c>
      <c r="E68" s="69">
        <f>'[20]Reserve End Balances'!N116</f>
        <v>3517355.09</v>
      </c>
      <c r="F68" s="41">
        <f t="shared" si="106"/>
        <v>3584500.2399999998</v>
      </c>
      <c r="G68" s="41">
        <f t="shared" si="107"/>
        <v>3651645.03</v>
      </c>
      <c r="H68" s="41">
        <f t="shared" si="108"/>
        <v>3718789.8299999996</v>
      </c>
      <c r="I68" s="41">
        <f t="shared" si="109"/>
        <v>3785934.6299999994</v>
      </c>
      <c r="J68" s="41">
        <f t="shared" si="110"/>
        <v>3853079.4299999992</v>
      </c>
      <c r="K68" s="41">
        <f t="shared" si="111"/>
        <v>3920224.2299999991</v>
      </c>
      <c r="L68" s="41">
        <f t="shared" si="112"/>
        <v>3993778.769716999</v>
      </c>
      <c r="M68" s="41">
        <f t="shared" si="113"/>
        <v>4067333.9286869648</v>
      </c>
      <c r="N68" s="41">
        <f t="shared" si="114"/>
        <v>4140889.5097214868</v>
      </c>
      <c r="O68" s="41">
        <f t="shared" si="115"/>
        <v>4214445.3148888852</v>
      </c>
      <c r="P68" s="41">
        <f t="shared" si="116"/>
        <v>4288001.8962103082</v>
      </c>
      <c r="Q68" s="41">
        <f t="shared" si="117"/>
        <v>4361559.2536857566</v>
      </c>
      <c r="R68" s="41">
        <f t="shared" si="118"/>
        <v>4435117.3873152295</v>
      </c>
      <c r="S68" s="41">
        <f t="shared" si="119"/>
        <v>4508676.2970987279</v>
      </c>
      <c r="T68" s="41">
        <f t="shared" si="120"/>
        <v>4582235.9830362517</v>
      </c>
      <c r="U68" s="41">
        <f t="shared" si="121"/>
        <v>4655797.2212818256</v>
      </c>
      <c r="V68" s="41">
        <f t="shared" si="122"/>
        <v>4729359.2356814239</v>
      </c>
      <c r="W68" s="41">
        <f t="shared" si="123"/>
        <v>4802922.0262350477</v>
      </c>
      <c r="X68" s="41">
        <f t="shared" si="124"/>
        <v>4876485.5929426961</v>
      </c>
      <c r="Y68" s="41">
        <f t="shared" si="125"/>
        <v>4950049.9358043699</v>
      </c>
      <c r="Z68" s="41">
        <f t="shared" si="126"/>
        <v>5023615.0548200682</v>
      </c>
      <c r="AA68" s="41">
        <f t="shared" si="127"/>
        <v>5097180.949989792</v>
      </c>
      <c r="AB68" s="41">
        <f t="shared" si="128"/>
        <v>5170747.6213135412</v>
      </c>
      <c r="AC68" s="41">
        <f t="shared" si="129"/>
        <v>5244315.068791315</v>
      </c>
      <c r="AD68" s="41">
        <f t="shared" si="130"/>
        <v>5317883.2924231142</v>
      </c>
      <c r="AE68" s="41">
        <f t="shared" si="131"/>
        <v>5391452.2922089379</v>
      </c>
      <c r="AF68" s="41">
        <f t="shared" si="132"/>
        <v>5465022.0681487871</v>
      </c>
      <c r="AG68" s="23">
        <f t="shared" si="133"/>
        <v>5023620</v>
      </c>
      <c r="AH68" s="80">
        <f>'[25]KY Depreciation Rates_03-2'!$G59</f>
        <v>9.4799999999999995E-2</v>
      </c>
      <c r="AI68" s="80">
        <f>'[25]KY Depreciation Rates_03-2'!$G59</f>
        <v>9.4799999999999995E-2</v>
      </c>
      <c r="AJ68" s="31">
        <f>'[20]Additions (Asset and Reserve)'!AA116</f>
        <v>67145.149999999994</v>
      </c>
      <c r="AK68" s="31">
        <f>'[20]Additions (Asset and Reserve)'!AB116</f>
        <v>67144.789999999994</v>
      </c>
      <c r="AL68" s="31">
        <f>'[20]Additions (Asset and Reserve)'!AC116</f>
        <v>67144.800000000003</v>
      </c>
      <c r="AM68" s="31">
        <f>'[20]Additions (Asset and Reserve)'!AD116</f>
        <v>67144.800000000003</v>
      </c>
      <c r="AN68" s="31">
        <f>'[20]Additions (Asset and Reserve)'!AE116</f>
        <v>67144.800000000003</v>
      </c>
      <c r="AO68" s="31">
        <f>'[20]Additions (Asset and Reserve)'!AF116</f>
        <v>67144.800000000003</v>
      </c>
      <c r="AP68" s="43">
        <f>IF('Net Plant'!I68&gt;0,'Gross Plant'!K68*$AH68/12,0)</f>
        <v>73554.539716999992</v>
      </c>
      <c r="AQ68" s="43">
        <f>IF('Net Plant'!J68&gt;0,'Gross Plant'!L68*$AH68/12,0)</f>
        <v>73555.158969965574</v>
      </c>
      <c r="AR68" s="43">
        <f>IF('Net Plant'!K68&gt;0,'Gross Plant'!M68*$AH68/12,0)</f>
        <v>73555.581034522038</v>
      </c>
      <c r="AS68" s="43">
        <f>IF('Net Plant'!L68&gt;0,'Gross Plant'!N68*$AH68/12,0)</f>
        <v>73555.805167398168</v>
      </c>
      <c r="AT68" s="43">
        <f>IF('Net Plant'!M68&gt;0,'Gross Plant'!O68*$AH68/12,0)</f>
        <v>73556.581321423204</v>
      </c>
      <c r="AU68" s="43">
        <f>IF('Net Plant'!N68&gt;0,'Gross Plant'!P68*$AH68/12,0)</f>
        <v>73557.357475448254</v>
      </c>
      <c r="AV68" s="43">
        <f>IF('Net Plant'!O68&gt;0,'Gross Plant'!Q68*$AH68/12,0)</f>
        <v>73558.133629473305</v>
      </c>
      <c r="AW68" s="43">
        <f>IF('Net Plant'!P68&gt;0,'Gross Plant'!R68*$AH68/12,0)</f>
        <v>73558.909783498355</v>
      </c>
      <c r="AX68" s="43">
        <f>IF('Net Plant'!Q68&gt;0,'Gross Plant'!S68*$AH68/12,0)</f>
        <v>73559.685937523391</v>
      </c>
      <c r="AY68" s="43">
        <f>IF('Net Plant'!R68&gt;0,'Gross Plant'!U68*$AI68/12,0)</f>
        <v>73561.238245573491</v>
      </c>
      <c r="AZ68" s="43">
        <f>IF('Net Plant'!S68&gt;0,'Gross Plant'!V68*$AI68/12,0)</f>
        <v>73562.014399598542</v>
      </c>
      <c r="BA68" s="43">
        <f>IF('Net Plant'!T68&gt;0,'Gross Plant'!W68*$AI68/12,0)</f>
        <v>73562.790553623592</v>
      </c>
      <c r="BB68" s="43">
        <f>IF('Net Plant'!U68&gt;0,'Gross Plant'!X68*$AI68/12,0)</f>
        <v>73563.566707648642</v>
      </c>
      <c r="BC68" s="43">
        <f>IF('Net Plant'!V68&gt;0,'Gross Plant'!Y68*$AI68/12,0)</f>
        <v>73564.342861673693</v>
      </c>
      <c r="BD68" s="43">
        <f>IF('Net Plant'!W68&gt;0,'Gross Plant'!Z68*$AI68/12,0)</f>
        <v>73565.119015698729</v>
      </c>
      <c r="BE68" s="43">
        <f>IF('Net Plant'!X68&gt;0,'Gross Plant'!AA68*$AI68/12,0)</f>
        <v>73565.895169723779</v>
      </c>
      <c r="BF68" s="43">
        <f>IF('Net Plant'!Y68&gt;0,'Gross Plant'!AB68*$AI68/12,0)</f>
        <v>73566.671323748829</v>
      </c>
      <c r="BG68" s="43">
        <f>IF('Net Plant'!Z68&gt;0,'Gross Plant'!AC68*$AI68/12,0)</f>
        <v>73567.44747777388</v>
      </c>
      <c r="BH68" s="43">
        <f>IF('Net Plant'!AA68&gt;0,'Gross Plant'!AD68*$AI68/12,0)</f>
        <v>73568.223631798915</v>
      </c>
      <c r="BI68" s="43">
        <f>IF('Net Plant'!AB68&gt;0,'Gross Plant'!AE68*$AI68/12,0)</f>
        <v>73568.999785823966</v>
      </c>
      <c r="BJ68" s="43">
        <f>IF('Net Plant'!AC68&gt;0,'Gross Plant'!AF68*$AI68/12,0)</f>
        <v>73569.775939849016</v>
      </c>
      <c r="BK68" s="23">
        <f t="shared" si="134"/>
        <v>882786.08511253493</v>
      </c>
      <c r="BL68" s="41"/>
      <c r="BM68" s="31">
        <f>'[20]Retires (Asset and Reserve)'!X116</f>
        <v>0</v>
      </c>
      <c r="BN68" s="31">
        <f>'[20]Retires (Asset and Reserve)'!Y116</f>
        <v>0</v>
      </c>
      <c r="BO68" s="31">
        <f>'[20]Retires (Asset and Reserve)'!Z116</f>
        <v>0</v>
      </c>
      <c r="BP68" s="31">
        <f>'[20]Retires (Asset and Reserve)'!AA116</f>
        <v>0</v>
      </c>
      <c r="BQ68" s="31">
        <f>'[20]Retires (Asset and Reserve)'!AB116</f>
        <v>0</v>
      </c>
      <c r="BR68" s="31">
        <f>'[20]Retires (Asset and Reserve)'!AC116</f>
        <v>0</v>
      </c>
      <c r="BS68" s="31">
        <f>'Gross Plant'!BQ68</f>
        <v>0</v>
      </c>
      <c r="BT68" s="41">
        <f>'Gross Plant'!BR68</f>
        <v>0</v>
      </c>
      <c r="BU68" s="41">
        <f>'Gross Plant'!BS68</f>
        <v>0</v>
      </c>
      <c r="BV68" s="41">
        <f>'Gross Plant'!BT68</f>
        <v>0</v>
      </c>
      <c r="BW68" s="41">
        <f>'Gross Plant'!BU68</f>
        <v>0</v>
      </c>
      <c r="BX68" s="41">
        <f>'Gross Plant'!BV68</f>
        <v>0</v>
      </c>
      <c r="BY68" s="41">
        <f>'Gross Plant'!BW68</f>
        <v>0</v>
      </c>
      <c r="BZ68" s="41">
        <f>'Gross Plant'!BX68</f>
        <v>0</v>
      </c>
      <c r="CA68" s="41">
        <f>'Gross Plant'!BY68</f>
        <v>0</v>
      </c>
      <c r="CB68" s="41">
        <f>'Gross Plant'!BZ68</f>
        <v>0</v>
      </c>
      <c r="CC68" s="41">
        <f>'Gross Plant'!CA68</f>
        <v>0</v>
      </c>
      <c r="CD68" s="41">
        <f>'Gross Plant'!CB68</f>
        <v>0</v>
      </c>
      <c r="CE68" s="41">
        <f>'Gross Plant'!CC68</f>
        <v>0</v>
      </c>
      <c r="CF68" s="41">
        <f>'Gross Plant'!CD68</f>
        <v>0</v>
      </c>
      <c r="CG68" s="41">
        <f>'Gross Plant'!CE68</f>
        <v>0</v>
      </c>
      <c r="CH68" s="41">
        <f>'Gross Plant'!CF68</f>
        <v>0</v>
      </c>
      <c r="CI68" s="41">
        <f>'Gross Plant'!CG68</f>
        <v>0</v>
      </c>
      <c r="CJ68" s="41">
        <f>'Gross Plant'!CH68</f>
        <v>0</v>
      </c>
      <c r="CK68" s="41">
        <f>'Gross Plant'!CI68</f>
        <v>0</v>
      </c>
      <c r="CL68" s="41">
        <f>'Gross Plant'!CJ68</f>
        <v>0</v>
      </c>
      <c r="CM68" s="41">
        <f>'Gross Plant'!CK68</f>
        <v>0</v>
      </c>
      <c r="CN68" s="41"/>
      <c r="CO68" s="31">
        <f>'[20]Transfers (Asset and Reserve)'!Z116</f>
        <v>0</v>
      </c>
      <c r="CP68" s="31">
        <f>'[20]Transfers (Asset and Reserve)'!AA116</f>
        <v>0</v>
      </c>
      <c r="CQ68" s="31">
        <f>'[20]Transfers (Asset and Reserve)'!AB116</f>
        <v>0</v>
      </c>
      <c r="CR68" s="31">
        <f>'[20]Transfers (Asset and Reserve)'!AC116</f>
        <v>0</v>
      </c>
      <c r="CS68" s="31">
        <f>'[20]Transfers (Asset and Reserve)'!AD116</f>
        <v>0</v>
      </c>
      <c r="CT68" s="31">
        <f>'[20]Transfers (Asset and Reserve)'!AE116</f>
        <v>0</v>
      </c>
      <c r="CU68" s="31">
        <v>0</v>
      </c>
      <c r="CV68" s="31">
        <v>0</v>
      </c>
      <c r="CW68" s="31">
        <v>0</v>
      </c>
      <c r="CX68" s="42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/>
      <c r="DQ68" s="41">
        <f>[20]COR!O116</f>
        <v>0</v>
      </c>
      <c r="DR68" s="41">
        <f>[20]COR!P116</f>
        <v>0</v>
      </c>
      <c r="DS68" s="41">
        <f>[20]COR!Q116</f>
        <v>0</v>
      </c>
      <c r="DT68" s="41">
        <f>[20]COR!R116</f>
        <v>0</v>
      </c>
      <c r="DU68" s="41">
        <f>[20]COR!S116</f>
        <v>0</v>
      </c>
      <c r="DV68" s="41">
        <f>[20]COR!T116</f>
        <v>0</v>
      </c>
      <c r="DW68" s="58">
        <f>SUM('Gross Plant'!$AH68:$AM68)/SUM('Gross Plant'!$AH$80:$AM$80)*DW$80</f>
        <v>0</v>
      </c>
      <c r="DX68" s="58">
        <f>SUM('Gross Plant'!$AH68:$AM68)/SUM('Gross Plant'!$AH$80:$AM$80)*DX$80</f>
        <v>0</v>
      </c>
      <c r="DY68" s="58">
        <f>SUM('Gross Plant'!$AH68:$AM68)/SUM('Gross Plant'!$AH$80:$AM$80)*DY$80</f>
        <v>0</v>
      </c>
      <c r="DZ68" s="58">
        <f>-SUM('Gross Plant'!$AH68:$AM68)/SUM('Gross Plant'!$AH$80:$AM$80)*'Capital Spending'!D$8*Reserve!$DW$1</f>
        <v>0</v>
      </c>
      <c r="EA68" s="58">
        <f>-SUM('Gross Plant'!$AH68:$AM68)/SUM('Gross Plant'!$AH$80:$AM$80)*'Capital Spending'!E$8*Reserve!$DW$1</f>
        <v>0</v>
      </c>
      <c r="EB68" s="58">
        <f>-SUM('Gross Plant'!$AH68:$AM68)/SUM('Gross Plant'!$AH$80:$AM$80)*'Capital Spending'!F$8*Reserve!$DW$1</f>
        <v>0</v>
      </c>
      <c r="EC68" s="58">
        <f>-SUM('Gross Plant'!$AH68:$AM68)/SUM('Gross Plant'!$AH$80:$AM$80)*'Capital Spending'!G$8*Reserve!$DW$1</f>
        <v>0</v>
      </c>
      <c r="ED68" s="58">
        <f>-SUM('Gross Plant'!$AH68:$AM68)/SUM('Gross Plant'!$AH$80:$AM$80)*'Capital Spending'!H$8*Reserve!$DW$1</f>
        <v>0</v>
      </c>
      <c r="EE68" s="58">
        <f>-SUM('Gross Plant'!$AH68:$AM68)/SUM('Gross Plant'!$AH$80:$AM$80)*'Capital Spending'!I$8*Reserve!$DW$1</f>
        <v>0</v>
      </c>
      <c r="EF68" s="58">
        <f>-SUM('Gross Plant'!$AH68:$AM68)/SUM('Gross Plant'!$AH$80:$AM$80)*'Capital Spending'!J$8*Reserve!$DW$1</f>
        <v>0</v>
      </c>
      <c r="EG68" s="58">
        <f>-SUM('Gross Plant'!$AH68:$AM68)/SUM('Gross Plant'!$AH$80:$AM$80)*'Capital Spending'!K$8*Reserve!$DW$1</f>
        <v>0</v>
      </c>
      <c r="EH68" s="58">
        <f>-SUM('Gross Plant'!$AH68:$AM68)/SUM('Gross Plant'!$AH$80:$AM$80)*'Capital Spending'!L$8*Reserve!$DW$1</f>
        <v>0</v>
      </c>
      <c r="EI68" s="58">
        <f>-SUM('Gross Plant'!$AH68:$AM68)/SUM('Gross Plant'!$AH$80:$AM$80)*'Capital Spending'!M$8*Reserve!$DW$1</f>
        <v>0</v>
      </c>
      <c r="EJ68" s="58">
        <f>-SUM('Gross Plant'!$AH68:$AM68)/SUM('Gross Plant'!$AH$80:$AM$80)*'Capital Spending'!N$8*Reserve!$DW$1</f>
        <v>0</v>
      </c>
      <c r="EK68" s="58">
        <f>-SUM('Gross Plant'!$AH68:$AM68)/SUM('Gross Plant'!$AH$80:$AM$80)*'Capital Spending'!O$8*Reserve!$DW$1</f>
        <v>0</v>
      </c>
      <c r="EL68" s="58">
        <f>-SUM('Gross Plant'!$AH68:$AM68)/SUM('Gross Plant'!$AH$80:$AM$80)*'Capital Spending'!P$8*Reserve!$DW$1</f>
        <v>0</v>
      </c>
      <c r="EM68" s="58">
        <f>-SUM('Gross Plant'!$AH68:$AM68)/SUM('Gross Plant'!$AH$80:$AM$80)*'Capital Spending'!Q$8*Reserve!$DW$1</f>
        <v>0</v>
      </c>
      <c r="EN68" s="58">
        <f>-SUM('Gross Plant'!$AH68:$AM68)/SUM('Gross Plant'!$AH$80:$AM$80)*'Capital Spending'!R$8*Reserve!$DW$1</f>
        <v>0</v>
      </c>
      <c r="EO68" s="58">
        <f>-SUM('Gross Plant'!$AH68:$AM68)/SUM('Gross Plant'!$AH$80:$AM$80)*'Capital Spending'!S$8*Reserve!$DW$1</f>
        <v>0</v>
      </c>
      <c r="EP68" s="58">
        <f>-SUM('Gross Plant'!$AH68:$AM68)/SUM('Gross Plant'!$AH$80:$AM$80)*'Capital Spending'!T$8*Reserve!$DW$1</f>
        <v>0</v>
      </c>
      <c r="EQ68" s="58">
        <f>-SUM('Gross Plant'!$AH68:$AM68)/SUM('Gross Plant'!$AH$80:$AM$80)*'Capital Spending'!U$8*Reserve!$DW$1</f>
        <v>0</v>
      </c>
    </row>
    <row r="69" spans="1:147">
      <c r="A69" s="49">
        <v>39902</v>
      </c>
      <c r="B69" s="32" t="s">
        <v>22</v>
      </c>
      <c r="C69" s="51">
        <f t="shared" si="104"/>
        <v>977603.79138403863</v>
      </c>
      <c r="D69" s="51">
        <f t="shared" si="105"/>
        <v>1187816.0071375002</v>
      </c>
      <c r="E69" s="69">
        <f>'[20]Reserve End Balances'!N117</f>
        <v>895571.24</v>
      </c>
      <c r="F69" s="41">
        <f t="shared" si="106"/>
        <v>909095.53</v>
      </c>
      <c r="G69" s="41">
        <f t="shared" si="107"/>
        <v>922619.82000000007</v>
      </c>
      <c r="H69" s="41">
        <f t="shared" si="108"/>
        <v>936144.1100000001</v>
      </c>
      <c r="I69" s="41">
        <f t="shared" si="109"/>
        <v>949668.40000000014</v>
      </c>
      <c r="J69" s="41">
        <f t="shared" si="110"/>
        <v>963192.69000000018</v>
      </c>
      <c r="K69" s="41">
        <f t="shared" si="111"/>
        <v>976716.98000000021</v>
      </c>
      <c r="L69" s="41">
        <f t="shared" si="112"/>
        <v>990790.24847583356</v>
      </c>
      <c r="M69" s="41">
        <f t="shared" si="113"/>
        <v>1004863.5169516669</v>
      </c>
      <c r="N69" s="41">
        <f t="shared" si="114"/>
        <v>1018936.7854275003</v>
      </c>
      <c r="O69" s="41">
        <f t="shared" si="115"/>
        <v>1033010.0539033336</v>
      </c>
      <c r="P69" s="41">
        <f t="shared" si="116"/>
        <v>1047083.322379167</v>
      </c>
      <c r="Q69" s="41">
        <f t="shared" si="117"/>
        <v>1061156.5908550003</v>
      </c>
      <c r="R69" s="41">
        <f t="shared" si="118"/>
        <v>1075229.8593308337</v>
      </c>
      <c r="S69" s="41">
        <f t="shared" si="119"/>
        <v>1089303.127806667</v>
      </c>
      <c r="T69" s="41">
        <f t="shared" si="120"/>
        <v>1103376.3962825004</v>
      </c>
      <c r="U69" s="41">
        <f t="shared" si="121"/>
        <v>1117449.6647583337</v>
      </c>
      <c r="V69" s="41">
        <f t="shared" si="122"/>
        <v>1131522.9332341671</v>
      </c>
      <c r="W69" s="41">
        <f t="shared" si="123"/>
        <v>1145596.2017100004</v>
      </c>
      <c r="X69" s="41">
        <f t="shared" si="124"/>
        <v>1159669.4701858338</v>
      </c>
      <c r="Y69" s="41">
        <f t="shared" si="125"/>
        <v>1173742.7386616671</v>
      </c>
      <c r="Z69" s="41">
        <f t="shared" si="126"/>
        <v>1187816.0071375004</v>
      </c>
      <c r="AA69" s="41">
        <f t="shared" si="127"/>
        <v>1201889.2756133338</v>
      </c>
      <c r="AB69" s="41">
        <f t="shared" si="128"/>
        <v>1215962.5440891671</v>
      </c>
      <c r="AC69" s="41">
        <f t="shared" si="129"/>
        <v>1230035.8125650005</v>
      </c>
      <c r="AD69" s="41">
        <f t="shared" si="130"/>
        <v>1244109.0810408338</v>
      </c>
      <c r="AE69" s="41">
        <f t="shared" si="131"/>
        <v>1258182.3495166672</v>
      </c>
      <c r="AF69" s="41">
        <f t="shared" si="132"/>
        <v>1272255.6179925005</v>
      </c>
      <c r="AG69" s="23">
        <f t="shared" si="133"/>
        <v>1187816</v>
      </c>
      <c r="AH69" s="80">
        <f>'[25]KY Depreciation Rates_03-2'!$G60</f>
        <v>8.9300000000000004E-2</v>
      </c>
      <c r="AI69" s="80">
        <f>'[25]KY Depreciation Rates_03-2'!$G60</f>
        <v>8.9300000000000004E-2</v>
      </c>
      <c r="AJ69" s="31">
        <f>'[20]Additions (Asset and Reserve)'!AA117</f>
        <v>13524.29</v>
      </c>
      <c r="AK69" s="31">
        <f>'[20]Additions (Asset and Reserve)'!AB117</f>
        <v>13524.29</v>
      </c>
      <c r="AL69" s="31">
        <f>'[20]Additions (Asset and Reserve)'!AC117</f>
        <v>13524.29</v>
      </c>
      <c r="AM69" s="31">
        <f>'[20]Additions (Asset and Reserve)'!AD117</f>
        <v>13524.29</v>
      </c>
      <c r="AN69" s="31">
        <f>'[20]Additions (Asset and Reserve)'!AE117</f>
        <v>13524.29</v>
      </c>
      <c r="AO69" s="31">
        <f>'[20]Additions (Asset and Reserve)'!AF117</f>
        <v>13524.29</v>
      </c>
      <c r="AP69" s="43">
        <f>IF('Net Plant'!I69&gt;0,'Gross Plant'!K69*$AH69/12,0)</f>
        <v>14073.268475833334</v>
      </c>
      <c r="AQ69" s="43">
        <f>IF('Net Plant'!J69&gt;0,'Gross Plant'!L69*$AH69/12,0)</f>
        <v>14073.268475833334</v>
      </c>
      <c r="AR69" s="43">
        <f>IF('Net Plant'!K69&gt;0,'Gross Plant'!M69*$AH69/12,0)</f>
        <v>14073.268475833334</v>
      </c>
      <c r="AS69" s="43">
        <f>IF('Net Plant'!L69&gt;0,'Gross Plant'!N69*$AH69/12,0)</f>
        <v>14073.268475833334</v>
      </c>
      <c r="AT69" s="43">
        <f>IF('Net Plant'!M69&gt;0,'Gross Plant'!O69*$AH69/12,0)</f>
        <v>14073.268475833334</v>
      </c>
      <c r="AU69" s="43">
        <f>IF('Net Plant'!N69&gt;0,'Gross Plant'!P69*$AH69/12,0)</f>
        <v>14073.268475833334</v>
      </c>
      <c r="AV69" s="43">
        <f>IF('Net Plant'!O69&gt;0,'Gross Plant'!Q69*$AH69/12,0)</f>
        <v>14073.268475833334</v>
      </c>
      <c r="AW69" s="43">
        <f>IF('Net Plant'!P69&gt;0,'Gross Plant'!R69*$AH69/12,0)</f>
        <v>14073.268475833334</v>
      </c>
      <c r="AX69" s="43">
        <f>IF('Net Plant'!Q69&gt;0,'Gross Plant'!S69*$AH69/12,0)</f>
        <v>14073.268475833334</v>
      </c>
      <c r="AY69" s="43">
        <f>IF('Net Plant'!R69&gt;0,'Gross Plant'!U69*$AI69/12,0)</f>
        <v>14073.268475833334</v>
      </c>
      <c r="AZ69" s="43">
        <f>IF('Net Plant'!S69&gt;0,'Gross Plant'!V69*$AI69/12,0)</f>
        <v>14073.268475833334</v>
      </c>
      <c r="BA69" s="43">
        <f>IF('Net Plant'!T69&gt;0,'Gross Plant'!W69*$AI69/12,0)</f>
        <v>14073.268475833334</v>
      </c>
      <c r="BB69" s="43">
        <f>IF('Net Plant'!U69&gt;0,'Gross Plant'!X69*$AI69/12,0)</f>
        <v>14073.268475833334</v>
      </c>
      <c r="BC69" s="43">
        <f>IF('Net Plant'!V69&gt;0,'Gross Plant'!Y69*$AI69/12,0)</f>
        <v>14073.268475833334</v>
      </c>
      <c r="BD69" s="43">
        <f>IF('Net Plant'!W69&gt;0,'Gross Plant'!Z69*$AI69/12,0)</f>
        <v>14073.268475833334</v>
      </c>
      <c r="BE69" s="43">
        <f>IF('Net Plant'!X69&gt;0,'Gross Plant'!AA69*$AI69/12,0)</f>
        <v>14073.268475833334</v>
      </c>
      <c r="BF69" s="43">
        <f>IF('Net Plant'!Y69&gt;0,'Gross Plant'!AB69*$AI69/12,0)</f>
        <v>14073.268475833334</v>
      </c>
      <c r="BG69" s="43">
        <f>IF('Net Plant'!Z69&gt;0,'Gross Plant'!AC69*$AI69/12,0)</f>
        <v>14073.268475833334</v>
      </c>
      <c r="BH69" s="43">
        <f>IF('Net Plant'!AA69&gt;0,'Gross Plant'!AD69*$AI69/12,0)</f>
        <v>14073.268475833334</v>
      </c>
      <c r="BI69" s="43">
        <f>IF('Net Plant'!AB69&gt;0,'Gross Plant'!AE69*$AI69/12,0)</f>
        <v>14073.268475833334</v>
      </c>
      <c r="BJ69" s="43">
        <f>IF('Net Plant'!AC69&gt;0,'Gross Plant'!AF69*$AI69/12,0)</f>
        <v>14073.268475833334</v>
      </c>
      <c r="BK69" s="23">
        <f t="shared" si="134"/>
        <v>168879.22171000001</v>
      </c>
      <c r="BL69" s="41"/>
      <c r="BM69" s="31">
        <f>'[20]Retires (Asset and Reserve)'!X117</f>
        <v>0</v>
      </c>
      <c r="BN69" s="31">
        <f>'[20]Retires (Asset and Reserve)'!Y117</f>
        <v>0</v>
      </c>
      <c r="BO69" s="31">
        <f>'[20]Retires (Asset and Reserve)'!Z117</f>
        <v>0</v>
      </c>
      <c r="BP69" s="31">
        <f>'[20]Retires (Asset and Reserve)'!AA117</f>
        <v>0</v>
      </c>
      <c r="BQ69" s="31">
        <f>'[20]Retires (Asset and Reserve)'!AB117</f>
        <v>0</v>
      </c>
      <c r="BR69" s="31">
        <f>'[20]Retires (Asset and Reserve)'!AC117</f>
        <v>0</v>
      </c>
      <c r="BS69" s="31">
        <f>'Gross Plant'!BQ69</f>
        <v>0</v>
      </c>
      <c r="BT69" s="41">
        <f>'Gross Plant'!BR69</f>
        <v>0</v>
      </c>
      <c r="BU69" s="41">
        <f>'Gross Plant'!BS69</f>
        <v>0</v>
      </c>
      <c r="BV69" s="41">
        <f>'Gross Plant'!BT69</f>
        <v>0</v>
      </c>
      <c r="BW69" s="41">
        <f>'Gross Plant'!BU69</f>
        <v>0</v>
      </c>
      <c r="BX69" s="41">
        <f>'Gross Plant'!BV69</f>
        <v>0</v>
      </c>
      <c r="BY69" s="41">
        <f>'Gross Plant'!BW69</f>
        <v>0</v>
      </c>
      <c r="BZ69" s="41">
        <f>'Gross Plant'!BX69</f>
        <v>0</v>
      </c>
      <c r="CA69" s="41">
        <f>'Gross Plant'!BY69</f>
        <v>0</v>
      </c>
      <c r="CB69" s="41">
        <f>'Gross Plant'!BZ69</f>
        <v>0</v>
      </c>
      <c r="CC69" s="41">
        <f>'Gross Plant'!CA69</f>
        <v>0</v>
      </c>
      <c r="CD69" s="41">
        <f>'Gross Plant'!CB69</f>
        <v>0</v>
      </c>
      <c r="CE69" s="41">
        <f>'Gross Plant'!CC69</f>
        <v>0</v>
      </c>
      <c r="CF69" s="41">
        <f>'Gross Plant'!CD69</f>
        <v>0</v>
      </c>
      <c r="CG69" s="41">
        <f>'Gross Plant'!CE69</f>
        <v>0</v>
      </c>
      <c r="CH69" s="41">
        <f>'Gross Plant'!CF69</f>
        <v>0</v>
      </c>
      <c r="CI69" s="41">
        <f>'Gross Plant'!CG69</f>
        <v>0</v>
      </c>
      <c r="CJ69" s="41">
        <f>'Gross Plant'!CH69</f>
        <v>0</v>
      </c>
      <c r="CK69" s="41">
        <f>'Gross Plant'!CI69</f>
        <v>0</v>
      </c>
      <c r="CL69" s="41">
        <f>'Gross Plant'!CJ69</f>
        <v>0</v>
      </c>
      <c r="CM69" s="41">
        <f>'Gross Plant'!CK69</f>
        <v>0</v>
      </c>
      <c r="CN69" s="41"/>
      <c r="CO69" s="31">
        <f>'[20]Transfers (Asset and Reserve)'!Z117</f>
        <v>0</v>
      </c>
      <c r="CP69" s="31">
        <f>'[20]Transfers (Asset and Reserve)'!AA117</f>
        <v>0</v>
      </c>
      <c r="CQ69" s="31">
        <f>'[20]Transfers (Asset and Reserve)'!AB117</f>
        <v>0</v>
      </c>
      <c r="CR69" s="31">
        <f>'[20]Transfers (Asset and Reserve)'!AC117</f>
        <v>0</v>
      </c>
      <c r="CS69" s="31">
        <f>'[20]Transfers (Asset and Reserve)'!AD117</f>
        <v>0</v>
      </c>
      <c r="CT69" s="31">
        <f>'[20]Transfers (Asset and Reserve)'!AE117</f>
        <v>0</v>
      </c>
      <c r="CU69" s="31">
        <v>0</v>
      </c>
      <c r="CV69" s="31">
        <v>0</v>
      </c>
      <c r="CW69" s="31">
        <v>0</v>
      </c>
      <c r="CX69" s="42">
        <v>0</v>
      </c>
      <c r="CY69" s="31">
        <v>0</v>
      </c>
      <c r="CZ69" s="31">
        <v>0</v>
      </c>
      <c r="DA69" s="31">
        <v>0</v>
      </c>
      <c r="DB69" s="31">
        <v>0</v>
      </c>
      <c r="DC69" s="31">
        <v>0</v>
      </c>
      <c r="DD69" s="3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/>
      <c r="DQ69" s="41">
        <f>[20]COR!O117</f>
        <v>0</v>
      </c>
      <c r="DR69" s="41">
        <f>[20]COR!P117</f>
        <v>0</v>
      </c>
      <c r="DS69" s="41">
        <f>[20]COR!Q117</f>
        <v>0</v>
      </c>
      <c r="DT69" s="41">
        <f>[20]COR!R117</f>
        <v>0</v>
      </c>
      <c r="DU69" s="41">
        <f>[20]COR!S117</f>
        <v>0</v>
      </c>
      <c r="DV69" s="41">
        <f>[20]COR!T117</f>
        <v>0</v>
      </c>
      <c r="DW69" s="58">
        <f>SUM('Gross Plant'!$AH69:$AM69)/SUM('Gross Plant'!$AH$80:$AM$80)*DW$80</f>
        <v>0</v>
      </c>
      <c r="DX69" s="58">
        <f>SUM('Gross Plant'!$AH69:$AM69)/SUM('Gross Plant'!$AH$80:$AM$80)*DX$80</f>
        <v>0</v>
      </c>
      <c r="DY69" s="58">
        <f>SUM('Gross Plant'!$AH69:$AM69)/SUM('Gross Plant'!$AH$80:$AM$80)*DY$80</f>
        <v>0</v>
      </c>
      <c r="DZ69" s="58">
        <f>-SUM('Gross Plant'!$AH69:$AM69)/SUM('Gross Plant'!$AH$80:$AM$80)*'Capital Spending'!D$8*Reserve!$DW$1</f>
        <v>0</v>
      </c>
      <c r="EA69" s="58">
        <f>-SUM('Gross Plant'!$AH69:$AM69)/SUM('Gross Plant'!$AH$80:$AM$80)*'Capital Spending'!E$8*Reserve!$DW$1</f>
        <v>0</v>
      </c>
      <c r="EB69" s="58">
        <f>-SUM('Gross Plant'!$AH69:$AM69)/SUM('Gross Plant'!$AH$80:$AM$80)*'Capital Spending'!F$8*Reserve!$DW$1</f>
        <v>0</v>
      </c>
      <c r="EC69" s="58">
        <f>-SUM('Gross Plant'!$AH69:$AM69)/SUM('Gross Plant'!$AH$80:$AM$80)*'Capital Spending'!G$8*Reserve!$DW$1</f>
        <v>0</v>
      </c>
      <c r="ED69" s="58">
        <f>-SUM('Gross Plant'!$AH69:$AM69)/SUM('Gross Plant'!$AH$80:$AM$80)*'Capital Spending'!H$8*Reserve!$DW$1</f>
        <v>0</v>
      </c>
      <c r="EE69" s="58">
        <f>-SUM('Gross Plant'!$AH69:$AM69)/SUM('Gross Plant'!$AH$80:$AM$80)*'Capital Spending'!I$8*Reserve!$DW$1</f>
        <v>0</v>
      </c>
      <c r="EF69" s="58">
        <f>-SUM('Gross Plant'!$AH69:$AM69)/SUM('Gross Plant'!$AH$80:$AM$80)*'Capital Spending'!J$8*Reserve!$DW$1</f>
        <v>0</v>
      </c>
      <c r="EG69" s="58">
        <f>-SUM('Gross Plant'!$AH69:$AM69)/SUM('Gross Plant'!$AH$80:$AM$80)*'Capital Spending'!K$8*Reserve!$DW$1</f>
        <v>0</v>
      </c>
      <c r="EH69" s="58">
        <f>-SUM('Gross Plant'!$AH69:$AM69)/SUM('Gross Plant'!$AH$80:$AM$80)*'Capital Spending'!L$8*Reserve!$DW$1</f>
        <v>0</v>
      </c>
      <c r="EI69" s="58">
        <f>-SUM('Gross Plant'!$AH69:$AM69)/SUM('Gross Plant'!$AH$80:$AM$80)*'Capital Spending'!M$8*Reserve!$DW$1</f>
        <v>0</v>
      </c>
      <c r="EJ69" s="58">
        <f>-SUM('Gross Plant'!$AH69:$AM69)/SUM('Gross Plant'!$AH$80:$AM$80)*'Capital Spending'!N$8*Reserve!$DW$1</f>
        <v>0</v>
      </c>
      <c r="EK69" s="58">
        <f>-SUM('Gross Plant'!$AH69:$AM69)/SUM('Gross Plant'!$AH$80:$AM$80)*'Capital Spending'!O$8*Reserve!$DW$1</f>
        <v>0</v>
      </c>
      <c r="EL69" s="58">
        <f>-SUM('Gross Plant'!$AH69:$AM69)/SUM('Gross Plant'!$AH$80:$AM$80)*'Capital Spending'!P$8*Reserve!$DW$1</f>
        <v>0</v>
      </c>
      <c r="EM69" s="58">
        <f>-SUM('Gross Plant'!$AH69:$AM69)/SUM('Gross Plant'!$AH$80:$AM$80)*'Capital Spending'!Q$8*Reserve!$DW$1</f>
        <v>0</v>
      </c>
      <c r="EN69" s="58">
        <f>-SUM('Gross Plant'!$AH69:$AM69)/SUM('Gross Plant'!$AH$80:$AM$80)*'Capital Spending'!R$8*Reserve!$DW$1</f>
        <v>0</v>
      </c>
      <c r="EO69" s="58">
        <f>-SUM('Gross Plant'!$AH69:$AM69)/SUM('Gross Plant'!$AH$80:$AM$80)*'Capital Spending'!S$8*Reserve!$DW$1</f>
        <v>0</v>
      </c>
      <c r="EP69" s="58">
        <f>-SUM('Gross Plant'!$AH69:$AM69)/SUM('Gross Plant'!$AH$80:$AM$80)*'Capital Spending'!T$8*Reserve!$DW$1</f>
        <v>0</v>
      </c>
      <c r="EQ69" s="58">
        <f>-SUM('Gross Plant'!$AH69:$AM69)/SUM('Gross Plant'!$AH$80:$AM$80)*'Capital Spending'!U$8*Reserve!$DW$1</f>
        <v>0</v>
      </c>
    </row>
    <row r="70" spans="1:147">
      <c r="A70" s="49">
        <v>39903</v>
      </c>
      <c r="B70" s="32" t="s">
        <v>23</v>
      </c>
      <c r="C70" s="51">
        <f t="shared" si="104"/>
        <v>299516.60953588469</v>
      </c>
      <c r="D70" s="51">
        <f t="shared" si="105"/>
        <v>355516.76854750008</v>
      </c>
      <c r="E70" s="69">
        <f>'[20]Reserve End Balances'!N118</f>
        <v>274752.34000000003</v>
      </c>
      <c r="F70" s="41">
        <f t="shared" si="106"/>
        <v>279049.98000000004</v>
      </c>
      <c r="G70" s="41">
        <f t="shared" si="107"/>
        <v>283347.62000000005</v>
      </c>
      <c r="H70" s="41">
        <f t="shared" si="108"/>
        <v>287645.26000000007</v>
      </c>
      <c r="I70" s="41">
        <f t="shared" si="109"/>
        <v>291942.90000000008</v>
      </c>
      <c r="J70" s="41">
        <f t="shared" si="110"/>
        <v>296240.5400000001</v>
      </c>
      <c r="K70" s="41">
        <f t="shared" si="111"/>
        <v>300538.18000000011</v>
      </c>
      <c r="L70" s="41">
        <f t="shared" si="112"/>
        <v>304203.41923650011</v>
      </c>
      <c r="M70" s="41">
        <f t="shared" si="113"/>
        <v>307868.65847300011</v>
      </c>
      <c r="N70" s="41">
        <f t="shared" si="114"/>
        <v>311533.8977095001</v>
      </c>
      <c r="O70" s="41">
        <f t="shared" si="115"/>
        <v>315199.1369460001</v>
      </c>
      <c r="P70" s="41">
        <f t="shared" si="116"/>
        <v>318864.3761825001</v>
      </c>
      <c r="Q70" s="41">
        <f t="shared" si="117"/>
        <v>322529.6154190001</v>
      </c>
      <c r="R70" s="41">
        <f t="shared" si="118"/>
        <v>326194.85465550009</v>
      </c>
      <c r="S70" s="41">
        <f t="shared" si="119"/>
        <v>329860.09389200009</v>
      </c>
      <c r="T70" s="41">
        <f t="shared" si="120"/>
        <v>333525.33312850009</v>
      </c>
      <c r="U70" s="41">
        <f t="shared" si="121"/>
        <v>337190.57236500009</v>
      </c>
      <c r="V70" s="41">
        <f t="shared" si="122"/>
        <v>340855.81160150009</v>
      </c>
      <c r="W70" s="41">
        <f t="shared" si="123"/>
        <v>344521.05083800008</v>
      </c>
      <c r="X70" s="41">
        <f t="shared" si="124"/>
        <v>348186.29007450008</v>
      </c>
      <c r="Y70" s="41">
        <f t="shared" si="125"/>
        <v>351851.52931100008</v>
      </c>
      <c r="Z70" s="41">
        <f t="shared" si="126"/>
        <v>355516.76854750008</v>
      </c>
      <c r="AA70" s="41">
        <f t="shared" si="127"/>
        <v>359182.00778400007</v>
      </c>
      <c r="AB70" s="41">
        <f t="shared" si="128"/>
        <v>362847.24702050007</v>
      </c>
      <c r="AC70" s="41">
        <f t="shared" si="129"/>
        <v>366512.48625700007</v>
      </c>
      <c r="AD70" s="41">
        <f t="shared" si="130"/>
        <v>370177.72549350007</v>
      </c>
      <c r="AE70" s="41">
        <f t="shared" si="131"/>
        <v>373842.96473000007</v>
      </c>
      <c r="AF70" s="41">
        <f t="shared" si="132"/>
        <v>377508.20396650006</v>
      </c>
      <c r="AG70" s="23">
        <f t="shared" si="133"/>
        <v>355517</v>
      </c>
      <c r="AH70" s="80">
        <f>'[25]KY Depreciation Rates_03-2'!$G61</f>
        <v>6.9900000000000004E-2</v>
      </c>
      <c r="AI70" s="80">
        <f>'[25]KY Depreciation Rates_03-2'!$G61</f>
        <v>6.9900000000000004E-2</v>
      </c>
      <c r="AJ70" s="31">
        <f>'[20]Additions (Asset and Reserve)'!AA118</f>
        <v>4297.6400000000003</v>
      </c>
      <c r="AK70" s="31">
        <f>'[20]Additions (Asset and Reserve)'!AB118</f>
        <v>4297.6400000000003</v>
      </c>
      <c r="AL70" s="31">
        <f>'[20]Additions (Asset and Reserve)'!AC118</f>
        <v>4297.6400000000003</v>
      </c>
      <c r="AM70" s="31">
        <f>'[20]Additions (Asset and Reserve)'!AD118</f>
        <v>4297.6400000000003</v>
      </c>
      <c r="AN70" s="31">
        <f>'[20]Additions (Asset and Reserve)'!AE118</f>
        <v>4297.6400000000003</v>
      </c>
      <c r="AO70" s="31">
        <f>'[20]Additions (Asset and Reserve)'!AF118</f>
        <v>4297.6400000000003</v>
      </c>
      <c r="AP70" s="43">
        <f>IF('Net Plant'!I70&gt;0,'Gross Plant'!K70*$AH70/12,0)</f>
        <v>3665.2392365000001</v>
      </c>
      <c r="AQ70" s="43">
        <f>IF('Net Plant'!J70&gt;0,'Gross Plant'!L70*$AH70/12,0)</f>
        <v>3665.2392365000001</v>
      </c>
      <c r="AR70" s="43">
        <f>IF('Net Plant'!K70&gt;0,'Gross Plant'!M70*$AH70/12,0)</f>
        <v>3665.2392365000001</v>
      </c>
      <c r="AS70" s="43">
        <f>IF('Net Plant'!L70&gt;0,'Gross Plant'!N70*$AH70/12,0)</f>
        <v>3665.2392365000001</v>
      </c>
      <c r="AT70" s="43">
        <f>IF('Net Plant'!M70&gt;0,'Gross Plant'!O70*$AH70/12,0)</f>
        <v>3665.2392365000001</v>
      </c>
      <c r="AU70" s="43">
        <f>IF('Net Plant'!N70&gt;0,'Gross Plant'!P70*$AH70/12,0)</f>
        <v>3665.2392365000001</v>
      </c>
      <c r="AV70" s="43">
        <f>IF('Net Plant'!O70&gt;0,'Gross Plant'!Q70*$AH70/12,0)</f>
        <v>3665.2392365000001</v>
      </c>
      <c r="AW70" s="43">
        <f>IF('Net Plant'!P70&gt;0,'Gross Plant'!R70*$AH70/12,0)</f>
        <v>3665.2392365000001</v>
      </c>
      <c r="AX70" s="43">
        <f>IF('Net Plant'!Q70&gt;0,'Gross Plant'!S70*$AH70/12,0)</f>
        <v>3665.2392365000001</v>
      </c>
      <c r="AY70" s="43">
        <f>IF('Net Plant'!R70&gt;0,'Gross Plant'!U70*$AI70/12,0)</f>
        <v>3665.2392365000001</v>
      </c>
      <c r="AZ70" s="43">
        <f>IF('Net Plant'!S70&gt;0,'Gross Plant'!V70*$AI70/12,0)</f>
        <v>3665.2392365000001</v>
      </c>
      <c r="BA70" s="43">
        <f>IF('Net Plant'!T70&gt;0,'Gross Plant'!W70*$AI70/12,0)</f>
        <v>3665.2392365000001</v>
      </c>
      <c r="BB70" s="43">
        <f>IF('Net Plant'!U70&gt;0,'Gross Plant'!X70*$AI70/12,0)</f>
        <v>3665.2392365000001</v>
      </c>
      <c r="BC70" s="43">
        <f>IF('Net Plant'!V70&gt;0,'Gross Plant'!Y70*$AI70/12,0)</f>
        <v>3665.2392365000001</v>
      </c>
      <c r="BD70" s="43">
        <f>IF('Net Plant'!W70&gt;0,'Gross Plant'!Z70*$AI70/12,0)</f>
        <v>3665.2392365000001</v>
      </c>
      <c r="BE70" s="43">
        <f>IF('Net Plant'!X70&gt;0,'Gross Plant'!AA70*$AI70/12,0)</f>
        <v>3665.2392365000001</v>
      </c>
      <c r="BF70" s="43">
        <f>IF('Net Plant'!Y70&gt;0,'Gross Plant'!AB70*$AI70/12,0)</f>
        <v>3665.2392365000001</v>
      </c>
      <c r="BG70" s="43">
        <f>IF('Net Plant'!Z70&gt;0,'Gross Plant'!AC70*$AI70/12,0)</f>
        <v>3665.2392365000001</v>
      </c>
      <c r="BH70" s="43">
        <f>IF('Net Plant'!AA70&gt;0,'Gross Plant'!AD70*$AI70/12,0)</f>
        <v>3665.2392365000001</v>
      </c>
      <c r="BI70" s="43">
        <f>IF('Net Plant'!AB70&gt;0,'Gross Plant'!AE70*$AI70/12,0)</f>
        <v>3665.2392365000001</v>
      </c>
      <c r="BJ70" s="43">
        <f>IF('Net Plant'!AC70&gt;0,'Gross Plant'!AF70*$AI70/12,0)</f>
        <v>3665.2392365000001</v>
      </c>
      <c r="BK70" s="23">
        <f t="shared" si="134"/>
        <v>43982.870837999995</v>
      </c>
      <c r="BL70" s="41"/>
      <c r="BM70" s="31">
        <f>'[20]Retires (Asset and Reserve)'!X118</f>
        <v>0</v>
      </c>
      <c r="BN70" s="31">
        <f>'[20]Retires (Asset and Reserve)'!Y118</f>
        <v>0</v>
      </c>
      <c r="BO70" s="31">
        <f>'[20]Retires (Asset and Reserve)'!Z118</f>
        <v>0</v>
      </c>
      <c r="BP70" s="31">
        <f>'[20]Retires (Asset and Reserve)'!AA118</f>
        <v>0</v>
      </c>
      <c r="BQ70" s="31">
        <f>'[20]Retires (Asset and Reserve)'!AB118</f>
        <v>0</v>
      </c>
      <c r="BR70" s="31">
        <f>'[20]Retires (Asset and Reserve)'!AC118</f>
        <v>0</v>
      </c>
      <c r="BS70" s="31">
        <f>'Gross Plant'!BQ70</f>
        <v>0</v>
      </c>
      <c r="BT70" s="41">
        <f>'Gross Plant'!BR70</f>
        <v>0</v>
      </c>
      <c r="BU70" s="41">
        <f>'Gross Plant'!BS70</f>
        <v>0</v>
      </c>
      <c r="BV70" s="41">
        <f>'Gross Plant'!BT70</f>
        <v>0</v>
      </c>
      <c r="BW70" s="41">
        <f>'Gross Plant'!BU70</f>
        <v>0</v>
      </c>
      <c r="BX70" s="41">
        <f>'Gross Plant'!BV70</f>
        <v>0</v>
      </c>
      <c r="BY70" s="41">
        <f>'Gross Plant'!BW70</f>
        <v>0</v>
      </c>
      <c r="BZ70" s="41">
        <f>'Gross Plant'!BX70</f>
        <v>0</v>
      </c>
      <c r="CA70" s="41">
        <f>'Gross Plant'!BY70</f>
        <v>0</v>
      </c>
      <c r="CB70" s="41">
        <f>'Gross Plant'!BZ70</f>
        <v>0</v>
      </c>
      <c r="CC70" s="41">
        <f>'Gross Plant'!CA70</f>
        <v>0</v>
      </c>
      <c r="CD70" s="41">
        <f>'Gross Plant'!CB70</f>
        <v>0</v>
      </c>
      <c r="CE70" s="41">
        <f>'Gross Plant'!CC70</f>
        <v>0</v>
      </c>
      <c r="CF70" s="41">
        <f>'Gross Plant'!CD70</f>
        <v>0</v>
      </c>
      <c r="CG70" s="41">
        <f>'Gross Plant'!CE70</f>
        <v>0</v>
      </c>
      <c r="CH70" s="41">
        <f>'Gross Plant'!CF70</f>
        <v>0</v>
      </c>
      <c r="CI70" s="41">
        <f>'Gross Plant'!CG70</f>
        <v>0</v>
      </c>
      <c r="CJ70" s="41">
        <f>'Gross Plant'!CH70</f>
        <v>0</v>
      </c>
      <c r="CK70" s="41">
        <f>'Gross Plant'!CI70</f>
        <v>0</v>
      </c>
      <c r="CL70" s="41">
        <f>'Gross Plant'!CJ70</f>
        <v>0</v>
      </c>
      <c r="CM70" s="41">
        <f>'Gross Plant'!CK70</f>
        <v>0</v>
      </c>
      <c r="CN70" s="41"/>
      <c r="CO70" s="31">
        <f>'[20]Transfers (Asset and Reserve)'!Z118</f>
        <v>0</v>
      </c>
      <c r="CP70" s="31">
        <f>'[20]Transfers (Asset and Reserve)'!AA118</f>
        <v>0</v>
      </c>
      <c r="CQ70" s="31">
        <f>'[20]Transfers (Asset and Reserve)'!AB118</f>
        <v>0</v>
      </c>
      <c r="CR70" s="31">
        <f>'[20]Transfers (Asset and Reserve)'!AC118</f>
        <v>0</v>
      </c>
      <c r="CS70" s="31">
        <f>'[20]Transfers (Asset and Reserve)'!AD118</f>
        <v>0</v>
      </c>
      <c r="CT70" s="31">
        <f>'[20]Transfers (Asset and Reserve)'!AE118</f>
        <v>0</v>
      </c>
      <c r="CU70" s="31">
        <v>0</v>
      </c>
      <c r="CV70" s="31">
        <v>0</v>
      </c>
      <c r="CW70" s="31">
        <v>0</v>
      </c>
      <c r="CX70" s="42">
        <v>0</v>
      </c>
      <c r="CY70" s="31">
        <v>0</v>
      </c>
      <c r="CZ70" s="31">
        <v>0</v>
      </c>
      <c r="DA70" s="31">
        <v>0</v>
      </c>
      <c r="DB70" s="31">
        <v>0</v>
      </c>
      <c r="DC70" s="31">
        <v>0</v>
      </c>
      <c r="DD70" s="3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/>
      <c r="DQ70" s="41">
        <f>[20]COR!O118</f>
        <v>0</v>
      </c>
      <c r="DR70" s="41">
        <f>[20]COR!P118</f>
        <v>0</v>
      </c>
      <c r="DS70" s="41">
        <f>[20]COR!Q118</f>
        <v>0</v>
      </c>
      <c r="DT70" s="41">
        <f>[20]COR!R118</f>
        <v>0</v>
      </c>
      <c r="DU70" s="41">
        <f>[20]COR!S118</f>
        <v>0</v>
      </c>
      <c r="DV70" s="41">
        <f>[20]COR!T118</f>
        <v>0</v>
      </c>
      <c r="DW70" s="58">
        <f>SUM('Gross Plant'!$AH70:$AM70)/SUM('Gross Plant'!$AH$80:$AM$80)*DW$80</f>
        <v>0</v>
      </c>
      <c r="DX70" s="58">
        <f>SUM('Gross Plant'!$AH70:$AM70)/SUM('Gross Plant'!$AH$80:$AM$80)*DX$80</f>
        <v>0</v>
      </c>
      <c r="DY70" s="58">
        <f>SUM('Gross Plant'!$AH70:$AM70)/SUM('Gross Plant'!$AH$80:$AM$80)*DY$80</f>
        <v>0</v>
      </c>
      <c r="DZ70" s="58">
        <f>-SUM('Gross Plant'!$AH70:$AM70)/SUM('Gross Plant'!$AH$80:$AM$80)*'Capital Spending'!D$8*Reserve!$DW$1</f>
        <v>0</v>
      </c>
      <c r="EA70" s="58">
        <f>-SUM('Gross Plant'!$AH70:$AM70)/SUM('Gross Plant'!$AH$80:$AM$80)*'Capital Spending'!E$8*Reserve!$DW$1</f>
        <v>0</v>
      </c>
      <c r="EB70" s="58">
        <f>-SUM('Gross Plant'!$AH70:$AM70)/SUM('Gross Plant'!$AH$80:$AM$80)*'Capital Spending'!F$8*Reserve!$DW$1</f>
        <v>0</v>
      </c>
      <c r="EC70" s="58">
        <f>-SUM('Gross Plant'!$AH70:$AM70)/SUM('Gross Plant'!$AH$80:$AM$80)*'Capital Spending'!G$8*Reserve!$DW$1</f>
        <v>0</v>
      </c>
      <c r="ED70" s="58">
        <f>-SUM('Gross Plant'!$AH70:$AM70)/SUM('Gross Plant'!$AH$80:$AM$80)*'Capital Spending'!H$8*Reserve!$DW$1</f>
        <v>0</v>
      </c>
      <c r="EE70" s="58">
        <f>-SUM('Gross Plant'!$AH70:$AM70)/SUM('Gross Plant'!$AH$80:$AM$80)*'Capital Spending'!I$8*Reserve!$DW$1</f>
        <v>0</v>
      </c>
      <c r="EF70" s="58">
        <f>-SUM('Gross Plant'!$AH70:$AM70)/SUM('Gross Plant'!$AH$80:$AM$80)*'Capital Spending'!J$8*Reserve!$DW$1</f>
        <v>0</v>
      </c>
      <c r="EG70" s="58">
        <f>-SUM('Gross Plant'!$AH70:$AM70)/SUM('Gross Plant'!$AH$80:$AM$80)*'Capital Spending'!K$8*Reserve!$DW$1</f>
        <v>0</v>
      </c>
      <c r="EH70" s="58">
        <f>-SUM('Gross Plant'!$AH70:$AM70)/SUM('Gross Plant'!$AH$80:$AM$80)*'Capital Spending'!L$8*Reserve!$DW$1</f>
        <v>0</v>
      </c>
      <c r="EI70" s="58">
        <f>-SUM('Gross Plant'!$AH70:$AM70)/SUM('Gross Plant'!$AH$80:$AM$80)*'Capital Spending'!M$8*Reserve!$DW$1</f>
        <v>0</v>
      </c>
      <c r="EJ70" s="58">
        <f>-SUM('Gross Plant'!$AH70:$AM70)/SUM('Gross Plant'!$AH$80:$AM$80)*'Capital Spending'!N$8*Reserve!$DW$1</f>
        <v>0</v>
      </c>
      <c r="EK70" s="58">
        <f>-SUM('Gross Plant'!$AH70:$AM70)/SUM('Gross Plant'!$AH$80:$AM$80)*'Capital Spending'!O$8*Reserve!$DW$1</f>
        <v>0</v>
      </c>
      <c r="EL70" s="58">
        <f>-SUM('Gross Plant'!$AH70:$AM70)/SUM('Gross Plant'!$AH$80:$AM$80)*'Capital Spending'!P$8*Reserve!$DW$1</f>
        <v>0</v>
      </c>
      <c r="EM70" s="58">
        <f>-SUM('Gross Plant'!$AH70:$AM70)/SUM('Gross Plant'!$AH$80:$AM$80)*'Capital Spending'!Q$8*Reserve!$DW$1</f>
        <v>0</v>
      </c>
      <c r="EN70" s="58">
        <f>-SUM('Gross Plant'!$AH70:$AM70)/SUM('Gross Plant'!$AH$80:$AM$80)*'Capital Spending'!R$8*Reserve!$DW$1</f>
        <v>0</v>
      </c>
      <c r="EO70" s="58">
        <f>-SUM('Gross Plant'!$AH70:$AM70)/SUM('Gross Plant'!$AH$80:$AM$80)*'Capital Spending'!S$8*Reserve!$DW$1</f>
        <v>0</v>
      </c>
      <c r="EP70" s="58">
        <f>-SUM('Gross Plant'!$AH70:$AM70)/SUM('Gross Plant'!$AH$80:$AM$80)*'Capital Spending'!T$8*Reserve!$DW$1</f>
        <v>0</v>
      </c>
      <c r="EQ70" s="58">
        <f>-SUM('Gross Plant'!$AH70:$AM70)/SUM('Gross Plant'!$AH$80:$AM$80)*'Capital Spending'!U$8*Reserve!$DW$1</f>
        <v>0</v>
      </c>
    </row>
    <row r="71" spans="1:147">
      <c r="A71" s="49">
        <v>39906</v>
      </c>
      <c r="B71" s="32" t="s">
        <v>26</v>
      </c>
      <c r="C71" s="51">
        <f t="shared" si="104"/>
        <v>444327.01846303942</v>
      </c>
      <c r="D71" s="51">
        <f t="shared" si="105"/>
        <v>559761.45274984674</v>
      </c>
      <c r="E71" s="69">
        <f>'[20]Reserve End Balances'!N119</f>
        <v>403532.61</v>
      </c>
      <c r="F71" s="41">
        <f t="shared" si="106"/>
        <v>410040.54</v>
      </c>
      <c r="G71" s="41">
        <f t="shared" si="107"/>
        <v>416548.47</v>
      </c>
      <c r="H71" s="41">
        <f t="shared" si="108"/>
        <v>423056.39999999997</v>
      </c>
      <c r="I71" s="41">
        <f t="shared" si="109"/>
        <v>429564.32999999996</v>
      </c>
      <c r="J71" s="41">
        <f t="shared" si="110"/>
        <v>436088.33999999997</v>
      </c>
      <c r="K71" s="41">
        <f t="shared" si="111"/>
        <v>442613.23</v>
      </c>
      <c r="L71" s="41">
        <f t="shared" si="112"/>
        <v>450145.12928691664</v>
      </c>
      <c r="M71" s="41">
        <f t="shared" si="113"/>
        <v>457710.064001152</v>
      </c>
      <c r="N71" s="41">
        <f t="shared" si="114"/>
        <v>465297.5146882665</v>
      </c>
      <c r="O71" s="41">
        <f t="shared" si="115"/>
        <v>472896.92224236415</v>
      </c>
      <c r="P71" s="41">
        <f t="shared" si="116"/>
        <v>480537.73545991001</v>
      </c>
      <c r="Q71" s="41">
        <f t="shared" si="117"/>
        <v>488219.95434090408</v>
      </c>
      <c r="R71" s="41">
        <f t="shared" si="118"/>
        <v>495943.57888534636</v>
      </c>
      <c r="S71" s="41">
        <f t="shared" si="119"/>
        <v>503708.60909323685</v>
      </c>
      <c r="T71" s="41">
        <f t="shared" si="120"/>
        <v>511515.04496457556</v>
      </c>
      <c r="U71" s="41">
        <f t="shared" si="121"/>
        <v>519404.29216281069</v>
      </c>
      <c r="V71" s="41">
        <f t="shared" si="122"/>
        <v>527334.94502449397</v>
      </c>
      <c r="W71" s="41">
        <f t="shared" si="123"/>
        <v>535307.00354962552</v>
      </c>
      <c r="X71" s="41">
        <f t="shared" si="124"/>
        <v>543320.46773820522</v>
      </c>
      <c r="Y71" s="41">
        <f t="shared" si="125"/>
        <v>551375.33759023319</v>
      </c>
      <c r="Z71" s="41">
        <f t="shared" si="126"/>
        <v>559471.61310570932</v>
      </c>
      <c r="AA71" s="41">
        <f t="shared" si="127"/>
        <v>567609.29428463371</v>
      </c>
      <c r="AB71" s="41">
        <f t="shared" si="128"/>
        <v>575788.38112700626</v>
      </c>
      <c r="AC71" s="41">
        <f t="shared" si="129"/>
        <v>584008.87363282696</v>
      </c>
      <c r="AD71" s="41">
        <f t="shared" si="130"/>
        <v>592270.77180209593</v>
      </c>
      <c r="AE71" s="41">
        <f t="shared" si="131"/>
        <v>600574.07563481305</v>
      </c>
      <c r="AF71" s="41">
        <f t="shared" si="132"/>
        <v>608918.78513097845</v>
      </c>
      <c r="AG71" s="23">
        <f t="shared" si="133"/>
        <v>559761</v>
      </c>
      <c r="AH71" s="80">
        <f>'[25]KY Depreciation Rates_03-2'!$G62</f>
        <v>0.10489999999999999</v>
      </c>
      <c r="AI71" s="80">
        <f>'[25]KY Depreciation Rates_03-2'!$G62</f>
        <v>0.10489999999999999</v>
      </c>
      <c r="AJ71" s="31">
        <f>'[20]Additions (Asset and Reserve)'!AA119</f>
        <v>6507.93</v>
      </c>
      <c r="AK71" s="31">
        <f>'[20]Additions (Asset and Reserve)'!AB119</f>
        <v>6507.93</v>
      </c>
      <c r="AL71" s="31">
        <f>'[20]Additions (Asset and Reserve)'!AC119</f>
        <v>6507.93</v>
      </c>
      <c r="AM71" s="31">
        <f>'[20]Additions (Asset and Reserve)'!AD119</f>
        <v>6507.93</v>
      </c>
      <c r="AN71" s="31">
        <f>'[20]Additions (Asset and Reserve)'!AE119</f>
        <v>6524.01</v>
      </c>
      <c r="AO71" s="31">
        <f>'[20]Additions (Asset and Reserve)'!AF119</f>
        <v>6524.89</v>
      </c>
      <c r="AP71" s="43">
        <f>IF('Net Plant'!I71&gt;0,'Gross Plant'!K71*$AH71/12,0)</f>
        <v>7531.8992869166659</v>
      </c>
      <c r="AQ71" s="43">
        <f>IF('Net Plant'!J71&gt;0,'Gross Plant'!L71*$AH71/12,0)</f>
        <v>7564.9347142353663</v>
      </c>
      <c r="AR71" s="43">
        <f>IF('Net Plant'!K71&gt;0,'Gross Plant'!M71*$AH71/12,0)</f>
        <v>7587.4506871145013</v>
      </c>
      <c r="AS71" s="43">
        <f>IF('Net Plant'!L71&gt;0,'Gross Plant'!N71*$AH71/12,0)</f>
        <v>7599.4075540976664</v>
      </c>
      <c r="AT71" s="43">
        <f>IF('Net Plant'!M71&gt;0,'Gross Plant'!O71*$AH71/12,0)</f>
        <v>7640.8132175458732</v>
      </c>
      <c r="AU71" s="43">
        <f>IF('Net Plant'!N71&gt;0,'Gross Plant'!P71*$AH71/12,0)</f>
        <v>7682.218880994079</v>
      </c>
      <c r="AV71" s="43">
        <f>IF('Net Plant'!O71&gt;0,'Gross Plant'!Q71*$AH71/12,0)</f>
        <v>7723.6245444422848</v>
      </c>
      <c r="AW71" s="43">
        <f>IF('Net Plant'!P71&gt;0,'Gross Plant'!R71*$AH71/12,0)</f>
        <v>7765.0302078904906</v>
      </c>
      <c r="AX71" s="43">
        <f>IF('Net Plant'!Q71&gt;0,'Gross Plant'!S71*$AH71/12,0)</f>
        <v>7806.4358713386973</v>
      </c>
      <c r="AY71" s="43">
        <f>IF('Net Plant'!R71&gt;0,'Gross Plant'!U71*$AI71/12,0)</f>
        <v>7889.247198235109</v>
      </c>
      <c r="AZ71" s="43">
        <f>IF('Net Plant'!S71&gt;0,'Gross Plant'!V71*$AI71/12,0)</f>
        <v>7930.6528616833139</v>
      </c>
      <c r="BA71" s="43">
        <f>IF('Net Plant'!T71&gt;0,'Gross Plant'!W71*$AI71/12,0)</f>
        <v>7972.0585251315206</v>
      </c>
      <c r="BB71" s="43">
        <f>IF('Net Plant'!U71&gt;0,'Gross Plant'!X71*$AI71/12,0)</f>
        <v>8013.4641885797273</v>
      </c>
      <c r="BC71" s="43">
        <f>IF('Net Plant'!V71&gt;0,'Gross Plant'!Y71*$AI71/12,0)</f>
        <v>8054.8698520279322</v>
      </c>
      <c r="BD71" s="43">
        <f>IF('Net Plant'!W71&gt;0,'Gross Plant'!Z71*$AI71/12,0)</f>
        <v>8096.2755154761389</v>
      </c>
      <c r="BE71" s="43">
        <f>IF('Net Plant'!X71&gt;0,'Gross Plant'!AA71*$AI71/12,0)</f>
        <v>8137.6811789243447</v>
      </c>
      <c r="BF71" s="43">
        <f>IF('Net Plant'!Y71&gt;0,'Gross Plant'!AB71*$AI71/12,0)</f>
        <v>8179.0868423725506</v>
      </c>
      <c r="BG71" s="43">
        <f>IF('Net Plant'!Z71&gt;0,'Gross Plant'!AC71*$AI71/12,0)</f>
        <v>8220.4925058207573</v>
      </c>
      <c r="BH71" s="43">
        <f>IF('Net Plant'!AA71&gt;0,'Gross Plant'!AD71*$AI71/12,0)</f>
        <v>8261.8981692689631</v>
      </c>
      <c r="BI71" s="43">
        <f>IF('Net Plant'!AB71&gt;0,'Gross Plant'!AE71*$AI71/12,0)</f>
        <v>8303.3038327171689</v>
      </c>
      <c r="BJ71" s="43">
        <f>IF('Net Plant'!AC71&gt;0,'Gross Plant'!AF71*$AI71/12,0)</f>
        <v>8344.7094961653747</v>
      </c>
      <c r="BK71" s="23">
        <f t="shared" si="134"/>
        <v>97403.740166402888</v>
      </c>
      <c r="BL71" s="41"/>
      <c r="BM71" s="31">
        <f>'[20]Retires (Asset and Reserve)'!X119</f>
        <v>0</v>
      </c>
      <c r="BN71" s="31">
        <f>'[20]Retires (Asset and Reserve)'!Y119</f>
        <v>0</v>
      </c>
      <c r="BO71" s="31">
        <f>'[20]Retires (Asset and Reserve)'!Z119</f>
        <v>0</v>
      </c>
      <c r="BP71" s="31">
        <f>'[20]Retires (Asset and Reserve)'!AA119</f>
        <v>0</v>
      </c>
      <c r="BQ71" s="31">
        <f>'[20]Retires (Asset and Reserve)'!AB119</f>
        <v>0</v>
      </c>
      <c r="BR71" s="31">
        <f>'[20]Retires (Asset and Reserve)'!AC119</f>
        <v>0</v>
      </c>
      <c r="BS71" s="31">
        <f>'Gross Plant'!BQ71</f>
        <v>0</v>
      </c>
      <c r="BT71" s="41">
        <f>'Gross Plant'!BR71</f>
        <v>0</v>
      </c>
      <c r="BU71" s="41">
        <f>'Gross Plant'!BS71</f>
        <v>0</v>
      </c>
      <c r="BV71" s="41">
        <f>'Gross Plant'!BT71</f>
        <v>0</v>
      </c>
      <c r="BW71" s="41">
        <f>'Gross Plant'!BU71</f>
        <v>0</v>
      </c>
      <c r="BX71" s="41">
        <f>'Gross Plant'!BV71</f>
        <v>0</v>
      </c>
      <c r="BY71" s="41">
        <f>'Gross Plant'!BW71</f>
        <v>0</v>
      </c>
      <c r="BZ71" s="41">
        <f>'Gross Plant'!BX71</f>
        <v>0</v>
      </c>
      <c r="CA71" s="41">
        <f>'Gross Plant'!BY71</f>
        <v>0</v>
      </c>
      <c r="CB71" s="41">
        <f>'Gross Plant'!BZ71</f>
        <v>0</v>
      </c>
      <c r="CC71" s="41">
        <f>'Gross Plant'!CA71</f>
        <v>0</v>
      </c>
      <c r="CD71" s="41">
        <f>'Gross Plant'!CB71</f>
        <v>0</v>
      </c>
      <c r="CE71" s="41">
        <f>'Gross Plant'!CC71</f>
        <v>0</v>
      </c>
      <c r="CF71" s="41">
        <f>'Gross Plant'!CD71</f>
        <v>0</v>
      </c>
      <c r="CG71" s="41">
        <f>'Gross Plant'!CE71</f>
        <v>0</v>
      </c>
      <c r="CH71" s="41">
        <f>'Gross Plant'!CF71</f>
        <v>0</v>
      </c>
      <c r="CI71" s="41">
        <f>'Gross Plant'!CG71</f>
        <v>0</v>
      </c>
      <c r="CJ71" s="41">
        <f>'Gross Plant'!CH71</f>
        <v>0</v>
      </c>
      <c r="CK71" s="41">
        <f>'Gross Plant'!CI71</f>
        <v>0</v>
      </c>
      <c r="CL71" s="41">
        <f>'Gross Plant'!CJ71</f>
        <v>0</v>
      </c>
      <c r="CM71" s="41">
        <f>'Gross Plant'!CK71</f>
        <v>0</v>
      </c>
      <c r="CN71" s="41"/>
      <c r="CO71" s="31">
        <f>'[20]Transfers (Asset and Reserve)'!Z119</f>
        <v>0</v>
      </c>
      <c r="CP71" s="31">
        <f>'[20]Transfers (Asset and Reserve)'!AA119</f>
        <v>0</v>
      </c>
      <c r="CQ71" s="31">
        <f>'[20]Transfers (Asset and Reserve)'!AB119</f>
        <v>0</v>
      </c>
      <c r="CR71" s="31">
        <f>'[20]Transfers (Asset and Reserve)'!AC119</f>
        <v>0</v>
      </c>
      <c r="CS71" s="31">
        <f>'[20]Transfers (Asset and Reserve)'!AD119</f>
        <v>0</v>
      </c>
      <c r="CT71" s="31">
        <f>'[20]Transfers (Asset and Reserve)'!AE119</f>
        <v>0</v>
      </c>
      <c r="CU71" s="31">
        <v>0</v>
      </c>
      <c r="CV71" s="31">
        <v>0</v>
      </c>
      <c r="CW71" s="31">
        <v>0</v>
      </c>
      <c r="CX71" s="42">
        <v>0</v>
      </c>
      <c r="CY71" s="31">
        <v>0</v>
      </c>
      <c r="CZ71" s="31">
        <v>0</v>
      </c>
      <c r="DA71" s="31">
        <v>0</v>
      </c>
      <c r="DB71" s="31">
        <v>0</v>
      </c>
      <c r="DC71" s="31">
        <v>0</v>
      </c>
      <c r="DD71" s="3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/>
      <c r="DQ71" s="41">
        <f>[20]COR!O119</f>
        <v>0</v>
      </c>
      <c r="DR71" s="41">
        <f>[20]COR!P119</f>
        <v>0</v>
      </c>
      <c r="DS71" s="41">
        <f>[20]COR!Q119</f>
        <v>0</v>
      </c>
      <c r="DT71" s="41">
        <f>[20]COR!R119</f>
        <v>0</v>
      </c>
      <c r="DU71" s="41">
        <f>[20]COR!S119</f>
        <v>0</v>
      </c>
      <c r="DV71" s="41">
        <f>[20]COR!T119</f>
        <v>0</v>
      </c>
      <c r="DW71" s="58">
        <f>SUM('Gross Plant'!$AH71:$AM71)/SUM('Gross Plant'!$AH$80:$AM$80)*DW$80</f>
        <v>0</v>
      </c>
      <c r="DX71" s="58">
        <f>SUM('Gross Plant'!$AH71:$AM71)/SUM('Gross Plant'!$AH$80:$AM$80)*DX$80</f>
        <v>0</v>
      </c>
      <c r="DY71" s="58">
        <f>SUM('Gross Plant'!$AH71:$AM71)/SUM('Gross Plant'!$AH$80:$AM$80)*DY$80</f>
        <v>0</v>
      </c>
      <c r="DZ71" s="58">
        <f>-SUM('Gross Plant'!$AH71:$AM71)/SUM('Gross Plant'!$AH$80:$AM$80)*'Capital Spending'!D$8*Reserve!$DW$1</f>
        <v>0</v>
      </c>
      <c r="EA71" s="58">
        <f>-SUM('Gross Plant'!$AH71:$AM71)/SUM('Gross Plant'!$AH$80:$AM$80)*'Capital Spending'!E$8*Reserve!$DW$1</f>
        <v>0</v>
      </c>
      <c r="EB71" s="58">
        <f>-SUM('Gross Plant'!$AH71:$AM71)/SUM('Gross Plant'!$AH$80:$AM$80)*'Capital Spending'!F$8*Reserve!$DW$1</f>
        <v>0</v>
      </c>
      <c r="EC71" s="58">
        <f>-SUM('Gross Plant'!$AH71:$AM71)/SUM('Gross Plant'!$AH$80:$AM$80)*'Capital Spending'!G$8*Reserve!$DW$1</f>
        <v>0</v>
      </c>
      <c r="ED71" s="58">
        <f>-SUM('Gross Plant'!$AH71:$AM71)/SUM('Gross Plant'!$AH$80:$AM$80)*'Capital Spending'!H$8*Reserve!$DW$1</f>
        <v>0</v>
      </c>
      <c r="EE71" s="58">
        <f>-SUM('Gross Plant'!$AH71:$AM71)/SUM('Gross Plant'!$AH$80:$AM$80)*'Capital Spending'!I$8*Reserve!$DW$1</f>
        <v>0</v>
      </c>
      <c r="EF71" s="58">
        <f>-SUM('Gross Plant'!$AH71:$AM71)/SUM('Gross Plant'!$AH$80:$AM$80)*'Capital Spending'!J$8*Reserve!$DW$1</f>
        <v>0</v>
      </c>
      <c r="EG71" s="58">
        <f>-SUM('Gross Plant'!$AH71:$AM71)/SUM('Gross Plant'!$AH$80:$AM$80)*'Capital Spending'!K$8*Reserve!$DW$1</f>
        <v>0</v>
      </c>
      <c r="EH71" s="58">
        <f>-SUM('Gross Plant'!$AH71:$AM71)/SUM('Gross Plant'!$AH$80:$AM$80)*'Capital Spending'!L$8*Reserve!$DW$1</f>
        <v>0</v>
      </c>
      <c r="EI71" s="58">
        <f>-SUM('Gross Plant'!$AH71:$AM71)/SUM('Gross Plant'!$AH$80:$AM$80)*'Capital Spending'!M$8*Reserve!$DW$1</f>
        <v>0</v>
      </c>
      <c r="EJ71" s="58">
        <f>-SUM('Gross Plant'!$AH71:$AM71)/SUM('Gross Plant'!$AH$80:$AM$80)*'Capital Spending'!N$8*Reserve!$DW$1</f>
        <v>0</v>
      </c>
      <c r="EK71" s="58">
        <f>-SUM('Gross Plant'!$AH71:$AM71)/SUM('Gross Plant'!$AH$80:$AM$80)*'Capital Spending'!O$8*Reserve!$DW$1</f>
        <v>0</v>
      </c>
      <c r="EL71" s="58">
        <f>-SUM('Gross Plant'!$AH71:$AM71)/SUM('Gross Plant'!$AH$80:$AM$80)*'Capital Spending'!P$8*Reserve!$DW$1</f>
        <v>0</v>
      </c>
      <c r="EM71" s="58">
        <f>-SUM('Gross Plant'!$AH71:$AM71)/SUM('Gross Plant'!$AH$80:$AM$80)*'Capital Spending'!Q$8*Reserve!$DW$1</f>
        <v>0</v>
      </c>
      <c r="EN71" s="58">
        <f>-SUM('Gross Plant'!$AH71:$AM71)/SUM('Gross Plant'!$AH$80:$AM$80)*'Capital Spending'!R$8*Reserve!$DW$1</f>
        <v>0</v>
      </c>
      <c r="EO71" s="58">
        <f>-SUM('Gross Plant'!$AH71:$AM71)/SUM('Gross Plant'!$AH$80:$AM$80)*'Capital Spending'!S$8*Reserve!$DW$1</f>
        <v>0</v>
      </c>
      <c r="EP71" s="58">
        <f>-SUM('Gross Plant'!$AH71:$AM71)/SUM('Gross Plant'!$AH$80:$AM$80)*'Capital Spending'!T$8*Reserve!$DW$1</f>
        <v>0</v>
      </c>
      <c r="EQ71" s="58">
        <f>-SUM('Gross Plant'!$AH71:$AM71)/SUM('Gross Plant'!$AH$80:$AM$80)*'Capital Spending'!U$8*Reserve!$DW$1</f>
        <v>0</v>
      </c>
    </row>
    <row r="72" spans="1:147">
      <c r="A72" s="49">
        <v>39907</v>
      </c>
      <c r="B72" s="32" t="s">
        <v>27</v>
      </c>
      <c r="C72" s="51">
        <f t="shared" si="104"/>
        <v>118336.55266878847</v>
      </c>
      <c r="D72" s="51">
        <f t="shared" si="105"/>
        <v>134102.90763874995</v>
      </c>
      <c r="E72" s="69">
        <f>'[20]Reserve End Balances'!N120</f>
        <v>112030.85</v>
      </c>
      <c r="F72" s="41">
        <f t="shared" si="106"/>
        <v>113081.74</v>
      </c>
      <c r="G72" s="41">
        <f t="shared" si="107"/>
        <v>114132.63</v>
      </c>
      <c r="H72" s="41">
        <f t="shared" si="108"/>
        <v>115183.52</v>
      </c>
      <c r="I72" s="41">
        <f t="shared" si="109"/>
        <v>116234.41</v>
      </c>
      <c r="J72" s="41">
        <f t="shared" si="110"/>
        <v>117285.3</v>
      </c>
      <c r="K72" s="41">
        <f t="shared" si="111"/>
        <v>118336.19</v>
      </c>
      <c r="L72" s="41">
        <f t="shared" si="112"/>
        <v>119387.30450925</v>
      </c>
      <c r="M72" s="41">
        <f t="shared" si="113"/>
        <v>120438.41901849999</v>
      </c>
      <c r="N72" s="41">
        <f t="shared" si="114"/>
        <v>121489.53352774998</v>
      </c>
      <c r="O72" s="41">
        <f t="shared" si="115"/>
        <v>122540.64803699998</v>
      </c>
      <c r="P72" s="41">
        <f t="shared" si="116"/>
        <v>123591.76254624997</v>
      </c>
      <c r="Q72" s="41">
        <f t="shared" si="117"/>
        <v>124642.87705549996</v>
      </c>
      <c r="R72" s="41">
        <f t="shared" si="118"/>
        <v>125693.99156474996</v>
      </c>
      <c r="S72" s="41">
        <f t="shared" si="119"/>
        <v>126745.10607399995</v>
      </c>
      <c r="T72" s="41">
        <f t="shared" si="120"/>
        <v>127796.22058324995</v>
      </c>
      <c r="U72" s="41">
        <f t="shared" si="121"/>
        <v>128847.33509249994</v>
      </c>
      <c r="V72" s="41">
        <f t="shared" si="122"/>
        <v>129898.44960174993</v>
      </c>
      <c r="W72" s="41">
        <f t="shared" si="123"/>
        <v>130949.56411099993</v>
      </c>
      <c r="X72" s="41">
        <f t="shared" si="124"/>
        <v>132000.67862024994</v>
      </c>
      <c r="Y72" s="41">
        <f t="shared" si="125"/>
        <v>133051.79312949994</v>
      </c>
      <c r="Z72" s="41">
        <f t="shared" si="126"/>
        <v>134102.90763874995</v>
      </c>
      <c r="AA72" s="41">
        <f t="shared" si="127"/>
        <v>135154.02214799996</v>
      </c>
      <c r="AB72" s="41">
        <f t="shared" si="128"/>
        <v>136205.13665724997</v>
      </c>
      <c r="AC72" s="41">
        <f t="shared" si="129"/>
        <v>137256.25116649998</v>
      </c>
      <c r="AD72" s="41">
        <f t="shared" si="130"/>
        <v>138307.36567574998</v>
      </c>
      <c r="AE72" s="41">
        <f t="shared" si="131"/>
        <v>139358.48018499999</v>
      </c>
      <c r="AF72" s="41">
        <f t="shared" si="132"/>
        <v>140409.59469425</v>
      </c>
      <c r="AG72" s="23">
        <f t="shared" si="133"/>
        <v>134103</v>
      </c>
      <c r="AH72" s="80">
        <f>'[25]KY Depreciation Rates_03-2'!$G63</f>
        <v>6.6299999999999998E-2</v>
      </c>
      <c r="AI72" s="80">
        <f>'[25]KY Depreciation Rates_03-2'!$G63</f>
        <v>6.6299999999999998E-2</v>
      </c>
      <c r="AJ72" s="31">
        <f>'[20]Additions (Asset and Reserve)'!AA120</f>
        <v>1050.8900000000001</v>
      </c>
      <c r="AK72" s="31">
        <f>'[20]Additions (Asset and Reserve)'!AB120</f>
        <v>1050.8900000000001</v>
      </c>
      <c r="AL72" s="31">
        <f>'[20]Additions (Asset and Reserve)'!AC120</f>
        <v>1050.8900000000001</v>
      </c>
      <c r="AM72" s="31">
        <f>'[20]Additions (Asset and Reserve)'!AD120</f>
        <v>1050.8900000000001</v>
      </c>
      <c r="AN72" s="31">
        <f>'[20]Additions (Asset and Reserve)'!AE120</f>
        <v>1050.8900000000001</v>
      </c>
      <c r="AO72" s="31">
        <f>'[20]Additions (Asset and Reserve)'!AF120</f>
        <v>1050.8900000000001</v>
      </c>
      <c r="AP72" s="43">
        <f>IF('Net Plant'!I72&gt;0,'Gross Plant'!K72*$AH72/12,0)</f>
        <v>1051.1145092499999</v>
      </c>
      <c r="AQ72" s="43">
        <f>IF('Net Plant'!J72&gt;0,'Gross Plant'!L72*$AH72/12,0)</f>
        <v>1051.1145092499999</v>
      </c>
      <c r="AR72" s="43">
        <f>IF('Net Plant'!K72&gt;0,'Gross Plant'!M72*$AH72/12,0)</f>
        <v>1051.1145092499999</v>
      </c>
      <c r="AS72" s="43">
        <f>IF('Net Plant'!L72&gt;0,'Gross Plant'!N72*$AH72/12,0)</f>
        <v>1051.1145092499999</v>
      </c>
      <c r="AT72" s="43">
        <f>IF('Net Plant'!M72&gt;0,'Gross Plant'!O72*$AH72/12,0)</f>
        <v>1051.1145092499999</v>
      </c>
      <c r="AU72" s="43">
        <f>IF('Net Plant'!N72&gt;0,'Gross Plant'!P72*$AH72/12,0)</f>
        <v>1051.1145092499999</v>
      </c>
      <c r="AV72" s="43">
        <f>IF('Net Plant'!O72&gt;0,'Gross Plant'!Q72*$AH72/12,0)</f>
        <v>1051.1145092499999</v>
      </c>
      <c r="AW72" s="43">
        <f>IF('Net Plant'!P72&gt;0,'Gross Plant'!R72*$AH72/12,0)</f>
        <v>1051.1145092499999</v>
      </c>
      <c r="AX72" s="43">
        <f>IF('Net Plant'!Q72&gt;0,'Gross Plant'!S72*$AH72/12,0)</f>
        <v>1051.1145092499999</v>
      </c>
      <c r="AY72" s="43">
        <f>IF('Net Plant'!R72&gt;0,'Gross Plant'!U72*$AI72/12,0)</f>
        <v>1051.1145092499999</v>
      </c>
      <c r="AZ72" s="43">
        <f>IF('Net Plant'!S72&gt;0,'Gross Plant'!V72*$AI72/12,0)</f>
        <v>1051.1145092499999</v>
      </c>
      <c r="BA72" s="43">
        <f>IF('Net Plant'!T72&gt;0,'Gross Plant'!W72*$AI72/12,0)</f>
        <v>1051.1145092499999</v>
      </c>
      <c r="BB72" s="43">
        <f>IF('Net Plant'!U72&gt;0,'Gross Plant'!X72*$AI72/12,0)</f>
        <v>1051.1145092499999</v>
      </c>
      <c r="BC72" s="43">
        <f>IF('Net Plant'!V72&gt;0,'Gross Plant'!Y72*$AI72/12,0)</f>
        <v>1051.1145092499999</v>
      </c>
      <c r="BD72" s="43">
        <f>IF('Net Plant'!W72&gt;0,'Gross Plant'!Z72*$AI72/12,0)</f>
        <v>1051.1145092499999</v>
      </c>
      <c r="BE72" s="43">
        <f>IF('Net Plant'!X72&gt;0,'Gross Plant'!AA72*$AI72/12,0)</f>
        <v>1051.1145092499999</v>
      </c>
      <c r="BF72" s="43">
        <f>IF('Net Plant'!Y72&gt;0,'Gross Plant'!AB72*$AI72/12,0)</f>
        <v>1051.1145092499999</v>
      </c>
      <c r="BG72" s="43">
        <f>IF('Net Plant'!Z72&gt;0,'Gross Plant'!AC72*$AI72/12,0)</f>
        <v>1051.1145092499999</v>
      </c>
      <c r="BH72" s="43">
        <f>IF('Net Plant'!AA72&gt;0,'Gross Plant'!AD72*$AI72/12,0)</f>
        <v>1051.1145092499999</v>
      </c>
      <c r="BI72" s="43">
        <f>IF('Net Plant'!AB72&gt;0,'Gross Plant'!AE72*$AI72/12,0)</f>
        <v>1051.1145092499999</v>
      </c>
      <c r="BJ72" s="43">
        <f>IF('Net Plant'!AC72&gt;0,'Gross Plant'!AF72*$AI72/12,0)</f>
        <v>1051.1145092499999</v>
      </c>
      <c r="BK72" s="23">
        <f t="shared" si="134"/>
        <v>12613.374110999996</v>
      </c>
      <c r="BL72" s="41"/>
      <c r="BM72" s="31">
        <f>'[20]Retires (Asset and Reserve)'!X120</f>
        <v>0</v>
      </c>
      <c r="BN72" s="31">
        <f>'[20]Retires (Asset and Reserve)'!Y120</f>
        <v>0</v>
      </c>
      <c r="BO72" s="31">
        <f>'[20]Retires (Asset and Reserve)'!Z120</f>
        <v>0</v>
      </c>
      <c r="BP72" s="31">
        <f>'[20]Retires (Asset and Reserve)'!AA120</f>
        <v>0</v>
      </c>
      <c r="BQ72" s="31">
        <f>'[20]Retires (Asset and Reserve)'!AB120</f>
        <v>0</v>
      </c>
      <c r="BR72" s="31">
        <f>'[20]Retires (Asset and Reserve)'!AC120</f>
        <v>0</v>
      </c>
      <c r="BS72" s="31">
        <f>'Gross Plant'!BQ72</f>
        <v>0</v>
      </c>
      <c r="BT72" s="41">
        <f>'Gross Plant'!BR72</f>
        <v>0</v>
      </c>
      <c r="BU72" s="41">
        <f>'Gross Plant'!BS72</f>
        <v>0</v>
      </c>
      <c r="BV72" s="41">
        <f>'Gross Plant'!BT72</f>
        <v>0</v>
      </c>
      <c r="BW72" s="41">
        <f>'Gross Plant'!BU72</f>
        <v>0</v>
      </c>
      <c r="BX72" s="41">
        <f>'Gross Plant'!BV72</f>
        <v>0</v>
      </c>
      <c r="BY72" s="41">
        <f>'Gross Plant'!BW72</f>
        <v>0</v>
      </c>
      <c r="BZ72" s="41">
        <f>'Gross Plant'!BX72</f>
        <v>0</v>
      </c>
      <c r="CA72" s="41">
        <f>'Gross Plant'!BY72</f>
        <v>0</v>
      </c>
      <c r="CB72" s="41">
        <f>'Gross Plant'!BZ72</f>
        <v>0</v>
      </c>
      <c r="CC72" s="41">
        <f>'Gross Plant'!CA72</f>
        <v>0</v>
      </c>
      <c r="CD72" s="41">
        <f>'Gross Plant'!CB72</f>
        <v>0</v>
      </c>
      <c r="CE72" s="41">
        <f>'Gross Plant'!CC72</f>
        <v>0</v>
      </c>
      <c r="CF72" s="41">
        <f>'Gross Plant'!CD72</f>
        <v>0</v>
      </c>
      <c r="CG72" s="41">
        <f>'Gross Plant'!CE72</f>
        <v>0</v>
      </c>
      <c r="CH72" s="41">
        <f>'Gross Plant'!CF72</f>
        <v>0</v>
      </c>
      <c r="CI72" s="41">
        <f>'Gross Plant'!CG72</f>
        <v>0</v>
      </c>
      <c r="CJ72" s="41">
        <f>'Gross Plant'!CH72</f>
        <v>0</v>
      </c>
      <c r="CK72" s="41">
        <f>'Gross Plant'!CI72</f>
        <v>0</v>
      </c>
      <c r="CL72" s="41">
        <f>'Gross Plant'!CJ72</f>
        <v>0</v>
      </c>
      <c r="CM72" s="41">
        <f>'Gross Plant'!CK72</f>
        <v>0</v>
      </c>
      <c r="CN72" s="41"/>
      <c r="CO72" s="31">
        <f>'[20]Transfers (Asset and Reserve)'!Z120</f>
        <v>0</v>
      </c>
      <c r="CP72" s="31">
        <f>'[20]Transfers (Asset and Reserve)'!AA120</f>
        <v>0</v>
      </c>
      <c r="CQ72" s="31">
        <f>'[20]Transfers (Asset and Reserve)'!AB120</f>
        <v>0</v>
      </c>
      <c r="CR72" s="31">
        <f>'[20]Transfers (Asset and Reserve)'!AC120</f>
        <v>0</v>
      </c>
      <c r="CS72" s="31">
        <f>'[20]Transfers (Asset and Reserve)'!AD120</f>
        <v>0</v>
      </c>
      <c r="CT72" s="31">
        <f>'[20]Transfers (Asset and Reserve)'!AE120</f>
        <v>0</v>
      </c>
      <c r="CU72" s="31">
        <v>0</v>
      </c>
      <c r="CV72" s="31">
        <v>0</v>
      </c>
      <c r="CW72" s="31">
        <v>0</v>
      </c>
      <c r="CX72" s="42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/>
      <c r="DQ72" s="41">
        <f>[20]COR!O120</f>
        <v>0</v>
      </c>
      <c r="DR72" s="41">
        <f>[20]COR!P120</f>
        <v>0</v>
      </c>
      <c r="DS72" s="41">
        <f>[20]COR!Q120</f>
        <v>0</v>
      </c>
      <c r="DT72" s="41">
        <f>[20]COR!R120</f>
        <v>0</v>
      </c>
      <c r="DU72" s="41">
        <f>[20]COR!S120</f>
        <v>0</v>
      </c>
      <c r="DV72" s="41">
        <f>[20]COR!T120</f>
        <v>0</v>
      </c>
      <c r="DW72" s="58">
        <f>SUM('Gross Plant'!$AH72:$AM72)/SUM('Gross Plant'!$AH$80:$AM$80)*DW$80</f>
        <v>0</v>
      </c>
      <c r="DX72" s="58">
        <f>SUM('Gross Plant'!$AH72:$AM72)/SUM('Gross Plant'!$AH$80:$AM$80)*DX$80</f>
        <v>0</v>
      </c>
      <c r="DY72" s="58">
        <f>SUM('Gross Plant'!$AH72:$AM72)/SUM('Gross Plant'!$AH$80:$AM$80)*DY$80</f>
        <v>0</v>
      </c>
      <c r="DZ72" s="58">
        <f>-SUM('Gross Plant'!$AH72:$AM72)/SUM('Gross Plant'!$AH$80:$AM$80)*'Capital Spending'!D$8*Reserve!$DW$1</f>
        <v>0</v>
      </c>
      <c r="EA72" s="58">
        <f>-SUM('Gross Plant'!$AH72:$AM72)/SUM('Gross Plant'!$AH$80:$AM$80)*'Capital Spending'!E$8*Reserve!$DW$1</f>
        <v>0</v>
      </c>
      <c r="EB72" s="58">
        <f>-SUM('Gross Plant'!$AH72:$AM72)/SUM('Gross Plant'!$AH$80:$AM$80)*'Capital Spending'!F$8*Reserve!$DW$1</f>
        <v>0</v>
      </c>
      <c r="EC72" s="58">
        <f>-SUM('Gross Plant'!$AH72:$AM72)/SUM('Gross Plant'!$AH$80:$AM$80)*'Capital Spending'!G$8*Reserve!$DW$1</f>
        <v>0</v>
      </c>
      <c r="ED72" s="58">
        <f>-SUM('Gross Plant'!$AH72:$AM72)/SUM('Gross Plant'!$AH$80:$AM$80)*'Capital Spending'!H$8*Reserve!$DW$1</f>
        <v>0</v>
      </c>
      <c r="EE72" s="58">
        <f>-SUM('Gross Plant'!$AH72:$AM72)/SUM('Gross Plant'!$AH$80:$AM$80)*'Capital Spending'!I$8*Reserve!$DW$1</f>
        <v>0</v>
      </c>
      <c r="EF72" s="58">
        <f>-SUM('Gross Plant'!$AH72:$AM72)/SUM('Gross Plant'!$AH$80:$AM$80)*'Capital Spending'!J$8*Reserve!$DW$1</f>
        <v>0</v>
      </c>
      <c r="EG72" s="58">
        <f>-SUM('Gross Plant'!$AH72:$AM72)/SUM('Gross Plant'!$AH$80:$AM$80)*'Capital Spending'!K$8*Reserve!$DW$1</f>
        <v>0</v>
      </c>
      <c r="EH72" s="58">
        <f>-SUM('Gross Plant'!$AH72:$AM72)/SUM('Gross Plant'!$AH$80:$AM$80)*'Capital Spending'!L$8*Reserve!$DW$1</f>
        <v>0</v>
      </c>
      <c r="EI72" s="58">
        <f>-SUM('Gross Plant'!$AH72:$AM72)/SUM('Gross Plant'!$AH$80:$AM$80)*'Capital Spending'!M$8*Reserve!$DW$1</f>
        <v>0</v>
      </c>
      <c r="EJ72" s="58">
        <f>-SUM('Gross Plant'!$AH72:$AM72)/SUM('Gross Plant'!$AH$80:$AM$80)*'Capital Spending'!N$8*Reserve!$DW$1</f>
        <v>0</v>
      </c>
      <c r="EK72" s="58">
        <f>-SUM('Gross Plant'!$AH72:$AM72)/SUM('Gross Plant'!$AH$80:$AM$80)*'Capital Spending'!O$8*Reserve!$DW$1</f>
        <v>0</v>
      </c>
      <c r="EL72" s="58">
        <f>-SUM('Gross Plant'!$AH72:$AM72)/SUM('Gross Plant'!$AH$80:$AM$80)*'Capital Spending'!P$8*Reserve!$DW$1</f>
        <v>0</v>
      </c>
      <c r="EM72" s="58">
        <f>-SUM('Gross Plant'!$AH72:$AM72)/SUM('Gross Plant'!$AH$80:$AM$80)*'Capital Spending'!Q$8*Reserve!$DW$1</f>
        <v>0</v>
      </c>
      <c r="EN72" s="58">
        <f>-SUM('Gross Plant'!$AH72:$AM72)/SUM('Gross Plant'!$AH$80:$AM$80)*'Capital Spending'!R$8*Reserve!$DW$1</f>
        <v>0</v>
      </c>
      <c r="EO72" s="58">
        <f>-SUM('Gross Plant'!$AH72:$AM72)/SUM('Gross Plant'!$AH$80:$AM$80)*'Capital Spending'!S$8*Reserve!$DW$1</f>
        <v>0</v>
      </c>
      <c r="EP72" s="58">
        <f>-SUM('Gross Plant'!$AH72:$AM72)/SUM('Gross Plant'!$AH$80:$AM$80)*'Capital Spending'!T$8*Reserve!$DW$1</f>
        <v>0</v>
      </c>
      <c r="EQ72" s="58">
        <f>-SUM('Gross Plant'!$AH72:$AM72)/SUM('Gross Plant'!$AH$80:$AM$80)*'Capital Spending'!U$8*Reserve!$DW$1</f>
        <v>0</v>
      </c>
    </row>
    <row r="73" spans="1:147">
      <c r="A73" s="49">
        <v>39908</v>
      </c>
      <c r="B73" s="32" t="s">
        <v>28</v>
      </c>
      <c r="C73" s="51">
        <f t="shared" si="104"/>
        <v>23087625.996291075</v>
      </c>
      <c r="D73" s="51">
        <f t="shared" si="105"/>
        <v>30357682.711901881</v>
      </c>
      <c r="E73" s="69">
        <f>'[20]Reserve End Balances'!N121</f>
        <v>20201740.41</v>
      </c>
      <c r="F73" s="41">
        <f t="shared" si="106"/>
        <v>20682538.219999999</v>
      </c>
      <c r="G73" s="41">
        <f t="shared" si="107"/>
        <v>21163410.919999998</v>
      </c>
      <c r="H73" s="41">
        <f t="shared" si="108"/>
        <v>21644780.849999998</v>
      </c>
      <c r="I73" s="41">
        <f t="shared" si="109"/>
        <v>22126391.579999998</v>
      </c>
      <c r="J73" s="41">
        <f t="shared" si="110"/>
        <v>22606506.689999998</v>
      </c>
      <c r="K73" s="41">
        <f t="shared" si="111"/>
        <v>23087176.879999999</v>
      </c>
      <c r="L73" s="41">
        <f t="shared" si="112"/>
        <v>23567594.540158331</v>
      </c>
      <c r="M73" s="41">
        <f t="shared" si="113"/>
        <v>24048521.160082489</v>
      </c>
      <c r="N73" s="41">
        <f t="shared" si="114"/>
        <v>24529794.671971243</v>
      </c>
      <c r="O73" s="41">
        <f t="shared" si="115"/>
        <v>25011252.397133857</v>
      </c>
      <c r="P73" s="41">
        <f t="shared" si="116"/>
        <v>25493348.037967093</v>
      </c>
      <c r="Q73" s="41">
        <f t="shared" si="117"/>
        <v>25976081.594470952</v>
      </c>
      <c r="R73" s="41">
        <f t="shared" si="118"/>
        <v>26459453.066645436</v>
      </c>
      <c r="S73" s="41">
        <f t="shared" si="119"/>
        <v>26943462.454490542</v>
      </c>
      <c r="T73" s="41">
        <f t="shared" si="120"/>
        <v>27428109.758006275</v>
      </c>
      <c r="U73" s="41">
        <f t="shared" si="121"/>
        <v>27914032.892863255</v>
      </c>
      <c r="V73" s="41">
        <f t="shared" si="122"/>
        <v>28400593.943390857</v>
      </c>
      <c r="W73" s="41">
        <f t="shared" si="123"/>
        <v>28887792.909589086</v>
      </c>
      <c r="X73" s="41">
        <f t="shared" si="124"/>
        <v>29375629.791457936</v>
      </c>
      <c r="Y73" s="41">
        <f t="shared" si="125"/>
        <v>29864104.588997412</v>
      </c>
      <c r="Z73" s="41">
        <f t="shared" si="126"/>
        <v>30353217.302207511</v>
      </c>
      <c r="AA73" s="41">
        <f t="shared" si="127"/>
        <v>30842967.931088235</v>
      </c>
      <c r="AB73" s="41">
        <f t="shared" si="128"/>
        <v>31333356.475639582</v>
      </c>
      <c r="AC73" s="41">
        <f t="shared" si="129"/>
        <v>31824382.935861554</v>
      </c>
      <c r="AD73" s="41">
        <f t="shared" si="130"/>
        <v>32316047.311754148</v>
      </c>
      <c r="AE73" s="41">
        <f t="shared" si="131"/>
        <v>32808349.603317369</v>
      </c>
      <c r="AF73" s="41">
        <f t="shared" si="132"/>
        <v>33301289.810551211</v>
      </c>
      <c r="AG73" s="23">
        <f t="shared" si="133"/>
        <v>30357683</v>
      </c>
      <c r="AH73" s="80">
        <f>'[25]KY Depreciation Rates_03-2'!$G64</f>
        <v>6.5199999999999994E-2</v>
      </c>
      <c r="AI73" s="80">
        <f>'[25]KY Depreciation Rates_03-2'!$G64</f>
        <v>6.5199999999999994E-2</v>
      </c>
      <c r="AJ73" s="31">
        <f>'[20]Additions (Asset and Reserve)'!AA121</f>
        <v>480797.81</v>
      </c>
      <c r="AK73" s="31">
        <f>'[20]Additions (Asset and Reserve)'!AB121</f>
        <v>480872.7</v>
      </c>
      <c r="AL73" s="31">
        <f>'[20]Additions (Asset and Reserve)'!AC121</f>
        <v>481369.93</v>
      </c>
      <c r="AM73" s="31">
        <f>'[20]Additions (Asset and Reserve)'!AD121</f>
        <v>481610.73</v>
      </c>
      <c r="AN73" s="31">
        <f>'[20]Additions (Asset and Reserve)'!AE121</f>
        <v>480115.11</v>
      </c>
      <c r="AO73" s="31">
        <f>'[20]Additions (Asset and Reserve)'!AF121</f>
        <v>480670.19</v>
      </c>
      <c r="AP73" s="43">
        <f>IF('Net Plant'!I73&gt;0,'Gross Plant'!K73*$AH73/12,0)</f>
        <v>480417.66015833331</v>
      </c>
      <c r="AQ73" s="43">
        <f>IF('Net Plant'!J73&gt;0,'Gross Plant'!L73*$AH73/12,0)</f>
        <v>480926.61992415664</v>
      </c>
      <c r="AR73" s="43">
        <f>IF('Net Plant'!K73&gt;0,'Gross Plant'!M73*$AH73/12,0)</f>
        <v>481273.51188875252</v>
      </c>
      <c r="AS73" s="43">
        <f>IF('Net Plant'!L73&gt;0,'Gross Plant'!N73*$AH73/12,0)</f>
        <v>481457.72516261227</v>
      </c>
      <c r="AT73" s="43">
        <f>IF('Net Plant'!M73&gt;0,'Gross Plant'!O73*$AH73/12,0)</f>
        <v>482095.64083323628</v>
      </c>
      <c r="AU73" s="43">
        <f>IF('Net Plant'!N73&gt;0,'Gross Plant'!P73*$AH73/12,0)</f>
        <v>482733.55650386022</v>
      </c>
      <c r="AV73" s="43">
        <f>IF('Net Plant'!O73&gt;0,'Gross Plant'!Q73*$AH73/12,0)</f>
        <v>483371.47217448422</v>
      </c>
      <c r="AW73" s="43">
        <f>IF('Net Plant'!P73&gt;0,'Gross Plant'!R73*$AH73/12,0)</f>
        <v>484009.38784510811</v>
      </c>
      <c r="AX73" s="43">
        <f>IF('Net Plant'!Q73&gt;0,'Gross Plant'!S73*$AH73/12,0)</f>
        <v>484647.30351573211</v>
      </c>
      <c r="AY73" s="43">
        <f>IF('Net Plant'!R73&gt;0,'Gross Plant'!U73*$AI73/12,0)</f>
        <v>485923.13485698006</v>
      </c>
      <c r="AZ73" s="43">
        <f>IF('Net Plant'!S73&gt;0,'Gross Plant'!V73*$AI73/12,0)</f>
        <v>486561.05052760406</v>
      </c>
      <c r="BA73" s="43">
        <f>IF('Net Plant'!T73&gt;0,'Gross Plant'!W73*$AI73/12,0)</f>
        <v>487198.96619822801</v>
      </c>
      <c r="BB73" s="43">
        <f>IF('Net Plant'!U73&gt;0,'Gross Plant'!X73*$AI73/12,0)</f>
        <v>487836.88186885201</v>
      </c>
      <c r="BC73" s="43">
        <f>IF('Net Plant'!V73&gt;0,'Gross Plant'!Y73*$AI73/12,0)</f>
        <v>488474.79753947601</v>
      </c>
      <c r="BD73" s="43">
        <f>IF('Net Plant'!W73&gt;0,'Gross Plant'!Z73*$AI73/12,0)</f>
        <v>489112.7132100999</v>
      </c>
      <c r="BE73" s="43">
        <f>IF('Net Plant'!X73&gt;0,'Gross Plant'!AA73*$AI73/12,0)</f>
        <v>489750.6288807239</v>
      </c>
      <c r="BF73" s="43">
        <f>IF('Net Plant'!Y73&gt;0,'Gross Plant'!AB73*$AI73/12,0)</f>
        <v>490388.54455134785</v>
      </c>
      <c r="BG73" s="43">
        <f>IF('Net Plant'!Z73&gt;0,'Gross Plant'!AC73*$AI73/12,0)</f>
        <v>491026.46022197185</v>
      </c>
      <c r="BH73" s="43">
        <f>IF('Net Plant'!AA73&gt;0,'Gross Plant'!AD73*$AI73/12,0)</f>
        <v>491664.3758925958</v>
      </c>
      <c r="BI73" s="43">
        <f>IF('Net Plant'!AB73&gt;0,'Gross Plant'!AE73*$AI73/12,0)</f>
        <v>492302.2915632198</v>
      </c>
      <c r="BJ73" s="43">
        <f>IF('Net Plant'!AC73&gt;0,'Gross Plant'!AF73*$AI73/12,0)</f>
        <v>492940.2072338438</v>
      </c>
      <c r="BK73" s="23">
        <f t="shared" si="134"/>
        <v>5873180.0525449412</v>
      </c>
      <c r="BL73" s="41"/>
      <c r="BM73" s="31">
        <f>'[20]Retires (Asset and Reserve)'!X121</f>
        <v>0</v>
      </c>
      <c r="BN73" s="31">
        <f>'[20]Retires (Asset and Reserve)'!Y121</f>
        <v>0</v>
      </c>
      <c r="BO73" s="31">
        <f>'[20]Retires (Asset and Reserve)'!Z121</f>
        <v>0</v>
      </c>
      <c r="BP73" s="31">
        <f>'[20]Retires (Asset and Reserve)'!AA121</f>
        <v>0</v>
      </c>
      <c r="BQ73" s="31">
        <f>'[20]Retires (Asset and Reserve)'!AB121</f>
        <v>0</v>
      </c>
      <c r="BR73" s="31">
        <f>'[20]Retires (Asset and Reserve)'!AC121</f>
        <v>0</v>
      </c>
      <c r="BS73" s="31">
        <f>'Gross Plant'!BQ73</f>
        <v>0</v>
      </c>
      <c r="BT73" s="41">
        <f>'Gross Plant'!BR73</f>
        <v>0</v>
      </c>
      <c r="BU73" s="41">
        <f>'Gross Plant'!BS73</f>
        <v>0</v>
      </c>
      <c r="BV73" s="41">
        <f>'Gross Plant'!BT73</f>
        <v>0</v>
      </c>
      <c r="BW73" s="41">
        <f>'Gross Plant'!BU73</f>
        <v>0</v>
      </c>
      <c r="BX73" s="41">
        <f>'Gross Plant'!BV73</f>
        <v>0</v>
      </c>
      <c r="BY73" s="41">
        <f>'Gross Plant'!BW73</f>
        <v>0</v>
      </c>
      <c r="BZ73" s="41">
        <f>'Gross Plant'!BX73</f>
        <v>0</v>
      </c>
      <c r="CA73" s="41">
        <f>'Gross Plant'!BY73</f>
        <v>0</v>
      </c>
      <c r="CB73" s="41">
        <f>'Gross Plant'!BZ73</f>
        <v>0</v>
      </c>
      <c r="CC73" s="41">
        <f>'Gross Plant'!CA73</f>
        <v>0</v>
      </c>
      <c r="CD73" s="41">
        <f>'Gross Plant'!CB73</f>
        <v>0</v>
      </c>
      <c r="CE73" s="41">
        <f>'Gross Plant'!CC73</f>
        <v>0</v>
      </c>
      <c r="CF73" s="41">
        <f>'Gross Plant'!CD73</f>
        <v>0</v>
      </c>
      <c r="CG73" s="41">
        <f>'Gross Plant'!CE73</f>
        <v>0</v>
      </c>
      <c r="CH73" s="41">
        <f>'Gross Plant'!CF73</f>
        <v>0</v>
      </c>
      <c r="CI73" s="41">
        <f>'Gross Plant'!CG73</f>
        <v>0</v>
      </c>
      <c r="CJ73" s="41">
        <f>'Gross Plant'!CH73</f>
        <v>0</v>
      </c>
      <c r="CK73" s="41">
        <f>'Gross Plant'!CI73</f>
        <v>0</v>
      </c>
      <c r="CL73" s="41">
        <f>'Gross Plant'!CJ73</f>
        <v>0</v>
      </c>
      <c r="CM73" s="41">
        <f>'Gross Plant'!CK73</f>
        <v>0</v>
      </c>
      <c r="CN73" s="41"/>
      <c r="CO73" s="31">
        <f>'[20]Transfers (Asset and Reserve)'!Z121</f>
        <v>0</v>
      </c>
      <c r="CP73" s="31">
        <f>'[20]Transfers (Asset and Reserve)'!AA121</f>
        <v>0</v>
      </c>
      <c r="CQ73" s="31">
        <f>'[20]Transfers (Asset and Reserve)'!AB121</f>
        <v>0</v>
      </c>
      <c r="CR73" s="31">
        <f>'[20]Transfers (Asset and Reserve)'!AC121</f>
        <v>0</v>
      </c>
      <c r="CS73" s="31">
        <f>'[20]Transfers (Asset and Reserve)'!AD121</f>
        <v>0</v>
      </c>
      <c r="CT73" s="31">
        <f>'[20]Transfers (Asset and Reserve)'!AE121</f>
        <v>0</v>
      </c>
      <c r="CU73" s="31">
        <v>0</v>
      </c>
      <c r="CV73" s="31">
        <v>0</v>
      </c>
      <c r="CW73" s="31">
        <v>0</v>
      </c>
      <c r="CX73" s="42">
        <v>0</v>
      </c>
      <c r="CY73" s="31">
        <v>0</v>
      </c>
      <c r="CZ73" s="31">
        <v>0</v>
      </c>
      <c r="DA73" s="31">
        <v>0</v>
      </c>
      <c r="DB73" s="31">
        <v>0</v>
      </c>
      <c r="DC73" s="31">
        <v>0</v>
      </c>
      <c r="DD73" s="3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/>
      <c r="DQ73" s="41">
        <f>[20]COR!O121</f>
        <v>0</v>
      </c>
      <c r="DR73" s="41">
        <f>[20]COR!P121</f>
        <v>0</v>
      </c>
      <c r="DS73" s="41">
        <f>[20]COR!Q121</f>
        <v>0</v>
      </c>
      <c r="DT73" s="41">
        <f>[20]COR!R121</f>
        <v>0</v>
      </c>
      <c r="DU73" s="41">
        <f>[20]COR!S121</f>
        <v>0</v>
      </c>
      <c r="DV73" s="41">
        <f>[20]COR!T121</f>
        <v>0</v>
      </c>
      <c r="DW73" s="58">
        <f>SUM('Gross Plant'!$AH73:$AM73)/SUM('Gross Plant'!$AH$80:$AM$80)*DW$80</f>
        <v>0</v>
      </c>
      <c r="DX73" s="58">
        <f>SUM('Gross Plant'!$AH73:$AM73)/SUM('Gross Plant'!$AH$80:$AM$80)*DX$80</f>
        <v>0</v>
      </c>
      <c r="DY73" s="58">
        <f>SUM('Gross Plant'!$AH73:$AM73)/SUM('Gross Plant'!$AH$80:$AM$80)*DY$80</f>
        <v>0</v>
      </c>
      <c r="DZ73" s="58">
        <f>-SUM('Gross Plant'!$AH73:$AM73)/SUM('Gross Plant'!$AH$80:$AM$80)*'Capital Spending'!D$8*Reserve!$DW$1</f>
        <v>0</v>
      </c>
      <c r="EA73" s="58">
        <f>-SUM('Gross Plant'!$AH73:$AM73)/SUM('Gross Plant'!$AH$80:$AM$80)*'Capital Spending'!E$8*Reserve!$DW$1</f>
        <v>0</v>
      </c>
      <c r="EB73" s="58">
        <f>-SUM('Gross Plant'!$AH73:$AM73)/SUM('Gross Plant'!$AH$80:$AM$80)*'Capital Spending'!F$8*Reserve!$DW$1</f>
        <v>0</v>
      </c>
      <c r="EC73" s="58">
        <f>-SUM('Gross Plant'!$AH73:$AM73)/SUM('Gross Plant'!$AH$80:$AM$80)*'Capital Spending'!G$8*Reserve!$DW$1</f>
        <v>0</v>
      </c>
      <c r="ED73" s="58">
        <f>-SUM('Gross Plant'!$AH73:$AM73)/SUM('Gross Plant'!$AH$80:$AM$80)*'Capital Spending'!H$8*Reserve!$DW$1</f>
        <v>0</v>
      </c>
      <c r="EE73" s="58">
        <f>-SUM('Gross Plant'!$AH73:$AM73)/SUM('Gross Plant'!$AH$80:$AM$80)*'Capital Spending'!I$8*Reserve!$DW$1</f>
        <v>0</v>
      </c>
      <c r="EF73" s="58">
        <f>-SUM('Gross Plant'!$AH73:$AM73)/SUM('Gross Plant'!$AH$80:$AM$80)*'Capital Spending'!J$8*Reserve!$DW$1</f>
        <v>0</v>
      </c>
      <c r="EG73" s="58">
        <f>-SUM('Gross Plant'!$AH73:$AM73)/SUM('Gross Plant'!$AH$80:$AM$80)*'Capital Spending'!K$8*Reserve!$DW$1</f>
        <v>0</v>
      </c>
      <c r="EH73" s="58">
        <f>-SUM('Gross Plant'!$AH73:$AM73)/SUM('Gross Plant'!$AH$80:$AM$80)*'Capital Spending'!L$8*Reserve!$DW$1</f>
        <v>0</v>
      </c>
      <c r="EI73" s="58">
        <f>-SUM('Gross Plant'!$AH73:$AM73)/SUM('Gross Plant'!$AH$80:$AM$80)*'Capital Spending'!M$8*Reserve!$DW$1</f>
        <v>0</v>
      </c>
      <c r="EJ73" s="58">
        <f>-SUM('Gross Plant'!$AH73:$AM73)/SUM('Gross Plant'!$AH$80:$AM$80)*'Capital Spending'!N$8*Reserve!$DW$1</f>
        <v>0</v>
      </c>
      <c r="EK73" s="58">
        <f>-SUM('Gross Plant'!$AH73:$AM73)/SUM('Gross Plant'!$AH$80:$AM$80)*'Capital Spending'!O$8*Reserve!$DW$1</f>
        <v>0</v>
      </c>
      <c r="EL73" s="58">
        <f>-SUM('Gross Plant'!$AH73:$AM73)/SUM('Gross Plant'!$AH$80:$AM$80)*'Capital Spending'!P$8*Reserve!$DW$1</f>
        <v>0</v>
      </c>
      <c r="EM73" s="58">
        <f>-SUM('Gross Plant'!$AH73:$AM73)/SUM('Gross Plant'!$AH$80:$AM$80)*'Capital Spending'!Q$8*Reserve!$DW$1</f>
        <v>0</v>
      </c>
      <c r="EN73" s="58">
        <f>-SUM('Gross Plant'!$AH73:$AM73)/SUM('Gross Plant'!$AH$80:$AM$80)*'Capital Spending'!R$8*Reserve!$DW$1</f>
        <v>0</v>
      </c>
      <c r="EO73" s="58">
        <f>-SUM('Gross Plant'!$AH73:$AM73)/SUM('Gross Plant'!$AH$80:$AM$80)*'Capital Spending'!S$8*Reserve!$DW$1</f>
        <v>0</v>
      </c>
      <c r="EP73" s="58">
        <f>-SUM('Gross Plant'!$AH73:$AM73)/SUM('Gross Plant'!$AH$80:$AM$80)*'Capital Spending'!T$8*Reserve!$DW$1</f>
        <v>0</v>
      </c>
      <c r="EQ73" s="58">
        <f>-SUM('Gross Plant'!$AH73:$AM73)/SUM('Gross Plant'!$AH$80:$AM$80)*'Capital Spending'!U$8*Reserve!$DW$1</f>
        <v>0</v>
      </c>
    </row>
    <row r="74" spans="1:147">
      <c r="A74" s="49">
        <v>39910</v>
      </c>
      <c r="B74" s="32" t="s">
        <v>134</v>
      </c>
      <c r="C74" s="51">
        <f t="shared" si="104"/>
        <v>100449.28092524249</v>
      </c>
      <c r="D74" s="51">
        <f t="shared" si="105"/>
        <v>131374.3138465721</v>
      </c>
      <c r="E74" s="69">
        <f>'[20]Reserve End Balances'!N122</f>
        <v>92415.6</v>
      </c>
      <c r="F74" s="41">
        <f t="shared" si="106"/>
        <v>93688.49</v>
      </c>
      <c r="G74" s="41">
        <f t="shared" si="107"/>
        <v>94961.38</v>
      </c>
      <c r="H74" s="41">
        <f t="shared" si="108"/>
        <v>96234.27</v>
      </c>
      <c r="I74" s="41">
        <f t="shared" si="109"/>
        <v>97507.16</v>
      </c>
      <c r="J74" s="41">
        <f t="shared" si="110"/>
        <v>98780.05</v>
      </c>
      <c r="K74" s="41">
        <f t="shared" si="111"/>
        <v>100214.85</v>
      </c>
      <c r="L74" s="41">
        <f t="shared" si="112"/>
        <v>101558.76285350001</v>
      </c>
      <c r="M74" s="41">
        <f t="shared" si="113"/>
        <v>102989.83119954505</v>
      </c>
      <c r="N74" s="41">
        <f t="shared" si="114"/>
        <v>104480.30215865394</v>
      </c>
      <c r="O74" s="41">
        <f t="shared" si="115"/>
        <v>106002.318241159</v>
      </c>
      <c r="P74" s="41">
        <f t="shared" si="116"/>
        <v>107633.57253502934</v>
      </c>
      <c r="Q74" s="41">
        <f t="shared" si="117"/>
        <v>109374.06504026496</v>
      </c>
      <c r="R74" s="41">
        <f t="shared" si="118"/>
        <v>111223.79575686587</v>
      </c>
      <c r="S74" s="41">
        <f t="shared" si="119"/>
        <v>113182.76468483207</v>
      </c>
      <c r="T74" s="41">
        <f t="shared" si="120"/>
        <v>115250.97182416356</v>
      </c>
      <c r="U74" s="41">
        <f t="shared" si="121"/>
        <v>117537.6553862256</v>
      </c>
      <c r="V74" s="41">
        <f t="shared" si="122"/>
        <v>119933.57715965292</v>
      </c>
      <c r="W74" s="41">
        <f t="shared" si="123"/>
        <v>122438.73714444553</v>
      </c>
      <c r="X74" s="41">
        <f t="shared" si="124"/>
        <v>125053.13534060343</v>
      </c>
      <c r="Y74" s="41">
        <f t="shared" si="125"/>
        <v>127776.77174812662</v>
      </c>
      <c r="Z74" s="41">
        <f t="shared" si="126"/>
        <v>130609.64636701508</v>
      </c>
      <c r="AA74" s="41">
        <f t="shared" si="127"/>
        <v>133551.75919726884</v>
      </c>
      <c r="AB74" s="41">
        <f t="shared" si="128"/>
        <v>136603.11023888786</v>
      </c>
      <c r="AC74" s="41">
        <f t="shared" si="129"/>
        <v>139763.69949187219</v>
      </c>
      <c r="AD74" s="41">
        <f t="shared" si="130"/>
        <v>143033.52695622179</v>
      </c>
      <c r="AE74" s="41">
        <f t="shared" si="131"/>
        <v>146412.59263193668</v>
      </c>
      <c r="AF74" s="41">
        <f t="shared" si="132"/>
        <v>149900.89651901685</v>
      </c>
      <c r="AG74" s="23">
        <f t="shared" si="133"/>
        <v>131374</v>
      </c>
      <c r="AH74" s="80">
        <f>'[25]KY Depreciation Rates_03-2'!$G65</f>
        <v>0.13059999999999999</v>
      </c>
      <c r="AI74" s="80">
        <f>'[25]KY Depreciation Rates_03-2'!$G65</f>
        <v>0.13059999999999999</v>
      </c>
      <c r="AJ74" s="31">
        <f>'[20]Additions (Asset and Reserve)'!AA122</f>
        <v>1272.8900000000001</v>
      </c>
      <c r="AK74" s="31">
        <f>'[20]Additions (Asset and Reserve)'!AB122</f>
        <v>1272.8900000000001</v>
      </c>
      <c r="AL74" s="31">
        <f>'[20]Additions (Asset and Reserve)'!AC122</f>
        <v>1272.8900000000001</v>
      </c>
      <c r="AM74" s="31">
        <f>'[20]Additions (Asset and Reserve)'!AD122</f>
        <v>1272.8900000000001</v>
      </c>
      <c r="AN74" s="31">
        <f>'[20]Additions (Asset and Reserve)'!AE122</f>
        <v>1272.8900000000001</v>
      </c>
      <c r="AO74" s="31">
        <f>'[20]Additions (Asset and Reserve)'!AF122</f>
        <v>1434.8</v>
      </c>
      <c r="AP74" s="43">
        <f>IF('Net Plant'!I74&gt;0,'Gross Plant'!K74*$AH74/12,0)</f>
        <v>1343.9128535</v>
      </c>
      <c r="AQ74" s="43">
        <f>IF('Net Plant'!J74&gt;0,'Gross Plant'!L74*$AH74/12,0)</f>
        <v>1431.0683460450407</v>
      </c>
      <c r="AR74" s="43">
        <f>IF('Net Plant'!K74&gt;0,'Gross Plant'!M74*$AH74/12,0)</f>
        <v>1490.4709591088956</v>
      </c>
      <c r="AS74" s="43">
        <f>IF('Net Plant'!L74&gt;0,'Gross Plant'!N74*$AH74/12,0)</f>
        <v>1522.0160825050568</v>
      </c>
      <c r="AT74" s="43">
        <f>IF('Net Plant'!M74&gt;0,'Gross Plant'!O74*$AH74/12,0)</f>
        <v>1631.2542938703411</v>
      </c>
      <c r="AU74" s="43">
        <f>IF('Net Plant'!N74&gt;0,'Gross Plant'!P74*$AH74/12,0)</f>
        <v>1740.4925052356255</v>
      </c>
      <c r="AV74" s="43">
        <f>IF('Net Plant'!O74&gt;0,'Gross Plant'!Q74*$AH74/12,0)</f>
        <v>1849.7307166009098</v>
      </c>
      <c r="AW74" s="43">
        <f>IF('Net Plant'!P74&gt;0,'Gross Plant'!R74*$AH74/12,0)</f>
        <v>1958.9689279661943</v>
      </c>
      <c r="AX74" s="43">
        <f>IF('Net Plant'!Q74&gt;0,'Gross Plant'!S74*$AH74/12,0)</f>
        <v>2068.2071393314786</v>
      </c>
      <c r="AY74" s="43">
        <f>IF('Net Plant'!R74&gt;0,'Gross Plant'!U74*$AI74/12,0)</f>
        <v>2286.6835620620473</v>
      </c>
      <c r="AZ74" s="43">
        <f>IF('Net Plant'!S74&gt;0,'Gross Plant'!V74*$AI74/12,0)</f>
        <v>2395.9217734273316</v>
      </c>
      <c r="BA74" s="43">
        <f>IF('Net Plant'!T74&gt;0,'Gross Plant'!W74*$AI74/12,0)</f>
        <v>2505.1599847926159</v>
      </c>
      <c r="BB74" s="43">
        <f>IF('Net Plant'!U74&gt;0,'Gross Plant'!X74*$AI74/12,0)</f>
        <v>2614.3981961579002</v>
      </c>
      <c r="BC74" s="43">
        <f>IF('Net Plant'!V74&gt;0,'Gross Plant'!Y74*$AI74/12,0)</f>
        <v>2723.6364075231845</v>
      </c>
      <c r="BD74" s="43">
        <f>IF('Net Plant'!W74&gt;0,'Gross Plant'!Z74*$AI74/12,0)</f>
        <v>2832.8746188884688</v>
      </c>
      <c r="BE74" s="43">
        <f>IF('Net Plant'!X74&gt;0,'Gross Plant'!AA74*$AI74/12,0)</f>
        <v>2942.1128302537531</v>
      </c>
      <c r="BF74" s="43">
        <f>IF('Net Plant'!Y74&gt;0,'Gross Plant'!AB74*$AI74/12,0)</f>
        <v>3051.351041619037</v>
      </c>
      <c r="BG74" s="43">
        <f>IF('Net Plant'!Z74&gt;0,'Gross Plant'!AC74*$AI74/12,0)</f>
        <v>3160.5892529843209</v>
      </c>
      <c r="BH74" s="43">
        <f>IF('Net Plant'!AA74&gt;0,'Gross Plant'!AD74*$AI74/12,0)</f>
        <v>3269.8274643496047</v>
      </c>
      <c r="BI74" s="43">
        <f>IF('Net Plant'!AB74&gt;0,'Gross Plant'!AE74*$AI74/12,0)</f>
        <v>3379.0656757148895</v>
      </c>
      <c r="BJ74" s="43">
        <f>IF('Net Plant'!AC74&gt;0,'Gross Plant'!AF74*$AI74/12,0)</f>
        <v>3488.3038870801734</v>
      </c>
      <c r="BK74" s="23">
        <f t="shared" si="134"/>
        <v>34649.924694853325</v>
      </c>
      <c r="BL74" s="41"/>
      <c r="BM74" s="31">
        <f>'[20]Retires (Asset and Reserve)'!X122</f>
        <v>0</v>
      </c>
      <c r="BN74" s="31">
        <f>'[20]Retires (Asset and Reserve)'!Y122</f>
        <v>0</v>
      </c>
      <c r="BO74" s="31">
        <f>'[20]Retires (Asset and Reserve)'!Z122</f>
        <v>0</v>
      </c>
      <c r="BP74" s="31">
        <f>'[20]Retires (Asset and Reserve)'!AA122</f>
        <v>0</v>
      </c>
      <c r="BQ74" s="31">
        <f>'[20]Retires (Asset and Reserve)'!AB122</f>
        <v>0</v>
      </c>
      <c r="BR74" s="31">
        <f>'[20]Retires (Asset and Reserve)'!AC122</f>
        <v>0</v>
      </c>
      <c r="BS74" s="31">
        <f>'Gross Plant'!BQ74</f>
        <v>0</v>
      </c>
      <c r="BT74" s="41">
        <f>'Gross Plant'!BR74</f>
        <v>0</v>
      </c>
      <c r="BU74" s="41">
        <f>'Gross Plant'!BS74</f>
        <v>0</v>
      </c>
      <c r="BV74" s="41">
        <f>'Gross Plant'!BT74</f>
        <v>0</v>
      </c>
      <c r="BW74" s="41">
        <f>'Gross Plant'!BU74</f>
        <v>0</v>
      </c>
      <c r="BX74" s="41">
        <f>'Gross Plant'!BV74</f>
        <v>0</v>
      </c>
      <c r="BY74" s="41">
        <f>'Gross Plant'!BW74</f>
        <v>0</v>
      </c>
      <c r="BZ74" s="41">
        <f>'Gross Plant'!BX74</f>
        <v>0</v>
      </c>
      <c r="CA74" s="41">
        <f>'Gross Plant'!BY74</f>
        <v>0</v>
      </c>
      <c r="CB74" s="41">
        <f>'Gross Plant'!BZ74</f>
        <v>0</v>
      </c>
      <c r="CC74" s="41">
        <f>'Gross Plant'!CA74</f>
        <v>0</v>
      </c>
      <c r="CD74" s="41">
        <f>'Gross Plant'!CB74</f>
        <v>0</v>
      </c>
      <c r="CE74" s="41">
        <f>'Gross Plant'!CC74</f>
        <v>0</v>
      </c>
      <c r="CF74" s="41">
        <f>'Gross Plant'!CD74</f>
        <v>0</v>
      </c>
      <c r="CG74" s="41">
        <f>'Gross Plant'!CE74</f>
        <v>0</v>
      </c>
      <c r="CH74" s="41">
        <f>'Gross Plant'!CF74</f>
        <v>0</v>
      </c>
      <c r="CI74" s="41">
        <f>'Gross Plant'!CG74</f>
        <v>0</v>
      </c>
      <c r="CJ74" s="41">
        <f>'Gross Plant'!CH74</f>
        <v>0</v>
      </c>
      <c r="CK74" s="41">
        <f>'Gross Plant'!CI74</f>
        <v>0</v>
      </c>
      <c r="CL74" s="41">
        <f>'Gross Plant'!CJ74</f>
        <v>0</v>
      </c>
      <c r="CM74" s="41">
        <f>'Gross Plant'!CK74</f>
        <v>0</v>
      </c>
      <c r="CN74" s="41"/>
      <c r="CO74" s="31">
        <f>'[20]Transfers (Asset and Reserve)'!Z122</f>
        <v>0</v>
      </c>
      <c r="CP74" s="31">
        <f>'[20]Transfers (Asset and Reserve)'!AA122</f>
        <v>0</v>
      </c>
      <c r="CQ74" s="31">
        <f>'[20]Transfers (Asset and Reserve)'!AB122</f>
        <v>0</v>
      </c>
      <c r="CR74" s="31">
        <f>'[20]Transfers (Asset and Reserve)'!AC122</f>
        <v>0</v>
      </c>
      <c r="CS74" s="31">
        <f>'[20]Transfers (Asset and Reserve)'!AD122</f>
        <v>0</v>
      </c>
      <c r="CT74" s="31">
        <f>'[20]Transfers (Asset and Reserve)'!AE122</f>
        <v>0</v>
      </c>
      <c r="CU74" s="31">
        <v>0</v>
      </c>
      <c r="CV74" s="31">
        <v>0</v>
      </c>
      <c r="CW74" s="31">
        <v>0</v>
      </c>
      <c r="CX74" s="42">
        <v>0</v>
      </c>
      <c r="CY74" s="31">
        <v>0</v>
      </c>
      <c r="CZ74" s="31">
        <v>0</v>
      </c>
      <c r="DA74" s="31">
        <v>0</v>
      </c>
      <c r="DB74" s="31">
        <v>0</v>
      </c>
      <c r="DC74" s="31">
        <v>0</v>
      </c>
      <c r="DD74" s="3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/>
      <c r="DQ74" s="41">
        <f>[20]COR!O122</f>
        <v>0</v>
      </c>
      <c r="DR74" s="41">
        <f>[20]COR!P122</f>
        <v>0</v>
      </c>
      <c r="DS74" s="41">
        <f>[20]COR!Q122</f>
        <v>0</v>
      </c>
      <c r="DT74" s="41">
        <f>[20]COR!R122</f>
        <v>0</v>
      </c>
      <c r="DU74" s="41">
        <f>[20]COR!S122</f>
        <v>0</v>
      </c>
      <c r="DV74" s="41">
        <f>[20]COR!T122</f>
        <v>0</v>
      </c>
      <c r="DW74" s="58">
        <f>SUM('Gross Plant'!$AH74:$AM74)/SUM('Gross Plant'!$AH$80:$AM$80)*DW$80</f>
        <v>0</v>
      </c>
      <c r="DX74" s="58">
        <f>SUM('Gross Plant'!$AH74:$AM74)/SUM('Gross Plant'!$AH$80:$AM$80)*DX$80</f>
        <v>0</v>
      </c>
      <c r="DY74" s="58">
        <f>SUM('Gross Plant'!$AH74:$AM74)/SUM('Gross Plant'!$AH$80:$AM$80)*DY$80</f>
        <v>0</v>
      </c>
      <c r="DZ74" s="58">
        <f>-SUM('Gross Plant'!$AH74:$AM74)/SUM('Gross Plant'!$AH$80:$AM$80)*'Capital Spending'!D$8*Reserve!$DW$1</f>
        <v>0</v>
      </c>
      <c r="EA74" s="58">
        <f>-SUM('Gross Plant'!$AH74:$AM74)/SUM('Gross Plant'!$AH$80:$AM$80)*'Capital Spending'!E$8*Reserve!$DW$1</f>
        <v>0</v>
      </c>
      <c r="EB74" s="58">
        <f>-SUM('Gross Plant'!$AH74:$AM74)/SUM('Gross Plant'!$AH$80:$AM$80)*'Capital Spending'!F$8*Reserve!$DW$1</f>
        <v>0</v>
      </c>
      <c r="EC74" s="58">
        <f>-SUM('Gross Plant'!$AH74:$AM74)/SUM('Gross Plant'!$AH$80:$AM$80)*'Capital Spending'!G$8*Reserve!$DW$1</f>
        <v>0</v>
      </c>
      <c r="ED74" s="58">
        <f>-SUM('Gross Plant'!$AH74:$AM74)/SUM('Gross Plant'!$AH$80:$AM$80)*'Capital Spending'!H$8*Reserve!$DW$1</f>
        <v>0</v>
      </c>
      <c r="EE74" s="58">
        <f>-SUM('Gross Plant'!$AH74:$AM74)/SUM('Gross Plant'!$AH$80:$AM$80)*'Capital Spending'!I$8*Reserve!$DW$1</f>
        <v>0</v>
      </c>
      <c r="EF74" s="58">
        <f>-SUM('Gross Plant'!$AH74:$AM74)/SUM('Gross Plant'!$AH$80:$AM$80)*'Capital Spending'!J$8*Reserve!$DW$1</f>
        <v>0</v>
      </c>
      <c r="EG74" s="58">
        <f>-SUM('Gross Plant'!$AH74:$AM74)/SUM('Gross Plant'!$AH$80:$AM$80)*'Capital Spending'!K$8*Reserve!$DW$1</f>
        <v>0</v>
      </c>
      <c r="EH74" s="58">
        <f>-SUM('Gross Plant'!$AH74:$AM74)/SUM('Gross Plant'!$AH$80:$AM$80)*'Capital Spending'!L$8*Reserve!$DW$1</f>
        <v>0</v>
      </c>
      <c r="EI74" s="58">
        <f>-SUM('Gross Plant'!$AH74:$AM74)/SUM('Gross Plant'!$AH$80:$AM$80)*'Capital Spending'!M$8*Reserve!$DW$1</f>
        <v>0</v>
      </c>
      <c r="EJ74" s="58">
        <f>-SUM('Gross Plant'!$AH74:$AM74)/SUM('Gross Plant'!$AH$80:$AM$80)*'Capital Spending'!N$8*Reserve!$DW$1</f>
        <v>0</v>
      </c>
      <c r="EK74" s="58">
        <f>-SUM('Gross Plant'!$AH74:$AM74)/SUM('Gross Plant'!$AH$80:$AM$80)*'Capital Spending'!O$8*Reserve!$DW$1</f>
        <v>0</v>
      </c>
      <c r="EL74" s="58">
        <f>-SUM('Gross Plant'!$AH74:$AM74)/SUM('Gross Plant'!$AH$80:$AM$80)*'Capital Spending'!P$8*Reserve!$DW$1</f>
        <v>0</v>
      </c>
      <c r="EM74" s="58">
        <f>-SUM('Gross Plant'!$AH74:$AM74)/SUM('Gross Plant'!$AH$80:$AM$80)*'Capital Spending'!Q$8*Reserve!$DW$1</f>
        <v>0</v>
      </c>
      <c r="EN74" s="58">
        <f>-SUM('Gross Plant'!$AH74:$AM74)/SUM('Gross Plant'!$AH$80:$AM$80)*'Capital Spending'!R$8*Reserve!$DW$1</f>
        <v>0</v>
      </c>
      <c r="EO74" s="58">
        <f>-SUM('Gross Plant'!$AH74:$AM74)/SUM('Gross Plant'!$AH$80:$AM$80)*'Capital Spending'!S$8*Reserve!$DW$1</f>
        <v>0</v>
      </c>
      <c r="EP74" s="58">
        <f>-SUM('Gross Plant'!$AH74:$AM74)/SUM('Gross Plant'!$AH$80:$AM$80)*'Capital Spending'!T$8*Reserve!$DW$1</f>
        <v>0</v>
      </c>
      <c r="EQ74" s="58">
        <f>-SUM('Gross Plant'!$AH74:$AM74)/SUM('Gross Plant'!$AH$80:$AM$80)*'Capital Spending'!U$8*Reserve!$DW$1</f>
        <v>0</v>
      </c>
    </row>
    <row r="75" spans="1:147">
      <c r="A75" s="49">
        <v>39916</v>
      </c>
      <c r="B75" s="32" t="s">
        <v>135</v>
      </c>
      <c r="C75" s="51">
        <f t="shared" si="104"/>
        <v>214061.67843198564</v>
      </c>
      <c r="D75" s="51">
        <f t="shared" si="105"/>
        <v>248724.98238468025</v>
      </c>
      <c r="E75" s="69">
        <f>'[20]Reserve End Balances'!N123</f>
        <v>202951.93</v>
      </c>
      <c r="F75" s="41">
        <f t="shared" si="106"/>
        <v>204481</v>
      </c>
      <c r="G75" s="41">
        <f t="shared" si="107"/>
        <v>206010.07</v>
      </c>
      <c r="H75" s="41">
        <f t="shared" si="108"/>
        <v>207539.14</v>
      </c>
      <c r="I75" s="41">
        <f t="shared" si="109"/>
        <v>209068.21000000002</v>
      </c>
      <c r="J75" s="41">
        <f t="shared" si="110"/>
        <v>210624.68000000002</v>
      </c>
      <c r="K75" s="41">
        <f t="shared" si="111"/>
        <v>213859.27000000002</v>
      </c>
      <c r="L75" s="41">
        <f t="shared" si="112"/>
        <v>215972.86154925002</v>
      </c>
      <c r="M75" s="41">
        <f t="shared" si="113"/>
        <v>218111.50331061767</v>
      </c>
      <c r="N75" s="41">
        <f t="shared" si="114"/>
        <v>220267.21855770767</v>
      </c>
      <c r="O75" s="41">
        <f t="shared" si="115"/>
        <v>222432.00049708839</v>
      </c>
      <c r="P75" s="41">
        <f t="shared" si="116"/>
        <v>224628.17965867676</v>
      </c>
      <c r="Q75" s="41">
        <f t="shared" si="117"/>
        <v>226855.75604247276</v>
      </c>
      <c r="R75" s="41">
        <f t="shared" si="118"/>
        <v>229114.72964847641</v>
      </c>
      <c r="S75" s="41">
        <f t="shared" si="119"/>
        <v>231405.10047668772</v>
      </c>
      <c r="T75" s="41">
        <f t="shared" si="120"/>
        <v>233726.86852710665</v>
      </c>
      <c r="U75" s="41">
        <f t="shared" si="121"/>
        <v>236111.43102194089</v>
      </c>
      <c r="V75" s="41">
        <f t="shared" si="122"/>
        <v>238527.39073898277</v>
      </c>
      <c r="W75" s="41">
        <f t="shared" si="123"/>
        <v>240974.74767823229</v>
      </c>
      <c r="X75" s="41">
        <f t="shared" si="124"/>
        <v>243453.50183968944</v>
      </c>
      <c r="Y75" s="41">
        <f t="shared" si="125"/>
        <v>245963.65322335425</v>
      </c>
      <c r="Z75" s="41">
        <f t="shared" si="126"/>
        <v>248505.20182922672</v>
      </c>
      <c r="AA75" s="41">
        <f t="shared" si="127"/>
        <v>251078.14765730681</v>
      </c>
      <c r="AB75" s="41">
        <f t="shared" si="128"/>
        <v>253682.49070759455</v>
      </c>
      <c r="AC75" s="41">
        <f t="shared" si="129"/>
        <v>256318.23098008995</v>
      </c>
      <c r="AD75" s="41">
        <f t="shared" si="130"/>
        <v>258985.36847479298</v>
      </c>
      <c r="AE75" s="41">
        <f t="shared" si="131"/>
        <v>261683.90319170366</v>
      </c>
      <c r="AF75" s="41">
        <f t="shared" si="132"/>
        <v>264413.83513082197</v>
      </c>
      <c r="AG75" s="23">
        <f t="shared" si="133"/>
        <v>248725</v>
      </c>
      <c r="AH75" s="80">
        <f>'[25]KY Depreciation Rates_03-2'!$G66</f>
        <v>0.10489999999999999</v>
      </c>
      <c r="AI75" s="80">
        <f>'[25]KY Depreciation Rates_03-2'!$G66</f>
        <v>0.10489999999999999</v>
      </c>
      <c r="AJ75" s="31">
        <f>'[20]Additions (Asset and Reserve)'!AA123</f>
        <v>1529.07</v>
      </c>
      <c r="AK75" s="31">
        <f>'[20]Additions (Asset and Reserve)'!AB123</f>
        <v>1529.07</v>
      </c>
      <c r="AL75" s="31">
        <f>'[20]Additions (Asset and Reserve)'!AC123</f>
        <v>1529.07</v>
      </c>
      <c r="AM75" s="31">
        <f>'[20]Additions (Asset and Reserve)'!AD123</f>
        <v>1529.07</v>
      </c>
      <c r="AN75" s="31">
        <f>'[20]Additions (Asset and Reserve)'!AE123</f>
        <v>1556.47</v>
      </c>
      <c r="AO75" s="31">
        <f>'[20]Additions (Asset and Reserve)'!AF123</f>
        <v>1625.34</v>
      </c>
      <c r="AP75" s="43">
        <f>IF('Net Plant'!I75&gt;0,'Gross Plant'!K75*$AH75/12,0)</f>
        <v>2113.5915492500003</v>
      </c>
      <c r="AQ75" s="43">
        <f>IF('Net Plant'!J75&gt;0,'Gross Plant'!L75*$AH75/12,0)</f>
        <v>2138.6417613676526</v>
      </c>
      <c r="AR75" s="43">
        <f>IF('Net Plant'!K75&gt;0,'Gross Plant'!M75*$AH75/12,0)</f>
        <v>2155.715247090006</v>
      </c>
      <c r="AS75" s="43">
        <f>IF('Net Plant'!L75&gt;0,'Gross Plant'!N75*$AH75/12,0)</f>
        <v>2164.7819393807185</v>
      </c>
      <c r="AT75" s="43">
        <f>IF('Net Plant'!M75&gt;0,'Gross Plant'!O75*$AH75/12,0)</f>
        <v>2196.1791615883626</v>
      </c>
      <c r="AU75" s="43">
        <f>IF('Net Plant'!N75&gt;0,'Gross Plant'!P75*$AH75/12,0)</f>
        <v>2227.5763837960071</v>
      </c>
      <c r="AV75" s="43">
        <f>IF('Net Plant'!O75&gt;0,'Gross Plant'!Q75*$AH75/12,0)</f>
        <v>2258.9736060036516</v>
      </c>
      <c r="AW75" s="43">
        <f>IF('Net Plant'!P75&gt;0,'Gross Plant'!R75*$AH75/12,0)</f>
        <v>2290.3708282112962</v>
      </c>
      <c r="AX75" s="43">
        <f>IF('Net Plant'!Q75&gt;0,'Gross Plant'!S75*$AH75/12,0)</f>
        <v>2321.7680504189407</v>
      </c>
      <c r="AY75" s="43">
        <f>IF('Net Plant'!R75&gt;0,'Gross Plant'!U75*$AI75/12,0)</f>
        <v>2384.5624948342302</v>
      </c>
      <c r="AZ75" s="43">
        <f>IF('Net Plant'!S75&gt;0,'Gross Plant'!V75*$AI75/12,0)</f>
        <v>2415.9597170418747</v>
      </c>
      <c r="BA75" s="43">
        <f>IF('Net Plant'!T75&gt;0,'Gross Plant'!W75*$AI75/12,0)</f>
        <v>2447.3569392495197</v>
      </c>
      <c r="BB75" s="43">
        <f>IF('Net Plant'!U75&gt;0,'Gross Plant'!X75*$AI75/12,0)</f>
        <v>2478.7541614571642</v>
      </c>
      <c r="BC75" s="43">
        <f>IF('Net Plant'!V75&gt;0,'Gross Plant'!Y75*$AI75/12,0)</f>
        <v>2510.1513836648087</v>
      </c>
      <c r="BD75" s="43">
        <f>IF('Net Plant'!W75&gt;0,'Gross Plant'!Z75*$AI75/12,0)</f>
        <v>2541.5486058724537</v>
      </c>
      <c r="BE75" s="43">
        <f>IF('Net Plant'!X75&gt;0,'Gross Plant'!AA75*$AI75/12,0)</f>
        <v>2572.9458280800982</v>
      </c>
      <c r="BF75" s="43">
        <f>IF('Net Plant'!Y75&gt;0,'Gross Plant'!AB75*$AI75/12,0)</f>
        <v>2604.3430502877432</v>
      </c>
      <c r="BG75" s="43">
        <f>IF('Net Plant'!Z75&gt;0,'Gross Plant'!AC75*$AI75/12,0)</f>
        <v>2635.7402724953877</v>
      </c>
      <c r="BH75" s="43">
        <f>IF('Net Plant'!AA75&gt;0,'Gross Plant'!AD75*$AI75/12,0)</f>
        <v>2667.1374947030322</v>
      </c>
      <c r="BI75" s="43">
        <f>IF('Net Plant'!AB75&gt;0,'Gross Plant'!AE75*$AI75/12,0)</f>
        <v>2698.5347169106772</v>
      </c>
      <c r="BJ75" s="43">
        <f>IF('Net Plant'!AC75&gt;0,'Gross Plant'!AF75*$AI75/12,0)</f>
        <v>2729.9319391183217</v>
      </c>
      <c r="BK75" s="23">
        <f t="shared" si="134"/>
        <v>30686.966603715307</v>
      </c>
      <c r="BL75" s="41"/>
      <c r="BM75" s="31">
        <f>'[20]Retires (Asset and Reserve)'!X123</f>
        <v>0</v>
      </c>
      <c r="BN75" s="31">
        <f>'[20]Retires (Asset and Reserve)'!Y123</f>
        <v>0</v>
      </c>
      <c r="BO75" s="31">
        <f>'[20]Retires (Asset and Reserve)'!Z123</f>
        <v>0</v>
      </c>
      <c r="BP75" s="31">
        <f>'[20]Retires (Asset and Reserve)'!AA123</f>
        <v>0</v>
      </c>
      <c r="BQ75" s="31">
        <f>'[20]Retires (Asset and Reserve)'!AB123</f>
        <v>0</v>
      </c>
      <c r="BR75" s="31">
        <f>'[20]Retires (Asset and Reserve)'!AC123</f>
        <v>0</v>
      </c>
      <c r="BS75" s="31">
        <f>'Gross Plant'!BQ75</f>
        <v>0</v>
      </c>
      <c r="BT75" s="41">
        <f>'Gross Plant'!BR75</f>
        <v>0</v>
      </c>
      <c r="BU75" s="41">
        <f>'Gross Plant'!BS75</f>
        <v>0</v>
      </c>
      <c r="BV75" s="41">
        <f>'Gross Plant'!BT75</f>
        <v>0</v>
      </c>
      <c r="BW75" s="41">
        <f>'Gross Plant'!BU75</f>
        <v>0</v>
      </c>
      <c r="BX75" s="41">
        <f>'Gross Plant'!BV75</f>
        <v>0</v>
      </c>
      <c r="BY75" s="41">
        <f>'Gross Plant'!BW75</f>
        <v>0</v>
      </c>
      <c r="BZ75" s="41">
        <f>'Gross Plant'!BX75</f>
        <v>0</v>
      </c>
      <c r="CA75" s="41">
        <f>'Gross Plant'!BY75</f>
        <v>0</v>
      </c>
      <c r="CB75" s="41">
        <f>'Gross Plant'!BZ75</f>
        <v>0</v>
      </c>
      <c r="CC75" s="41">
        <f>'Gross Plant'!CA75</f>
        <v>0</v>
      </c>
      <c r="CD75" s="41">
        <f>'Gross Plant'!CB75</f>
        <v>0</v>
      </c>
      <c r="CE75" s="41">
        <f>'Gross Plant'!CC75</f>
        <v>0</v>
      </c>
      <c r="CF75" s="41">
        <f>'Gross Plant'!CD75</f>
        <v>0</v>
      </c>
      <c r="CG75" s="41">
        <f>'Gross Plant'!CE75</f>
        <v>0</v>
      </c>
      <c r="CH75" s="41">
        <f>'Gross Plant'!CF75</f>
        <v>0</v>
      </c>
      <c r="CI75" s="41">
        <f>'Gross Plant'!CG75</f>
        <v>0</v>
      </c>
      <c r="CJ75" s="41">
        <f>'Gross Plant'!CH75</f>
        <v>0</v>
      </c>
      <c r="CK75" s="41">
        <f>'Gross Plant'!CI75</f>
        <v>0</v>
      </c>
      <c r="CL75" s="41">
        <f>'Gross Plant'!CJ75</f>
        <v>0</v>
      </c>
      <c r="CM75" s="41">
        <f>'Gross Plant'!CK75</f>
        <v>0</v>
      </c>
      <c r="CN75" s="41"/>
      <c r="CO75" s="31">
        <f>'[20]Transfers (Asset and Reserve)'!Z123</f>
        <v>0</v>
      </c>
      <c r="CP75" s="31">
        <f>'[20]Transfers (Asset and Reserve)'!AA123</f>
        <v>0</v>
      </c>
      <c r="CQ75" s="31">
        <f>'[20]Transfers (Asset and Reserve)'!AB123</f>
        <v>0</v>
      </c>
      <c r="CR75" s="31">
        <f>'[20]Transfers (Asset and Reserve)'!AC123</f>
        <v>0</v>
      </c>
      <c r="CS75" s="31">
        <f>'[20]Transfers (Asset and Reserve)'!AD123</f>
        <v>0</v>
      </c>
      <c r="CT75" s="31">
        <f>'[20]Transfers (Asset and Reserve)'!AE123</f>
        <v>1609.25</v>
      </c>
      <c r="CU75" s="31">
        <v>0</v>
      </c>
      <c r="CV75" s="31">
        <v>0</v>
      </c>
      <c r="CW75" s="31">
        <v>0</v>
      </c>
      <c r="CX75" s="42">
        <v>0</v>
      </c>
      <c r="CY75" s="31">
        <v>0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/>
      <c r="DQ75" s="41">
        <f>[20]COR!O123</f>
        <v>0</v>
      </c>
      <c r="DR75" s="41">
        <f>[20]COR!P123</f>
        <v>0</v>
      </c>
      <c r="DS75" s="41">
        <f>[20]COR!Q123</f>
        <v>0</v>
      </c>
      <c r="DT75" s="41">
        <f>[20]COR!R123</f>
        <v>0</v>
      </c>
      <c r="DU75" s="41">
        <f>[20]COR!S123</f>
        <v>0</v>
      </c>
      <c r="DV75" s="41">
        <f>[20]COR!T123</f>
        <v>0</v>
      </c>
      <c r="DW75" s="58">
        <f>SUM('Gross Plant'!$AH75:$AM75)/SUM('Gross Plant'!$AH$80:$AM$80)*DW$80</f>
        <v>0</v>
      </c>
      <c r="DX75" s="58">
        <f>SUM('Gross Plant'!$AH75:$AM75)/SUM('Gross Plant'!$AH$80:$AM$80)*DX$80</f>
        <v>0</v>
      </c>
      <c r="DY75" s="58">
        <f>SUM('Gross Plant'!$AH75:$AM75)/SUM('Gross Plant'!$AH$80:$AM$80)*DY$80</f>
        <v>0</v>
      </c>
      <c r="DZ75" s="58">
        <f>-SUM('Gross Plant'!$AH75:$AM75)/SUM('Gross Plant'!$AH$80:$AM$80)*'Capital Spending'!D$8*Reserve!$DW$1</f>
        <v>0</v>
      </c>
      <c r="EA75" s="58">
        <f>-SUM('Gross Plant'!$AH75:$AM75)/SUM('Gross Plant'!$AH$80:$AM$80)*'Capital Spending'!E$8*Reserve!$DW$1</f>
        <v>0</v>
      </c>
      <c r="EB75" s="58">
        <f>-SUM('Gross Plant'!$AH75:$AM75)/SUM('Gross Plant'!$AH$80:$AM$80)*'Capital Spending'!F$8*Reserve!$DW$1</f>
        <v>0</v>
      </c>
      <c r="EC75" s="58">
        <f>-SUM('Gross Plant'!$AH75:$AM75)/SUM('Gross Plant'!$AH$80:$AM$80)*'Capital Spending'!G$8*Reserve!$DW$1</f>
        <v>0</v>
      </c>
      <c r="ED75" s="58">
        <f>-SUM('Gross Plant'!$AH75:$AM75)/SUM('Gross Plant'!$AH$80:$AM$80)*'Capital Spending'!H$8*Reserve!$DW$1</f>
        <v>0</v>
      </c>
      <c r="EE75" s="58">
        <f>-SUM('Gross Plant'!$AH75:$AM75)/SUM('Gross Plant'!$AH$80:$AM$80)*'Capital Spending'!I$8*Reserve!$DW$1</f>
        <v>0</v>
      </c>
      <c r="EF75" s="58">
        <f>-SUM('Gross Plant'!$AH75:$AM75)/SUM('Gross Plant'!$AH$80:$AM$80)*'Capital Spending'!J$8*Reserve!$DW$1</f>
        <v>0</v>
      </c>
      <c r="EG75" s="58">
        <f>-SUM('Gross Plant'!$AH75:$AM75)/SUM('Gross Plant'!$AH$80:$AM$80)*'Capital Spending'!K$8*Reserve!$DW$1</f>
        <v>0</v>
      </c>
      <c r="EH75" s="58">
        <f>-SUM('Gross Plant'!$AH75:$AM75)/SUM('Gross Plant'!$AH$80:$AM$80)*'Capital Spending'!L$8*Reserve!$DW$1</f>
        <v>0</v>
      </c>
      <c r="EI75" s="58">
        <f>-SUM('Gross Plant'!$AH75:$AM75)/SUM('Gross Plant'!$AH$80:$AM$80)*'Capital Spending'!M$8*Reserve!$DW$1</f>
        <v>0</v>
      </c>
      <c r="EJ75" s="58">
        <f>-SUM('Gross Plant'!$AH75:$AM75)/SUM('Gross Plant'!$AH$80:$AM$80)*'Capital Spending'!N$8*Reserve!$DW$1</f>
        <v>0</v>
      </c>
      <c r="EK75" s="58">
        <f>-SUM('Gross Plant'!$AH75:$AM75)/SUM('Gross Plant'!$AH$80:$AM$80)*'Capital Spending'!O$8*Reserve!$DW$1</f>
        <v>0</v>
      </c>
      <c r="EL75" s="58">
        <f>-SUM('Gross Plant'!$AH75:$AM75)/SUM('Gross Plant'!$AH$80:$AM$80)*'Capital Spending'!P$8*Reserve!$DW$1</f>
        <v>0</v>
      </c>
      <c r="EM75" s="58">
        <f>-SUM('Gross Plant'!$AH75:$AM75)/SUM('Gross Plant'!$AH$80:$AM$80)*'Capital Spending'!Q$8*Reserve!$DW$1</f>
        <v>0</v>
      </c>
      <c r="EN75" s="58">
        <f>-SUM('Gross Plant'!$AH75:$AM75)/SUM('Gross Plant'!$AH$80:$AM$80)*'Capital Spending'!R$8*Reserve!$DW$1</f>
        <v>0</v>
      </c>
      <c r="EO75" s="58">
        <f>-SUM('Gross Plant'!$AH75:$AM75)/SUM('Gross Plant'!$AH$80:$AM$80)*'Capital Spending'!S$8*Reserve!$DW$1</f>
        <v>0</v>
      </c>
      <c r="EP75" s="58">
        <f>-SUM('Gross Plant'!$AH75:$AM75)/SUM('Gross Plant'!$AH$80:$AM$80)*'Capital Spending'!T$8*Reserve!$DW$1</f>
        <v>0</v>
      </c>
      <c r="EQ75" s="58">
        <f>-SUM('Gross Plant'!$AH75:$AM75)/SUM('Gross Plant'!$AH$80:$AM$80)*'Capital Spending'!U$8*Reserve!$DW$1</f>
        <v>0</v>
      </c>
    </row>
    <row r="76" spans="1:147">
      <c r="A76" s="49">
        <v>39917</v>
      </c>
      <c r="B76" s="32" t="s">
        <v>136</v>
      </c>
      <c r="C76" s="51">
        <f t="shared" si="104"/>
        <v>66208.56340055191</v>
      </c>
      <c r="D76" s="51">
        <f t="shared" si="105"/>
        <v>75561.588721850596</v>
      </c>
      <c r="E76" s="69">
        <f>'[20]Reserve End Balances'!N124</f>
        <v>62782.5</v>
      </c>
      <c r="F76" s="41">
        <f t="shared" si="106"/>
        <v>63337.65</v>
      </c>
      <c r="G76" s="41">
        <f t="shared" si="107"/>
        <v>63904.71</v>
      </c>
      <c r="H76" s="41">
        <f t="shared" si="108"/>
        <v>64471.77</v>
      </c>
      <c r="I76" s="41">
        <f t="shared" si="109"/>
        <v>65038.829999999994</v>
      </c>
      <c r="J76" s="41">
        <f t="shared" si="110"/>
        <v>65614.539999999994</v>
      </c>
      <c r="K76" s="41">
        <f t="shared" si="111"/>
        <v>66190.34</v>
      </c>
      <c r="L76" s="41">
        <f t="shared" si="112"/>
        <v>66764.342084499993</v>
      </c>
      <c r="M76" s="41">
        <f t="shared" si="113"/>
        <v>67344.37504464516</v>
      </c>
      <c r="N76" s="41">
        <f t="shared" si="114"/>
        <v>67928.51847174915</v>
      </c>
      <c r="O76" s="41">
        <f t="shared" si="115"/>
        <v>68514.844718442124</v>
      </c>
      <c r="P76" s="41">
        <f t="shared" si="116"/>
        <v>69108.729892853895</v>
      </c>
      <c r="Q76" s="41">
        <f t="shared" si="117"/>
        <v>69710.173994984478</v>
      </c>
      <c r="R76" s="41">
        <f t="shared" si="118"/>
        <v>70319.177024833873</v>
      </c>
      <c r="S76" s="41">
        <f t="shared" si="119"/>
        <v>70935.738982402079</v>
      </c>
      <c r="T76" s="41">
        <f t="shared" si="120"/>
        <v>71559.859867689083</v>
      </c>
      <c r="U76" s="41">
        <f t="shared" si="121"/>
        <v>72199.098608413711</v>
      </c>
      <c r="V76" s="41">
        <f t="shared" si="122"/>
        <v>72845.896276857136</v>
      </c>
      <c r="W76" s="41">
        <f t="shared" si="123"/>
        <v>73500.252873019374</v>
      </c>
      <c r="X76" s="41">
        <f t="shared" si="124"/>
        <v>74162.168396900423</v>
      </c>
      <c r="Y76" s="41">
        <f t="shared" si="125"/>
        <v>74831.642848500283</v>
      </c>
      <c r="Z76" s="41">
        <f t="shared" si="126"/>
        <v>75508.676227818942</v>
      </c>
      <c r="AA76" s="41">
        <f t="shared" si="127"/>
        <v>76193.268534856412</v>
      </c>
      <c r="AB76" s="41">
        <f t="shared" si="128"/>
        <v>76885.419769612694</v>
      </c>
      <c r="AC76" s="41">
        <f t="shared" si="129"/>
        <v>77585.129932087773</v>
      </c>
      <c r="AD76" s="41">
        <f t="shared" si="130"/>
        <v>78292.399022281665</v>
      </c>
      <c r="AE76" s="41">
        <f t="shared" si="131"/>
        <v>79007.227040194368</v>
      </c>
      <c r="AF76" s="41">
        <f t="shared" si="132"/>
        <v>79729.613985825883</v>
      </c>
      <c r="AG76" s="23">
        <f t="shared" si="133"/>
        <v>75562</v>
      </c>
      <c r="AH76" s="80">
        <f>'[25]KY Depreciation Rates_03-2'!$G67</f>
        <v>6.6299999999999998E-2</v>
      </c>
      <c r="AI76" s="80">
        <f>'[25]KY Depreciation Rates_03-2'!$G67</f>
        <v>6.6299999999999998E-2</v>
      </c>
      <c r="AJ76" s="31">
        <f>'[20]Additions (Asset and Reserve)'!AA124</f>
        <v>555.15</v>
      </c>
      <c r="AK76" s="31">
        <f>'[20]Additions (Asset and Reserve)'!AB124</f>
        <v>567.05999999999995</v>
      </c>
      <c r="AL76" s="31">
        <f>'[20]Additions (Asset and Reserve)'!AC124</f>
        <v>567.05999999999995</v>
      </c>
      <c r="AM76" s="31">
        <f>'[20]Additions (Asset and Reserve)'!AD124</f>
        <v>567.05999999999995</v>
      </c>
      <c r="AN76" s="31">
        <f>'[20]Additions (Asset and Reserve)'!AE124</f>
        <v>575.71</v>
      </c>
      <c r="AO76" s="31">
        <f>'[20]Additions (Asset and Reserve)'!AF124</f>
        <v>575.79999999999995</v>
      </c>
      <c r="AP76" s="43">
        <f>IF('Net Plant'!I76&gt;0,'Gross Plant'!K76*$AH76/12,0)</f>
        <v>574.00208450000002</v>
      </c>
      <c r="AQ76" s="43">
        <f>IF('Net Plant'!J76&gt;0,'Gross Plant'!L76*$AH76/12,0)</f>
        <v>580.03296014517207</v>
      </c>
      <c r="AR76" s="43">
        <f>IF('Net Plant'!K76&gt;0,'Gross Plant'!M76*$AH76/12,0)</f>
        <v>584.14342710399569</v>
      </c>
      <c r="AS76" s="43">
        <f>IF('Net Plant'!L76&gt;0,'Gross Plant'!N76*$AH76/12,0)</f>
        <v>586.3262466929682</v>
      </c>
      <c r="AT76" s="43">
        <f>IF('Net Plant'!M76&gt;0,'Gross Plant'!O76*$AH76/12,0)</f>
        <v>593.88517441177601</v>
      </c>
      <c r="AU76" s="43">
        <f>IF('Net Plant'!N76&gt;0,'Gross Plant'!P76*$AH76/12,0)</f>
        <v>601.44410213058381</v>
      </c>
      <c r="AV76" s="43">
        <f>IF('Net Plant'!O76&gt;0,'Gross Plant'!Q76*$AH76/12,0)</f>
        <v>609.00302984939162</v>
      </c>
      <c r="AW76" s="43">
        <f>IF('Net Plant'!P76&gt;0,'Gross Plant'!R76*$AH76/12,0)</f>
        <v>616.56195756819943</v>
      </c>
      <c r="AX76" s="43">
        <f>IF('Net Plant'!Q76&gt;0,'Gross Plant'!S76*$AH76/12,0)</f>
        <v>624.12088528700713</v>
      </c>
      <c r="AY76" s="43">
        <f>IF('Net Plant'!R76&gt;0,'Gross Plant'!U76*$AI76/12,0)</f>
        <v>639.23874072462274</v>
      </c>
      <c r="AZ76" s="43">
        <f>IF('Net Plant'!S76&gt;0,'Gross Plant'!V76*$AI76/12,0)</f>
        <v>646.79766844343055</v>
      </c>
      <c r="BA76" s="43">
        <f>IF('Net Plant'!T76&gt;0,'Gross Plant'!W76*$AI76/12,0)</f>
        <v>654.35659616223836</v>
      </c>
      <c r="BB76" s="43">
        <f>IF('Net Plant'!U76&gt;0,'Gross Plant'!X76*$AI76/12,0)</f>
        <v>661.91552388104617</v>
      </c>
      <c r="BC76" s="43">
        <f>IF('Net Plant'!V76&gt;0,'Gross Plant'!Y76*$AI76/12,0)</f>
        <v>669.47445159985398</v>
      </c>
      <c r="BD76" s="43">
        <f>IF('Net Plant'!W76&gt;0,'Gross Plant'!Z76*$AI76/12,0)</f>
        <v>677.03337931866179</v>
      </c>
      <c r="BE76" s="43">
        <f>IF('Net Plant'!X76&gt;0,'Gross Plant'!AA76*$AI76/12,0)</f>
        <v>684.5923070374696</v>
      </c>
      <c r="BF76" s="43">
        <f>IF('Net Plant'!Y76&gt;0,'Gross Plant'!AB76*$AI76/12,0)</f>
        <v>692.1512347562774</v>
      </c>
      <c r="BG76" s="43">
        <f>IF('Net Plant'!Z76&gt;0,'Gross Plant'!AC76*$AI76/12,0)</f>
        <v>699.71016247508521</v>
      </c>
      <c r="BH76" s="43">
        <f>IF('Net Plant'!AA76&gt;0,'Gross Plant'!AD76*$AI76/12,0)</f>
        <v>707.26909019389302</v>
      </c>
      <c r="BI76" s="43">
        <f>IF('Net Plant'!AB76&gt;0,'Gross Plant'!AE76*$AI76/12,0)</f>
        <v>714.82801791270083</v>
      </c>
      <c r="BJ76" s="43">
        <f>IF('Net Plant'!AC76&gt;0,'Gross Plant'!AF76*$AI76/12,0)</f>
        <v>722.38694563150864</v>
      </c>
      <c r="BK76" s="23">
        <f t="shared" si="134"/>
        <v>8169.7541181367878</v>
      </c>
      <c r="BL76" s="41"/>
      <c r="BM76" s="31">
        <f>'[20]Retires (Asset and Reserve)'!X124</f>
        <v>0</v>
      </c>
      <c r="BN76" s="31">
        <f>'[20]Retires (Asset and Reserve)'!Y124</f>
        <v>0</v>
      </c>
      <c r="BO76" s="31">
        <f>'[20]Retires (Asset and Reserve)'!Z124</f>
        <v>0</v>
      </c>
      <c r="BP76" s="31">
        <f>'[20]Retires (Asset and Reserve)'!AA124</f>
        <v>0</v>
      </c>
      <c r="BQ76" s="31">
        <f>'[20]Retires (Asset and Reserve)'!AB124</f>
        <v>0</v>
      </c>
      <c r="BR76" s="31">
        <f>'[20]Retires (Asset and Reserve)'!AC124</f>
        <v>0</v>
      </c>
      <c r="BS76" s="31">
        <f>'Gross Plant'!BQ76</f>
        <v>0</v>
      </c>
      <c r="BT76" s="41">
        <f>'Gross Plant'!BR76</f>
        <v>0</v>
      </c>
      <c r="BU76" s="41">
        <f>'Gross Plant'!BS76</f>
        <v>0</v>
      </c>
      <c r="BV76" s="41">
        <f>'Gross Plant'!BT76</f>
        <v>0</v>
      </c>
      <c r="BW76" s="41">
        <f>'Gross Plant'!BU76</f>
        <v>0</v>
      </c>
      <c r="BX76" s="41">
        <f>'Gross Plant'!BV76</f>
        <v>0</v>
      </c>
      <c r="BY76" s="41">
        <f>'Gross Plant'!BW76</f>
        <v>0</v>
      </c>
      <c r="BZ76" s="41">
        <f>'Gross Plant'!BX76</f>
        <v>0</v>
      </c>
      <c r="CA76" s="41">
        <f>'Gross Plant'!BY76</f>
        <v>0</v>
      </c>
      <c r="CB76" s="41">
        <f>'Gross Plant'!BZ76</f>
        <v>0</v>
      </c>
      <c r="CC76" s="41">
        <f>'Gross Plant'!CA76</f>
        <v>0</v>
      </c>
      <c r="CD76" s="41">
        <f>'Gross Plant'!CB76</f>
        <v>0</v>
      </c>
      <c r="CE76" s="41">
        <f>'Gross Plant'!CC76</f>
        <v>0</v>
      </c>
      <c r="CF76" s="41">
        <f>'Gross Plant'!CD76</f>
        <v>0</v>
      </c>
      <c r="CG76" s="41">
        <f>'Gross Plant'!CE76</f>
        <v>0</v>
      </c>
      <c r="CH76" s="41">
        <f>'Gross Plant'!CF76</f>
        <v>0</v>
      </c>
      <c r="CI76" s="41">
        <f>'Gross Plant'!CG76</f>
        <v>0</v>
      </c>
      <c r="CJ76" s="41">
        <f>'Gross Plant'!CH76</f>
        <v>0</v>
      </c>
      <c r="CK76" s="41">
        <f>'Gross Plant'!CI76</f>
        <v>0</v>
      </c>
      <c r="CL76" s="41">
        <f>'Gross Plant'!CJ76</f>
        <v>0</v>
      </c>
      <c r="CM76" s="41">
        <f>'Gross Plant'!CK76</f>
        <v>0</v>
      </c>
      <c r="CN76" s="41"/>
      <c r="CO76" s="31">
        <f>'[20]Transfers (Asset and Reserve)'!Z124</f>
        <v>0</v>
      </c>
      <c r="CP76" s="31">
        <f>'[20]Transfers (Asset and Reserve)'!AA124</f>
        <v>0</v>
      </c>
      <c r="CQ76" s="31">
        <f>'[20]Transfers (Asset and Reserve)'!AB124</f>
        <v>0</v>
      </c>
      <c r="CR76" s="31">
        <f>'[20]Transfers (Asset and Reserve)'!AC124</f>
        <v>0</v>
      </c>
      <c r="CS76" s="31">
        <f>'[20]Transfers (Asset and Reserve)'!AD124</f>
        <v>0</v>
      </c>
      <c r="CT76" s="31">
        <f>'[20]Transfers (Asset and Reserve)'!AE124</f>
        <v>0</v>
      </c>
      <c r="CU76" s="31">
        <v>0</v>
      </c>
      <c r="CV76" s="31">
        <v>0</v>
      </c>
      <c r="CW76" s="31">
        <v>0</v>
      </c>
      <c r="CX76" s="42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0</v>
      </c>
      <c r="DM76" s="41">
        <v>0</v>
      </c>
      <c r="DN76" s="41">
        <v>0</v>
      </c>
      <c r="DO76" s="41">
        <v>0</v>
      </c>
      <c r="DP76" s="41"/>
      <c r="DQ76" s="41">
        <f>[20]COR!O124</f>
        <v>0</v>
      </c>
      <c r="DR76" s="41">
        <f>[20]COR!P124</f>
        <v>0</v>
      </c>
      <c r="DS76" s="41">
        <f>[20]COR!Q124</f>
        <v>0</v>
      </c>
      <c r="DT76" s="41">
        <f>[20]COR!R124</f>
        <v>0</v>
      </c>
      <c r="DU76" s="41">
        <f>[20]COR!S124</f>
        <v>0</v>
      </c>
      <c r="DV76" s="41">
        <f>[20]COR!T124</f>
        <v>0</v>
      </c>
      <c r="DW76" s="58">
        <f>SUM('Gross Plant'!$AH76:$AM76)/SUM('Gross Plant'!$AH$80:$AM$80)*DW$80</f>
        <v>0</v>
      </c>
      <c r="DX76" s="58">
        <f>SUM('Gross Plant'!$AH76:$AM76)/SUM('Gross Plant'!$AH$80:$AM$80)*DX$80</f>
        <v>0</v>
      </c>
      <c r="DY76" s="58">
        <f>SUM('Gross Plant'!$AH76:$AM76)/SUM('Gross Plant'!$AH$80:$AM$80)*DY$80</f>
        <v>0</v>
      </c>
      <c r="DZ76" s="58">
        <f>-SUM('Gross Plant'!$AH76:$AM76)/SUM('Gross Plant'!$AH$80:$AM$80)*'Capital Spending'!D$8*Reserve!$DW$1</f>
        <v>0</v>
      </c>
      <c r="EA76" s="58">
        <f>-SUM('Gross Plant'!$AH76:$AM76)/SUM('Gross Plant'!$AH$80:$AM$80)*'Capital Spending'!E$8*Reserve!$DW$1</f>
        <v>0</v>
      </c>
      <c r="EB76" s="58">
        <f>-SUM('Gross Plant'!$AH76:$AM76)/SUM('Gross Plant'!$AH$80:$AM$80)*'Capital Spending'!F$8*Reserve!$DW$1</f>
        <v>0</v>
      </c>
      <c r="EC76" s="58">
        <f>-SUM('Gross Plant'!$AH76:$AM76)/SUM('Gross Plant'!$AH$80:$AM$80)*'Capital Spending'!G$8*Reserve!$DW$1</f>
        <v>0</v>
      </c>
      <c r="ED76" s="58">
        <f>-SUM('Gross Plant'!$AH76:$AM76)/SUM('Gross Plant'!$AH$80:$AM$80)*'Capital Spending'!H$8*Reserve!$DW$1</f>
        <v>0</v>
      </c>
      <c r="EE76" s="58">
        <f>-SUM('Gross Plant'!$AH76:$AM76)/SUM('Gross Plant'!$AH$80:$AM$80)*'Capital Spending'!I$8*Reserve!$DW$1</f>
        <v>0</v>
      </c>
      <c r="EF76" s="58">
        <f>-SUM('Gross Plant'!$AH76:$AM76)/SUM('Gross Plant'!$AH$80:$AM$80)*'Capital Spending'!J$8*Reserve!$DW$1</f>
        <v>0</v>
      </c>
      <c r="EG76" s="58">
        <f>-SUM('Gross Plant'!$AH76:$AM76)/SUM('Gross Plant'!$AH$80:$AM$80)*'Capital Spending'!K$8*Reserve!$DW$1</f>
        <v>0</v>
      </c>
      <c r="EH76" s="58">
        <f>-SUM('Gross Plant'!$AH76:$AM76)/SUM('Gross Plant'!$AH$80:$AM$80)*'Capital Spending'!L$8*Reserve!$DW$1</f>
        <v>0</v>
      </c>
      <c r="EI76" s="58">
        <f>-SUM('Gross Plant'!$AH76:$AM76)/SUM('Gross Plant'!$AH$80:$AM$80)*'Capital Spending'!M$8*Reserve!$DW$1</f>
        <v>0</v>
      </c>
      <c r="EJ76" s="58">
        <f>-SUM('Gross Plant'!$AH76:$AM76)/SUM('Gross Plant'!$AH$80:$AM$80)*'Capital Spending'!N$8*Reserve!$DW$1</f>
        <v>0</v>
      </c>
      <c r="EK76" s="58">
        <f>-SUM('Gross Plant'!$AH76:$AM76)/SUM('Gross Plant'!$AH$80:$AM$80)*'Capital Spending'!O$8*Reserve!$DW$1</f>
        <v>0</v>
      </c>
      <c r="EL76" s="58">
        <f>-SUM('Gross Plant'!$AH76:$AM76)/SUM('Gross Plant'!$AH$80:$AM$80)*'Capital Spending'!P$8*Reserve!$DW$1</f>
        <v>0</v>
      </c>
      <c r="EM76" s="58">
        <f>-SUM('Gross Plant'!$AH76:$AM76)/SUM('Gross Plant'!$AH$80:$AM$80)*'Capital Spending'!Q$8*Reserve!$DW$1</f>
        <v>0</v>
      </c>
      <c r="EN76" s="58">
        <f>-SUM('Gross Plant'!$AH76:$AM76)/SUM('Gross Plant'!$AH$80:$AM$80)*'Capital Spending'!R$8*Reserve!$DW$1</f>
        <v>0</v>
      </c>
      <c r="EO76" s="58">
        <f>-SUM('Gross Plant'!$AH76:$AM76)/SUM('Gross Plant'!$AH$80:$AM$80)*'Capital Spending'!S$8*Reserve!$DW$1</f>
        <v>0</v>
      </c>
      <c r="EP76" s="58">
        <f>-SUM('Gross Plant'!$AH76:$AM76)/SUM('Gross Plant'!$AH$80:$AM$80)*'Capital Spending'!T$8*Reserve!$DW$1</f>
        <v>0</v>
      </c>
      <c r="EQ76" s="58">
        <f>-SUM('Gross Plant'!$AH76:$AM76)/SUM('Gross Plant'!$AH$80:$AM$80)*'Capital Spending'!U$8*Reserve!$DW$1</f>
        <v>0</v>
      </c>
    </row>
    <row r="77" spans="1:147">
      <c r="A77" s="83">
        <v>39918</v>
      </c>
      <c r="B77" t="s">
        <v>212</v>
      </c>
      <c r="C77" s="51">
        <f t="shared" si="104"/>
        <v>9028.6580196923096</v>
      </c>
      <c r="D77" s="51">
        <f t="shared" si="105"/>
        <v>10704.55304000001</v>
      </c>
      <c r="E77" s="69">
        <f>'[20]Reserve End Balances'!N125</f>
        <v>8357.74</v>
      </c>
      <c r="F77" s="41">
        <f t="shared" si="106"/>
        <v>8469.6</v>
      </c>
      <c r="G77" s="41">
        <f t="shared" si="107"/>
        <v>8581.4600000000009</v>
      </c>
      <c r="H77" s="41">
        <f t="shared" si="108"/>
        <v>8693.3200000000015</v>
      </c>
      <c r="I77" s="41">
        <f t="shared" si="109"/>
        <v>8805.1800000000021</v>
      </c>
      <c r="J77" s="41">
        <f t="shared" si="110"/>
        <v>8917.0400000000027</v>
      </c>
      <c r="K77" s="41">
        <f t="shared" si="111"/>
        <v>9028.9000000000033</v>
      </c>
      <c r="L77" s="41">
        <f t="shared" si="112"/>
        <v>9140.6102026666704</v>
      </c>
      <c r="M77" s="41">
        <f t="shared" si="113"/>
        <v>9252.3204053333375</v>
      </c>
      <c r="N77" s="41">
        <f t="shared" si="114"/>
        <v>9364.0306080000046</v>
      </c>
      <c r="O77" s="41">
        <f t="shared" si="115"/>
        <v>9475.7408106666717</v>
      </c>
      <c r="P77" s="41">
        <f t="shared" si="116"/>
        <v>9587.4510133333388</v>
      </c>
      <c r="Q77" s="41">
        <f t="shared" si="117"/>
        <v>9699.1612160000059</v>
      </c>
      <c r="R77" s="41">
        <f t="shared" si="118"/>
        <v>9810.871418666673</v>
      </c>
      <c r="S77" s="41">
        <f t="shared" si="119"/>
        <v>9922.5816213333401</v>
      </c>
      <c r="T77" s="41">
        <f t="shared" si="120"/>
        <v>10034.291824000007</v>
      </c>
      <c r="U77" s="41">
        <f t="shared" si="121"/>
        <v>10146.002026666674</v>
      </c>
      <c r="V77" s="41">
        <f t="shared" si="122"/>
        <v>10257.712229333341</v>
      </c>
      <c r="W77" s="41">
        <f t="shared" si="123"/>
        <v>10369.422432000008</v>
      </c>
      <c r="X77" s="41">
        <f t="shared" si="124"/>
        <v>10481.132634666676</v>
      </c>
      <c r="Y77" s="41">
        <f t="shared" si="125"/>
        <v>10592.842837333343</v>
      </c>
      <c r="Z77" s="41">
        <f t="shared" si="126"/>
        <v>10704.55304000001</v>
      </c>
      <c r="AA77" s="41">
        <f t="shared" si="127"/>
        <v>10816.263242666677</v>
      </c>
      <c r="AB77" s="41">
        <f t="shared" si="128"/>
        <v>10927.973445333344</v>
      </c>
      <c r="AC77" s="41">
        <f t="shared" si="129"/>
        <v>11039.683648000011</v>
      </c>
      <c r="AD77" s="41">
        <f t="shared" si="130"/>
        <v>11151.393850666678</v>
      </c>
      <c r="AE77" s="41">
        <f t="shared" si="131"/>
        <v>11263.104053333345</v>
      </c>
      <c r="AF77" s="41">
        <f t="shared" si="132"/>
        <v>11374.814256000012</v>
      </c>
      <c r="AG77" s="23">
        <f t="shared" si="133"/>
        <v>10705</v>
      </c>
      <c r="AH77" s="80">
        <f>'[25]KY Depreciation Rates_03-2'!$G68</f>
        <v>6.5199999999999994E-2</v>
      </c>
      <c r="AI77" s="80">
        <f>'[25]KY Depreciation Rates_03-2'!$G68</f>
        <v>6.5199999999999994E-2</v>
      </c>
      <c r="AJ77" s="31">
        <f>'[20]Additions (Asset and Reserve)'!AA125</f>
        <v>111.86</v>
      </c>
      <c r="AK77" s="31">
        <f>'[20]Additions (Asset and Reserve)'!AB125</f>
        <v>111.86</v>
      </c>
      <c r="AL77" s="31">
        <f>'[20]Additions (Asset and Reserve)'!AC125</f>
        <v>111.86</v>
      </c>
      <c r="AM77" s="31">
        <f>'[20]Additions (Asset and Reserve)'!AD125</f>
        <v>111.86</v>
      </c>
      <c r="AN77" s="31">
        <f>'[20]Additions (Asset and Reserve)'!AE125</f>
        <v>111.86</v>
      </c>
      <c r="AO77" s="31">
        <f>'[20]Additions (Asset and Reserve)'!AF125</f>
        <v>111.86</v>
      </c>
      <c r="AP77" s="43">
        <f>IF('Net Plant'!I77&gt;0,'Gross Plant'!K77*$AH77/12,0)</f>
        <v>111.71020266666666</v>
      </c>
      <c r="AQ77" s="43">
        <f>IF('Net Plant'!J77&gt;0,'Gross Plant'!L77*$AH77/12,0)</f>
        <v>111.71020266666666</v>
      </c>
      <c r="AR77" s="43">
        <f>IF('Net Plant'!K77&gt;0,'Gross Plant'!M77*$AH77/12,0)</f>
        <v>111.71020266666666</v>
      </c>
      <c r="AS77" s="43">
        <f>IF('Net Plant'!L77&gt;0,'Gross Plant'!N77*$AH77/12,0)</f>
        <v>111.71020266666666</v>
      </c>
      <c r="AT77" s="43">
        <f>IF('Net Plant'!M77&gt;0,'Gross Plant'!O77*$AH77/12,0)</f>
        <v>111.71020266666666</v>
      </c>
      <c r="AU77" s="43">
        <f>IF('Net Plant'!N77&gt;0,'Gross Plant'!P77*$AH77/12,0)</f>
        <v>111.71020266666666</v>
      </c>
      <c r="AV77" s="43">
        <f>IF('Net Plant'!O77&gt;0,'Gross Plant'!Q77*$AH77/12,0)</f>
        <v>111.71020266666666</v>
      </c>
      <c r="AW77" s="43">
        <f>IF('Net Plant'!P77&gt;0,'Gross Plant'!R77*$AH77/12,0)</f>
        <v>111.71020266666666</v>
      </c>
      <c r="AX77" s="43">
        <f>IF('Net Plant'!Q77&gt;0,'Gross Plant'!S77*$AH77/12,0)</f>
        <v>111.71020266666666</v>
      </c>
      <c r="AY77" s="43">
        <f>IF('Net Plant'!R77&gt;0,'Gross Plant'!U77*$AI77/12,0)</f>
        <v>111.71020266666666</v>
      </c>
      <c r="AZ77" s="43">
        <f>IF('Net Plant'!S77&gt;0,'Gross Plant'!V77*$AI77/12,0)</f>
        <v>111.71020266666666</v>
      </c>
      <c r="BA77" s="43">
        <f>IF('Net Plant'!T77&gt;0,'Gross Plant'!W77*$AI77/12,0)</f>
        <v>111.71020266666666</v>
      </c>
      <c r="BB77" s="43">
        <f>IF('Net Plant'!U77&gt;0,'Gross Plant'!X77*$AI77/12,0)</f>
        <v>111.71020266666666</v>
      </c>
      <c r="BC77" s="43">
        <f>IF('Net Plant'!V77&gt;0,'Gross Plant'!Y77*$AI77/12,0)</f>
        <v>111.71020266666666</v>
      </c>
      <c r="BD77" s="43">
        <f>IF('Net Plant'!W77&gt;0,'Gross Plant'!Z77*$AI77/12,0)</f>
        <v>111.71020266666666</v>
      </c>
      <c r="BE77" s="43">
        <f>IF('Net Plant'!X77&gt;0,'Gross Plant'!AA77*$AI77/12,0)</f>
        <v>111.71020266666666</v>
      </c>
      <c r="BF77" s="43">
        <f>IF('Net Plant'!Y77&gt;0,'Gross Plant'!AB77*$AI77/12,0)</f>
        <v>111.71020266666666</v>
      </c>
      <c r="BG77" s="43">
        <f>IF('Net Plant'!Z77&gt;0,'Gross Plant'!AC77*$AI77/12,0)</f>
        <v>111.71020266666666</v>
      </c>
      <c r="BH77" s="43">
        <f>IF('Net Plant'!AA77&gt;0,'Gross Plant'!AD77*$AI77/12,0)</f>
        <v>111.71020266666666</v>
      </c>
      <c r="BI77" s="43">
        <f>IF('Net Plant'!AB77&gt;0,'Gross Plant'!AE77*$AI77/12,0)</f>
        <v>111.71020266666666</v>
      </c>
      <c r="BJ77" s="43">
        <f>IF('Net Plant'!AC77&gt;0,'Gross Plant'!AF77*$AI77/12,0)</f>
        <v>111.71020266666666</v>
      </c>
      <c r="BK77" s="23">
        <f t="shared" si="134"/>
        <v>1340.522432</v>
      </c>
      <c r="BL77" s="41"/>
      <c r="BM77" s="31">
        <f>'[20]Retires (Asset and Reserve)'!X125</f>
        <v>0</v>
      </c>
      <c r="BN77" s="31">
        <f>'[20]Retires (Asset and Reserve)'!Y125</f>
        <v>0</v>
      </c>
      <c r="BO77" s="31">
        <f>'[20]Retires (Asset and Reserve)'!Z125</f>
        <v>0</v>
      </c>
      <c r="BP77" s="31">
        <f>'[20]Retires (Asset and Reserve)'!AA125</f>
        <v>0</v>
      </c>
      <c r="BQ77" s="31">
        <f>'[20]Retires (Asset and Reserve)'!AB125</f>
        <v>0</v>
      </c>
      <c r="BR77" s="31">
        <f>'[20]Retires (Asset and Reserve)'!AC125</f>
        <v>0</v>
      </c>
      <c r="BS77" s="31">
        <f>'Gross Plant'!BQ77</f>
        <v>0</v>
      </c>
      <c r="BT77" s="41">
        <f>'Gross Plant'!BR77</f>
        <v>0</v>
      </c>
      <c r="BU77" s="41">
        <f>'Gross Plant'!BS77</f>
        <v>0</v>
      </c>
      <c r="BV77" s="41">
        <f>'Gross Plant'!BT77</f>
        <v>0</v>
      </c>
      <c r="BW77" s="41">
        <f>'Gross Plant'!BU77</f>
        <v>0</v>
      </c>
      <c r="BX77" s="41">
        <f>'Gross Plant'!BV77</f>
        <v>0</v>
      </c>
      <c r="BY77" s="41">
        <f>'Gross Plant'!BW77</f>
        <v>0</v>
      </c>
      <c r="BZ77" s="41">
        <f>'Gross Plant'!BX77</f>
        <v>0</v>
      </c>
      <c r="CA77" s="41">
        <f>'Gross Plant'!BY77</f>
        <v>0</v>
      </c>
      <c r="CB77" s="41">
        <f>'Gross Plant'!BZ77</f>
        <v>0</v>
      </c>
      <c r="CC77" s="41">
        <f>'Gross Plant'!CA77</f>
        <v>0</v>
      </c>
      <c r="CD77" s="41">
        <f>'Gross Plant'!CB77</f>
        <v>0</v>
      </c>
      <c r="CE77" s="41">
        <f>'Gross Plant'!CC77</f>
        <v>0</v>
      </c>
      <c r="CF77" s="41">
        <f>'Gross Plant'!CD77</f>
        <v>0</v>
      </c>
      <c r="CG77" s="41">
        <f>'Gross Plant'!CE77</f>
        <v>0</v>
      </c>
      <c r="CH77" s="41">
        <f>'Gross Plant'!CF77</f>
        <v>0</v>
      </c>
      <c r="CI77" s="41">
        <f>'Gross Plant'!CG77</f>
        <v>0</v>
      </c>
      <c r="CJ77" s="41">
        <f>'Gross Plant'!CH77</f>
        <v>0</v>
      </c>
      <c r="CK77" s="41">
        <f>'Gross Plant'!CI77</f>
        <v>0</v>
      </c>
      <c r="CL77" s="41">
        <f>'Gross Plant'!CJ77</f>
        <v>0</v>
      </c>
      <c r="CM77" s="41">
        <f>'Gross Plant'!CK77</f>
        <v>0</v>
      </c>
      <c r="CN77" s="41"/>
      <c r="CO77" s="31">
        <f>'[20]Transfers (Asset and Reserve)'!Z125</f>
        <v>0</v>
      </c>
      <c r="CP77" s="31">
        <f>'[20]Transfers (Asset and Reserve)'!AA125</f>
        <v>0</v>
      </c>
      <c r="CQ77" s="31">
        <f>'[20]Transfers (Asset and Reserve)'!AB125</f>
        <v>0</v>
      </c>
      <c r="CR77" s="31">
        <f>'[20]Transfers (Asset and Reserve)'!AC125</f>
        <v>0</v>
      </c>
      <c r="CS77" s="31">
        <f>'[20]Transfers (Asset and Reserve)'!AD125</f>
        <v>0</v>
      </c>
      <c r="CT77" s="31">
        <f>'[20]Transfers (Asset and Reserve)'!AE125</f>
        <v>0</v>
      </c>
      <c r="CU77" s="31">
        <v>0</v>
      </c>
      <c r="CV77" s="31">
        <v>0</v>
      </c>
      <c r="CW77" s="31">
        <v>0</v>
      </c>
      <c r="CX77" s="42">
        <v>0</v>
      </c>
      <c r="CY77" s="31">
        <v>0</v>
      </c>
      <c r="CZ77" s="31">
        <v>0</v>
      </c>
      <c r="DA77" s="31">
        <v>0</v>
      </c>
      <c r="DB77" s="31">
        <v>0</v>
      </c>
      <c r="DC77" s="31">
        <v>0</v>
      </c>
      <c r="DD77" s="3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/>
      <c r="DQ77" s="41">
        <f>[20]COR!O125</f>
        <v>0</v>
      </c>
      <c r="DR77" s="41">
        <f>[20]COR!P125</f>
        <v>0</v>
      </c>
      <c r="DS77" s="41">
        <f>[20]COR!Q125</f>
        <v>0</v>
      </c>
      <c r="DT77" s="41">
        <f>[20]COR!R125</f>
        <v>0</v>
      </c>
      <c r="DU77" s="41">
        <f>[20]COR!S125</f>
        <v>0</v>
      </c>
      <c r="DV77" s="41">
        <f>[20]COR!T125</f>
        <v>0</v>
      </c>
      <c r="DW77" s="58">
        <f>SUM('Gross Plant'!$AH77:$AM77)/SUM('Gross Plant'!$AH$80:$AM$80)*DW$80</f>
        <v>0</v>
      </c>
      <c r="DX77" s="58">
        <f>SUM('Gross Plant'!$AH77:$AM77)/SUM('Gross Plant'!$AH$80:$AM$80)*DX$80</f>
        <v>0</v>
      </c>
      <c r="DY77" s="58">
        <f>SUM('Gross Plant'!$AH77:$AM77)/SUM('Gross Plant'!$AH$80:$AM$80)*DY$80</f>
        <v>0</v>
      </c>
      <c r="DZ77" s="58">
        <f>-SUM('Gross Plant'!$AH77:$AM77)/SUM('Gross Plant'!$AH$80:$AM$80)*'Capital Spending'!D$8*Reserve!$DW$1</f>
        <v>0</v>
      </c>
      <c r="EA77" s="58">
        <f>-SUM('Gross Plant'!$AH77:$AM77)/SUM('Gross Plant'!$AH$80:$AM$80)*'Capital Spending'!E$8*Reserve!$DW$1</f>
        <v>0</v>
      </c>
      <c r="EB77" s="58">
        <f>-SUM('Gross Plant'!$AH77:$AM77)/SUM('Gross Plant'!$AH$80:$AM$80)*'Capital Spending'!F$8*Reserve!$DW$1</f>
        <v>0</v>
      </c>
      <c r="EC77" s="58">
        <f>-SUM('Gross Plant'!$AH77:$AM77)/SUM('Gross Plant'!$AH$80:$AM$80)*'Capital Spending'!G$8*Reserve!$DW$1</f>
        <v>0</v>
      </c>
      <c r="ED77" s="58">
        <f>-SUM('Gross Plant'!$AH77:$AM77)/SUM('Gross Plant'!$AH$80:$AM$80)*'Capital Spending'!H$8*Reserve!$DW$1</f>
        <v>0</v>
      </c>
      <c r="EE77" s="58">
        <f>-SUM('Gross Plant'!$AH77:$AM77)/SUM('Gross Plant'!$AH$80:$AM$80)*'Capital Spending'!I$8*Reserve!$DW$1</f>
        <v>0</v>
      </c>
      <c r="EF77" s="58">
        <f>-SUM('Gross Plant'!$AH77:$AM77)/SUM('Gross Plant'!$AH$80:$AM$80)*'Capital Spending'!J$8*Reserve!$DW$1</f>
        <v>0</v>
      </c>
      <c r="EG77" s="58">
        <f>-SUM('Gross Plant'!$AH77:$AM77)/SUM('Gross Plant'!$AH$80:$AM$80)*'Capital Spending'!K$8*Reserve!$DW$1</f>
        <v>0</v>
      </c>
      <c r="EH77" s="58">
        <f>-SUM('Gross Plant'!$AH77:$AM77)/SUM('Gross Plant'!$AH$80:$AM$80)*'Capital Spending'!L$8*Reserve!$DW$1</f>
        <v>0</v>
      </c>
      <c r="EI77" s="58">
        <f>-SUM('Gross Plant'!$AH77:$AM77)/SUM('Gross Plant'!$AH$80:$AM$80)*'Capital Spending'!M$8*Reserve!$DW$1</f>
        <v>0</v>
      </c>
      <c r="EJ77" s="58">
        <f>-SUM('Gross Plant'!$AH77:$AM77)/SUM('Gross Plant'!$AH$80:$AM$80)*'Capital Spending'!N$8*Reserve!$DW$1</f>
        <v>0</v>
      </c>
      <c r="EK77" s="58">
        <f>-SUM('Gross Plant'!$AH77:$AM77)/SUM('Gross Plant'!$AH$80:$AM$80)*'Capital Spending'!O$8*Reserve!$DW$1</f>
        <v>0</v>
      </c>
      <c r="EL77" s="58">
        <f>-SUM('Gross Plant'!$AH77:$AM77)/SUM('Gross Plant'!$AH$80:$AM$80)*'Capital Spending'!P$8*Reserve!$DW$1</f>
        <v>0</v>
      </c>
      <c r="EM77" s="58">
        <f>-SUM('Gross Plant'!$AH77:$AM77)/SUM('Gross Plant'!$AH$80:$AM$80)*'Capital Spending'!Q$8*Reserve!$DW$1</f>
        <v>0</v>
      </c>
      <c r="EN77" s="58">
        <f>-SUM('Gross Plant'!$AH77:$AM77)/SUM('Gross Plant'!$AH$80:$AM$80)*'Capital Spending'!R$8*Reserve!$DW$1</f>
        <v>0</v>
      </c>
      <c r="EO77" s="58">
        <f>-SUM('Gross Plant'!$AH77:$AM77)/SUM('Gross Plant'!$AH$80:$AM$80)*'Capital Spending'!S$8*Reserve!$DW$1</f>
        <v>0</v>
      </c>
      <c r="EP77" s="58">
        <f>-SUM('Gross Plant'!$AH77:$AM77)/SUM('Gross Plant'!$AH$80:$AM$80)*'Capital Spending'!T$8*Reserve!$DW$1</f>
        <v>0</v>
      </c>
      <c r="EQ77" s="58">
        <f>-SUM('Gross Plant'!$AH77:$AM77)/SUM('Gross Plant'!$AH$80:$AM$80)*'Capital Spending'!U$8*Reserve!$DW$1</f>
        <v>0</v>
      </c>
    </row>
    <row r="78" spans="1:147">
      <c r="A78" s="83">
        <v>39924</v>
      </c>
      <c r="B78" t="s">
        <v>217</v>
      </c>
      <c r="C78" s="51">
        <f t="shared" si="104"/>
        <v>0</v>
      </c>
      <c r="D78" s="51">
        <f t="shared" si="105"/>
        <v>0</v>
      </c>
      <c r="E78" s="69">
        <v>0</v>
      </c>
      <c r="F78" s="41">
        <f t="shared" si="106"/>
        <v>0</v>
      </c>
      <c r="G78" s="41">
        <f t="shared" si="107"/>
        <v>0</v>
      </c>
      <c r="H78" s="41">
        <f t="shared" si="108"/>
        <v>0</v>
      </c>
      <c r="I78" s="41">
        <f t="shared" si="109"/>
        <v>0</v>
      </c>
      <c r="J78" s="41">
        <f t="shared" si="110"/>
        <v>0</v>
      </c>
      <c r="K78" s="41">
        <f t="shared" si="111"/>
        <v>0</v>
      </c>
      <c r="L78" s="41">
        <f t="shared" si="112"/>
        <v>0</v>
      </c>
      <c r="M78" s="41">
        <f t="shared" si="113"/>
        <v>0</v>
      </c>
      <c r="N78" s="41">
        <f t="shared" si="114"/>
        <v>0</v>
      </c>
      <c r="O78" s="41">
        <f t="shared" si="115"/>
        <v>0</v>
      </c>
      <c r="P78" s="41">
        <f t="shared" si="116"/>
        <v>0</v>
      </c>
      <c r="Q78" s="41">
        <f t="shared" si="117"/>
        <v>0</v>
      </c>
      <c r="R78" s="41">
        <f t="shared" si="118"/>
        <v>0</v>
      </c>
      <c r="S78" s="41">
        <f t="shared" si="119"/>
        <v>0</v>
      </c>
      <c r="T78" s="41">
        <f t="shared" si="120"/>
        <v>0</v>
      </c>
      <c r="U78" s="41">
        <f t="shared" si="121"/>
        <v>0</v>
      </c>
      <c r="V78" s="41">
        <f t="shared" si="122"/>
        <v>0</v>
      </c>
      <c r="W78" s="41">
        <f t="shared" si="123"/>
        <v>0</v>
      </c>
      <c r="X78" s="41">
        <f t="shared" si="124"/>
        <v>0</v>
      </c>
      <c r="Y78" s="41">
        <f t="shared" si="125"/>
        <v>0</v>
      </c>
      <c r="Z78" s="41">
        <f t="shared" si="126"/>
        <v>0</v>
      </c>
      <c r="AA78" s="41">
        <f t="shared" si="127"/>
        <v>0</v>
      </c>
      <c r="AB78" s="41">
        <f t="shared" si="128"/>
        <v>0</v>
      </c>
      <c r="AC78" s="41">
        <f t="shared" si="129"/>
        <v>0</v>
      </c>
      <c r="AD78" s="41">
        <f t="shared" si="130"/>
        <v>0</v>
      </c>
      <c r="AE78" s="41">
        <f t="shared" si="131"/>
        <v>0</v>
      </c>
      <c r="AF78" s="41">
        <f t="shared" si="132"/>
        <v>0</v>
      </c>
      <c r="AG78" s="23">
        <f t="shared" si="133"/>
        <v>0</v>
      </c>
      <c r="AH78" s="80">
        <f>'[25]KY Depreciation Rates_03-2'!$G69</f>
        <v>0.15890000000000001</v>
      </c>
      <c r="AI78" s="80">
        <f>'[25]KY Depreciation Rates_03-2'!$G69</f>
        <v>0.15890000000000001</v>
      </c>
      <c r="AJ78" s="31">
        <f>0</f>
        <v>0</v>
      </c>
      <c r="AK78" s="31">
        <f>0</f>
        <v>0</v>
      </c>
      <c r="AL78" s="31">
        <f>0</f>
        <v>0</v>
      </c>
      <c r="AM78" s="31">
        <f>0</f>
        <v>0</v>
      </c>
      <c r="AN78" s="31">
        <f>0</f>
        <v>0</v>
      </c>
      <c r="AO78" s="31">
        <f>0</f>
        <v>0</v>
      </c>
      <c r="AP78" s="43">
        <f>IF('Net Plant'!I78&gt;0,'Gross Plant'!K78*$AH78/12,0)</f>
        <v>0</v>
      </c>
      <c r="AQ78" s="43">
        <f>IF('Net Plant'!J78&gt;0,'Gross Plant'!L78*$AH78/12,0)</f>
        <v>0</v>
      </c>
      <c r="AR78" s="43">
        <f>IF('Net Plant'!K78&gt;0,'Gross Plant'!M78*$AH78/12,0)</f>
        <v>0</v>
      </c>
      <c r="AS78" s="43">
        <f>IF('Net Plant'!L78&gt;0,'Gross Plant'!N78*$AH78/12,0)</f>
        <v>0</v>
      </c>
      <c r="AT78" s="43">
        <f>IF('Net Plant'!M78&gt;0,'Gross Plant'!O78*$AH78/12,0)</f>
        <v>0</v>
      </c>
      <c r="AU78" s="43">
        <f>IF('Net Plant'!N78&gt;0,'Gross Plant'!P78*$AH78/12,0)</f>
        <v>0</v>
      </c>
      <c r="AV78" s="43">
        <f>IF('Net Plant'!O78&gt;0,'Gross Plant'!Q78*$AH78/12,0)</f>
        <v>0</v>
      </c>
      <c r="AW78" s="43">
        <f>IF('Net Plant'!P78&gt;0,'Gross Plant'!R78*$AH78/12,0)</f>
        <v>0</v>
      </c>
      <c r="AX78" s="43">
        <f>IF('Net Plant'!Q78&gt;0,'Gross Plant'!S78*$AH78/12,0)</f>
        <v>0</v>
      </c>
      <c r="AY78" s="43">
        <f>IF('Net Plant'!R78&gt;0,'Gross Plant'!U78*$AI78/12,0)</f>
        <v>0</v>
      </c>
      <c r="AZ78" s="43">
        <f>IF('Net Plant'!S78&gt;0,'Gross Plant'!V78*$AI78/12,0)</f>
        <v>0</v>
      </c>
      <c r="BA78" s="43">
        <f>IF('Net Plant'!T78&gt;0,'Gross Plant'!W78*$AI78/12,0)</f>
        <v>0</v>
      </c>
      <c r="BB78" s="43">
        <f>IF('Net Plant'!U78&gt;0,'Gross Plant'!X78*$AI78/12,0)</f>
        <v>0</v>
      </c>
      <c r="BC78" s="43">
        <f>IF('Net Plant'!V78&gt;0,'Gross Plant'!Y78*$AI78/12,0)</f>
        <v>0</v>
      </c>
      <c r="BD78" s="43">
        <f>IF('Net Plant'!W78&gt;0,'Gross Plant'!Z78*$AI78/12,0)</f>
        <v>0</v>
      </c>
      <c r="BE78" s="43">
        <f>IF('Net Plant'!X78&gt;0,'Gross Plant'!AA78*$AI78/12,0)</f>
        <v>0</v>
      </c>
      <c r="BF78" s="43">
        <f>IF('Net Plant'!Y78&gt;0,'Gross Plant'!AB78*$AI78/12,0)</f>
        <v>0</v>
      </c>
      <c r="BG78" s="43">
        <f>IF('Net Plant'!Z78&gt;0,'Gross Plant'!AC78*$AI78/12,0)</f>
        <v>0</v>
      </c>
      <c r="BH78" s="43">
        <f>IF('Net Plant'!AA78&gt;0,'Gross Plant'!AD78*$AI78/12,0)</f>
        <v>0</v>
      </c>
      <c r="BI78" s="43">
        <f>IF('Net Plant'!AB78&gt;0,'Gross Plant'!AE78*$AI78/12,0)</f>
        <v>0</v>
      </c>
      <c r="BJ78" s="43">
        <f>IF('Net Plant'!AC78&gt;0,'Gross Plant'!AF78*$AI78/12,0)</f>
        <v>0</v>
      </c>
      <c r="BK78" s="23">
        <f t="shared" si="134"/>
        <v>0</v>
      </c>
      <c r="BL78" s="41"/>
      <c r="BM78" s="31">
        <f>'[20]Retires (Asset and Reserve)'!X126</f>
        <v>0</v>
      </c>
      <c r="BN78" s="31">
        <f>'[20]Retires (Asset and Reserve)'!Y126</f>
        <v>0</v>
      </c>
      <c r="BO78" s="31">
        <f>'[20]Retires (Asset and Reserve)'!Z126</f>
        <v>0</v>
      </c>
      <c r="BP78" s="31">
        <f>'[20]Retires (Asset and Reserve)'!AA126</f>
        <v>0</v>
      </c>
      <c r="BQ78" s="31">
        <f>'[20]Retires (Asset and Reserve)'!AB126</f>
        <v>0</v>
      </c>
      <c r="BR78" s="31">
        <f>'[20]Retires (Asset and Reserve)'!AC126</f>
        <v>0</v>
      </c>
      <c r="BS78" s="31">
        <f>'Gross Plant'!BQ78</f>
        <v>0</v>
      </c>
      <c r="BT78" s="41">
        <f>'Gross Plant'!BR78</f>
        <v>0</v>
      </c>
      <c r="BU78" s="41">
        <f>'Gross Plant'!BS78</f>
        <v>0</v>
      </c>
      <c r="BV78" s="41">
        <f>'Gross Plant'!BT78</f>
        <v>0</v>
      </c>
      <c r="BW78" s="41">
        <f>'Gross Plant'!BU78</f>
        <v>0</v>
      </c>
      <c r="BX78" s="41">
        <f>'Gross Plant'!BV78</f>
        <v>0</v>
      </c>
      <c r="BY78" s="41">
        <f>'Gross Plant'!BW78</f>
        <v>0</v>
      </c>
      <c r="BZ78" s="41">
        <f>'Gross Plant'!BX78</f>
        <v>0</v>
      </c>
      <c r="CA78" s="41">
        <f>'Gross Plant'!BY78</f>
        <v>0</v>
      </c>
      <c r="CB78" s="41">
        <f>'Gross Plant'!BZ78</f>
        <v>0</v>
      </c>
      <c r="CC78" s="41">
        <f>'Gross Plant'!CA78</f>
        <v>0</v>
      </c>
      <c r="CD78" s="41">
        <f>'Gross Plant'!CB78</f>
        <v>0</v>
      </c>
      <c r="CE78" s="41">
        <f>'Gross Plant'!CC78</f>
        <v>0</v>
      </c>
      <c r="CF78" s="41">
        <f>'Gross Plant'!CD78</f>
        <v>0</v>
      </c>
      <c r="CG78" s="41">
        <f>'Gross Plant'!CE78</f>
        <v>0</v>
      </c>
      <c r="CH78" s="41">
        <f>'Gross Plant'!CF78</f>
        <v>0</v>
      </c>
      <c r="CI78" s="41">
        <f>'Gross Plant'!CG78</f>
        <v>0</v>
      </c>
      <c r="CJ78" s="41">
        <f>'Gross Plant'!CH78</f>
        <v>0</v>
      </c>
      <c r="CK78" s="41">
        <f>'Gross Plant'!CI78</f>
        <v>0</v>
      </c>
      <c r="CL78" s="41">
        <f>'Gross Plant'!CJ78</f>
        <v>0</v>
      </c>
      <c r="CM78" s="41">
        <f>'Gross Plant'!CK78</f>
        <v>0</v>
      </c>
      <c r="CN78" s="41"/>
      <c r="CO78" s="31">
        <f>'[20]Transfers (Asset and Reserve)'!Z126</f>
        <v>0</v>
      </c>
      <c r="CP78" s="31">
        <f>'[20]Transfers (Asset and Reserve)'!AA126</f>
        <v>0</v>
      </c>
      <c r="CQ78" s="31">
        <f>'[20]Transfers (Asset and Reserve)'!AB126</f>
        <v>0</v>
      </c>
      <c r="CR78" s="31">
        <f>'[20]Transfers (Asset and Reserve)'!AC126</f>
        <v>0</v>
      </c>
      <c r="CS78" s="31">
        <f>'[20]Transfers (Asset and Reserve)'!AD126</f>
        <v>0</v>
      </c>
      <c r="CT78" s="31">
        <f>'[20]Transfers (Asset and Reserve)'!AE126</f>
        <v>0</v>
      </c>
      <c r="CU78" s="31">
        <v>0</v>
      </c>
      <c r="CV78" s="31">
        <v>0</v>
      </c>
      <c r="CW78" s="31">
        <v>0</v>
      </c>
      <c r="CX78" s="42">
        <v>0</v>
      </c>
      <c r="CY78" s="31">
        <v>0</v>
      </c>
      <c r="CZ78" s="31">
        <v>0</v>
      </c>
      <c r="DA78" s="31">
        <v>0</v>
      </c>
      <c r="DB78" s="31">
        <v>0</v>
      </c>
      <c r="DC78" s="31">
        <v>0</v>
      </c>
      <c r="DD78" s="3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/>
      <c r="DQ78" s="41">
        <f>0</f>
        <v>0</v>
      </c>
      <c r="DR78" s="41">
        <f>0</f>
        <v>0</v>
      </c>
      <c r="DS78" s="41">
        <f>0</f>
        <v>0</v>
      </c>
      <c r="DT78" s="41">
        <f>0</f>
        <v>0</v>
      </c>
      <c r="DU78" s="41">
        <f>0</f>
        <v>0</v>
      </c>
      <c r="DV78" s="41">
        <f>0</f>
        <v>0</v>
      </c>
      <c r="DW78" s="58">
        <f>SUM('Gross Plant'!$AH78:$AM78)/SUM('Gross Plant'!$AH$80:$AM$80)*DW$80</f>
        <v>0</v>
      </c>
      <c r="DX78" s="58">
        <f>SUM('Gross Plant'!$AH78:$AM78)/SUM('Gross Plant'!$AH$80:$AM$80)*DX$80</f>
        <v>0</v>
      </c>
      <c r="DY78" s="58">
        <f>SUM('Gross Plant'!$AH78:$AM78)/SUM('Gross Plant'!$AH$80:$AM$80)*DY$80</f>
        <v>0</v>
      </c>
      <c r="DZ78" s="58">
        <f>-SUM('Gross Plant'!$AH78:$AM78)/SUM('Gross Plant'!$AH$80:$AM$80)*'Capital Spending'!D$8*Reserve!$DW$1</f>
        <v>0</v>
      </c>
      <c r="EA78" s="58">
        <f>-SUM('Gross Plant'!$AH78:$AM78)/SUM('Gross Plant'!$AH$80:$AM$80)*'Capital Spending'!E$8*Reserve!$DW$1</f>
        <v>0</v>
      </c>
      <c r="EB78" s="58">
        <f>-SUM('Gross Plant'!$AH78:$AM78)/SUM('Gross Plant'!$AH$80:$AM$80)*'Capital Spending'!F$8*Reserve!$DW$1</f>
        <v>0</v>
      </c>
      <c r="EC78" s="58">
        <f>-SUM('Gross Plant'!$AH78:$AM78)/SUM('Gross Plant'!$AH$80:$AM$80)*'Capital Spending'!G$8*Reserve!$DW$1</f>
        <v>0</v>
      </c>
      <c r="ED78" s="58">
        <f>-SUM('Gross Plant'!$AH78:$AM78)/SUM('Gross Plant'!$AH$80:$AM$80)*'Capital Spending'!H$8*Reserve!$DW$1</f>
        <v>0</v>
      </c>
      <c r="EE78" s="58">
        <f>-SUM('Gross Plant'!$AH78:$AM78)/SUM('Gross Plant'!$AH$80:$AM$80)*'Capital Spending'!I$8*Reserve!$DW$1</f>
        <v>0</v>
      </c>
      <c r="EF78" s="58">
        <f>-SUM('Gross Plant'!$AH78:$AM78)/SUM('Gross Plant'!$AH$80:$AM$80)*'Capital Spending'!J$8*Reserve!$DW$1</f>
        <v>0</v>
      </c>
      <c r="EG78" s="58">
        <f>-SUM('Gross Plant'!$AH78:$AM78)/SUM('Gross Plant'!$AH$80:$AM$80)*'Capital Spending'!K$8*Reserve!$DW$1</f>
        <v>0</v>
      </c>
      <c r="EH78" s="58">
        <f>-SUM('Gross Plant'!$AH78:$AM78)/SUM('Gross Plant'!$AH$80:$AM$80)*'Capital Spending'!L$8*Reserve!$DW$1</f>
        <v>0</v>
      </c>
      <c r="EI78" s="58">
        <f>-SUM('Gross Plant'!$AH78:$AM78)/SUM('Gross Plant'!$AH$80:$AM$80)*'Capital Spending'!M$8*Reserve!$DW$1</f>
        <v>0</v>
      </c>
      <c r="EJ78" s="58">
        <f>-SUM('Gross Plant'!$AH78:$AM78)/SUM('Gross Plant'!$AH$80:$AM$80)*'Capital Spending'!N$8*Reserve!$DW$1</f>
        <v>0</v>
      </c>
      <c r="EK78" s="58">
        <f>-SUM('Gross Plant'!$AH78:$AM78)/SUM('Gross Plant'!$AH$80:$AM$80)*'Capital Spending'!O$8*Reserve!$DW$1</f>
        <v>0</v>
      </c>
      <c r="EL78" s="58">
        <f>-SUM('Gross Plant'!$AH78:$AM78)/SUM('Gross Plant'!$AH$80:$AM$80)*'Capital Spending'!P$8*Reserve!$DW$1</f>
        <v>0</v>
      </c>
      <c r="EM78" s="58">
        <f>-SUM('Gross Plant'!$AH78:$AM78)/SUM('Gross Plant'!$AH$80:$AM$80)*'Capital Spending'!Q$8*Reserve!$DW$1</f>
        <v>0</v>
      </c>
      <c r="EN78" s="58">
        <f>-SUM('Gross Plant'!$AH78:$AM78)/SUM('Gross Plant'!$AH$80:$AM$80)*'Capital Spending'!R$8*Reserve!$DW$1</f>
        <v>0</v>
      </c>
      <c r="EO78" s="58">
        <f>-SUM('Gross Plant'!$AH78:$AM78)/SUM('Gross Plant'!$AH$80:$AM$80)*'Capital Spending'!S$8*Reserve!$DW$1</f>
        <v>0</v>
      </c>
      <c r="EP78" s="58">
        <f>-SUM('Gross Plant'!$AH78:$AM78)/SUM('Gross Plant'!$AH$80:$AM$80)*'Capital Spending'!T$8*Reserve!$DW$1</f>
        <v>0</v>
      </c>
      <c r="EQ78" s="58">
        <f>-SUM('Gross Plant'!$AH78:$AM78)/SUM('Gross Plant'!$AH$80:$AM$80)*'Capital Spending'!U$8*Reserve!$DW$1</f>
        <v>0</v>
      </c>
    </row>
    <row r="79" spans="1:147">
      <c r="A79" s="49"/>
      <c r="B79" t="s">
        <v>122</v>
      </c>
      <c r="C79" s="51">
        <f t="shared" si="73"/>
        <v>0</v>
      </c>
      <c r="D79" s="51">
        <f t="shared" si="74"/>
        <v>0</v>
      </c>
      <c r="E79" s="69">
        <v>0</v>
      </c>
      <c r="F79" s="41">
        <f t="shared" si="106"/>
        <v>0</v>
      </c>
      <c r="G79" s="41">
        <f t="shared" si="107"/>
        <v>0</v>
      </c>
      <c r="H79" s="41">
        <f t="shared" si="108"/>
        <v>0</v>
      </c>
      <c r="I79" s="41">
        <f t="shared" si="109"/>
        <v>0</v>
      </c>
      <c r="J79" s="41">
        <f t="shared" si="110"/>
        <v>0</v>
      </c>
      <c r="K79" s="41">
        <f t="shared" si="111"/>
        <v>0</v>
      </c>
      <c r="L79" s="41">
        <f t="shared" si="112"/>
        <v>0</v>
      </c>
      <c r="M79" s="41">
        <f t="shared" si="113"/>
        <v>0</v>
      </c>
      <c r="N79" s="41">
        <f t="shared" si="114"/>
        <v>0</v>
      </c>
      <c r="O79" s="41">
        <f t="shared" si="115"/>
        <v>0</v>
      </c>
      <c r="P79" s="41">
        <f t="shared" si="116"/>
        <v>0</v>
      </c>
      <c r="Q79" s="41">
        <f t="shared" si="117"/>
        <v>0</v>
      </c>
      <c r="R79" s="41">
        <f t="shared" si="118"/>
        <v>0</v>
      </c>
      <c r="S79" s="41">
        <f t="shared" si="119"/>
        <v>0</v>
      </c>
      <c r="T79" s="41">
        <f t="shared" si="120"/>
        <v>0</v>
      </c>
      <c r="U79" s="41">
        <f t="shared" si="121"/>
        <v>0</v>
      </c>
      <c r="V79" s="41">
        <f t="shared" si="122"/>
        <v>0</v>
      </c>
      <c r="W79" s="41">
        <f t="shared" si="123"/>
        <v>0</v>
      </c>
      <c r="X79" s="41">
        <f t="shared" si="124"/>
        <v>0</v>
      </c>
      <c r="Y79" s="41">
        <f t="shared" si="125"/>
        <v>0</v>
      </c>
      <c r="Z79" s="41">
        <f t="shared" si="126"/>
        <v>0</v>
      </c>
      <c r="AA79" s="41">
        <f t="shared" si="127"/>
        <v>0</v>
      </c>
      <c r="AB79" s="41">
        <f t="shared" si="128"/>
        <v>0</v>
      </c>
      <c r="AC79" s="41">
        <f t="shared" si="129"/>
        <v>0</v>
      </c>
      <c r="AD79" s="41">
        <f t="shared" si="130"/>
        <v>0</v>
      </c>
      <c r="AE79" s="41">
        <f t="shared" si="131"/>
        <v>0</v>
      </c>
      <c r="AF79" s="41">
        <f t="shared" si="132"/>
        <v>0</v>
      </c>
      <c r="AG79" s="23">
        <f t="shared" si="133"/>
        <v>0</v>
      </c>
      <c r="AH79" s="91"/>
      <c r="AI79" s="91"/>
      <c r="AJ79" s="31"/>
      <c r="AK79" s="31"/>
      <c r="AL79" s="31"/>
      <c r="AM79" s="31"/>
      <c r="AN79" s="31"/>
      <c r="AO79" s="31"/>
      <c r="AP79" s="31"/>
      <c r="BK79" s="23"/>
      <c r="BL79" s="41"/>
      <c r="BM79" s="31"/>
      <c r="BN79" s="31"/>
      <c r="BO79" s="31"/>
      <c r="BP79" s="31"/>
      <c r="BQ79" s="31"/>
      <c r="BR79" s="31"/>
      <c r="BS79" s="3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31">
        <f>0</f>
        <v>0</v>
      </c>
      <c r="CP79" s="31">
        <f>0</f>
        <v>0</v>
      </c>
      <c r="CQ79" s="31">
        <f>0</f>
        <v>0</v>
      </c>
      <c r="CR79" s="31">
        <f>0</f>
        <v>0</v>
      </c>
      <c r="CS79" s="31">
        <f>0</f>
        <v>0</v>
      </c>
      <c r="CT79" s="31">
        <f>0</f>
        <v>0</v>
      </c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</row>
    <row r="80" spans="1:147" s="2" customFormat="1">
      <c r="A80" s="2" t="s">
        <v>33</v>
      </c>
      <c r="B80" s="24"/>
      <c r="C80" s="26">
        <f t="shared" ref="C80:AG80" si="135">SUM(C50:C79)</f>
        <v>37082362.707906738</v>
      </c>
      <c r="D80" s="26">
        <f t="shared" si="135"/>
        <v>47661769.012509756</v>
      </c>
      <c r="E80" s="25">
        <f t="shared" si="135"/>
        <v>32970614.300000001</v>
      </c>
      <c r="F80" s="26">
        <f t="shared" si="135"/>
        <v>33652658.679999992</v>
      </c>
      <c r="G80" s="26">
        <f t="shared" si="135"/>
        <v>34334825.880000003</v>
      </c>
      <c r="H80" s="26">
        <f t="shared" si="135"/>
        <v>35015317.030000009</v>
      </c>
      <c r="I80" s="26">
        <f t="shared" si="135"/>
        <v>35698057.399999991</v>
      </c>
      <c r="J80" s="26">
        <f t="shared" si="135"/>
        <v>36379392.43999999</v>
      </c>
      <c r="K80" s="26">
        <f t="shared" si="135"/>
        <v>37075361.340000004</v>
      </c>
      <c r="L80" s="26">
        <f t="shared" si="135"/>
        <v>37762362.034128167</v>
      </c>
      <c r="M80" s="26">
        <f t="shared" si="135"/>
        <v>38451614.577725738</v>
      </c>
      <c r="N80" s="26">
        <f t="shared" si="135"/>
        <v>39142401.915503271</v>
      </c>
      <c r="O80" s="26">
        <f t="shared" si="135"/>
        <v>39834004.289342314</v>
      </c>
      <c r="P80" s="26">
        <f t="shared" si="135"/>
        <v>40528429.06715291</v>
      </c>
      <c r="Q80" s="26">
        <f t="shared" si="135"/>
        <v>41225676.248935051</v>
      </c>
      <c r="R80" s="26">
        <f t="shared" si="135"/>
        <v>41925745.834688775</v>
      </c>
      <c r="S80" s="26">
        <f t="shared" si="135"/>
        <v>42628637.82441403</v>
      </c>
      <c r="T80" s="27">
        <f t="shared" si="135"/>
        <v>43334352.218110852</v>
      </c>
      <c r="U80" s="26">
        <f t="shared" si="135"/>
        <v>44045711.419750795</v>
      </c>
      <c r="V80" s="26">
        <f t="shared" si="135"/>
        <v>44759893.025362283</v>
      </c>
      <c r="W80" s="26">
        <f t="shared" si="135"/>
        <v>45476227.817916341</v>
      </c>
      <c r="X80" s="26">
        <f t="shared" si="135"/>
        <v>46195385.014441952</v>
      </c>
      <c r="Y80" s="26">
        <f t="shared" si="135"/>
        <v>46917364.614939116</v>
      </c>
      <c r="Z80" s="26">
        <f t="shared" si="135"/>
        <v>47642166.61940784</v>
      </c>
      <c r="AA80" s="26">
        <f t="shared" si="135"/>
        <v>48369791.027848132</v>
      </c>
      <c r="AB80" s="26">
        <f t="shared" si="135"/>
        <v>49100237.840259969</v>
      </c>
      <c r="AC80" s="26">
        <f t="shared" si="135"/>
        <v>49833507.056643382</v>
      </c>
      <c r="AD80" s="26">
        <f t="shared" si="135"/>
        <v>50569598.67699834</v>
      </c>
      <c r="AE80" s="26">
        <f t="shared" si="135"/>
        <v>51308512.701324843</v>
      </c>
      <c r="AF80" s="26">
        <f t="shared" si="135"/>
        <v>52050249.129622929</v>
      </c>
      <c r="AG80" s="28">
        <f t="shared" si="135"/>
        <v>47661770</v>
      </c>
      <c r="AH80" s="35"/>
      <c r="AI80" s="35"/>
      <c r="AJ80" s="25">
        <f t="shared" ref="AJ80:BK80" si="136">SUM(AJ50:AJ79)</f>
        <v>682044.38</v>
      </c>
      <c r="AK80" s="26">
        <f t="shared" si="136"/>
        <v>682167.20000000007</v>
      </c>
      <c r="AL80" s="26">
        <f t="shared" si="136"/>
        <v>682496.45000000007</v>
      </c>
      <c r="AM80" s="26">
        <f t="shared" si="136"/>
        <v>682740.37</v>
      </c>
      <c r="AN80" s="26">
        <f t="shared" si="136"/>
        <v>681335.04</v>
      </c>
      <c r="AO80" s="26">
        <f t="shared" si="136"/>
        <v>683448.77000000014</v>
      </c>
      <c r="AP80" s="26">
        <f t="shared" si="136"/>
        <v>687000.69412816665</v>
      </c>
      <c r="AQ80" s="26">
        <f t="shared" si="136"/>
        <v>689252.54359757656</v>
      </c>
      <c r="AR80" s="26">
        <f t="shared" si="136"/>
        <v>690787.33777753334</v>
      </c>
      <c r="AS80" s="26">
        <f t="shared" si="136"/>
        <v>691602.3738390347</v>
      </c>
      <c r="AT80" s="26">
        <f t="shared" si="136"/>
        <v>694424.77781059244</v>
      </c>
      <c r="AU80" s="26">
        <f t="shared" si="136"/>
        <v>697247.18178215029</v>
      </c>
      <c r="AV80" s="26">
        <f t="shared" si="136"/>
        <v>700069.58575370803</v>
      </c>
      <c r="AW80" s="26">
        <f t="shared" si="136"/>
        <v>702891.98972526565</v>
      </c>
      <c r="AX80" s="26">
        <f t="shared" si="136"/>
        <v>705714.39369682351</v>
      </c>
      <c r="AY80" s="26">
        <f t="shared" si="136"/>
        <v>711359.2016399391</v>
      </c>
      <c r="AZ80" s="26">
        <f t="shared" si="136"/>
        <v>714181.60561149672</v>
      </c>
      <c r="BA80" s="26">
        <f t="shared" si="136"/>
        <v>716334.79255405441</v>
      </c>
      <c r="BB80" s="26">
        <f t="shared" si="136"/>
        <v>719157.19652561238</v>
      </c>
      <c r="BC80" s="26">
        <f t="shared" si="136"/>
        <v>721979.60049717024</v>
      </c>
      <c r="BD80" s="26">
        <f t="shared" si="136"/>
        <v>724802.00446872774</v>
      </c>
      <c r="BE80" s="26">
        <f t="shared" si="136"/>
        <v>727624.4084402856</v>
      </c>
      <c r="BF80" s="26">
        <f t="shared" si="136"/>
        <v>730446.81241184322</v>
      </c>
      <c r="BG80" s="26">
        <f t="shared" si="136"/>
        <v>733269.21638340119</v>
      </c>
      <c r="BH80" s="26">
        <f t="shared" si="136"/>
        <v>736091.62035495893</v>
      </c>
      <c r="BI80" s="26">
        <f t="shared" si="136"/>
        <v>738914.02432651666</v>
      </c>
      <c r="BJ80" s="26">
        <f t="shared" si="136"/>
        <v>741736.4282980744</v>
      </c>
      <c r="BK80" s="28">
        <f t="shared" si="136"/>
        <v>8715896.9115120769</v>
      </c>
      <c r="BL80" s="3"/>
      <c r="BM80" s="25">
        <f t="shared" ref="BM80:CM80" si="137">SUM(BM50:BM79)</f>
        <v>0</v>
      </c>
      <c r="BN80" s="26">
        <f t="shared" si="137"/>
        <v>0</v>
      </c>
      <c r="BO80" s="26">
        <f t="shared" si="137"/>
        <v>-2005.3</v>
      </c>
      <c r="BP80" s="26">
        <f t="shared" si="137"/>
        <v>0</v>
      </c>
      <c r="BQ80" s="26">
        <f t="shared" si="137"/>
        <v>0</v>
      </c>
      <c r="BR80" s="26">
        <f t="shared" si="137"/>
        <v>0</v>
      </c>
      <c r="BS80" s="26">
        <f t="shared" si="137"/>
        <v>0</v>
      </c>
      <c r="BT80" s="26">
        <f t="shared" si="137"/>
        <v>0</v>
      </c>
      <c r="BU80" s="26">
        <f t="shared" si="137"/>
        <v>0</v>
      </c>
      <c r="BV80" s="26">
        <f t="shared" si="137"/>
        <v>0</v>
      </c>
      <c r="BW80" s="26">
        <f t="shared" si="137"/>
        <v>0</v>
      </c>
      <c r="BX80" s="26">
        <f t="shared" si="137"/>
        <v>0</v>
      </c>
      <c r="BY80" s="26">
        <f t="shared" si="137"/>
        <v>0</v>
      </c>
      <c r="BZ80" s="26">
        <f t="shared" si="137"/>
        <v>0</v>
      </c>
      <c r="CA80" s="26">
        <f t="shared" si="137"/>
        <v>0</v>
      </c>
      <c r="CB80" s="26">
        <f t="shared" si="137"/>
        <v>0</v>
      </c>
      <c r="CC80" s="26">
        <f t="shared" si="137"/>
        <v>0</v>
      </c>
      <c r="CD80" s="26">
        <f t="shared" si="137"/>
        <v>0</v>
      </c>
      <c r="CE80" s="26">
        <f t="shared" si="137"/>
        <v>0</v>
      </c>
      <c r="CF80" s="26">
        <f t="shared" si="137"/>
        <v>0</v>
      </c>
      <c r="CG80" s="26">
        <f t="shared" si="137"/>
        <v>0</v>
      </c>
      <c r="CH80" s="26">
        <f t="shared" si="137"/>
        <v>0</v>
      </c>
      <c r="CI80" s="26">
        <f t="shared" si="137"/>
        <v>0</v>
      </c>
      <c r="CJ80" s="26">
        <f t="shared" si="137"/>
        <v>0</v>
      </c>
      <c r="CK80" s="26">
        <f t="shared" si="137"/>
        <v>0</v>
      </c>
      <c r="CL80" s="26">
        <f t="shared" si="137"/>
        <v>0</v>
      </c>
      <c r="CM80" s="26">
        <f t="shared" si="137"/>
        <v>0</v>
      </c>
      <c r="CN80" s="3"/>
      <c r="CO80" s="25">
        <f t="shared" ref="CO80:DO80" si="138">SUM(CO50:CO79)</f>
        <v>0</v>
      </c>
      <c r="CP80" s="26">
        <f t="shared" si="138"/>
        <v>0</v>
      </c>
      <c r="CQ80" s="26">
        <f t="shared" si="138"/>
        <v>0</v>
      </c>
      <c r="CR80" s="26">
        <f t="shared" si="138"/>
        <v>0</v>
      </c>
      <c r="CS80" s="26">
        <f t="shared" si="138"/>
        <v>0</v>
      </c>
      <c r="CT80" s="26">
        <f t="shared" si="138"/>
        <v>12520.13</v>
      </c>
      <c r="CU80" s="26">
        <f t="shared" si="138"/>
        <v>0</v>
      </c>
      <c r="CV80" s="26">
        <f t="shared" si="138"/>
        <v>0</v>
      </c>
      <c r="CW80" s="26">
        <f t="shared" si="138"/>
        <v>0</v>
      </c>
      <c r="CX80" s="26">
        <f t="shared" si="138"/>
        <v>0</v>
      </c>
      <c r="CY80" s="26">
        <f t="shared" si="138"/>
        <v>0</v>
      </c>
      <c r="CZ80" s="26">
        <f t="shared" si="138"/>
        <v>0</v>
      </c>
      <c r="DA80" s="26">
        <f t="shared" si="138"/>
        <v>0</v>
      </c>
      <c r="DB80" s="26">
        <f t="shared" si="138"/>
        <v>0</v>
      </c>
      <c r="DC80" s="26">
        <f t="shared" si="138"/>
        <v>0</v>
      </c>
      <c r="DD80" s="26">
        <f t="shared" si="138"/>
        <v>0</v>
      </c>
      <c r="DE80" s="26">
        <f t="shared" si="138"/>
        <v>0</v>
      </c>
      <c r="DF80" s="26">
        <f t="shared" si="138"/>
        <v>0</v>
      </c>
      <c r="DG80" s="26">
        <f t="shared" si="138"/>
        <v>0</v>
      </c>
      <c r="DH80" s="26">
        <f t="shared" si="138"/>
        <v>0</v>
      </c>
      <c r="DI80" s="26">
        <f t="shared" si="138"/>
        <v>0</v>
      </c>
      <c r="DJ80" s="26">
        <f t="shared" si="138"/>
        <v>0</v>
      </c>
      <c r="DK80" s="26">
        <f t="shared" si="138"/>
        <v>0</v>
      </c>
      <c r="DL80" s="26">
        <f t="shared" si="138"/>
        <v>0</v>
      </c>
      <c r="DM80" s="26">
        <f t="shared" si="138"/>
        <v>0</v>
      </c>
      <c r="DN80" s="26">
        <f t="shared" si="138"/>
        <v>0</v>
      </c>
      <c r="DO80" s="26">
        <f t="shared" si="138"/>
        <v>0</v>
      </c>
      <c r="DP80" s="3"/>
      <c r="DQ80" s="25">
        <f t="shared" ref="DQ80:EQ80" si="139">SUM(DQ50:DQ79)</f>
        <v>0</v>
      </c>
      <c r="DR80" s="26">
        <f t="shared" si="139"/>
        <v>0</v>
      </c>
      <c r="DS80" s="26">
        <f t="shared" si="139"/>
        <v>0</v>
      </c>
      <c r="DT80" s="26">
        <f t="shared" si="139"/>
        <v>0</v>
      </c>
      <c r="DU80" s="26">
        <f t="shared" si="139"/>
        <v>0</v>
      </c>
      <c r="DV80" s="26">
        <f t="shared" si="139"/>
        <v>0</v>
      </c>
      <c r="DW80" s="26">
        <f>'[21]012 div'!B23*$DW$1*-1</f>
        <v>0</v>
      </c>
      <c r="DX80" s="26">
        <f>'[21]012 div'!C23*$DW$1*-1</f>
        <v>0</v>
      </c>
      <c r="DY80" s="26">
        <f>'[21]012 div'!D23*$DW$1*-1</f>
        <v>0</v>
      </c>
      <c r="DZ80" s="26">
        <f t="shared" si="139"/>
        <v>0</v>
      </c>
      <c r="EA80" s="26">
        <f t="shared" si="139"/>
        <v>0</v>
      </c>
      <c r="EB80" s="26">
        <f t="shared" si="139"/>
        <v>0</v>
      </c>
      <c r="EC80" s="26">
        <f t="shared" si="139"/>
        <v>0</v>
      </c>
      <c r="ED80" s="26">
        <f t="shared" si="139"/>
        <v>0</v>
      </c>
      <c r="EE80" s="26">
        <f t="shared" si="139"/>
        <v>0</v>
      </c>
      <c r="EF80" s="26">
        <f t="shared" si="139"/>
        <v>0</v>
      </c>
      <c r="EG80" s="26">
        <f t="shared" si="139"/>
        <v>0</v>
      </c>
      <c r="EH80" s="26">
        <f t="shared" si="139"/>
        <v>0</v>
      </c>
      <c r="EI80" s="26">
        <f t="shared" si="139"/>
        <v>0</v>
      </c>
      <c r="EJ80" s="26">
        <f t="shared" si="139"/>
        <v>0</v>
      </c>
      <c r="EK80" s="26">
        <f t="shared" si="139"/>
        <v>0</v>
      </c>
      <c r="EL80" s="26">
        <f t="shared" si="139"/>
        <v>0</v>
      </c>
      <c r="EM80" s="26">
        <f t="shared" si="139"/>
        <v>0</v>
      </c>
      <c r="EN80" s="26">
        <f t="shared" si="139"/>
        <v>0</v>
      </c>
      <c r="EO80" s="26">
        <f t="shared" si="139"/>
        <v>0</v>
      </c>
      <c r="EP80" s="26">
        <f t="shared" si="139"/>
        <v>0</v>
      </c>
      <c r="EQ80" s="26">
        <f t="shared" si="139"/>
        <v>0</v>
      </c>
    </row>
    <row r="81" spans="1:147" s="2" customFormat="1">
      <c r="B81" s="24"/>
      <c r="C81" s="19"/>
      <c r="D81" s="3"/>
      <c r="E81" s="62">
        <f>'[22]major ratebase items'!E25</f>
        <v>-32970614.300000001</v>
      </c>
      <c r="F81" s="62">
        <f>'[22]major ratebase items'!F25</f>
        <v>-33652658.68</v>
      </c>
      <c r="G81" s="62">
        <f>'[22]major ratebase items'!G25</f>
        <v>-34334825.880000003</v>
      </c>
      <c r="H81" s="62">
        <f>'[22]major ratebase items'!H25</f>
        <v>-35015317.030000001</v>
      </c>
      <c r="I81" s="62">
        <f>'[22]major ratebase items'!I25</f>
        <v>-35698057.399999999</v>
      </c>
      <c r="J81" s="62">
        <f>'[22]major ratebase items'!J25</f>
        <v>-36379392.439999998</v>
      </c>
      <c r="K81" s="62">
        <f>'[22]major ratebase items'!K25</f>
        <v>-37075361.340000004</v>
      </c>
      <c r="L81" s="62" t="str">
        <f>'[22]major ratebase items'!L25</f>
        <v>0</v>
      </c>
      <c r="M81" s="62" t="str">
        <f>'[22]major ratebase items'!M25</f>
        <v>0</v>
      </c>
      <c r="N81" s="62">
        <f>'[22]major ratebase items'!N25</f>
        <v>0</v>
      </c>
      <c r="O81" s="62">
        <f>'[22]major ratebase items'!O25</f>
        <v>0</v>
      </c>
      <c r="P81" s="62">
        <f>'[22]major ratebase items'!P25</f>
        <v>0</v>
      </c>
      <c r="Q81" s="62">
        <f>'[22]major ratebase items'!Q25</f>
        <v>0</v>
      </c>
      <c r="R81" s="41"/>
      <c r="S81" s="41"/>
      <c r="T81" s="43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35"/>
      <c r="AI81" s="35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41"/>
      <c r="BQ81" s="3"/>
      <c r="BR81" s="3"/>
      <c r="BS81" s="3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</row>
    <row r="82" spans="1:147" s="2" customFormat="1">
      <c r="B82" s="24"/>
      <c r="C82" s="19"/>
      <c r="D82" s="3"/>
      <c r="E82" s="63">
        <f>E80+E81</f>
        <v>0</v>
      </c>
      <c r="F82" s="105">
        <f t="shared" ref="F82:Q82" si="140">F80+F81</f>
        <v>0</v>
      </c>
      <c r="G82" s="105">
        <f t="shared" si="140"/>
        <v>0</v>
      </c>
      <c r="H82" s="105">
        <f t="shared" si="140"/>
        <v>0</v>
      </c>
      <c r="I82" s="105">
        <f t="shared" si="140"/>
        <v>0</v>
      </c>
      <c r="J82" s="105">
        <f t="shared" si="140"/>
        <v>0</v>
      </c>
      <c r="K82" s="63">
        <f t="shared" si="140"/>
        <v>0</v>
      </c>
      <c r="L82" s="105">
        <f t="shared" si="140"/>
        <v>37762362.034128167</v>
      </c>
      <c r="M82" s="63">
        <f t="shared" si="140"/>
        <v>38451614.577725738</v>
      </c>
      <c r="N82" s="63">
        <f t="shared" si="140"/>
        <v>39142401.915503271</v>
      </c>
      <c r="O82" s="63">
        <f t="shared" si="140"/>
        <v>39834004.289342314</v>
      </c>
      <c r="P82" s="63">
        <f t="shared" si="140"/>
        <v>40528429.06715291</v>
      </c>
      <c r="Q82" s="63">
        <f t="shared" si="140"/>
        <v>41225676.248935051</v>
      </c>
      <c r="R82" s="41"/>
      <c r="S82" s="41"/>
      <c r="T82" s="43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35"/>
      <c r="AI82" s="35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41"/>
      <c r="BQ82" s="3"/>
      <c r="BR82" s="3"/>
      <c r="BS82" s="3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</row>
    <row r="83" spans="1:147" s="2" customFormat="1">
      <c r="A83" s="2" t="s">
        <v>34</v>
      </c>
      <c r="B83" s="24"/>
      <c r="C83" s="19"/>
      <c r="D83" s="3"/>
      <c r="F83" s="36"/>
      <c r="G83" s="36"/>
      <c r="H83" s="36"/>
      <c r="I83" s="36"/>
      <c r="J83" s="36"/>
      <c r="R83" s="41"/>
      <c r="S83" s="41"/>
      <c r="T83" s="43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35"/>
      <c r="AI83" s="35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</row>
    <row r="84" spans="1:147" s="2" customFormat="1">
      <c r="A84" s="49">
        <v>30100</v>
      </c>
      <c r="B84" s="32" t="s">
        <v>35</v>
      </c>
      <c r="C84" s="51">
        <f t="shared" ref="C84:C107" si="141">SUM(E84:Q84)/13</f>
        <v>0</v>
      </c>
      <c r="D84" s="51">
        <f t="shared" ref="D84:D107" si="142">SUM(T84:AF84)/13</f>
        <v>0</v>
      </c>
      <c r="E84" s="70">
        <v>0</v>
      </c>
      <c r="F84" s="43">
        <f t="shared" ref="F84:F106" si="143">E84+AJ84+BM84+CO84+DQ84</f>
        <v>0</v>
      </c>
      <c r="G84" s="43">
        <f t="shared" ref="G84:G106" si="144">F84+AK84+BN84+CP84+DR84</f>
        <v>0</v>
      </c>
      <c r="H84" s="43">
        <f t="shared" ref="H84:H106" si="145">G84+AL84+BO84+CQ84+DS84</f>
        <v>0</v>
      </c>
      <c r="I84" s="43">
        <f t="shared" ref="I84:I106" si="146">H84+AM84+BP84+CR84+DT84</f>
        <v>0</v>
      </c>
      <c r="J84" s="43">
        <f t="shared" ref="J84:J106" si="147">I84+AN84+BQ84+CS84+DU84</f>
        <v>0</v>
      </c>
      <c r="K84" s="41">
        <f t="shared" ref="K84:K106" si="148">J84+AO84+BR84+CT84+DV84</f>
        <v>0</v>
      </c>
      <c r="L84" s="41">
        <f t="shared" ref="L84:L106" si="149">K84+AP84+BS84+CU84+DW84</f>
        <v>0</v>
      </c>
      <c r="M84" s="41">
        <f t="shared" ref="M84:M106" si="150">L84+AQ84+BT84+CV84+DX84</f>
        <v>0</v>
      </c>
      <c r="N84" s="41">
        <f t="shared" ref="N84:N106" si="151">M84+AR84+BU84+CW84+DY84</f>
        <v>0</v>
      </c>
      <c r="O84" s="41">
        <f t="shared" ref="O84:O106" si="152">N84+AS84+BV84+CX84+DZ84</f>
        <v>0</v>
      </c>
      <c r="P84" s="41">
        <f t="shared" ref="P84:P106" si="153">O84+AT84+BW84+CY84+EA84</f>
        <v>0</v>
      </c>
      <c r="Q84" s="41">
        <f t="shared" ref="Q84:Q106" si="154">P84+AU84+BX84+CZ84+EB84</f>
        <v>0</v>
      </c>
      <c r="R84" s="41">
        <f t="shared" ref="R84:R106" si="155">Q84+AV84+BY84+DA84+EC84</f>
        <v>0</v>
      </c>
      <c r="S84" s="41">
        <f t="shared" ref="S84:S106" si="156">R84+AW84+BZ84+DB84+ED84</f>
        <v>0</v>
      </c>
      <c r="T84" s="41">
        <f t="shared" ref="T84:T106" si="157">S84+AX84+CA84+DC84+EE84</f>
        <v>0</v>
      </c>
      <c r="U84" s="41">
        <f t="shared" ref="U84:U106" si="158">T84+AY84+CB84+DD84+EF84</f>
        <v>0</v>
      </c>
      <c r="V84" s="41">
        <f t="shared" ref="V84:V106" si="159">U84+AZ84+CC84+DE84+EG84</f>
        <v>0</v>
      </c>
      <c r="W84" s="41">
        <f t="shared" ref="W84:W106" si="160">V84+BA84+CD84+DF84+EH84</f>
        <v>0</v>
      </c>
      <c r="X84" s="41">
        <f t="shared" ref="X84:X106" si="161">W84+BB84+CE84+DG84+EI84</f>
        <v>0</v>
      </c>
      <c r="Y84" s="41">
        <f t="shared" ref="Y84:Y106" si="162">X84+BC84+CF84+DH84+EJ84</f>
        <v>0</v>
      </c>
      <c r="Z84" s="41">
        <f t="shared" ref="Z84:Z106" si="163">Y84+BD84+CG84+DI84+EK84</f>
        <v>0</v>
      </c>
      <c r="AA84" s="41">
        <f t="shared" ref="AA84:AA106" si="164">Z84+BE84+CH84+DJ84+EL84</f>
        <v>0</v>
      </c>
      <c r="AB84" s="41">
        <f t="shared" ref="AB84:AB106" si="165">AA84+BF84+CI84+DK84+EM84</f>
        <v>0</v>
      </c>
      <c r="AC84" s="41">
        <f t="shared" ref="AC84:AC106" si="166">AB84+BG84+CJ84+DL84+EN84</f>
        <v>0</v>
      </c>
      <c r="AD84" s="41">
        <f t="shared" ref="AD84:AD106" si="167">AC84+BH84+CK84+DM84+EO84</f>
        <v>0</v>
      </c>
      <c r="AE84" s="41">
        <f t="shared" ref="AE84:AE106" si="168">AD84+BI84+CL84+DN84+EP84</f>
        <v>0</v>
      </c>
      <c r="AF84" s="41">
        <f t="shared" ref="AF84:AF106" si="169">AE84+BJ84+CM84+DO84+EQ84</f>
        <v>0</v>
      </c>
      <c r="AG84" s="22">
        <f t="shared" ref="AG84:AG106" si="170">ROUND(AVERAGE(T84:AF84),0)</f>
        <v>0</v>
      </c>
      <c r="AH84" s="80">
        <f>'[25]KY Depreciation Rates_03-2'!$G143</f>
        <v>0</v>
      </c>
      <c r="AI84" s="80">
        <f>'[25]KY Depreciation Rates_03-2'!$G143</f>
        <v>0</v>
      </c>
      <c r="AJ84" s="64">
        <f>0</f>
        <v>0</v>
      </c>
      <c r="AK84" s="64">
        <f>0</f>
        <v>0</v>
      </c>
      <c r="AL84" s="64">
        <f>0</f>
        <v>0</v>
      </c>
      <c r="AM84" s="64">
        <f>0</f>
        <v>0</v>
      </c>
      <c r="AN84" s="64">
        <f>0</f>
        <v>0</v>
      </c>
      <c r="AO84" s="64">
        <f>0</f>
        <v>0</v>
      </c>
      <c r="AP84" s="64">
        <f>IF('Net Plant'!I84&gt;0,'Gross Plant'!K84*$AH84/12,0)</f>
        <v>0</v>
      </c>
      <c r="AQ84" s="64">
        <f>IF('Net Plant'!J84&gt;0,'Gross Plant'!L84*$AH84/12,0)</f>
        <v>0</v>
      </c>
      <c r="AR84" s="64">
        <f>IF('Net Plant'!K84&gt;0,'Gross Plant'!M84*$AH84/12,0)</f>
        <v>0</v>
      </c>
      <c r="AS84" s="64">
        <f>IF('Net Plant'!L84&gt;0,'Gross Plant'!N84*$AH84/12,0)</f>
        <v>0</v>
      </c>
      <c r="AT84" s="64">
        <f>IF('Net Plant'!M84&gt;0,'Gross Plant'!O84*$AH84/12,0)</f>
        <v>0</v>
      </c>
      <c r="AU84" s="64">
        <f>IF('Net Plant'!N84&gt;0,'Gross Plant'!P84*$AH84/12,0)</f>
        <v>0</v>
      </c>
      <c r="AV84" s="64">
        <f>IF('Net Plant'!O84&gt;0,'Gross Plant'!Q84*$AH84/12,0)</f>
        <v>0</v>
      </c>
      <c r="AW84" s="64">
        <f>IF('Net Plant'!P84&gt;0,'Gross Plant'!R84*$AH84/12,0)</f>
        <v>0</v>
      </c>
      <c r="AX84" s="64">
        <f>IF('Net Plant'!Q84&gt;0,'Gross Plant'!S84*$AH84/12,0)</f>
        <v>0</v>
      </c>
      <c r="AY84" s="64">
        <f>IF('Net Plant'!R84&gt;0,'Gross Plant'!T84*$AI84/12,0)</f>
        <v>0</v>
      </c>
      <c r="AZ84" s="64">
        <f>IF('Net Plant'!S84&gt;0,'Gross Plant'!U84*$AI84/12,0)</f>
        <v>0</v>
      </c>
      <c r="BA84" s="64">
        <f>IF('Net Plant'!T84&gt;0,'Gross Plant'!V84*$AI84/12,0)</f>
        <v>0</v>
      </c>
      <c r="BB84" s="64">
        <f>IF('Net Plant'!U84&gt;0,'Gross Plant'!W84*$AI84/12,0)</f>
        <v>0</v>
      </c>
      <c r="BC84" s="64">
        <f>IF('Net Plant'!V84&gt;0,'Gross Plant'!X84*$AI84/12,0)</f>
        <v>0</v>
      </c>
      <c r="BD84" s="64">
        <f>IF('Net Plant'!W84&gt;0,'Gross Plant'!Y84*$AI84/12,0)</f>
        <v>0</v>
      </c>
      <c r="BE84" s="64">
        <f>IF('Net Plant'!X84&gt;0,'Gross Plant'!Z84*$AI84/12,0)</f>
        <v>0</v>
      </c>
      <c r="BF84" s="64">
        <f>IF('Net Plant'!Y84&gt;0,'Gross Plant'!AA84*$AI84/12,0)</f>
        <v>0</v>
      </c>
      <c r="BG84" s="64">
        <f>IF('Net Plant'!Z84&gt;0,'Gross Plant'!AB84*$AI84/12,0)</f>
        <v>0</v>
      </c>
      <c r="BH84" s="64">
        <f>IF('Net Plant'!AA84&gt;0,'Gross Plant'!AC84*$AI84/12,0)</f>
        <v>0</v>
      </c>
      <c r="BI84" s="64">
        <f>IF('Net Plant'!AB84&gt;0,'Gross Plant'!AD84*$AI84/12,0)</f>
        <v>0</v>
      </c>
      <c r="BJ84" s="64">
        <f>IF('Net Plant'!AC84&gt;0,'Gross Plant'!AE84*$AI84/12,0)</f>
        <v>0</v>
      </c>
      <c r="BK84" s="22">
        <f t="shared" ref="BK84:BK89" si="171">SUM(AY84:BJ84)</f>
        <v>0</v>
      </c>
      <c r="BL84" s="3"/>
      <c r="BM84" s="64">
        <f>0</f>
        <v>0</v>
      </c>
      <c r="BN84" s="64">
        <f>0</f>
        <v>0</v>
      </c>
      <c r="BO84" s="64">
        <f>0</f>
        <v>0</v>
      </c>
      <c r="BP84" s="64">
        <f>0</f>
        <v>0</v>
      </c>
      <c r="BQ84" s="64">
        <f>0</f>
        <v>0</v>
      </c>
      <c r="BR84" s="64">
        <f>0</f>
        <v>0</v>
      </c>
      <c r="BS84" s="31">
        <f>'Gross Plant'!BQ84</f>
        <v>0</v>
      </c>
      <c r="BT84" s="65">
        <f>'Gross Plant'!BR84</f>
        <v>0</v>
      </c>
      <c r="BU84" s="65">
        <f>'Gross Plant'!BS84</f>
        <v>0</v>
      </c>
      <c r="BV84" s="65">
        <f>'Gross Plant'!BT84</f>
        <v>0</v>
      </c>
      <c r="BW84" s="65">
        <f>'Gross Plant'!BU84</f>
        <v>0</v>
      </c>
      <c r="BX84" s="65">
        <f>'Gross Plant'!BV84</f>
        <v>0</v>
      </c>
      <c r="BY84" s="65">
        <f>'Gross Plant'!BW84</f>
        <v>0</v>
      </c>
      <c r="BZ84" s="65">
        <f>'Gross Plant'!BX84</f>
        <v>0</v>
      </c>
      <c r="CA84" s="65">
        <f>'Gross Plant'!BY84</f>
        <v>0</v>
      </c>
      <c r="CB84" s="65">
        <f>'Gross Plant'!BZ84</f>
        <v>0</v>
      </c>
      <c r="CC84" s="65">
        <f>'Gross Plant'!CA84</f>
        <v>0</v>
      </c>
      <c r="CD84" s="65">
        <f>'Gross Plant'!CB84</f>
        <v>0</v>
      </c>
      <c r="CE84" s="65">
        <f>'Gross Plant'!CC84</f>
        <v>0</v>
      </c>
      <c r="CF84" s="65">
        <f>'Gross Plant'!CD84</f>
        <v>0</v>
      </c>
      <c r="CG84" s="65">
        <f>'Gross Plant'!CE84</f>
        <v>0</v>
      </c>
      <c r="CH84" s="65">
        <f>'Gross Plant'!CF84</f>
        <v>0</v>
      </c>
      <c r="CI84" s="65">
        <f>'Gross Plant'!CG84</f>
        <v>0</v>
      </c>
      <c r="CJ84" s="65">
        <f>'Gross Plant'!CH84</f>
        <v>0</v>
      </c>
      <c r="CK84" s="65">
        <f>'Gross Plant'!CI84</f>
        <v>0</v>
      </c>
      <c r="CL84" s="65">
        <f>'Gross Plant'!CJ84</f>
        <v>0</v>
      </c>
      <c r="CM84" s="65">
        <f>'Gross Plant'!CK84</f>
        <v>0</v>
      </c>
      <c r="CN84" s="3"/>
      <c r="CO84" s="64">
        <f>0</f>
        <v>0</v>
      </c>
      <c r="CP84" s="64">
        <f>0</f>
        <v>0</v>
      </c>
      <c r="CQ84" s="64">
        <f>0</f>
        <v>0</v>
      </c>
      <c r="CR84" s="64">
        <f>0</f>
        <v>0</v>
      </c>
      <c r="CS84" s="64">
        <f>0</f>
        <v>0</v>
      </c>
      <c r="CT84" s="64">
        <f>0</f>
        <v>0</v>
      </c>
      <c r="CU84" s="64">
        <v>0</v>
      </c>
      <c r="CV84" s="64">
        <v>0</v>
      </c>
      <c r="CW84" s="64">
        <v>0</v>
      </c>
      <c r="CX84" s="64">
        <v>0</v>
      </c>
      <c r="CY84" s="64">
        <v>0</v>
      </c>
      <c r="CZ84" s="64">
        <v>0</v>
      </c>
      <c r="DA84" s="64">
        <v>0</v>
      </c>
      <c r="DB84" s="64">
        <v>0</v>
      </c>
      <c r="DC84" s="64">
        <v>0</v>
      </c>
      <c r="DD84" s="64">
        <v>0</v>
      </c>
      <c r="DE84" s="65">
        <v>0</v>
      </c>
      <c r="DF84" s="65">
        <v>0</v>
      </c>
      <c r="DG84" s="65">
        <v>0</v>
      </c>
      <c r="DH84" s="65">
        <v>0</v>
      </c>
      <c r="DI84" s="65">
        <v>0</v>
      </c>
      <c r="DJ84" s="65">
        <v>0</v>
      </c>
      <c r="DK84" s="65">
        <v>0</v>
      </c>
      <c r="DL84" s="65">
        <v>0</v>
      </c>
      <c r="DM84" s="65">
        <v>0</v>
      </c>
      <c r="DN84" s="65">
        <v>0</v>
      </c>
      <c r="DO84" s="65">
        <v>0</v>
      </c>
      <c r="DP84" s="3"/>
      <c r="DQ84" s="108">
        <f>0</f>
        <v>0</v>
      </c>
      <c r="DR84" s="108">
        <f>0</f>
        <v>0</v>
      </c>
      <c r="DS84" s="108">
        <f>0</f>
        <v>0</v>
      </c>
      <c r="DT84" s="108">
        <f>0</f>
        <v>0</v>
      </c>
      <c r="DU84" s="108">
        <f>0</f>
        <v>0</v>
      </c>
      <c r="DV84" s="108">
        <f>0</f>
        <v>0</v>
      </c>
      <c r="DW84" s="58">
        <f>SUM('Gross Plant'!$AH84:$AM84)/SUM('Gross Plant'!$AH$108:$AM$108)*DW$108</f>
        <v>0</v>
      </c>
      <c r="DX84" s="58">
        <f>SUM('Gross Plant'!$AH84:$AM84)/SUM('Gross Plant'!$AH$108:$AM$108)*DX$108</f>
        <v>0</v>
      </c>
      <c r="DY84" s="58">
        <f>SUM('Gross Plant'!$AH84:$AM84)/SUM('Gross Plant'!$AH$108:$AM$108)*DY$108</f>
        <v>0</v>
      </c>
      <c r="DZ84" s="58">
        <f>-SUM('Gross Plant'!$AH84:$AM84)/SUM('Gross Plant'!$AH$108:$AM$108)*'Capital Spending'!D$10*Reserve!$DW$1</f>
        <v>0</v>
      </c>
      <c r="EA84" s="58">
        <f>-SUM('Gross Plant'!$AH84:$AM84)/SUM('Gross Plant'!$AH$108:$AM$108)*'Capital Spending'!E$10*Reserve!$DW$1</f>
        <v>0</v>
      </c>
      <c r="EB84" s="58">
        <f>-SUM('Gross Plant'!$AH84:$AM84)/SUM('Gross Plant'!$AH$108:$AM$108)*'Capital Spending'!F$10*Reserve!$DW$1</f>
        <v>0</v>
      </c>
      <c r="EC84" s="58">
        <f>-SUM('Gross Plant'!$AH84:$AM84)/SUM('Gross Plant'!$AH$108:$AM$108)*'Capital Spending'!G$10*Reserve!$DW$1</f>
        <v>0</v>
      </c>
      <c r="ED84" s="58">
        <f>-SUM('Gross Plant'!$AH84:$AM84)/SUM('Gross Plant'!$AH$108:$AM$108)*'Capital Spending'!H$10*Reserve!$DW$1</f>
        <v>0</v>
      </c>
      <c r="EE84" s="58">
        <f>-SUM('Gross Plant'!$AH84:$AM84)/SUM('Gross Plant'!$AH$108:$AM$108)*'Capital Spending'!I$10*Reserve!$DW$1</f>
        <v>0</v>
      </c>
      <c r="EF84" s="58">
        <f>-SUM('Gross Plant'!$AH84:$AM84)/SUM('Gross Plant'!$AH$108:$AM$108)*'Capital Spending'!J$10*Reserve!$DW$1</f>
        <v>0</v>
      </c>
      <c r="EG84" s="58">
        <f>-SUM('Gross Plant'!$AH84:$AM84)/SUM('Gross Plant'!$AH$108:$AM$108)*'Capital Spending'!K$10*Reserve!$DW$1</f>
        <v>0</v>
      </c>
      <c r="EH84" s="58">
        <f>-SUM('Gross Plant'!$AH84:$AM84)/SUM('Gross Plant'!$AH$108:$AM$108)*'Capital Spending'!L$10*Reserve!$DW$1</f>
        <v>0</v>
      </c>
      <c r="EI84" s="58">
        <f>-SUM('Gross Plant'!$AH84:$AM84)/SUM('Gross Plant'!$AH$108:$AM$108)*'Capital Spending'!M$10*Reserve!$DW$1</f>
        <v>0</v>
      </c>
      <c r="EJ84" s="58">
        <f>-SUM('Gross Plant'!$AH84:$AM84)/SUM('Gross Plant'!$AH$108:$AM$108)*'Capital Spending'!N$10*Reserve!$DW$1</f>
        <v>0</v>
      </c>
      <c r="EK84" s="58">
        <f>-SUM('Gross Plant'!$AH84:$AM84)/SUM('Gross Plant'!$AH$108:$AM$108)*'Capital Spending'!O$10*Reserve!$DW$1</f>
        <v>0</v>
      </c>
      <c r="EL84" s="58">
        <f>-SUM('Gross Plant'!$AH84:$AM84)/SUM('Gross Plant'!$AH$108:$AM$108)*'Capital Spending'!P$10*Reserve!$DW$1</f>
        <v>0</v>
      </c>
      <c r="EM84" s="58">
        <f>-SUM('Gross Plant'!$AH84:$AM84)/SUM('Gross Plant'!$AH$108:$AM$108)*'Capital Spending'!Q$10*Reserve!$DW$1</f>
        <v>0</v>
      </c>
      <c r="EN84" s="58">
        <f>-SUM('Gross Plant'!$AH84:$AM84)/SUM('Gross Plant'!$AH$108:$AM$108)*'Capital Spending'!R$10*Reserve!$DW$1</f>
        <v>0</v>
      </c>
      <c r="EO84" s="58">
        <f>-SUM('Gross Plant'!$AH84:$AM84)/SUM('Gross Plant'!$AH$108:$AM$108)*'Capital Spending'!S$10*Reserve!$DW$1</f>
        <v>0</v>
      </c>
      <c r="EP84" s="58">
        <f>-SUM('Gross Plant'!$AH84:$AM84)/SUM('Gross Plant'!$AH$108:$AM$108)*'Capital Spending'!T$10*Reserve!$DW$1</f>
        <v>0</v>
      </c>
      <c r="EQ84" s="58">
        <f>-SUM('Gross Plant'!$AH84:$AM84)/SUM('Gross Plant'!$AH$108:$AM$108)*'Capital Spending'!U$10*Reserve!$DW$1</f>
        <v>0</v>
      </c>
    </row>
    <row r="85" spans="1:147" s="2" customFormat="1">
      <c r="A85" s="49">
        <v>30300</v>
      </c>
      <c r="B85" s="32" t="s">
        <v>36</v>
      </c>
      <c r="C85" s="51">
        <f t="shared" si="141"/>
        <v>0</v>
      </c>
      <c r="D85" s="51">
        <f t="shared" si="142"/>
        <v>0</v>
      </c>
      <c r="E85" s="70">
        <v>0</v>
      </c>
      <c r="F85" s="43">
        <f t="shared" si="143"/>
        <v>0</v>
      </c>
      <c r="G85" s="43">
        <f t="shared" si="144"/>
        <v>0</v>
      </c>
      <c r="H85" s="43">
        <f t="shared" si="145"/>
        <v>0</v>
      </c>
      <c r="I85" s="43">
        <f t="shared" si="146"/>
        <v>0</v>
      </c>
      <c r="J85" s="43">
        <f t="shared" si="147"/>
        <v>0</v>
      </c>
      <c r="K85" s="41">
        <f t="shared" si="148"/>
        <v>0</v>
      </c>
      <c r="L85" s="41">
        <f t="shared" si="149"/>
        <v>0</v>
      </c>
      <c r="M85" s="41">
        <f t="shared" si="150"/>
        <v>0</v>
      </c>
      <c r="N85" s="41">
        <f t="shared" si="151"/>
        <v>0</v>
      </c>
      <c r="O85" s="41">
        <f t="shared" si="152"/>
        <v>0</v>
      </c>
      <c r="P85" s="41">
        <f t="shared" si="153"/>
        <v>0</v>
      </c>
      <c r="Q85" s="41">
        <f t="shared" si="154"/>
        <v>0</v>
      </c>
      <c r="R85" s="41">
        <f t="shared" si="155"/>
        <v>0</v>
      </c>
      <c r="S85" s="41">
        <f t="shared" si="156"/>
        <v>0</v>
      </c>
      <c r="T85" s="41">
        <f t="shared" si="157"/>
        <v>0</v>
      </c>
      <c r="U85" s="41">
        <f t="shared" si="158"/>
        <v>0</v>
      </c>
      <c r="V85" s="41">
        <f t="shared" si="159"/>
        <v>0</v>
      </c>
      <c r="W85" s="41">
        <f t="shared" si="160"/>
        <v>0</v>
      </c>
      <c r="X85" s="41">
        <f t="shared" si="161"/>
        <v>0</v>
      </c>
      <c r="Y85" s="41">
        <f t="shared" si="162"/>
        <v>0</v>
      </c>
      <c r="Z85" s="41">
        <f t="shared" si="163"/>
        <v>0</v>
      </c>
      <c r="AA85" s="41">
        <f t="shared" si="164"/>
        <v>0</v>
      </c>
      <c r="AB85" s="41">
        <f t="shared" si="165"/>
        <v>0</v>
      </c>
      <c r="AC85" s="41">
        <f t="shared" si="166"/>
        <v>0</v>
      </c>
      <c r="AD85" s="41">
        <f t="shared" si="167"/>
        <v>0</v>
      </c>
      <c r="AE85" s="41">
        <f t="shared" si="168"/>
        <v>0</v>
      </c>
      <c r="AF85" s="41">
        <f t="shared" si="169"/>
        <v>0</v>
      </c>
      <c r="AG85" s="23">
        <f t="shared" si="170"/>
        <v>0</v>
      </c>
      <c r="AH85" s="80">
        <f>'[25]KY Depreciation Rates_03-2'!$G144</f>
        <v>0</v>
      </c>
      <c r="AI85" s="80">
        <f>'[25]KY Depreciation Rates_03-2'!$G144</f>
        <v>0</v>
      </c>
      <c r="AJ85" s="64">
        <f>0</f>
        <v>0</v>
      </c>
      <c r="AK85" s="64">
        <f>0</f>
        <v>0</v>
      </c>
      <c r="AL85" s="64">
        <f>0</f>
        <v>0</v>
      </c>
      <c r="AM85" s="64">
        <f>0</f>
        <v>0</v>
      </c>
      <c r="AN85" s="64">
        <f>0</f>
        <v>0</v>
      </c>
      <c r="AO85" s="64">
        <f>0</f>
        <v>0</v>
      </c>
      <c r="AP85" s="64">
        <f>IF('Net Plant'!I85&gt;0,'Gross Plant'!K85*$AH85/12,0)</f>
        <v>0</v>
      </c>
      <c r="AQ85" s="64">
        <f>IF('Net Plant'!J85&gt;0,'Gross Plant'!L85*$AH85/12,0)</f>
        <v>0</v>
      </c>
      <c r="AR85" s="64">
        <f>IF('Net Plant'!K85&gt;0,'Gross Plant'!M85*$AH85/12,0)</f>
        <v>0</v>
      </c>
      <c r="AS85" s="64">
        <f>IF('Net Plant'!L85&gt;0,'Gross Plant'!N85*$AH85/12,0)</f>
        <v>0</v>
      </c>
      <c r="AT85" s="64">
        <f>IF('Net Plant'!M85&gt;0,'Gross Plant'!O85*$AH85/12,0)</f>
        <v>0</v>
      </c>
      <c r="AU85" s="64">
        <f>IF('Net Plant'!N85&gt;0,'Gross Plant'!P85*$AH85/12,0)</f>
        <v>0</v>
      </c>
      <c r="AV85" s="64">
        <f>IF('Net Plant'!O85&gt;0,'Gross Plant'!Q85*$AH85/12,0)</f>
        <v>0</v>
      </c>
      <c r="AW85" s="64">
        <f>IF('Net Plant'!P85&gt;0,'Gross Plant'!R85*$AH85/12,0)</f>
        <v>0</v>
      </c>
      <c r="AX85" s="64">
        <f>IF('Net Plant'!Q85&gt;0,'Gross Plant'!S85*$AH85/12,0)</f>
        <v>0</v>
      </c>
      <c r="AY85" s="64">
        <f>IF('Net Plant'!R85&gt;0,'Gross Plant'!T85*$AI85/12,0)</f>
        <v>0</v>
      </c>
      <c r="AZ85" s="64">
        <f>IF('Net Plant'!S85&gt;0,'Gross Plant'!U85*$AI85/12,0)</f>
        <v>0</v>
      </c>
      <c r="BA85" s="64">
        <f>IF('Net Plant'!T85&gt;0,'Gross Plant'!V85*$AI85/12,0)</f>
        <v>0</v>
      </c>
      <c r="BB85" s="64">
        <f>IF('Net Plant'!U85&gt;0,'Gross Plant'!W85*$AI85/12,0)</f>
        <v>0</v>
      </c>
      <c r="BC85" s="64">
        <f>IF('Net Plant'!V85&gt;0,'Gross Plant'!X85*$AI85/12,0)</f>
        <v>0</v>
      </c>
      <c r="BD85" s="64">
        <f>IF('Net Plant'!W85&gt;0,'Gross Plant'!Y85*$AI85/12,0)</f>
        <v>0</v>
      </c>
      <c r="BE85" s="64">
        <f>IF('Net Plant'!X85&gt;0,'Gross Plant'!Z85*$AI85/12,0)</f>
        <v>0</v>
      </c>
      <c r="BF85" s="64">
        <f>IF('Net Plant'!Y85&gt;0,'Gross Plant'!AA85*$AI85/12,0)</f>
        <v>0</v>
      </c>
      <c r="BG85" s="64">
        <f>IF('Net Plant'!Z85&gt;0,'Gross Plant'!AB85*$AI85/12,0)</f>
        <v>0</v>
      </c>
      <c r="BH85" s="64">
        <f>IF('Net Plant'!AA85&gt;0,'Gross Plant'!AC85*$AI85/12,0)</f>
        <v>0</v>
      </c>
      <c r="BI85" s="64">
        <f>IF('Net Plant'!AB85&gt;0,'Gross Plant'!AD85*$AI85/12,0)</f>
        <v>0</v>
      </c>
      <c r="BJ85" s="64">
        <f>IF('Net Plant'!AC85&gt;0,'Gross Plant'!AE85*$AI85/12,0)</f>
        <v>0</v>
      </c>
      <c r="BK85" s="23">
        <f t="shared" si="171"/>
        <v>0</v>
      </c>
      <c r="BL85" s="3"/>
      <c r="BM85" s="64">
        <f>0</f>
        <v>0</v>
      </c>
      <c r="BN85" s="64">
        <f>0</f>
        <v>0</v>
      </c>
      <c r="BO85" s="64">
        <f>0</f>
        <v>0</v>
      </c>
      <c r="BP85" s="64">
        <f>0</f>
        <v>0</v>
      </c>
      <c r="BQ85" s="64">
        <f>0</f>
        <v>0</v>
      </c>
      <c r="BR85" s="64">
        <f>0</f>
        <v>0</v>
      </c>
      <c r="BS85" s="31">
        <f>'Gross Plant'!BQ85</f>
        <v>0</v>
      </c>
      <c r="BT85" s="65">
        <f>'Gross Plant'!BR85</f>
        <v>0</v>
      </c>
      <c r="BU85" s="65">
        <f>'Gross Plant'!BS85</f>
        <v>0</v>
      </c>
      <c r="BV85" s="65">
        <f>'Gross Plant'!BT85</f>
        <v>0</v>
      </c>
      <c r="BW85" s="65">
        <f>'Gross Plant'!BU85</f>
        <v>0</v>
      </c>
      <c r="BX85" s="65">
        <f>'Gross Plant'!BV85</f>
        <v>0</v>
      </c>
      <c r="BY85" s="65">
        <f>'Gross Plant'!BW85</f>
        <v>0</v>
      </c>
      <c r="BZ85" s="65">
        <f>'Gross Plant'!BX85</f>
        <v>0</v>
      </c>
      <c r="CA85" s="65">
        <f>'Gross Plant'!BY85</f>
        <v>0</v>
      </c>
      <c r="CB85" s="65">
        <f>'Gross Plant'!BZ85</f>
        <v>0</v>
      </c>
      <c r="CC85" s="65">
        <f>'Gross Plant'!CA85</f>
        <v>0</v>
      </c>
      <c r="CD85" s="65">
        <f>'Gross Plant'!CB85</f>
        <v>0</v>
      </c>
      <c r="CE85" s="65">
        <f>'Gross Plant'!CC85</f>
        <v>0</v>
      </c>
      <c r="CF85" s="65">
        <f>'Gross Plant'!CD85</f>
        <v>0</v>
      </c>
      <c r="CG85" s="65">
        <f>'Gross Plant'!CE85</f>
        <v>0</v>
      </c>
      <c r="CH85" s="65">
        <f>'Gross Plant'!CF85</f>
        <v>0</v>
      </c>
      <c r="CI85" s="65">
        <f>'Gross Plant'!CG85</f>
        <v>0</v>
      </c>
      <c r="CJ85" s="65">
        <f>'Gross Plant'!CH85</f>
        <v>0</v>
      </c>
      <c r="CK85" s="65">
        <f>'Gross Plant'!CI85</f>
        <v>0</v>
      </c>
      <c r="CL85" s="65">
        <f>'Gross Plant'!CJ85</f>
        <v>0</v>
      </c>
      <c r="CM85" s="65">
        <f>'Gross Plant'!CK85</f>
        <v>0</v>
      </c>
      <c r="CN85" s="3"/>
      <c r="CO85" s="64">
        <f>0</f>
        <v>0</v>
      </c>
      <c r="CP85" s="64">
        <f>0</f>
        <v>0</v>
      </c>
      <c r="CQ85" s="64">
        <f>0</f>
        <v>0</v>
      </c>
      <c r="CR85" s="64">
        <f>0</f>
        <v>0</v>
      </c>
      <c r="CS85" s="64">
        <f>0</f>
        <v>0</v>
      </c>
      <c r="CT85" s="64">
        <f>0</f>
        <v>0</v>
      </c>
      <c r="CU85" s="64">
        <v>0</v>
      </c>
      <c r="CV85" s="64">
        <v>0</v>
      </c>
      <c r="CW85" s="64">
        <v>0</v>
      </c>
      <c r="CX85" s="64">
        <v>0</v>
      </c>
      <c r="CY85" s="64">
        <v>0</v>
      </c>
      <c r="CZ85" s="64">
        <v>0</v>
      </c>
      <c r="DA85" s="64">
        <v>0</v>
      </c>
      <c r="DB85" s="64">
        <v>0</v>
      </c>
      <c r="DC85" s="64">
        <v>0</v>
      </c>
      <c r="DD85" s="64">
        <v>0</v>
      </c>
      <c r="DE85" s="65">
        <v>0</v>
      </c>
      <c r="DF85" s="65">
        <v>0</v>
      </c>
      <c r="DG85" s="65">
        <v>0</v>
      </c>
      <c r="DH85" s="65">
        <v>0</v>
      </c>
      <c r="DI85" s="65">
        <v>0</v>
      </c>
      <c r="DJ85" s="65">
        <v>0</v>
      </c>
      <c r="DK85" s="65">
        <v>0</v>
      </c>
      <c r="DL85" s="65">
        <v>0</v>
      </c>
      <c r="DM85" s="65">
        <v>0</v>
      </c>
      <c r="DN85" s="65">
        <v>0</v>
      </c>
      <c r="DO85" s="65">
        <v>0</v>
      </c>
      <c r="DP85" s="3"/>
      <c r="DQ85" s="108">
        <f>0</f>
        <v>0</v>
      </c>
      <c r="DR85" s="108">
        <f>0</f>
        <v>0</v>
      </c>
      <c r="DS85" s="108">
        <f>0</f>
        <v>0</v>
      </c>
      <c r="DT85" s="108">
        <f>0</f>
        <v>0</v>
      </c>
      <c r="DU85" s="108">
        <f>0</f>
        <v>0</v>
      </c>
      <c r="DV85" s="108">
        <f>0</f>
        <v>0</v>
      </c>
      <c r="DW85" s="58">
        <f>SUM('Gross Plant'!$AH85:$AM85)/SUM('Gross Plant'!$AH$108:$AM$108)*DW$108</f>
        <v>0</v>
      </c>
      <c r="DX85" s="58">
        <f>SUM('Gross Plant'!$AH85:$AM85)/SUM('Gross Plant'!$AH$108:$AM$108)*DX$108</f>
        <v>0</v>
      </c>
      <c r="DY85" s="58">
        <f>SUM('Gross Plant'!$AH85:$AM85)/SUM('Gross Plant'!$AH$108:$AM$108)*DY$108</f>
        <v>0</v>
      </c>
      <c r="DZ85" s="58">
        <f>-SUM('Gross Plant'!$AH85:$AM85)/SUM('Gross Plant'!$AH$108:$AM$108)*'Capital Spending'!D$10*Reserve!$DW$1</f>
        <v>0</v>
      </c>
      <c r="EA85" s="58">
        <f>-SUM('Gross Plant'!$AH85:$AM85)/SUM('Gross Plant'!$AH$108:$AM$108)*'Capital Spending'!E$10*Reserve!$DW$1</f>
        <v>0</v>
      </c>
      <c r="EB85" s="58">
        <f>-SUM('Gross Plant'!$AH85:$AM85)/SUM('Gross Plant'!$AH$108:$AM$108)*'Capital Spending'!F$10*Reserve!$DW$1</f>
        <v>0</v>
      </c>
      <c r="EC85" s="58">
        <f>-SUM('Gross Plant'!$AH85:$AM85)/SUM('Gross Plant'!$AH$108:$AM$108)*'Capital Spending'!G$10*Reserve!$DW$1</f>
        <v>0</v>
      </c>
      <c r="ED85" s="58">
        <f>-SUM('Gross Plant'!$AH85:$AM85)/SUM('Gross Plant'!$AH$108:$AM$108)*'Capital Spending'!H$10*Reserve!$DW$1</f>
        <v>0</v>
      </c>
      <c r="EE85" s="58">
        <f>-SUM('Gross Plant'!$AH85:$AM85)/SUM('Gross Plant'!$AH$108:$AM$108)*'Capital Spending'!I$10*Reserve!$DW$1</f>
        <v>0</v>
      </c>
      <c r="EF85" s="58">
        <f>-SUM('Gross Plant'!$AH85:$AM85)/SUM('Gross Plant'!$AH$108:$AM$108)*'Capital Spending'!J$10*Reserve!$DW$1</f>
        <v>0</v>
      </c>
      <c r="EG85" s="58">
        <f>-SUM('Gross Plant'!$AH85:$AM85)/SUM('Gross Plant'!$AH$108:$AM$108)*'Capital Spending'!K$10*Reserve!$DW$1</f>
        <v>0</v>
      </c>
      <c r="EH85" s="58">
        <f>-SUM('Gross Plant'!$AH85:$AM85)/SUM('Gross Plant'!$AH$108:$AM$108)*'Capital Spending'!L$10*Reserve!$DW$1</f>
        <v>0</v>
      </c>
      <c r="EI85" s="58">
        <f>-SUM('Gross Plant'!$AH85:$AM85)/SUM('Gross Plant'!$AH$108:$AM$108)*'Capital Spending'!M$10*Reserve!$DW$1</f>
        <v>0</v>
      </c>
      <c r="EJ85" s="58">
        <f>-SUM('Gross Plant'!$AH85:$AM85)/SUM('Gross Plant'!$AH$108:$AM$108)*'Capital Spending'!N$10*Reserve!$DW$1</f>
        <v>0</v>
      </c>
      <c r="EK85" s="58">
        <f>-SUM('Gross Plant'!$AH85:$AM85)/SUM('Gross Plant'!$AH$108:$AM$108)*'Capital Spending'!O$10*Reserve!$DW$1</f>
        <v>0</v>
      </c>
      <c r="EL85" s="58">
        <f>-SUM('Gross Plant'!$AH85:$AM85)/SUM('Gross Plant'!$AH$108:$AM$108)*'Capital Spending'!P$10*Reserve!$DW$1</f>
        <v>0</v>
      </c>
      <c r="EM85" s="58">
        <f>-SUM('Gross Plant'!$AH85:$AM85)/SUM('Gross Plant'!$AH$108:$AM$108)*'Capital Spending'!Q$10*Reserve!$DW$1</f>
        <v>0</v>
      </c>
      <c r="EN85" s="58">
        <f>-SUM('Gross Plant'!$AH85:$AM85)/SUM('Gross Plant'!$AH$108:$AM$108)*'Capital Spending'!R$10*Reserve!$DW$1</f>
        <v>0</v>
      </c>
      <c r="EO85" s="58">
        <f>-SUM('Gross Plant'!$AH85:$AM85)/SUM('Gross Plant'!$AH$108:$AM$108)*'Capital Spending'!S$10*Reserve!$DW$1</f>
        <v>0</v>
      </c>
      <c r="EP85" s="58">
        <f>-SUM('Gross Plant'!$AH85:$AM85)/SUM('Gross Plant'!$AH$108:$AM$108)*'Capital Spending'!T$10*Reserve!$DW$1</f>
        <v>0</v>
      </c>
      <c r="EQ85" s="58">
        <f>-SUM('Gross Plant'!$AH85:$AM85)/SUM('Gross Plant'!$AH$108:$AM$108)*'Capital Spending'!U$10*Reserve!$DW$1</f>
        <v>0</v>
      </c>
    </row>
    <row r="86" spans="1:147">
      <c r="A86" s="49">
        <v>39001</v>
      </c>
      <c r="B86" s="32" t="s">
        <v>38</v>
      </c>
      <c r="C86" s="51">
        <f t="shared" si="141"/>
        <v>94959.474352923091</v>
      </c>
      <c r="D86" s="51">
        <f t="shared" si="142"/>
        <v>100967.31042000002</v>
      </c>
      <c r="E86" s="70">
        <f>'[20]Reserve End Balances'!N127</f>
        <v>92556.35</v>
      </c>
      <c r="F86" s="43">
        <f t="shared" si="143"/>
        <v>92956.87000000001</v>
      </c>
      <c r="G86" s="43">
        <f t="shared" si="144"/>
        <v>93357.390000000014</v>
      </c>
      <c r="H86" s="43">
        <f t="shared" si="145"/>
        <v>93757.910000000018</v>
      </c>
      <c r="I86" s="43">
        <f t="shared" si="146"/>
        <v>94158.430000000022</v>
      </c>
      <c r="J86" s="43">
        <f t="shared" si="147"/>
        <v>94558.950000000026</v>
      </c>
      <c r="K86" s="41">
        <f t="shared" si="148"/>
        <v>94959.47000000003</v>
      </c>
      <c r="L86" s="41">
        <f t="shared" si="149"/>
        <v>95359.992694666696</v>
      </c>
      <c r="M86" s="41">
        <f t="shared" si="150"/>
        <v>95760.515389333363</v>
      </c>
      <c r="N86" s="41">
        <f t="shared" si="151"/>
        <v>96161.038084000029</v>
      </c>
      <c r="O86" s="41">
        <f t="shared" si="152"/>
        <v>96561.560778666695</v>
      </c>
      <c r="P86" s="41">
        <f t="shared" si="153"/>
        <v>96962.083473333361</v>
      </c>
      <c r="Q86" s="41">
        <f t="shared" si="154"/>
        <v>97362.606168000028</v>
      </c>
      <c r="R86" s="41">
        <f t="shared" si="155"/>
        <v>97763.128862666694</v>
      </c>
      <c r="S86" s="41">
        <f t="shared" si="156"/>
        <v>98163.65155733336</v>
      </c>
      <c r="T86" s="41">
        <f t="shared" si="157"/>
        <v>98564.174252000026</v>
      </c>
      <c r="U86" s="41">
        <f t="shared" si="158"/>
        <v>98964.696946666692</v>
      </c>
      <c r="V86" s="41">
        <f t="shared" si="159"/>
        <v>99365.219641333359</v>
      </c>
      <c r="W86" s="41">
        <f t="shared" si="160"/>
        <v>99765.742336000025</v>
      </c>
      <c r="X86" s="41">
        <f t="shared" si="161"/>
        <v>100166.26503066669</v>
      </c>
      <c r="Y86" s="41">
        <f t="shared" si="162"/>
        <v>100566.78772533336</v>
      </c>
      <c r="Z86" s="41">
        <f t="shared" si="163"/>
        <v>100967.31042000002</v>
      </c>
      <c r="AA86" s="41">
        <f t="shared" si="164"/>
        <v>101367.83311466669</v>
      </c>
      <c r="AB86" s="41">
        <f t="shared" si="165"/>
        <v>101768.35580933336</v>
      </c>
      <c r="AC86" s="41">
        <f t="shared" si="166"/>
        <v>102168.87850400002</v>
      </c>
      <c r="AD86" s="41">
        <f t="shared" si="167"/>
        <v>102569.40119866669</v>
      </c>
      <c r="AE86" s="41">
        <f t="shared" si="168"/>
        <v>102969.92389333335</v>
      </c>
      <c r="AF86" s="41">
        <f t="shared" si="169"/>
        <v>103370.44658800002</v>
      </c>
      <c r="AG86" s="23">
        <f t="shared" si="170"/>
        <v>100967</v>
      </c>
      <c r="AH86" s="80">
        <f>'[25]KY Depreciation Rates_03-2'!$G145</f>
        <v>2.6799999999999997E-2</v>
      </c>
      <c r="AI86" s="80">
        <f>'[25]KY Depreciation Rates_03-2'!$G145</f>
        <v>2.6799999999999997E-2</v>
      </c>
      <c r="AJ86" s="64">
        <f>'[20]Additions (Asset and Reserve)'!AA127</f>
        <v>400.52</v>
      </c>
      <c r="AK86" s="64">
        <f>'[20]Additions (Asset and Reserve)'!AB127</f>
        <v>400.52</v>
      </c>
      <c r="AL86" s="64">
        <f>'[20]Additions (Asset and Reserve)'!AC127</f>
        <v>400.52</v>
      </c>
      <c r="AM86" s="64">
        <f>'[20]Additions (Asset and Reserve)'!AD127</f>
        <v>400.52</v>
      </c>
      <c r="AN86" s="64">
        <f>'[20]Additions (Asset and Reserve)'!AE127</f>
        <v>400.52</v>
      </c>
      <c r="AO86" s="64">
        <f>'[20]Additions (Asset and Reserve)'!AF127</f>
        <v>400.52</v>
      </c>
      <c r="AP86" s="64">
        <f>IF('Net Plant'!I86&gt;0,'Gross Plant'!K86*$AH86/12,0)</f>
        <v>400.52269466666661</v>
      </c>
      <c r="AQ86" s="64">
        <f>IF('Net Plant'!J86&gt;0,'Gross Plant'!L86*$AH86/12,0)</f>
        <v>400.52269466666661</v>
      </c>
      <c r="AR86" s="64">
        <f>IF('Net Plant'!K86&gt;0,'Gross Plant'!M86*$AH86/12,0)</f>
        <v>400.52269466666661</v>
      </c>
      <c r="AS86" s="64">
        <f>IF('Net Plant'!L86&gt;0,'Gross Plant'!N86*$AH86/12,0)</f>
        <v>400.52269466666661</v>
      </c>
      <c r="AT86" s="64">
        <f>IF('Net Plant'!M86&gt;0,'Gross Plant'!O86*$AH86/12,0)</f>
        <v>400.52269466666661</v>
      </c>
      <c r="AU86" s="64">
        <f>IF('Net Plant'!N86&gt;0,'Gross Plant'!P86*$AH86/12,0)</f>
        <v>400.52269466666661</v>
      </c>
      <c r="AV86" s="64">
        <f>IF('Net Plant'!O86&gt;0,'Gross Plant'!Q86*$AH86/12,0)</f>
        <v>400.52269466666661</v>
      </c>
      <c r="AW86" s="64">
        <f>IF('Net Plant'!P86&gt;0,'Gross Plant'!R86*$AH86/12,0)</f>
        <v>400.52269466666661</v>
      </c>
      <c r="AX86" s="64">
        <f>IF('Net Plant'!Q86&gt;0,'Gross Plant'!S86*$AH86/12,0)</f>
        <v>400.52269466666661</v>
      </c>
      <c r="AY86" s="41">
        <f>IF('Net Plant'!R86&gt;0,'Gross Plant'!U86*$AI86/12,0)</f>
        <v>400.52269466666661</v>
      </c>
      <c r="AZ86" s="41">
        <f>IF('Net Plant'!S86&gt;0,'Gross Plant'!V86*$AI86/12,0)</f>
        <v>400.52269466666661</v>
      </c>
      <c r="BA86" s="41">
        <f>IF('Net Plant'!T86&gt;0,'Gross Plant'!W86*$AI86/12,0)</f>
        <v>400.52269466666661</v>
      </c>
      <c r="BB86" s="41">
        <f>IF('Net Plant'!U86&gt;0,'Gross Plant'!X86*$AI86/12,0)</f>
        <v>400.52269466666661</v>
      </c>
      <c r="BC86" s="41">
        <f>IF('Net Plant'!V86&gt;0,'Gross Plant'!Y86*$AI86/12,0)</f>
        <v>400.52269466666661</v>
      </c>
      <c r="BD86" s="41">
        <f>IF('Net Plant'!W86&gt;0,'Gross Plant'!Z86*$AI86/12,0)</f>
        <v>400.52269466666661</v>
      </c>
      <c r="BE86" s="41">
        <f>IF('Net Plant'!X86&gt;0,'Gross Plant'!AA86*$AI86/12,0)</f>
        <v>400.52269466666661</v>
      </c>
      <c r="BF86" s="41">
        <f>IF('Net Plant'!Y86&gt;0,'Gross Plant'!AB86*$AI86/12,0)</f>
        <v>400.52269466666661</v>
      </c>
      <c r="BG86" s="41">
        <f>IF('Net Plant'!Z86&gt;0,'Gross Plant'!AC86*$AI86/12,0)</f>
        <v>400.52269466666661</v>
      </c>
      <c r="BH86" s="41">
        <f>IF('Net Plant'!AA86&gt;0,'Gross Plant'!AD86*$AI86/12,0)</f>
        <v>400.52269466666661</v>
      </c>
      <c r="BI86" s="41">
        <f>IF('Net Plant'!AB86&gt;0,'Gross Plant'!AE86*$AI86/12,0)</f>
        <v>400.52269466666661</v>
      </c>
      <c r="BJ86" s="41">
        <f>IF('Net Plant'!AC86&gt;0,'Gross Plant'!AF86*$AI86/12,0)</f>
        <v>400.52269466666661</v>
      </c>
      <c r="BK86" s="23">
        <f t="shared" si="171"/>
        <v>4806.2723359999991</v>
      </c>
      <c r="BL86" s="41"/>
      <c r="BM86" s="64">
        <f>'[20]Retires (Asset and Reserve)'!X127</f>
        <v>0</v>
      </c>
      <c r="BN86" s="64">
        <f>'[20]Retires (Asset and Reserve)'!Y127</f>
        <v>0</v>
      </c>
      <c r="BO86" s="64">
        <f>'[20]Retires (Asset and Reserve)'!Z127</f>
        <v>0</v>
      </c>
      <c r="BP86" s="64">
        <f>'[20]Retires (Asset and Reserve)'!AA127</f>
        <v>0</v>
      </c>
      <c r="BQ86" s="64">
        <f>'[20]Retires (Asset and Reserve)'!AB127</f>
        <v>0</v>
      </c>
      <c r="BR86" s="64">
        <f>'[20]Retires (Asset and Reserve)'!AC127</f>
        <v>0</v>
      </c>
      <c r="BS86" s="31">
        <f>'Gross Plant'!BQ86</f>
        <v>0</v>
      </c>
      <c r="BT86" s="41">
        <f>'Gross Plant'!BR86</f>
        <v>0</v>
      </c>
      <c r="BU86" s="41">
        <f>'Gross Plant'!BS86</f>
        <v>0</v>
      </c>
      <c r="BV86" s="41">
        <f>'Gross Plant'!BT86</f>
        <v>0</v>
      </c>
      <c r="BW86" s="41">
        <f>'Gross Plant'!BU86</f>
        <v>0</v>
      </c>
      <c r="BX86" s="41">
        <f>'Gross Plant'!BV86</f>
        <v>0</v>
      </c>
      <c r="BY86" s="41">
        <f>'Gross Plant'!BW86</f>
        <v>0</v>
      </c>
      <c r="BZ86" s="41">
        <f>'Gross Plant'!BX86</f>
        <v>0</v>
      </c>
      <c r="CA86" s="41">
        <f>'Gross Plant'!BY86</f>
        <v>0</v>
      </c>
      <c r="CB86" s="41">
        <f>'Gross Plant'!BZ86</f>
        <v>0</v>
      </c>
      <c r="CC86" s="41">
        <f>'Gross Plant'!CA86</f>
        <v>0</v>
      </c>
      <c r="CD86" s="41">
        <f>'Gross Plant'!CB86</f>
        <v>0</v>
      </c>
      <c r="CE86" s="41">
        <f>'Gross Plant'!CC86</f>
        <v>0</v>
      </c>
      <c r="CF86" s="41">
        <f>'Gross Plant'!CD86</f>
        <v>0</v>
      </c>
      <c r="CG86" s="41">
        <f>'Gross Plant'!CE86</f>
        <v>0</v>
      </c>
      <c r="CH86" s="41">
        <f>'Gross Plant'!CF86</f>
        <v>0</v>
      </c>
      <c r="CI86" s="41">
        <f>'Gross Plant'!CG86</f>
        <v>0</v>
      </c>
      <c r="CJ86" s="41">
        <f>'Gross Plant'!CH86</f>
        <v>0</v>
      </c>
      <c r="CK86" s="41">
        <f>'Gross Plant'!CI86</f>
        <v>0</v>
      </c>
      <c r="CL86" s="41">
        <f>'Gross Plant'!CJ86</f>
        <v>0</v>
      </c>
      <c r="CM86" s="41">
        <f>'Gross Plant'!CK86</f>
        <v>0</v>
      </c>
      <c r="CN86" s="41"/>
      <c r="CO86" s="64">
        <f>'[20]Transfers (Asset and Reserve)'!Z127</f>
        <v>0</v>
      </c>
      <c r="CP86" s="64">
        <f>'[20]Transfers (Asset and Reserve)'!AA127</f>
        <v>0</v>
      </c>
      <c r="CQ86" s="64">
        <f>'[20]Transfers (Asset and Reserve)'!AB127</f>
        <v>0</v>
      </c>
      <c r="CR86" s="64">
        <f>'[20]Transfers (Asset and Reserve)'!AC127</f>
        <v>0</v>
      </c>
      <c r="CS86" s="64">
        <f>'[20]Transfers (Asset and Reserve)'!AD127</f>
        <v>0</v>
      </c>
      <c r="CT86" s="64">
        <f>'[20]Transfers (Asset and Reserve)'!AE127</f>
        <v>0</v>
      </c>
      <c r="CU86" s="31">
        <v>0</v>
      </c>
      <c r="CV86" s="31">
        <v>0</v>
      </c>
      <c r="CW86" s="31">
        <v>0</v>
      </c>
      <c r="CX86" s="31">
        <v>0</v>
      </c>
      <c r="CY86" s="31">
        <v>0</v>
      </c>
      <c r="CZ86" s="31">
        <v>0</v>
      </c>
      <c r="DA86" s="31">
        <v>0</v>
      </c>
      <c r="DB86" s="31">
        <v>0</v>
      </c>
      <c r="DC86" s="31">
        <v>0</v>
      </c>
      <c r="DD86" s="3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/>
      <c r="DQ86" s="108">
        <f>[20]COR!O127</f>
        <v>0</v>
      </c>
      <c r="DR86" s="108">
        <f>[20]COR!P127</f>
        <v>0</v>
      </c>
      <c r="DS86" s="108">
        <f>[20]COR!Q127</f>
        <v>0</v>
      </c>
      <c r="DT86" s="108">
        <f>[20]COR!R127</f>
        <v>0</v>
      </c>
      <c r="DU86" s="108">
        <f>[20]COR!S127</f>
        <v>0</v>
      </c>
      <c r="DV86" s="108">
        <f>[20]COR!T127</f>
        <v>0</v>
      </c>
      <c r="DW86" s="58">
        <f>SUM('Gross Plant'!$AH86:$AM86)/SUM('Gross Plant'!$AH$108:$AM$108)*DW$108</f>
        <v>0</v>
      </c>
      <c r="DX86" s="58">
        <f>SUM('Gross Plant'!$AH86:$AM86)/SUM('Gross Plant'!$AH$108:$AM$108)*DX$108</f>
        <v>0</v>
      </c>
      <c r="DY86" s="58">
        <f>SUM('Gross Plant'!$AH86:$AM86)/SUM('Gross Plant'!$AH$108:$AM$108)*DY$108</f>
        <v>0</v>
      </c>
      <c r="DZ86" s="58">
        <f>-SUM('Gross Plant'!$AH86:$AM86)/SUM('Gross Plant'!$AH$108:$AM$108)*'Capital Spending'!D$10*Reserve!$DW$1</f>
        <v>0</v>
      </c>
      <c r="EA86" s="58">
        <f>-SUM('Gross Plant'!$AH86:$AM86)/SUM('Gross Plant'!$AH$108:$AM$108)*'Capital Spending'!E$10*Reserve!$DW$1</f>
        <v>0</v>
      </c>
      <c r="EB86" s="58">
        <f>-SUM('Gross Plant'!$AH86:$AM86)/SUM('Gross Plant'!$AH$108:$AM$108)*'Capital Spending'!F$10*Reserve!$DW$1</f>
        <v>0</v>
      </c>
      <c r="EC86" s="58">
        <f>-SUM('Gross Plant'!$AH86:$AM86)/SUM('Gross Plant'!$AH$108:$AM$108)*'Capital Spending'!G$10*Reserve!$DW$1</f>
        <v>0</v>
      </c>
      <c r="ED86" s="58">
        <f>-SUM('Gross Plant'!$AH86:$AM86)/SUM('Gross Plant'!$AH$108:$AM$108)*'Capital Spending'!H$10*Reserve!$DW$1</f>
        <v>0</v>
      </c>
      <c r="EE86" s="58">
        <f>-SUM('Gross Plant'!$AH86:$AM86)/SUM('Gross Plant'!$AH$108:$AM$108)*'Capital Spending'!I$10*Reserve!$DW$1</f>
        <v>0</v>
      </c>
      <c r="EF86" s="58">
        <f>-SUM('Gross Plant'!$AH86:$AM86)/SUM('Gross Plant'!$AH$108:$AM$108)*'Capital Spending'!J$10*Reserve!$DW$1</f>
        <v>0</v>
      </c>
      <c r="EG86" s="58">
        <f>-SUM('Gross Plant'!$AH86:$AM86)/SUM('Gross Plant'!$AH$108:$AM$108)*'Capital Spending'!K$10*Reserve!$DW$1</f>
        <v>0</v>
      </c>
      <c r="EH86" s="58">
        <f>-SUM('Gross Plant'!$AH86:$AM86)/SUM('Gross Plant'!$AH$108:$AM$108)*'Capital Spending'!L$10*Reserve!$DW$1</f>
        <v>0</v>
      </c>
      <c r="EI86" s="58">
        <f>-SUM('Gross Plant'!$AH86:$AM86)/SUM('Gross Plant'!$AH$108:$AM$108)*'Capital Spending'!M$10*Reserve!$DW$1</f>
        <v>0</v>
      </c>
      <c r="EJ86" s="58">
        <f>-SUM('Gross Plant'!$AH86:$AM86)/SUM('Gross Plant'!$AH$108:$AM$108)*'Capital Spending'!N$10*Reserve!$DW$1</f>
        <v>0</v>
      </c>
      <c r="EK86" s="58">
        <f>-SUM('Gross Plant'!$AH86:$AM86)/SUM('Gross Plant'!$AH$108:$AM$108)*'Capital Spending'!O$10*Reserve!$DW$1</f>
        <v>0</v>
      </c>
      <c r="EL86" s="58">
        <f>-SUM('Gross Plant'!$AH86:$AM86)/SUM('Gross Plant'!$AH$108:$AM$108)*'Capital Spending'!P$10*Reserve!$DW$1</f>
        <v>0</v>
      </c>
      <c r="EM86" s="58">
        <f>-SUM('Gross Plant'!$AH86:$AM86)/SUM('Gross Plant'!$AH$108:$AM$108)*'Capital Spending'!Q$10*Reserve!$DW$1</f>
        <v>0</v>
      </c>
      <c r="EN86" s="58">
        <f>-SUM('Gross Plant'!$AH86:$AM86)/SUM('Gross Plant'!$AH$108:$AM$108)*'Capital Spending'!R$10*Reserve!$DW$1</f>
        <v>0</v>
      </c>
      <c r="EO86" s="58">
        <f>-SUM('Gross Plant'!$AH86:$AM86)/SUM('Gross Plant'!$AH$108:$AM$108)*'Capital Spending'!S$10*Reserve!$DW$1</f>
        <v>0</v>
      </c>
      <c r="EP86" s="58">
        <f>-SUM('Gross Plant'!$AH86:$AM86)/SUM('Gross Plant'!$AH$108:$AM$108)*'Capital Spending'!T$10*Reserve!$DW$1</f>
        <v>0</v>
      </c>
      <c r="EQ86" s="58">
        <f>-SUM('Gross Plant'!$AH86:$AM86)/SUM('Gross Plant'!$AH$108:$AM$108)*'Capital Spending'!U$10*Reserve!$DW$1</f>
        <v>0</v>
      </c>
    </row>
    <row r="87" spans="1:147">
      <c r="A87" s="49">
        <v>39004</v>
      </c>
      <c r="B87" s="32" t="s">
        <v>39</v>
      </c>
      <c r="C87" s="51">
        <f t="shared" si="141"/>
        <v>7687.1400811730773</v>
      </c>
      <c r="D87" s="51">
        <f t="shared" si="142"/>
        <v>9096.690753750001</v>
      </c>
      <c r="E87" s="70">
        <f>'[20]Reserve End Balances'!N128</f>
        <v>7123.32</v>
      </c>
      <c r="F87" s="43">
        <f t="shared" si="143"/>
        <v>7217.29</v>
      </c>
      <c r="G87" s="43">
        <f t="shared" si="144"/>
        <v>7311.26</v>
      </c>
      <c r="H87" s="43">
        <f t="shared" si="145"/>
        <v>7405.2300000000005</v>
      </c>
      <c r="I87" s="43">
        <f t="shared" si="146"/>
        <v>7499.2000000000007</v>
      </c>
      <c r="J87" s="43">
        <f t="shared" si="147"/>
        <v>7593.170000000001</v>
      </c>
      <c r="K87" s="41">
        <f t="shared" si="148"/>
        <v>7687.1400000000012</v>
      </c>
      <c r="L87" s="41">
        <f t="shared" si="149"/>
        <v>7781.1100502500012</v>
      </c>
      <c r="M87" s="41">
        <f t="shared" si="150"/>
        <v>7875.0801005000012</v>
      </c>
      <c r="N87" s="41">
        <f t="shared" si="151"/>
        <v>7969.0501507500012</v>
      </c>
      <c r="O87" s="41">
        <f t="shared" si="152"/>
        <v>8063.0202010000012</v>
      </c>
      <c r="P87" s="41">
        <f t="shared" si="153"/>
        <v>8156.9902512500012</v>
      </c>
      <c r="Q87" s="41">
        <f t="shared" si="154"/>
        <v>8250.9603015000012</v>
      </c>
      <c r="R87" s="41">
        <f t="shared" si="155"/>
        <v>8344.9303517500011</v>
      </c>
      <c r="S87" s="41">
        <f t="shared" si="156"/>
        <v>8438.9004020000011</v>
      </c>
      <c r="T87" s="41">
        <f t="shared" si="157"/>
        <v>8532.8704522500011</v>
      </c>
      <c r="U87" s="41">
        <f t="shared" si="158"/>
        <v>8626.8405025000011</v>
      </c>
      <c r="V87" s="41">
        <f t="shared" si="159"/>
        <v>8720.8105527500011</v>
      </c>
      <c r="W87" s="41">
        <f t="shared" si="160"/>
        <v>8814.7806030000011</v>
      </c>
      <c r="X87" s="41">
        <f t="shared" si="161"/>
        <v>8908.7506532500011</v>
      </c>
      <c r="Y87" s="41">
        <f t="shared" si="162"/>
        <v>9002.720703500001</v>
      </c>
      <c r="Z87" s="41">
        <f t="shared" si="163"/>
        <v>9096.690753750001</v>
      </c>
      <c r="AA87" s="41">
        <f t="shared" si="164"/>
        <v>9190.660804000001</v>
      </c>
      <c r="AB87" s="41">
        <f t="shared" si="165"/>
        <v>9284.630854250001</v>
      </c>
      <c r="AC87" s="41">
        <f t="shared" si="166"/>
        <v>9378.600904500001</v>
      </c>
      <c r="AD87" s="41">
        <f t="shared" si="167"/>
        <v>9472.570954750001</v>
      </c>
      <c r="AE87" s="41">
        <f t="shared" si="168"/>
        <v>9566.541005000001</v>
      </c>
      <c r="AF87" s="41">
        <f t="shared" si="169"/>
        <v>9660.5110552500009</v>
      </c>
      <c r="AG87" s="23">
        <f t="shared" si="170"/>
        <v>9097</v>
      </c>
      <c r="AH87" s="80">
        <f>'[25]KY Depreciation Rates_03-2'!$G146</f>
        <v>7.3300000000000004E-2</v>
      </c>
      <c r="AI87" s="80">
        <f>'[25]KY Depreciation Rates_03-2'!$G146</f>
        <v>7.3300000000000004E-2</v>
      </c>
      <c r="AJ87" s="64">
        <f>'[20]Additions (Asset and Reserve)'!AA128</f>
        <v>93.97</v>
      </c>
      <c r="AK87" s="64">
        <f>'[20]Additions (Asset and Reserve)'!AB128</f>
        <v>93.97</v>
      </c>
      <c r="AL87" s="64">
        <f>'[20]Additions (Asset and Reserve)'!AC128</f>
        <v>93.97</v>
      </c>
      <c r="AM87" s="64">
        <f>'[20]Additions (Asset and Reserve)'!AD128</f>
        <v>93.97</v>
      </c>
      <c r="AN87" s="64">
        <f>'[20]Additions (Asset and Reserve)'!AE128</f>
        <v>93.97</v>
      </c>
      <c r="AO87" s="64">
        <f>'[20]Additions (Asset and Reserve)'!AF128</f>
        <v>93.97</v>
      </c>
      <c r="AP87" s="64">
        <f>IF('Net Plant'!I87&gt;0,'Gross Plant'!K87*$AH87/12,0)</f>
        <v>93.97005025</v>
      </c>
      <c r="AQ87" s="64">
        <f>IF('Net Plant'!J87&gt;0,'Gross Plant'!L87*$AH87/12,0)</f>
        <v>93.97005025</v>
      </c>
      <c r="AR87" s="64">
        <f>IF('Net Plant'!K87&gt;0,'Gross Plant'!M87*$AH87/12,0)</f>
        <v>93.97005025</v>
      </c>
      <c r="AS87" s="64">
        <f>IF('Net Plant'!L87&gt;0,'Gross Plant'!N87*$AH87/12,0)</f>
        <v>93.97005025</v>
      </c>
      <c r="AT87" s="64">
        <f>IF('Net Plant'!M87&gt;0,'Gross Plant'!O87*$AH87/12,0)</f>
        <v>93.97005025</v>
      </c>
      <c r="AU87" s="64">
        <f>IF('Net Plant'!N87&gt;0,'Gross Plant'!P87*$AH87/12,0)</f>
        <v>93.97005025</v>
      </c>
      <c r="AV87" s="64">
        <f>IF('Net Plant'!O87&gt;0,'Gross Plant'!Q87*$AH87/12,0)</f>
        <v>93.97005025</v>
      </c>
      <c r="AW87" s="64">
        <f>IF('Net Plant'!P87&gt;0,'Gross Plant'!R87*$AH87/12,0)</f>
        <v>93.97005025</v>
      </c>
      <c r="AX87" s="64">
        <f>IF('Net Plant'!Q87&gt;0,'Gross Plant'!S87*$AH87/12,0)</f>
        <v>93.97005025</v>
      </c>
      <c r="AY87" s="41">
        <f>IF('Net Plant'!R87&gt;0,'Gross Plant'!U87*$AI87/12,0)</f>
        <v>93.97005025</v>
      </c>
      <c r="AZ87" s="41">
        <f>IF('Net Plant'!S87&gt;0,'Gross Plant'!V87*$AI87/12,0)</f>
        <v>93.97005025</v>
      </c>
      <c r="BA87" s="41">
        <f>IF('Net Plant'!T87&gt;0,'Gross Plant'!W87*$AI87/12,0)</f>
        <v>93.97005025</v>
      </c>
      <c r="BB87" s="41">
        <f>IF('Net Plant'!U87&gt;0,'Gross Plant'!X87*$AI87/12,0)</f>
        <v>93.97005025</v>
      </c>
      <c r="BC87" s="41">
        <f>IF('Net Plant'!V87&gt;0,'Gross Plant'!Y87*$AI87/12,0)</f>
        <v>93.97005025</v>
      </c>
      <c r="BD87" s="41">
        <f>IF('Net Plant'!W87&gt;0,'Gross Plant'!Z87*$AI87/12,0)</f>
        <v>93.97005025</v>
      </c>
      <c r="BE87" s="41">
        <f>IF('Net Plant'!X87&gt;0,'Gross Plant'!AA87*$AI87/12,0)</f>
        <v>93.97005025</v>
      </c>
      <c r="BF87" s="41">
        <f>IF('Net Plant'!Y87&gt;0,'Gross Plant'!AB87*$AI87/12,0)</f>
        <v>93.97005025</v>
      </c>
      <c r="BG87" s="41">
        <f>IF('Net Plant'!Z87&gt;0,'Gross Plant'!AC87*$AI87/12,0)</f>
        <v>93.97005025</v>
      </c>
      <c r="BH87" s="41">
        <f>IF('Net Plant'!AA87&gt;0,'Gross Plant'!AD87*$AI87/12,0)</f>
        <v>93.97005025</v>
      </c>
      <c r="BI87" s="41">
        <f>IF('Net Plant'!AB87&gt;0,'Gross Plant'!AE87*$AI87/12,0)</f>
        <v>93.97005025</v>
      </c>
      <c r="BJ87" s="41">
        <f>IF('Net Plant'!AC87&gt;0,'Gross Plant'!AF87*$AI87/12,0)</f>
        <v>93.97005025</v>
      </c>
      <c r="BK87" s="23">
        <f t="shared" si="171"/>
        <v>1127.6406030000001</v>
      </c>
      <c r="BL87" s="41"/>
      <c r="BM87" s="64">
        <f>'[20]Retires (Asset and Reserve)'!X128</f>
        <v>0</v>
      </c>
      <c r="BN87" s="64">
        <f>'[20]Retires (Asset and Reserve)'!Y128</f>
        <v>0</v>
      </c>
      <c r="BO87" s="64">
        <f>'[20]Retires (Asset and Reserve)'!Z128</f>
        <v>0</v>
      </c>
      <c r="BP87" s="64">
        <f>'[20]Retires (Asset and Reserve)'!AA128</f>
        <v>0</v>
      </c>
      <c r="BQ87" s="64">
        <f>'[20]Retires (Asset and Reserve)'!AB128</f>
        <v>0</v>
      </c>
      <c r="BR87" s="64">
        <f>'[20]Retires (Asset and Reserve)'!AC128</f>
        <v>0</v>
      </c>
      <c r="BS87" s="31">
        <f>'Gross Plant'!BQ87</f>
        <v>0</v>
      </c>
      <c r="BT87" s="41">
        <f>'Gross Plant'!BR87</f>
        <v>0</v>
      </c>
      <c r="BU87" s="41">
        <f>'Gross Plant'!BS87</f>
        <v>0</v>
      </c>
      <c r="BV87" s="41">
        <f>'Gross Plant'!BT87</f>
        <v>0</v>
      </c>
      <c r="BW87" s="41">
        <f>'Gross Plant'!BU87</f>
        <v>0</v>
      </c>
      <c r="BX87" s="41">
        <f>'Gross Plant'!BV87</f>
        <v>0</v>
      </c>
      <c r="BY87" s="41">
        <f>'Gross Plant'!BW87</f>
        <v>0</v>
      </c>
      <c r="BZ87" s="41">
        <f>'Gross Plant'!BX87</f>
        <v>0</v>
      </c>
      <c r="CA87" s="41">
        <f>'Gross Plant'!BY87</f>
        <v>0</v>
      </c>
      <c r="CB87" s="41">
        <f>'Gross Plant'!BZ87</f>
        <v>0</v>
      </c>
      <c r="CC87" s="41">
        <f>'Gross Plant'!CA87</f>
        <v>0</v>
      </c>
      <c r="CD87" s="41">
        <f>'Gross Plant'!CB87</f>
        <v>0</v>
      </c>
      <c r="CE87" s="41">
        <f>'Gross Plant'!CC87</f>
        <v>0</v>
      </c>
      <c r="CF87" s="41">
        <f>'Gross Plant'!CD87</f>
        <v>0</v>
      </c>
      <c r="CG87" s="41">
        <f>'Gross Plant'!CE87</f>
        <v>0</v>
      </c>
      <c r="CH87" s="41">
        <f>'Gross Plant'!CF87</f>
        <v>0</v>
      </c>
      <c r="CI87" s="41">
        <f>'Gross Plant'!CG87</f>
        <v>0</v>
      </c>
      <c r="CJ87" s="41">
        <f>'Gross Plant'!CH87</f>
        <v>0</v>
      </c>
      <c r="CK87" s="41">
        <f>'Gross Plant'!CI87</f>
        <v>0</v>
      </c>
      <c r="CL87" s="41">
        <f>'Gross Plant'!CJ87</f>
        <v>0</v>
      </c>
      <c r="CM87" s="41">
        <f>'Gross Plant'!CK87</f>
        <v>0</v>
      </c>
      <c r="CN87" s="41"/>
      <c r="CO87" s="64">
        <f>'[20]Transfers (Asset and Reserve)'!Z128</f>
        <v>0</v>
      </c>
      <c r="CP87" s="64">
        <f>'[20]Transfers (Asset and Reserve)'!AA128</f>
        <v>0</v>
      </c>
      <c r="CQ87" s="64">
        <f>'[20]Transfers (Asset and Reserve)'!AB128</f>
        <v>0</v>
      </c>
      <c r="CR87" s="64">
        <f>'[20]Transfers (Asset and Reserve)'!AC128</f>
        <v>0</v>
      </c>
      <c r="CS87" s="64">
        <f>'[20]Transfers (Asset and Reserve)'!AD128</f>
        <v>0</v>
      </c>
      <c r="CT87" s="64">
        <f>'[20]Transfers (Asset and Reserve)'!AE128</f>
        <v>0</v>
      </c>
      <c r="CU87" s="31">
        <v>0</v>
      </c>
      <c r="CV87" s="31">
        <v>0</v>
      </c>
      <c r="CW87" s="31">
        <v>0</v>
      </c>
      <c r="CX87" s="31">
        <v>0</v>
      </c>
      <c r="CY87" s="31">
        <v>0</v>
      </c>
      <c r="CZ87" s="31">
        <v>0</v>
      </c>
      <c r="DA87" s="31">
        <v>0</v>
      </c>
      <c r="DB87" s="31">
        <v>0</v>
      </c>
      <c r="DC87" s="31">
        <v>0</v>
      </c>
      <c r="DD87" s="3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0</v>
      </c>
      <c r="DP87" s="41"/>
      <c r="DQ87" s="108">
        <f>[20]COR!O128</f>
        <v>0</v>
      </c>
      <c r="DR87" s="108">
        <f>[20]COR!P128</f>
        <v>0</v>
      </c>
      <c r="DS87" s="108">
        <f>[20]COR!Q128</f>
        <v>0</v>
      </c>
      <c r="DT87" s="108">
        <f>[20]COR!R128</f>
        <v>0</v>
      </c>
      <c r="DU87" s="108">
        <f>[20]COR!S128</f>
        <v>0</v>
      </c>
      <c r="DV87" s="108">
        <f>[20]COR!T128</f>
        <v>0</v>
      </c>
      <c r="DW87" s="58">
        <f>SUM('Gross Plant'!$AH87:$AM87)/SUM('Gross Plant'!$AH$108:$AM$108)*DW$108</f>
        <v>0</v>
      </c>
      <c r="DX87" s="58">
        <f>SUM('Gross Plant'!$AH87:$AM87)/SUM('Gross Plant'!$AH$108:$AM$108)*DX$108</f>
        <v>0</v>
      </c>
      <c r="DY87" s="58">
        <f>SUM('Gross Plant'!$AH87:$AM87)/SUM('Gross Plant'!$AH$108:$AM$108)*DY$108</f>
        <v>0</v>
      </c>
      <c r="DZ87" s="58">
        <f>-SUM('Gross Plant'!$AH87:$AM87)/SUM('Gross Plant'!$AH$108:$AM$108)*'Capital Spending'!D$10*Reserve!$DW$1</f>
        <v>0</v>
      </c>
      <c r="EA87" s="58">
        <f>-SUM('Gross Plant'!$AH87:$AM87)/SUM('Gross Plant'!$AH$108:$AM$108)*'Capital Spending'!E$10*Reserve!$DW$1</f>
        <v>0</v>
      </c>
      <c r="EB87" s="58">
        <f>-SUM('Gross Plant'!$AH87:$AM87)/SUM('Gross Plant'!$AH$108:$AM$108)*'Capital Spending'!F$10*Reserve!$DW$1</f>
        <v>0</v>
      </c>
      <c r="EC87" s="58">
        <f>-SUM('Gross Plant'!$AH87:$AM87)/SUM('Gross Plant'!$AH$108:$AM$108)*'Capital Spending'!G$10*Reserve!$DW$1</f>
        <v>0</v>
      </c>
      <c r="ED87" s="58">
        <f>-SUM('Gross Plant'!$AH87:$AM87)/SUM('Gross Plant'!$AH$108:$AM$108)*'Capital Spending'!H$10*Reserve!$DW$1</f>
        <v>0</v>
      </c>
      <c r="EE87" s="58">
        <f>-SUM('Gross Plant'!$AH87:$AM87)/SUM('Gross Plant'!$AH$108:$AM$108)*'Capital Spending'!I$10*Reserve!$DW$1</f>
        <v>0</v>
      </c>
      <c r="EF87" s="58">
        <f>-SUM('Gross Plant'!$AH87:$AM87)/SUM('Gross Plant'!$AH$108:$AM$108)*'Capital Spending'!J$10*Reserve!$DW$1</f>
        <v>0</v>
      </c>
      <c r="EG87" s="58">
        <f>-SUM('Gross Plant'!$AH87:$AM87)/SUM('Gross Plant'!$AH$108:$AM$108)*'Capital Spending'!K$10*Reserve!$DW$1</f>
        <v>0</v>
      </c>
      <c r="EH87" s="58">
        <f>-SUM('Gross Plant'!$AH87:$AM87)/SUM('Gross Plant'!$AH$108:$AM$108)*'Capital Spending'!L$10*Reserve!$DW$1</f>
        <v>0</v>
      </c>
      <c r="EI87" s="58">
        <f>-SUM('Gross Plant'!$AH87:$AM87)/SUM('Gross Plant'!$AH$108:$AM$108)*'Capital Spending'!M$10*Reserve!$DW$1</f>
        <v>0</v>
      </c>
      <c r="EJ87" s="58">
        <f>-SUM('Gross Plant'!$AH87:$AM87)/SUM('Gross Plant'!$AH$108:$AM$108)*'Capital Spending'!N$10*Reserve!$DW$1</f>
        <v>0</v>
      </c>
      <c r="EK87" s="58">
        <f>-SUM('Gross Plant'!$AH87:$AM87)/SUM('Gross Plant'!$AH$108:$AM$108)*'Capital Spending'!O$10*Reserve!$DW$1</f>
        <v>0</v>
      </c>
      <c r="EL87" s="58">
        <f>-SUM('Gross Plant'!$AH87:$AM87)/SUM('Gross Plant'!$AH$108:$AM$108)*'Capital Spending'!P$10*Reserve!$DW$1</f>
        <v>0</v>
      </c>
      <c r="EM87" s="58">
        <f>-SUM('Gross Plant'!$AH87:$AM87)/SUM('Gross Plant'!$AH$108:$AM$108)*'Capital Spending'!Q$10*Reserve!$DW$1</f>
        <v>0</v>
      </c>
      <c r="EN87" s="58">
        <f>-SUM('Gross Plant'!$AH87:$AM87)/SUM('Gross Plant'!$AH$108:$AM$108)*'Capital Spending'!R$10*Reserve!$DW$1</f>
        <v>0</v>
      </c>
      <c r="EO87" s="58">
        <f>-SUM('Gross Plant'!$AH87:$AM87)/SUM('Gross Plant'!$AH$108:$AM$108)*'Capital Spending'!S$10*Reserve!$DW$1</f>
        <v>0</v>
      </c>
      <c r="EP87" s="58">
        <f>-SUM('Gross Plant'!$AH87:$AM87)/SUM('Gross Plant'!$AH$108:$AM$108)*'Capital Spending'!T$10*Reserve!$DW$1</f>
        <v>0</v>
      </c>
      <c r="EQ87" s="58">
        <f>-SUM('Gross Plant'!$AH87:$AM87)/SUM('Gross Plant'!$AH$108:$AM$108)*'Capital Spending'!U$10*Reserve!$DW$1</f>
        <v>0</v>
      </c>
    </row>
    <row r="88" spans="1:147">
      <c r="A88" s="49">
        <v>39009</v>
      </c>
      <c r="B88" s="32" t="s">
        <v>11</v>
      </c>
      <c r="C88" s="51">
        <f t="shared" si="141"/>
        <v>38834</v>
      </c>
      <c r="D88" s="51">
        <f t="shared" si="142"/>
        <v>38834</v>
      </c>
      <c r="E88" s="70">
        <f>'[20]Reserve End Balances'!N129</f>
        <v>38834</v>
      </c>
      <c r="F88" s="43">
        <f t="shared" si="143"/>
        <v>38834</v>
      </c>
      <c r="G88" s="43">
        <f t="shared" si="144"/>
        <v>38834</v>
      </c>
      <c r="H88" s="43">
        <f t="shared" si="145"/>
        <v>38834</v>
      </c>
      <c r="I88" s="43">
        <f t="shared" si="146"/>
        <v>38834</v>
      </c>
      <c r="J88" s="43">
        <f t="shared" si="147"/>
        <v>38834</v>
      </c>
      <c r="K88" s="41">
        <f t="shared" si="148"/>
        <v>38834</v>
      </c>
      <c r="L88" s="41">
        <f t="shared" si="149"/>
        <v>38834</v>
      </c>
      <c r="M88" s="41">
        <f t="shared" si="150"/>
        <v>38834</v>
      </c>
      <c r="N88" s="41">
        <f t="shared" si="151"/>
        <v>38834</v>
      </c>
      <c r="O88" s="41">
        <f t="shared" si="152"/>
        <v>38834</v>
      </c>
      <c r="P88" s="41">
        <f t="shared" si="153"/>
        <v>38834</v>
      </c>
      <c r="Q88" s="41">
        <f t="shared" si="154"/>
        <v>38834</v>
      </c>
      <c r="R88" s="41">
        <f t="shared" si="155"/>
        <v>38834</v>
      </c>
      <c r="S88" s="41">
        <f t="shared" si="156"/>
        <v>38834</v>
      </c>
      <c r="T88" s="41">
        <f t="shared" si="157"/>
        <v>38834</v>
      </c>
      <c r="U88" s="41">
        <f t="shared" si="158"/>
        <v>38834</v>
      </c>
      <c r="V88" s="41">
        <f t="shared" si="159"/>
        <v>38834</v>
      </c>
      <c r="W88" s="41">
        <f t="shared" si="160"/>
        <v>38834</v>
      </c>
      <c r="X88" s="41">
        <f t="shared" si="161"/>
        <v>38834</v>
      </c>
      <c r="Y88" s="41">
        <f t="shared" si="162"/>
        <v>38834</v>
      </c>
      <c r="Z88" s="41">
        <f t="shared" si="163"/>
        <v>38834</v>
      </c>
      <c r="AA88" s="41">
        <f t="shared" si="164"/>
        <v>38834</v>
      </c>
      <c r="AB88" s="41">
        <f t="shared" si="165"/>
        <v>38834</v>
      </c>
      <c r="AC88" s="41">
        <f t="shared" si="166"/>
        <v>38834</v>
      </c>
      <c r="AD88" s="41">
        <f t="shared" si="167"/>
        <v>38834</v>
      </c>
      <c r="AE88" s="41">
        <f t="shared" si="168"/>
        <v>38834</v>
      </c>
      <c r="AF88" s="41">
        <f t="shared" si="169"/>
        <v>38834</v>
      </c>
      <c r="AG88" s="23">
        <f t="shared" si="170"/>
        <v>38834</v>
      </c>
      <c r="AH88" s="80">
        <f>'[25]KY Depreciation Rates_03-2'!$G147</f>
        <v>0.05</v>
      </c>
      <c r="AI88" s="80">
        <f>'[25]KY Depreciation Rates_03-2'!$G147</f>
        <v>0.05</v>
      </c>
      <c r="AJ88" s="64">
        <f>'[20]Additions (Asset and Reserve)'!AA129</f>
        <v>0</v>
      </c>
      <c r="AK88" s="64">
        <f>'[20]Additions (Asset and Reserve)'!AB129</f>
        <v>0</v>
      </c>
      <c r="AL88" s="64">
        <f>'[20]Additions (Asset and Reserve)'!AC129</f>
        <v>0</v>
      </c>
      <c r="AM88" s="64">
        <f>'[20]Additions (Asset and Reserve)'!AD129</f>
        <v>0</v>
      </c>
      <c r="AN88" s="64">
        <f>'[20]Additions (Asset and Reserve)'!AE129</f>
        <v>0</v>
      </c>
      <c r="AO88" s="64">
        <f>'[20]Additions (Asset and Reserve)'!AF129</f>
        <v>0</v>
      </c>
      <c r="AP88" s="64">
        <f>IF('Net Plant'!I88&gt;0,'Gross Plant'!K88*$AH88/12,0)</f>
        <v>0</v>
      </c>
      <c r="AQ88" s="64">
        <f>IF('Net Plant'!J88&gt;0,'Gross Plant'!L88*$AH88/12,0)</f>
        <v>0</v>
      </c>
      <c r="AR88" s="64">
        <f>IF('Net Plant'!K88&gt;0,'Gross Plant'!M88*$AH88/12,0)</f>
        <v>0</v>
      </c>
      <c r="AS88" s="64">
        <f>IF('Net Plant'!L88&gt;0,'Gross Plant'!N88*$AH88/12,0)</f>
        <v>0</v>
      </c>
      <c r="AT88" s="64">
        <f>IF('Net Plant'!M88&gt;0,'Gross Plant'!O88*$AH88/12,0)</f>
        <v>0</v>
      </c>
      <c r="AU88" s="64">
        <f>IF('Net Plant'!N88&gt;0,'Gross Plant'!P88*$AH88/12,0)</f>
        <v>0</v>
      </c>
      <c r="AV88" s="64">
        <f>IF('Net Plant'!O88&gt;0,'Gross Plant'!Q88*$AH88/12,0)</f>
        <v>0</v>
      </c>
      <c r="AW88" s="64">
        <f>IF('Net Plant'!P88&gt;0,'Gross Plant'!R88*$AH88/12,0)</f>
        <v>0</v>
      </c>
      <c r="AX88" s="64">
        <f>IF('Net Plant'!Q88&gt;0,'Gross Plant'!S88*$AH88/12,0)</f>
        <v>0</v>
      </c>
      <c r="AY88" s="41">
        <f>IF('Net Plant'!R88&gt;0,'Gross Plant'!U88*$AI88/12,0)</f>
        <v>0</v>
      </c>
      <c r="AZ88" s="41">
        <f>IF('Net Plant'!S88&gt;0,'Gross Plant'!V88*$AI88/12,0)</f>
        <v>0</v>
      </c>
      <c r="BA88" s="41">
        <f>IF('Net Plant'!T88&gt;0,'Gross Plant'!W88*$AI88/12,0)</f>
        <v>0</v>
      </c>
      <c r="BB88" s="41">
        <f>IF('Net Plant'!U88&gt;0,'Gross Plant'!X88*$AI88/12,0)</f>
        <v>0</v>
      </c>
      <c r="BC88" s="41">
        <f>IF('Net Plant'!V88&gt;0,'Gross Plant'!Y88*$AI88/12,0)</f>
        <v>0</v>
      </c>
      <c r="BD88" s="41">
        <f>IF('Net Plant'!W88&gt;0,'Gross Plant'!Z88*$AI88/12,0)</f>
        <v>0</v>
      </c>
      <c r="BE88" s="41">
        <f>IF('Net Plant'!X88&gt;0,'Gross Plant'!AA88*$AI88/12,0)</f>
        <v>0</v>
      </c>
      <c r="BF88" s="41">
        <f>IF('Net Plant'!Y88&gt;0,'Gross Plant'!AB88*$AI88/12,0)</f>
        <v>0</v>
      </c>
      <c r="BG88" s="41">
        <f>IF('Net Plant'!Z88&gt;0,'Gross Plant'!AC88*$AI88/12,0)</f>
        <v>0</v>
      </c>
      <c r="BH88" s="41">
        <f>IF('Net Plant'!AA88&gt;0,'Gross Plant'!AD88*$AI88/12,0)</f>
        <v>0</v>
      </c>
      <c r="BI88" s="41">
        <f>IF('Net Plant'!AB88&gt;0,'Gross Plant'!AE88*$AI88/12,0)</f>
        <v>0</v>
      </c>
      <c r="BJ88" s="41">
        <f>IF('Net Plant'!AC88&gt;0,'Gross Plant'!AF88*$AI88/12,0)</f>
        <v>0</v>
      </c>
      <c r="BK88" s="23">
        <f t="shared" si="171"/>
        <v>0</v>
      </c>
      <c r="BL88" s="41"/>
      <c r="BM88" s="64">
        <f>'[20]Retires (Asset and Reserve)'!X129</f>
        <v>0</v>
      </c>
      <c r="BN88" s="64">
        <f>'[20]Retires (Asset and Reserve)'!Y129</f>
        <v>0</v>
      </c>
      <c r="BO88" s="64">
        <f>'[20]Retires (Asset and Reserve)'!Z129</f>
        <v>0</v>
      </c>
      <c r="BP88" s="64">
        <f>'[20]Retires (Asset and Reserve)'!AA129</f>
        <v>0</v>
      </c>
      <c r="BQ88" s="64">
        <f>'[20]Retires (Asset and Reserve)'!AB129</f>
        <v>0</v>
      </c>
      <c r="BR88" s="64">
        <f>'[20]Retires (Asset and Reserve)'!AC129</f>
        <v>0</v>
      </c>
      <c r="BS88" s="31">
        <f>'Gross Plant'!BQ88</f>
        <v>0</v>
      </c>
      <c r="BT88" s="41">
        <f>'Gross Plant'!BR88</f>
        <v>0</v>
      </c>
      <c r="BU88" s="41">
        <f>'Gross Plant'!BS88</f>
        <v>0</v>
      </c>
      <c r="BV88" s="41">
        <f>'Gross Plant'!BT88</f>
        <v>0</v>
      </c>
      <c r="BW88" s="41">
        <f>'Gross Plant'!BU88</f>
        <v>0</v>
      </c>
      <c r="BX88" s="41">
        <f>'Gross Plant'!BV88</f>
        <v>0</v>
      </c>
      <c r="BY88" s="41">
        <f>'Gross Plant'!BW88</f>
        <v>0</v>
      </c>
      <c r="BZ88" s="41">
        <f>'Gross Plant'!BX88</f>
        <v>0</v>
      </c>
      <c r="CA88" s="41">
        <f>'Gross Plant'!BY88</f>
        <v>0</v>
      </c>
      <c r="CB88" s="41">
        <f>'Gross Plant'!BZ88</f>
        <v>0</v>
      </c>
      <c r="CC88" s="41">
        <f>'Gross Plant'!CA88</f>
        <v>0</v>
      </c>
      <c r="CD88" s="41">
        <f>'Gross Plant'!CB88</f>
        <v>0</v>
      </c>
      <c r="CE88" s="41">
        <f>'Gross Plant'!CC88</f>
        <v>0</v>
      </c>
      <c r="CF88" s="41">
        <f>'Gross Plant'!CD88</f>
        <v>0</v>
      </c>
      <c r="CG88" s="41">
        <f>'Gross Plant'!CE88</f>
        <v>0</v>
      </c>
      <c r="CH88" s="41">
        <f>'Gross Plant'!CF88</f>
        <v>0</v>
      </c>
      <c r="CI88" s="41">
        <f>'Gross Plant'!CG88</f>
        <v>0</v>
      </c>
      <c r="CJ88" s="41">
        <f>'Gross Plant'!CH88</f>
        <v>0</v>
      </c>
      <c r="CK88" s="41">
        <f>'Gross Plant'!CI88</f>
        <v>0</v>
      </c>
      <c r="CL88" s="41">
        <f>'Gross Plant'!CJ88</f>
        <v>0</v>
      </c>
      <c r="CM88" s="41">
        <f>'Gross Plant'!CK88</f>
        <v>0</v>
      </c>
      <c r="CN88" s="41"/>
      <c r="CO88" s="64">
        <f>'[20]Transfers (Asset and Reserve)'!Z129</f>
        <v>0</v>
      </c>
      <c r="CP88" s="64">
        <f>'[20]Transfers (Asset and Reserve)'!AA129</f>
        <v>0</v>
      </c>
      <c r="CQ88" s="64">
        <f>'[20]Transfers (Asset and Reserve)'!AB129</f>
        <v>0</v>
      </c>
      <c r="CR88" s="64">
        <f>'[20]Transfers (Asset and Reserve)'!AC129</f>
        <v>0</v>
      </c>
      <c r="CS88" s="64">
        <f>'[20]Transfers (Asset and Reserve)'!AD129</f>
        <v>0</v>
      </c>
      <c r="CT88" s="64">
        <f>'[20]Transfers (Asset and Reserve)'!AE129</f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</v>
      </c>
      <c r="DB88" s="31">
        <v>0</v>
      </c>
      <c r="DC88" s="31">
        <v>0</v>
      </c>
      <c r="DD88" s="3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/>
      <c r="DQ88" s="108">
        <f>[20]COR!O129</f>
        <v>0</v>
      </c>
      <c r="DR88" s="108">
        <f>[20]COR!P129</f>
        <v>0</v>
      </c>
      <c r="DS88" s="108">
        <f>[20]COR!Q129</f>
        <v>0</v>
      </c>
      <c r="DT88" s="108">
        <f>[20]COR!R129</f>
        <v>0</v>
      </c>
      <c r="DU88" s="108">
        <f>[20]COR!S129</f>
        <v>0</v>
      </c>
      <c r="DV88" s="108">
        <f>[20]COR!T129</f>
        <v>0</v>
      </c>
      <c r="DW88" s="58">
        <f>SUM('Gross Plant'!$AH88:$AM88)/SUM('Gross Plant'!$AH$108:$AM$108)*DW$108</f>
        <v>0</v>
      </c>
      <c r="DX88" s="58">
        <f>SUM('Gross Plant'!$AH88:$AM88)/SUM('Gross Plant'!$AH$108:$AM$108)*DX$108</f>
        <v>0</v>
      </c>
      <c r="DY88" s="58">
        <f>SUM('Gross Plant'!$AH88:$AM88)/SUM('Gross Plant'!$AH$108:$AM$108)*DY$108</f>
        <v>0</v>
      </c>
      <c r="DZ88" s="58">
        <f>-SUM('Gross Plant'!$AH88:$AM88)/SUM('Gross Plant'!$AH$108:$AM$108)*'Capital Spending'!D$10*Reserve!$DW$1</f>
        <v>0</v>
      </c>
      <c r="EA88" s="58">
        <f>-SUM('Gross Plant'!$AH88:$AM88)/SUM('Gross Plant'!$AH$108:$AM$108)*'Capital Spending'!E$10*Reserve!$DW$1</f>
        <v>0</v>
      </c>
      <c r="EB88" s="58">
        <f>-SUM('Gross Plant'!$AH88:$AM88)/SUM('Gross Plant'!$AH$108:$AM$108)*'Capital Spending'!F$10*Reserve!$DW$1</f>
        <v>0</v>
      </c>
      <c r="EC88" s="58">
        <f>-SUM('Gross Plant'!$AH88:$AM88)/SUM('Gross Plant'!$AH$108:$AM$108)*'Capital Spending'!G$10*Reserve!$DW$1</f>
        <v>0</v>
      </c>
      <c r="ED88" s="58">
        <f>-SUM('Gross Plant'!$AH88:$AM88)/SUM('Gross Plant'!$AH$108:$AM$108)*'Capital Spending'!H$10*Reserve!$DW$1</f>
        <v>0</v>
      </c>
      <c r="EE88" s="58">
        <f>-SUM('Gross Plant'!$AH88:$AM88)/SUM('Gross Plant'!$AH$108:$AM$108)*'Capital Spending'!I$10*Reserve!$DW$1</f>
        <v>0</v>
      </c>
      <c r="EF88" s="58">
        <f>-SUM('Gross Plant'!$AH88:$AM88)/SUM('Gross Plant'!$AH$108:$AM$108)*'Capital Spending'!J$10*Reserve!$DW$1</f>
        <v>0</v>
      </c>
      <c r="EG88" s="58">
        <f>-SUM('Gross Plant'!$AH88:$AM88)/SUM('Gross Plant'!$AH$108:$AM$108)*'Capital Spending'!K$10*Reserve!$DW$1</f>
        <v>0</v>
      </c>
      <c r="EH88" s="58">
        <f>-SUM('Gross Plant'!$AH88:$AM88)/SUM('Gross Plant'!$AH$108:$AM$108)*'Capital Spending'!L$10*Reserve!$DW$1</f>
        <v>0</v>
      </c>
      <c r="EI88" s="58">
        <f>-SUM('Gross Plant'!$AH88:$AM88)/SUM('Gross Plant'!$AH$108:$AM$108)*'Capital Spending'!M$10*Reserve!$DW$1</f>
        <v>0</v>
      </c>
      <c r="EJ88" s="58">
        <f>-SUM('Gross Plant'!$AH88:$AM88)/SUM('Gross Plant'!$AH$108:$AM$108)*'Capital Spending'!N$10*Reserve!$DW$1</f>
        <v>0</v>
      </c>
      <c r="EK88" s="58">
        <f>-SUM('Gross Plant'!$AH88:$AM88)/SUM('Gross Plant'!$AH$108:$AM$108)*'Capital Spending'!O$10*Reserve!$DW$1</f>
        <v>0</v>
      </c>
      <c r="EL88" s="58">
        <f>-SUM('Gross Plant'!$AH88:$AM88)/SUM('Gross Plant'!$AH$108:$AM$108)*'Capital Spending'!P$10*Reserve!$DW$1</f>
        <v>0</v>
      </c>
      <c r="EM88" s="58">
        <f>-SUM('Gross Plant'!$AH88:$AM88)/SUM('Gross Plant'!$AH$108:$AM$108)*'Capital Spending'!Q$10*Reserve!$DW$1</f>
        <v>0</v>
      </c>
      <c r="EN88" s="58">
        <f>-SUM('Gross Plant'!$AH88:$AM88)/SUM('Gross Plant'!$AH$108:$AM$108)*'Capital Spending'!R$10*Reserve!$DW$1</f>
        <v>0</v>
      </c>
      <c r="EO88" s="58">
        <f>-SUM('Gross Plant'!$AH88:$AM88)/SUM('Gross Plant'!$AH$108:$AM$108)*'Capital Spending'!S$10*Reserve!$DW$1</f>
        <v>0</v>
      </c>
      <c r="EP88" s="58">
        <f>-SUM('Gross Plant'!$AH88:$AM88)/SUM('Gross Plant'!$AH$108:$AM$108)*'Capital Spending'!T$10*Reserve!$DW$1</f>
        <v>0</v>
      </c>
      <c r="EQ88" s="58">
        <f>-SUM('Gross Plant'!$AH88:$AM88)/SUM('Gross Plant'!$AH$108:$AM$108)*'Capital Spending'!U$10*Reserve!$DW$1</f>
        <v>0</v>
      </c>
    </row>
    <row r="89" spans="1:147">
      <c r="A89" s="49">
        <v>39100</v>
      </c>
      <c r="B89" s="32" t="s">
        <v>12</v>
      </c>
      <c r="C89" s="51">
        <f t="shared" si="141"/>
        <v>41397.210000000006</v>
      </c>
      <c r="D89" s="51">
        <f t="shared" si="142"/>
        <v>41397.210000000006</v>
      </c>
      <c r="E89" s="70">
        <f>'[20]Reserve End Balances'!N130</f>
        <v>41397.21</v>
      </c>
      <c r="F89" s="43">
        <f t="shared" si="143"/>
        <v>41397.21</v>
      </c>
      <c r="G89" s="43">
        <f t="shared" si="144"/>
        <v>41397.21</v>
      </c>
      <c r="H89" s="43">
        <f t="shared" si="145"/>
        <v>41397.21</v>
      </c>
      <c r="I89" s="43">
        <f t="shared" si="146"/>
        <v>41397.21</v>
      </c>
      <c r="J89" s="43">
        <f t="shared" si="147"/>
        <v>41397.21</v>
      </c>
      <c r="K89" s="41">
        <f t="shared" si="148"/>
        <v>41397.21</v>
      </c>
      <c r="L89" s="41">
        <f t="shared" si="149"/>
        <v>41397.21</v>
      </c>
      <c r="M89" s="41">
        <f t="shared" si="150"/>
        <v>41397.21</v>
      </c>
      <c r="N89" s="41">
        <f t="shared" si="151"/>
        <v>41397.21</v>
      </c>
      <c r="O89" s="41">
        <f t="shared" si="152"/>
        <v>41397.21</v>
      </c>
      <c r="P89" s="41">
        <f t="shared" si="153"/>
        <v>41397.21</v>
      </c>
      <c r="Q89" s="41">
        <f t="shared" si="154"/>
        <v>41397.21</v>
      </c>
      <c r="R89" s="41">
        <f t="shared" si="155"/>
        <v>41397.21</v>
      </c>
      <c r="S89" s="41">
        <f t="shared" si="156"/>
        <v>41397.21</v>
      </c>
      <c r="T89" s="41">
        <f t="shared" si="157"/>
        <v>41397.21</v>
      </c>
      <c r="U89" s="41">
        <f t="shared" si="158"/>
        <v>41397.21</v>
      </c>
      <c r="V89" s="41">
        <f t="shared" si="159"/>
        <v>41397.21</v>
      </c>
      <c r="W89" s="41">
        <f t="shared" si="160"/>
        <v>41397.21</v>
      </c>
      <c r="X89" s="41">
        <f t="shared" si="161"/>
        <v>41397.21</v>
      </c>
      <c r="Y89" s="41">
        <f t="shared" si="162"/>
        <v>41397.21</v>
      </c>
      <c r="Z89" s="41">
        <f t="shared" si="163"/>
        <v>41397.21</v>
      </c>
      <c r="AA89" s="41">
        <f t="shared" si="164"/>
        <v>41397.21</v>
      </c>
      <c r="AB89" s="41">
        <f t="shared" si="165"/>
        <v>41397.21</v>
      </c>
      <c r="AC89" s="41">
        <f t="shared" si="166"/>
        <v>41397.21</v>
      </c>
      <c r="AD89" s="41">
        <f t="shared" si="167"/>
        <v>41397.21</v>
      </c>
      <c r="AE89" s="41">
        <f t="shared" si="168"/>
        <v>41397.21</v>
      </c>
      <c r="AF89" s="41">
        <f t="shared" si="169"/>
        <v>41397.21</v>
      </c>
      <c r="AG89" s="23">
        <f t="shared" si="170"/>
        <v>41397</v>
      </c>
      <c r="AH89" s="80">
        <f>'[25]KY Depreciation Rates_03-2'!$G148</f>
        <v>0.05</v>
      </c>
      <c r="AI89" s="80">
        <f>'[25]KY Depreciation Rates_03-2'!$G148</f>
        <v>0.05</v>
      </c>
      <c r="AJ89" s="64">
        <f>'[20]Additions (Asset and Reserve)'!AA130</f>
        <v>0</v>
      </c>
      <c r="AK89" s="64">
        <f>'[20]Additions (Asset and Reserve)'!AB130</f>
        <v>0</v>
      </c>
      <c r="AL89" s="64">
        <f>'[20]Additions (Asset and Reserve)'!AC130</f>
        <v>0</v>
      </c>
      <c r="AM89" s="64">
        <f>'[20]Additions (Asset and Reserve)'!AD130</f>
        <v>0</v>
      </c>
      <c r="AN89" s="64">
        <f>'[20]Additions (Asset and Reserve)'!AE130</f>
        <v>0</v>
      </c>
      <c r="AO89" s="64">
        <f>'[20]Additions (Asset and Reserve)'!AF130</f>
        <v>0</v>
      </c>
      <c r="AP89" s="64">
        <f>IF('Net Plant'!I89&gt;0,'Gross Plant'!K89*$AH89/12,0)</f>
        <v>0</v>
      </c>
      <c r="AQ89" s="64">
        <f>IF('Net Plant'!J89&gt;0,'Gross Plant'!L89*$AH89/12,0)</f>
        <v>0</v>
      </c>
      <c r="AR89" s="64">
        <f>IF('Net Plant'!K89&gt;0,'Gross Plant'!M89*$AH89/12,0)</f>
        <v>0</v>
      </c>
      <c r="AS89" s="64">
        <f>IF('Net Plant'!L89&gt;0,'Gross Plant'!N89*$AH89/12,0)</f>
        <v>0</v>
      </c>
      <c r="AT89" s="64">
        <f>IF('Net Plant'!M89&gt;0,'Gross Plant'!O89*$AH89/12,0)</f>
        <v>0</v>
      </c>
      <c r="AU89" s="64">
        <f>IF('Net Plant'!N89&gt;0,'Gross Plant'!P89*$AH89/12,0)</f>
        <v>0</v>
      </c>
      <c r="AV89" s="64">
        <f>IF('Net Plant'!O89&gt;0,'Gross Plant'!Q89*$AH89/12,0)</f>
        <v>0</v>
      </c>
      <c r="AW89" s="64">
        <f>IF('Net Plant'!P89&gt;0,'Gross Plant'!R89*$AH89/12,0)</f>
        <v>0</v>
      </c>
      <c r="AX89" s="64">
        <f>IF('Net Plant'!Q89&gt;0,'Gross Plant'!S89*$AH89/12,0)</f>
        <v>0</v>
      </c>
      <c r="AY89" s="41">
        <f>IF('Net Plant'!R89&gt;0,'Gross Plant'!U89*$AI89/12,0)</f>
        <v>0</v>
      </c>
      <c r="AZ89" s="41">
        <f>IF('Net Plant'!S89&gt;0,'Gross Plant'!V89*$AI89/12,0)</f>
        <v>0</v>
      </c>
      <c r="BA89" s="41">
        <f>IF('Net Plant'!T89&gt;0,'Gross Plant'!W89*$AI89/12,0)</f>
        <v>0</v>
      </c>
      <c r="BB89" s="41">
        <f>IF('Net Plant'!U89&gt;0,'Gross Plant'!X89*$AI89/12,0)</f>
        <v>0</v>
      </c>
      <c r="BC89" s="41">
        <f>IF('Net Plant'!V89&gt;0,'Gross Plant'!Y89*$AI89/12,0)</f>
        <v>0</v>
      </c>
      <c r="BD89" s="41">
        <f>IF('Net Plant'!W89&gt;0,'Gross Plant'!Z89*$AI89/12,0)</f>
        <v>0</v>
      </c>
      <c r="BE89" s="41">
        <f>IF('Net Plant'!X89&gt;0,'Gross Plant'!AA89*$AI89/12,0)</f>
        <v>0</v>
      </c>
      <c r="BF89" s="41">
        <f>IF('Net Plant'!Y89&gt;0,'Gross Plant'!AB89*$AI89/12,0)</f>
        <v>0</v>
      </c>
      <c r="BG89" s="41">
        <f>IF('Net Plant'!Z89&gt;0,'Gross Plant'!AC89*$AI89/12,0)</f>
        <v>0</v>
      </c>
      <c r="BH89" s="41">
        <f>IF('Net Plant'!AA89&gt;0,'Gross Plant'!AD89*$AI89/12,0)</f>
        <v>0</v>
      </c>
      <c r="BI89" s="41">
        <f>IF('Net Plant'!AB89&gt;0,'Gross Plant'!AE89*$AI89/12,0)</f>
        <v>0</v>
      </c>
      <c r="BJ89" s="41">
        <f>IF('Net Plant'!AC89&gt;0,'Gross Plant'!AF89*$AI89/12,0)</f>
        <v>0</v>
      </c>
      <c r="BK89" s="23">
        <f t="shared" si="171"/>
        <v>0</v>
      </c>
      <c r="BL89" s="41"/>
      <c r="BM89" s="64">
        <f>'[20]Retires (Asset and Reserve)'!X130</f>
        <v>0</v>
      </c>
      <c r="BN89" s="64">
        <f>'[20]Retires (Asset and Reserve)'!Y130</f>
        <v>0</v>
      </c>
      <c r="BO89" s="64">
        <f>'[20]Retires (Asset and Reserve)'!Z130</f>
        <v>0</v>
      </c>
      <c r="BP89" s="64">
        <f>'[20]Retires (Asset and Reserve)'!AA130</f>
        <v>0</v>
      </c>
      <c r="BQ89" s="64">
        <f>'[20]Retires (Asset and Reserve)'!AB130</f>
        <v>0</v>
      </c>
      <c r="BR89" s="64">
        <f>'[20]Retires (Asset and Reserve)'!AC130</f>
        <v>0</v>
      </c>
      <c r="BS89" s="31">
        <f>'Gross Plant'!BQ89</f>
        <v>0</v>
      </c>
      <c r="BT89" s="41">
        <f>'Gross Plant'!BR89</f>
        <v>0</v>
      </c>
      <c r="BU89" s="41">
        <f>'Gross Plant'!BS89</f>
        <v>0</v>
      </c>
      <c r="BV89" s="41">
        <f>'Gross Plant'!BT89</f>
        <v>0</v>
      </c>
      <c r="BW89" s="41">
        <f>'Gross Plant'!BU89</f>
        <v>0</v>
      </c>
      <c r="BX89" s="41">
        <f>'Gross Plant'!BV89</f>
        <v>0</v>
      </c>
      <c r="BY89" s="41">
        <f>'Gross Plant'!BW89</f>
        <v>0</v>
      </c>
      <c r="BZ89" s="41">
        <f>'Gross Plant'!BX89</f>
        <v>0</v>
      </c>
      <c r="CA89" s="41">
        <f>'Gross Plant'!BY89</f>
        <v>0</v>
      </c>
      <c r="CB89" s="41">
        <f>'Gross Plant'!BZ89</f>
        <v>0</v>
      </c>
      <c r="CC89" s="41">
        <f>'Gross Plant'!CA89</f>
        <v>0</v>
      </c>
      <c r="CD89" s="41">
        <f>'Gross Plant'!CB89</f>
        <v>0</v>
      </c>
      <c r="CE89" s="41">
        <f>'Gross Plant'!CC89</f>
        <v>0</v>
      </c>
      <c r="CF89" s="41">
        <f>'Gross Plant'!CD89</f>
        <v>0</v>
      </c>
      <c r="CG89" s="41">
        <f>'Gross Plant'!CE89</f>
        <v>0</v>
      </c>
      <c r="CH89" s="41">
        <f>'Gross Plant'!CF89</f>
        <v>0</v>
      </c>
      <c r="CI89" s="41">
        <f>'Gross Plant'!CG89</f>
        <v>0</v>
      </c>
      <c r="CJ89" s="41">
        <f>'Gross Plant'!CH89</f>
        <v>0</v>
      </c>
      <c r="CK89" s="41">
        <f>'Gross Plant'!CI89</f>
        <v>0</v>
      </c>
      <c r="CL89" s="41">
        <f>'Gross Plant'!CJ89</f>
        <v>0</v>
      </c>
      <c r="CM89" s="41">
        <f>'Gross Plant'!CK89</f>
        <v>0</v>
      </c>
      <c r="CN89" s="41"/>
      <c r="CO89" s="64">
        <f>'[20]Transfers (Asset and Reserve)'!Z130</f>
        <v>0</v>
      </c>
      <c r="CP89" s="64">
        <f>'[20]Transfers (Asset and Reserve)'!AA130</f>
        <v>0</v>
      </c>
      <c r="CQ89" s="64">
        <f>'[20]Transfers (Asset and Reserve)'!AB130</f>
        <v>0</v>
      </c>
      <c r="CR89" s="64">
        <f>'[20]Transfers (Asset and Reserve)'!AC130</f>
        <v>0</v>
      </c>
      <c r="CS89" s="64">
        <f>'[20]Transfers (Asset and Reserve)'!AD130</f>
        <v>0</v>
      </c>
      <c r="CT89" s="64">
        <f>'[20]Transfers (Asset and Reserve)'!AE130</f>
        <v>0</v>
      </c>
      <c r="CU89" s="31">
        <v>0</v>
      </c>
      <c r="CV89" s="31">
        <v>0</v>
      </c>
      <c r="CW89" s="31">
        <v>0</v>
      </c>
      <c r="CX89" s="31">
        <v>0</v>
      </c>
      <c r="CY89" s="31">
        <v>0</v>
      </c>
      <c r="CZ89" s="31">
        <v>0</v>
      </c>
      <c r="DA89" s="31">
        <v>0</v>
      </c>
      <c r="DB89" s="31">
        <v>0</v>
      </c>
      <c r="DC89" s="31">
        <v>0</v>
      </c>
      <c r="DD89" s="3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/>
      <c r="DQ89" s="108">
        <f>[20]COR!O130</f>
        <v>0</v>
      </c>
      <c r="DR89" s="108">
        <f>[20]COR!P130</f>
        <v>0</v>
      </c>
      <c r="DS89" s="108">
        <f>[20]COR!Q130</f>
        <v>0</v>
      </c>
      <c r="DT89" s="108">
        <f>[20]COR!R130</f>
        <v>0</v>
      </c>
      <c r="DU89" s="108">
        <f>[20]COR!S130</f>
        <v>0</v>
      </c>
      <c r="DV89" s="108">
        <f>[20]COR!T130</f>
        <v>0</v>
      </c>
      <c r="DW89" s="58">
        <f>SUM('Gross Plant'!$AH89:$AM89)/SUM('Gross Plant'!$AH$108:$AM$108)*DW$108</f>
        <v>0</v>
      </c>
      <c r="DX89" s="58">
        <f>SUM('Gross Plant'!$AH89:$AM89)/SUM('Gross Plant'!$AH$108:$AM$108)*DX$108</f>
        <v>0</v>
      </c>
      <c r="DY89" s="58">
        <f>SUM('Gross Plant'!$AH89:$AM89)/SUM('Gross Plant'!$AH$108:$AM$108)*DY$108</f>
        <v>0</v>
      </c>
      <c r="DZ89" s="58">
        <f>-SUM('Gross Plant'!$AH89:$AM89)/SUM('Gross Plant'!$AH$108:$AM$108)*'Capital Spending'!D$10*Reserve!$DW$1</f>
        <v>0</v>
      </c>
      <c r="EA89" s="58">
        <f>-SUM('Gross Plant'!$AH89:$AM89)/SUM('Gross Plant'!$AH$108:$AM$108)*'Capital Spending'!E$10*Reserve!$DW$1</f>
        <v>0</v>
      </c>
      <c r="EB89" s="58">
        <f>-SUM('Gross Plant'!$AH89:$AM89)/SUM('Gross Plant'!$AH$108:$AM$108)*'Capital Spending'!F$10*Reserve!$DW$1</f>
        <v>0</v>
      </c>
      <c r="EC89" s="58">
        <f>-SUM('Gross Plant'!$AH89:$AM89)/SUM('Gross Plant'!$AH$108:$AM$108)*'Capital Spending'!G$10*Reserve!$DW$1</f>
        <v>0</v>
      </c>
      <c r="ED89" s="58">
        <f>-SUM('Gross Plant'!$AH89:$AM89)/SUM('Gross Plant'!$AH$108:$AM$108)*'Capital Spending'!H$10*Reserve!$DW$1</f>
        <v>0</v>
      </c>
      <c r="EE89" s="58">
        <f>-SUM('Gross Plant'!$AH89:$AM89)/SUM('Gross Plant'!$AH$108:$AM$108)*'Capital Spending'!I$10*Reserve!$DW$1</f>
        <v>0</v>
      </c>
      <c r="EF89" s="58">
        <f>-SUM('Gross Plant'!$AH89:$AM89)/SUM('Gross Plant'!$AH$108:$AM$108)*'Capital Spending'!J$10*Reserve!$DW$1</f>
        <v>0</v>
      </c>
      <c r="EG89" s="58">
        <f>-SUM('Gross Plant'!$AH89:$AM89)/SUM('Gross Plant'!$AH$108:$AM$108)*'Capital Spending'!K$10*Reserve!$DW$1</f>
        <v>0</v>
      </c>
      <c r="EH89" s="58">
        <f>-SUM('Gross Plant'!$AH89:$AM89)/SUM('Gross Plant'!$AH$108:$AM$108)*'Capital Spending'!L$10*Reserve!$DW$1</f>
        <v>0</v>
      </c>
      <c r="EI89" s="58">
        <f>-SUM('Gross Plant'!$AH89:$AM89)/SUM('Gross Plant'!$AH$108:$AM$108)*'Capital Spending'!M$10*Reserve!$DW$1</f>
        <v>0</v>
      </c>
      <c r="EJ89" s="58">
        <f>-SUM('Gross Plant'!$AH89:$AM89)/SUM('Gross Plant'!$AH$108:$AM$108)*'Capital Spending'!N$10*Reserve!$DW$1</f>
        <v>0</v>
      </c>
      <c r="EK89" s="58">
        <f>-SUM('Gross Plant'!$AH89:$AM89)/SUM('Gross Plant'!$AH$108:$AM$108)*'Capital Spending'!O$10*Reserve!$DW$1</f>
        <v>0</v>
      </c>
      <c r="EL89" s="58">
        <f>-SUM('Gross Plant'!$AH89:$AM89)/SUM('Gross Plant'!$AH$108:$AM$108)*'Capital Spending'!P$10*Reserve!$DW$1</f>
        <v>0</v>
      </c>
      <c r="EM89" s="58">
        <f>-SUM('Gross Plant'!$AH89:$AM89)/SUM('Gross Plant'!$AH$108:$AM$108)*'Capital Spending'!Q$10*Reserve!$DW$1</f>
        <v>0</v>
      </c>
      <c r="EN89" s="58">
        <f>-SUM('Gross Plant'!$AH89:$AM89)/SUM('Gross Plant'!$AH$108:$AM$108)*'Capital Spending'!R$10*Reserve!$DW$1</f>
        <v>0</v>
      </c>
      <c r="EO89" s="58">
        <f>-SUM('Gross Plant'!$AH89:$AM89)/SUM('Gross Plant'!$AH$108:$AM$108)*'Capital Spending'!S$10*Reserve!$DW$1</f>
        <v>0</v>
      </c>
      <c r="EP89" s="58">
        <f>-SUM('Gross Plant'!$AH89:$AM89)/SUM('Gross Plant'!$AH$108:$AM$108)*'Capital Spending'!T$10*Reserve!$DW$1</f>
        <v>0</v>
      </c>
      <c r="EQ89" s="58">
        <f>-SUM('Gross Plant'!$AH89:$AM89)/SUM('Gross Plant'!$AH$108:$AM$108)*'Capital Spending'!U$10*Reserve!$DW$1</f>
        <v>0</v>
      </c>
    </row>
    <row r="90" spans="1:147">
      <c r="A90" s="83">
        <v>39101</v>
      </c>
      <c r="B90" t="s">
        <v>194</v>
      </c>
      <c r="C90" s="51">
        <f t="shared" ref="C90:C98" si="172">SUM(E90:Q90)/13</f>
        <v>0</v>
      </c>
      <c r="D90" s="51">
        <f t="shared" ref="D90:D98" si="173">SUM(T90:AF90)/13</f>
        <v>0</v>
      </c>
      <c r="E90" s="70">
        <v>0</v>
      </c>
      <c r="F90" s="43">
        <f t="shared" ref="F90:F98" si="174">E90+AJ90+BM90+CO90+DQ90</f>
        <v>0</v>
      </c>
      <c r="G90" s="43">
        <f t="shared" ref="G90:G98" si="175">F90+AK90+BN90+CP90+DR90</f>
        <v>0</v>
      </c>
      <c r="H90" s="43">
        <f t="shared" ref="H90:H98" si="176">G90+AL90+BO90+CQ90+DS90</f>
        <v>0</v>
      </c>
      <c r="I90" s="43">
        <f t="shared" ref="I90:I98" si="177">H90+AM90+BP90+CR90+DT90</f>
        <v>0</v>
      </c>
      <c r="J90" s="43">
        <f t="shared" ref="J90:J98" si="178">I90+AN90+BQ90+CS90+DU90</f>
        <v>0</v>
      </c>
      <c r="K90" s="41">
        <f t="shared" ref="K90:K98" si="179">J90+AO90+BR90+CT90+DV90</f>
        <v>0</v>
      </c>
      <c r="L90" s="41">
        <f t="shared" ref="L90:L98" si="180">K90+AP90+BS90+CU90+DW90</f>
        <v>0</v>
      </c>
      <c r="M90" s="41">
        <f t="shared" ref="M90:M98" si="181">L90+AQ90+BT90+CV90+DX90</f>
        <v>0</v>
      </c>
      <c r="N90" s="41">
        <f t="shared" ref="N90:N98" si="182">M90+AR90+BU90+CW90+DY90</f>
        <v>0</v>
      </c>
      <c r="O90" s="41">
        <f t="shared" ref="O90:O98" si="183">N90+AS90+BV90+CX90+DZ90</f>
        <v>0</v>
      </c>
      <c r="P90" s="41">
        <f t="shared" ref="P90:P98" si="184">O90+AT90+BW90+CY90+EA90</f>
        <v>0</v>
      </c>
      <c r="Q90" s="41">
        <f t="shared" ref="Q90:Q98" si="185">P90+AU90+BX90+CZ90+EB90</f>
        <v>0</v>
      </c>
      <c r="R90" s="41">
        <f t="shared" ref="R90:R98" si="186">Q90+AV90+BY90+DA90+EC90</f>
        <v>0</v>
      </c>
      <c r="S90" s="41">
        <f t="shared" ref="S90:S98" si="187">R90+AW90+BZ90+DB90+ED90</f>
        <v>0</v>
      </c>
      <c r="T90" s="41">
        <f t="shared" ref="T90:T98" si="188">S90+AX90+CA90+DC90+EE90</f>
        <v>0</v>
      </c>
      <c r="U90" s="41">
        <f t="shared" ref="U90:U98" si="189">T90+AY90+CB90+DD90+EF90</f>
        <v>0</v>
      </c>
      <c r="V90" s="41">
        <f t="shared" ref="V90:V98" si="190">U90+AZ90+CC90+DE90+EG90</f>
        <v>0</v>
      </c>
      <c r="W90" s="41">
        <f t="shared" ref="W90:W98" si="191">V90+BA90+CD90+DF90+EH90</f>
        <v>0</v>
      </c>
      <c r="X90" s="41">
        <f t="shared" ref="X90:X98" si="192">W90+BB90+CE90+DG90+EI90</f>
        <v>0</v>
      </c>
      <c r="Y90" s="41">
        <f t="shared" ref="Y90:Y98" si="193">X90+BC90+CF90+DH90+EJ90</f>
        <v>0</v>
      </c>
      <c r="Z90" s="41">
        <f t="shared" ref="Z90:Z98" si="194">Y90+BD90+CG90+DI90+EK90</f>
        <v>0</v>
      </c>
      <c r="AA90" s="41">
        <f t="shared" ref="AA90:AA98" si="195">Z90+BE90+CH90+DJ90+EL90</f>
        <v>0</v>
      </c>
      <c r="AB90" s="41">
        <f t="shared" ref="AB90:AB98" si="196">AA90+BF90+CI90+DK90+EM90</f>
        <v>0</v>
      </c>
      <c r="AC90" s="41">
        <f t="shared" ref="AC90:AC98" si="197">AB90+BG90+CJ90+DL90+EN90</f>
        <v>0</v>
      </c>
      <c r="AD90" s="41">
        <f t="shared" ref="AD90:AD98" si="198">AC90+BH90+CK90+DM90+EO90</f>
        <v>0</v>
      </c>
      <c r="AE90" s="41">
        <f t="shared" ref="AE90:AE98" si="199">AD90+BI90+CL90+DN90+EP90</f>
        <v>0</v>
      </c>
      <c r="AF90" s="41">
        <f t="shared" ref="AF90:AF98" si="200">AE90+BJ90+CM90+DO90+EQ90</f>
        <v>0</v>
      </c>
      <c r="AG90" s="23"/>
      <c r="AH90" s="80">
        <f>'[25]KY Depreciation Rates_03-2'!$G149</f>
        <v>0.05</v>
      </c>
      <c r="AI90" s="80">
        <f>'[25]KY Depreciation Rates_03-2'!$G149</f>
        <v>0.05</v>
      </c>
      <c r="AJ90" s="64">
        <f>0</f>
        <v>0</v>
      </c>
      <c r="AK90" s="64">
        <f>0</f>
        <v>0</v>
      </c>
      <c r="AL90" s="64">
        <f>0</f>
        <v>0</v>
      </c>
      <c r="AM90" s="64">
        <f>0</f>
        <v>0</v>
      </c>
      <c r="AN90" s="64">
        <f>0</f>
        <v>0</v>
      </c>
      <c r="AO90" s="64">
        <f>0</f>
        <v>0</v>
      </c>
      <c r="AP90" s="64">
        <f>IF('Net Plant'!I90&gt;0,'Gross Plant'!K90*$AH90/12,0)</f>
        <v>0</v>
      </c>
      <c r="AQ90" s="64">
        <f>IF('Net Plant'!J90&gt;0,'Gross Plant'!L90*$AH90/12,0)</f>
        <v>0</v>
      </c>
      <c r="AR90" s="64">
        <f>IF('Net Plant'!K90&gt;0,'Gross Plant'!M90*$AH90/12,0)</f>
        <v>0</v>
      </c>
      <c r="AS90" s="64">
        <f>IF('Net Plant'!L90&gt;0,'Gross Plant'!N90*$AH90/12,0)</f>
        <v>0</v>
      </c>
      <c r="AT90" s="64">
        <f>IF('Net Plant'!M90&gt;0,'Gross Plant'!O90*$AH90/12,0)</f>
        <v>0</v>
      </c>
      <c r="AU90" s="64">
        <f>IF('Net Plant'!N90&gt;0,'Gross Plant'!P90*$AH90/12,0)</f>
        <v>0</v>
      </c>
      <c r="AV90" s="64">
        <f>IF('Net Plant'!O90&gt;0,'Gross Plant'!Q90*$AH90/12,0)</f>
        <v>0</v>
      </c>
      <c r="AW90" s="64">
        <f>IF('Net Plant'!P90&gt;0,'Gross Plant'!R90*$AH90/12,0)</f>
        <v>0</v>
      </c>
      <c r="AX90" s="64">
        <f>IF('Net Plant'!Q90&gt;0,'Gross Plant'!S90*$AH90/12,0)</f>
        <v>0</v>
      </c>
      <c r="AY90" s="41">
        <f>IF('Net Plant'!R90&gt;0,'Gross Plant'!U90*$AI90/12,0)</f>
        <v>0</v>
      </c>
      <c r="AZ90" s="41">
        <f>IF('Net Plant'!S90&gt;0,'Gross Plant'!V90*$AI90/12,0)</f>
        <v>0</v>
      </c>
      <c r="BA90" s="41">
        <f>IF('Net Plant'!T90&gt;0,'Gross Plant'!W90*$AI90/12,0)</f>
        <v>0</v>
      </c>
      <c r="BB90" s="41">
        <f>IF('Net Plant'!U90&gt;0,'Gross Plant'!X90*$AI90/12,0)</f>
        <v>0</v>
      </c>
      <c r="BC90" s="41">
        <f>IF('Net Plant'!V90&gt;0,'Gross Plant'!Y90*$AI90/12,0)</f>
        <v>0</v>
      </c>
      <c r="BD90" s="41">
        <f>IF('Net Plant'!W90&gt;0,'Gross Plant'!Z90*$AI90/12,0)</f>
        <v>0</v>
      </c>
      <c r="BE90" s="41">
        <f>IF('Net Plant'!X90&gt;0,'Gross Plant'!AA90*$AI90/12,0)</f>
        <v>0</v>
      </c>
      <c r="BF90" s="41">
        <f>IF('Net Plant'!Y90&gt;0,'Gross Plant'!AB90*$AI90/12,0)</f>
        <v>0</v>
      </c>
      <c r="BG90" s="41">
        <f>IF('Net Plant'!Z90&gt;0,'Gross Plant'!AC90*$AI90/12,0)</f>
        <v>0</v>
      </c>
      <c r="BH90" s="41">
        <f>IF('Net Plant'!AA90&gt;0,'Gross Plant'!AD90*$AI90/12,0)</f>
        <v>0</v>
      </c>
      <c r="BI90" s="41">
        <f>IF('Net Plant'!AB90&gt;0,'Gross Plant'!AE90*$AI90/12,0)</f>
        <v>0</v>
      </c>
      <c r="BJ90" s="41">
        <f>IF('Net Plant'!AC90&gt;0,'Gross Plant'!AF90*$AI90/12,0)</f>
        <v>0</v>
      </c>
      <c r="BK90" s="23">
        <f t="shared" ref="BK90:BK107" si="201">SUM(AY90:BJ90)</f>
        <v>0</v>
      </c>
      <c r="BL90" s="41"/>
      <c r="BM90" s="64">
        <f>0</f>
        <v>0</v>
      </c>
      <c r="BN90" s="64">
        <f>0</f>
        <v>0</v>
      </c>
      <c r="BO90" s="64">
        <f>0</f>
        <v>0</v>
      </c>
      <c r="BP90" s="64">
        <f>0</f>
        <v>0</v>
      </c>
      <c r="BQ90" s="64">
        <f>0</f>
        <v>0</v>
      </c>
      <c r="BR90" s="64">
        <f>0</f>
        <v>0</v>
      </c>
      <c r="BS90" s="31">
        <f>'Gross Plant'!BQ90</f>
        <v>0</v>
      </c>
      <c r="BT90" s="41">
        <f>'Gross Plant'!BR90</f>
        <v>0</v>
      </c>
      <c r="BU90" s="41">
        <f>'Gross Plant'!BS90</f>
        <v>0</v>
      </c>
      <c r="BV90" s="41">
        <f>'Gross Plant'!BT90</f>
        <v>0</v>
      </c>
      <c r="BW90" s="41">
        <f>'Gross Plant'!BU90</f>
        <v>0</v>
      </c>
      <c r="BX90" s="41">
        <f>'Gross Plant'!BV90</f>
        <v>0</v>
      </c>
      <c r="BY90" s="41">
        <f>'Gross Plant'!BW90</f>
        <v>0</v>
      </c>
      <c r="BZ90" s="41">
        <f>'Gross Plant'!BX90</f>
        <v>0</v>
      </c>
      <c r="CA90" s="41">
        <f>'Gross Plant'!BY90</f>
        <v>0</v>
      </c>
      <c r="CB90" s="41">
        <f>'Gross Plant'!BZ90</f>
        <v>0</v>
      </c>
      <c r="CC90" s="41">
        <f>'Gross Plant'!CA90</f>
        <v>0</v>
      </c>
      <c r="CD90" s="41">
        <f>'Gross Plant'!CB90</f>
        <v>0</v>
      </c>
      <c r="CE90" s="41">
        <f>'Gross Plant'!CC90</f>
        <v>0</v>
      </c>
      <c r="CF90" s="41">
        <f>'Gross Plant'!CD90</f>
        <v>0</v>
      </c>
      <c r="CG90" s="41">
        <f>'Gross Plant'!CE90</f>
        <v>0</v>
      </c>
      <c r="CH90" s="41">
        <f>'Gross Plant'!CF90</f>
        <v>0</v>
      </c>
      <c r="CI90" s="41">
        <f>'Gross Plant'!CG90</f>
        <v>0</v>
      </c>
      <c r="CJ90" s="41">
        <f>'Gross Plant'!CH90</f>
        <v>0</v>
      </c>
      <c r="CK90" s="41">
        <f>'Gross Plant'!CI90</f>
        <v>0</v>
      </c>
      <c r="CL90" s="41">
        <f>'Gross Plant'!CJ90</f>
        <v>0</v>
      </c>
      <c r="CM90" s="41">
        <f>'Gross Plant'!CK90</f>
        <v>0</v>
      </c>
      <c r="CN90" s="41"/>
      <c r="CO90" s="64">
        <f>0</f>
        <v>0</v>
      </c>
      <c r="CP90" s="64">
        <f>0</f>
        <v>0</v>
      </c>
      <c r="CQ90" s="64">
        <f>0</f>
        <v>0</v>
      </c>
      <c r="CR90" s="64">
        <f>0</f>
        <v>0</v>
      </c>
      <c r="CS90" s="64">
        <f>0</f>
        <v>0</v>
      </c>
      <c r="CT90" s="64">
        <f>0</f>
        <v>0</v>
      </c>
      <c r="CU90" s="31">
        <v>0</v>
      </c>
      <c r="CV90" s="31">
        <v>0</v>
      </c>
      <c r="CW90" s="31">
        <v>0</v>
      </c>
      <c r="CX90" s="31">
        <v>0</v>
      </c>
      <c r="CY90" s="31">
        <v>0</v>
      </c>
      <c r="CZ90" s="31">
        <v>0</v>
      </c>
      <c r="DA90" s="31">
        <v>0</v>
      </c>
      <c r="DB90" s="31">
        <v>0</v>
      </c>
      <c r="DC90" s="31">
        <v>0</v>
      </c>
      <c r="DD90" s="3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/>
      <c r="DQ90" s="108">
        <f>0</f>
        <v>0</v>
      </c>
      <c r="DR90" s="108">
        <f>0</f>
        <v>0</v>
      </c>
      <c r="DS90" s="108">
        <f>0</f>
        <v>0</v>
      </c>
      <c r="DT90" s="108">
        <f>0</f>
        <v>0</v>
      </c>
      <c r="DU90" s="108">
        <f>0</f>
        <v>0</v>
      </c>
      <c r="DV90" s="108">
        <f>0</f>
        <v>0</v>
      </c>
      <c r="DW90" s="58">
        <f>SUM('Gross Plant'!$AH90:$AM90)/SUM('Gross Plant'!$AH$108:$AM$108)*DW$108</f>
        <v>0</v>
      </c>
      <c r="DX90" s="58">
        <f>SUM('Gross Plant'!$AH90:$AM90)/SUM('Gross Plant'!$AH$108:$AM$108)*DX$108</f>
        <v>0</v>
      </c>
      <c r="DY90" s="58">
        <f>SUM('Gross Plant'!$AH90:$AM90)/SUM('Gross Plant'!$AH$108:$AM$108)*DY$108</f>
        <v>0</v>
      </c>
      <c r="DZ90" s="58">
        <f>-SUM('Gross Plant'!$AH90:$AM90)/SUM('Gross Plant'!$AH$108:$AM$108)*'Capital Spending'!D$10*Reserve!$DW$1</f>
        <v>0</v>
      </c>
      <c r="EA90" s="58">
        <f>-SUM('Gross Plant'!$AH90:$AM90)/SUM('Gross Plant'!$AH$108:$AM$108)*'Capital Spending'!E$10*Reserve!$DW$1</f>
        <v>0</v>
      </c>
      <c r="EB90" s="58">
        <f>-SUM('Gross Plant'!$AH90:$AM90)/SUM('Gross Plant'!$AH$108:$AM$108)*'Capital Spending'!F$10*Reserve!$DW$1</f>
        <v>0</v>
      </c>
      <c r="EC90" s="58">
        <f>-SUM('Gross Plant'!$AH90:$AM90)/SUM('Gross Plant'!$AH$108:$AM$108)*'Capital Spending'!G$10*Reserve!$DW$1</f>
        <v>0</v>
      </c>
      <c r="ED90" s="58">
        <f>-SUM('Gross Plant'!$AH90:$AM90)/SUM('Gross Plant'!$AH$108:$AM$108)*'Capital Spending'!H$10*Reserve!$DW$1</f>
        <v>0</v>
      </c>
      <c r="EE90" s="58">
        <f>-SUM('Gross Plant'!$AH90:$AM90)/SUM('Gross Plant'!$AH$108:$AM$108)*'Capital Spending'!I$10*Reserve!$DW$1</f>
        <v>0</v>
      </c>
      <c r="EF90" s="58">
        <f>-SUM('Gross Plant'!$AH90:$AM90)/SUM('Gross Plant'!$AH$108:$AM$108)*'Capital Spending'!J$10*Reserve!$DW$1</f>
        <v>0</v>
      </c>
      <c r="EG90" s="58">
        <f>-SUM('Gross Plant'!$AH90:$AM90)/SUM('Gross Plant'!$AH$108:$AM$108)*'Capital Spending'!K$10*Reserve!$DW$1</f>
        <v>0</v>
      </c>
      <c r="EH90" s="58">
        <f>-SUM('Gross Plant'!$AH90:$AM90)/SUM('Gross Plant'!$AH$108:$AM$108)*'Capital Spending'!L$10*Reserve!$DW$1</f>
        <v>0</v>
      </c>
      <c r="EI90" s="58">
        <f>-SUM('Gross Plant'!$AH90:$AM90)/SUM('Gross Plant'!$AH$108:$AM$108)*'Capital Spending'!M$10*Reserve!$DW$1</f>
        <v>0</v>
      </c>
      <c r="EJ90" s="58">
        <f>-SUM('Gross Plant'!$AH90:$AM90)/SUM('Gross Plant'!$AH$108:$AM$108)*'Capital Spending'!N$10*Reserve!$DW$1</f>
        <v>0</v>
      </c>
      <c r="EK90" s="58">
        <f>-SUM('Gross Plant'!$AH90:$AM90)/SUM('Gross Plant'!$AH$108:$AM$108)*'Capital Spending'!O$10*Reserve!$DW$1</f>
        <v>0</v>
      </c>
      <c r="EL90" s="58">
        <f>-SUM('Gross Plant'!$AH90:$AM90)/SUM('Gross Plant'!$AH$108:$AM$108)*'Capital Spending'!P$10*Reserve!$DW$1</f>
        <v>0</v>
      </c>
      <c r="EM90" s="58">
        <f>-SUM('Gross Plant'!$AH90:$AM90)/SUM('Gross Plant'!$AH$108:$AM$108)*'Capital Spending'!Q$10*Reserve!$DW$1</f>
        <v>0</v>
      </c>
      <c r="EN90" s="58">
        <f>-SUM('Gross Plant'!$AH90:$AM90)/SUM('Gross Plant'!$AH$108:$AM$108)*'Capital Spending'!R$10*Reserve!$DW$1</f>
        <v>0</v>
      </c>
      <c r="EO90" s="58">
        <f>-SUM('Gross Plant'!$AH90:$AM90)/SUM('Gross Plant'!$AH$108:$AM$108)*'Capital Spending'!S$10*Reserve!$DW$1</f>
        <v>0</v>
      </c>
      <c r="EP90" s="58">
        <f>-SUM('Gross Plant'!$AH90:$AM90)/SUM('Gross Plant'!$AH$108:$AM$108)*'Capital Spending'!T$10*Reserve!$DW$1</f>
        <v>0</v>
      </c>
      <c r="EQ90" s="58">
        <f>-SUM('Gross Plant'!$AH90:$AM90)/SUM('Gross Plant'!$AH$108:$AM$108)*'Capital Spending'!U$10*Reserve!$DW$1</f>
        <v>0</v>
      </c>
    </row>
    <row r="91" spans="1:147">
      <c r="A91" s="83">
        <v>39103</v>
      </c>
      <c r="B91" t="s">
        <v>213</v>
      </c>
      <c r="C91" s="51">
        <f t="shared" si="172"/>
        <v>0</v>
      </c>
      <c r="D91" s="51">
        <f t="shared" si="173"/>
        <v>0</v>
      </c>
      <c r="E91" s="70">
        <v>0</v>
      </c>
      <c r="F91" s="43">
        <f t="shared" si="174"/>
        <v>0</v>
      </c>
      <c r="G91" s="43">
        <f t="shared" si="175"/>
        <v>0</v>
      </c>
      <c r="H91" s="43">
        <f t="shared" si="176"/>
        <v>0</v>
      </c>
      <c r="I91" s="43">
        <f t="shared" si="177"/>
        <v>0</v>
      </c>
      <c r="J91" s="43">
        <f t="shared" si="178"/>
        <v>0</v>
      </c>
      <c r="K91" s="41">
        <f t="shared" si="179"/>
        <v>0</v>
      </c>
      <c r="L91" s="41">
        <f t="shared" si="180"/>
        <v>0</v>
      </c>
      <c r="M91" s="41">
        <f t="shared" si="181"/>
        <v>0</v>
      </c>
      <c r="N91" s="41">
        <f t="shared" si="182"/>
        <v>0</v>
      </c>
      <c r="O91" s="41">
        <f t="shared" si="183"/>
        <v>0</v>
      </c>
      <c r="P91" s="41">
        <f t="shared" si="184"/>
        <v>0</v>
      </c>
      <c r="Q91" s="41">
        <f t="shared" si="185"/>
        <v>0</v>
      </c>
      <c r="R91" s="41">
        <f t="shared" si="186"/>
        <v>0</v>
      </c>
      <c r="S91" s="41">
        <f t="shared" si="187"/>
        <v>0</v>
      </c>
      <c r="T91" s="41">
        <f t="shared" si="188"/>
        <v>0</v>
      </c>
      <c r="U91" s="41">
        <f t="shared" si="189"/>
        <v>0</v>
      </c>
      <c r="V91" s="41">
        <f t="shared" si="190"/>
        <v>0</v>
      </c>
      <c r="W91" s="41">
        <f t="shared" si="191"/>
        <v>0</v>
      </c>
      <c r="X91" s="41">
        <f t="shared" si="192"/>
        <v>0</v>
      </c>
      <c r="Y91" s="41">
        <f t="shared" si="193"/>
        <v>0</v>
      </c>
      <c r="Z91" s="41">
        <f t="shared" si="194"/>
        <v>0</v>
      </c>
      <c r="AA91" s="41">
        <f t="shared" si="195"/>
        <v>0</v>
      </c>
      <c r="AB91" s="41">
        <f t="shared" si="196"/>
        <v>0</v>
      </c>
      <c r="AC91" s="41">
        <f t="shared" si="197"/>
        <v>0</v>
      </c>
      <c r="AD91" s="41">
        <f t="shared" si="198"/>
        <v>0</v>
      </c>
      <c r="AE91" s="41">
        <f t="shared" si="199"/>
        <v>0</v>
      </c>
      <c r="AF91" s="41">
        <f t="shared" si="200"/>
        <v>0</v>
      </c>
      <c r="AG91" s="23"/>
      <c r="AH91" s="80">
        <f>'[25]KY Depreciation Rates_03-2'!$G150</f>
        <v>0.05</v>
      </c>
      <c r="AI91" s="80">
        <f>'[25]KY Depreciation Rates_03-2'!$G150</f>
        <v>0.05</v>
      </c>
      <c r="AJ91" s="64">
        <f>0</f>
        <v>0</v>
      </c>
      <c r="AK91" s="64">
        <f>0</f>
        <v>0</v>
      </c>
      <c r="AL91" s="64">
        <f>0</f>
        <v>0</v>
      </c>
      <c r="AM91" s="64">
        <f>0</f>
        <v>0</v>
      </c>
      <c r="AN91" s="64">
        <f>0</f>
        <v>0</v>
      </c>
      <c r="AO91" s="64">
        <f>0</f>
        <v>0</v>
      </c>
      <c r="AP91" s="64">
        <f>IF('Net Plant'!I91&gt;0,'Gross Plant'!K91*$AH91/12,0)</f>
        <v>0</v>
      </c>
      <c r="AQ91" s="64">
        <f>IF('Net Plant'!J91&gt;0,'Gross Plant'!L91*$AH91/12,0)</f>
        <v>0</v>
      </c>
      <c r="AR91" s="64">
        <f>IF('Net Plant'!K91&gt;0,'Gross Plant'!M91*$AH91/12,0)</f>
        <v>0</v>
      </c>
      <c r="AS91" s="64">
        <f>IF('Net Plant'!L91&gt;0,'Gross Plant'!N91*$AH91/12,0)</f>
        <v>0</v>
      </c>
      <c r="AT91" s="64">
        <f>IF('Net Plant'!M91&gt;0,'Gross Plant'!O91*$AH91/12,0)</f>
        <v>0</v>
      </c>
      <c r="AU91" s="64">
        <f>IF('Net Plant'!N91&gt;0,'Gross Plant'!P91*$AH91/12,0)</f>
        <v>0</v>
      </c>
      <c r="AV91" s="64">
        <f>IF('Net Plant'!O91&gt;0,'Gross Plant'!Q91*$AH91/12,0)</f>
        <v>0</v>
      </c>
      <c r="AW91" s="64">
        <f>IF('Net Plant'!P91&gt;0,'Gross Plant'!R91*$AH91/12,0)</f>
        <v>0</v>
      </c>
      <c r="AX91" s="64">
        <f>IF('Net Plant'!Q91&gt;0,'Gross Plant'!S91*$AH91/12,0)</f>
        <v>0</v>
      </c>
      <c r="AY91" s="41">
        <f>IF('Net Plant'!R91&gt;0,'Gross Plant'!U91*$AI91/12,0)</f>
        <v>0</v>
      </c>
      <c r="AZ91" s="41">
        <f>IF('Net Plant'!S91&gt;0,'Gross Plant'!V91*$AI91/12,0)</f>
        <v>0</v>
      </c>
      <c r="BA91" s="41">
        <f>IF('Net Plant'!T91&gt;0,'Gross Plant'!W91*$AI91/12,0)</f>
        <v>0</v>
      </c>
      <c r="BB91" s="41">
        <f>IF('Net Plant'!U91&gt;0,'Gross Plant'!X91*$AI91/12,0)</f>
        <v>0</v>
      </c>
      <c r="BC91" s="41">
        <f>IF('Net Plant'!V91&gt;0,'Gross Plant'!Y91*$AI91/12,0)</f>
        <v>0</v>
      </c>
      <c r="BD91" s="41">
        <f>IF('Net Plant'!W91&gt;0,'Gross Plant'!Z91*$AI91/12,0)</f>
        <v>0</v>
      </c>
      <c r="BE91" s="41">
        <f>IF('Net Plant'!X91&gt;0,'Gross Plant'!AA91*$AI91/12,0)</f>
        <v>0</v>
      </c>
      <c r="BF91" s="41">
        <f>IF('Net Plant'!Y91&gt;0,'Gross Plant'!AB91*$AI91/12,0)</f>
        <v>0</v>
      </c>
      <c r="BG91" s="41">
        <f>IF('Net Plant'!Z91&gt;0,'Gross Plant'!AC91*$AI91/12,0)</f>
        <v>0</v>
      </c>
      <c r="BH91" s="41">
        <f>IF('Net Plant'!AA91&gt;0,'Gross Plant'!AD91*$AI91/12,0)</f>
        <v>0</v>
      </c>
      <c r="BI91" s="41">
        <f>IF('Net Plant'!AB91&gt;0,'Gross Plant'!AE91*$AI91/12,0)</f>
        <v>0</v>
      </c>
      <c r="BJ91" s="41">
        <f>IF('Net Plant'!AC91&gt;0,'Gross Plant'!AF91*$AI91/12,0)</f>
        <v>0</v>
      </c>
      <c r="BK91" s="23">
        <f t="shared" si="201"/>
        <v>0</v>
      </c>
      <c r="BL91" s="41"/>
      <c r="BM91" s="64">
        <f>0</f>
        <v>0</v>
      </c>
      <c r="BN91" s="64">
        <f>0</f>
        <v>0</v>
      </c>
      <c r="BO91" s="64">
        <f>0</f>
        <v>0</v>
      </c>
      <c r="BP91" s="64">
        <f>0</f>
        <v>0</v>
      </c>
      <c r="BQ91" s="64">
        <f>0</f>
        <v>0</v>
      </c>
      <c r="BR91" s="64">
        <f>0</f>
        <v>0</v>
      </c>
      <c r="BS91" s="31">
        <f>'Gross Plant'!BQ91</f>
        <v>0</v>
      </c>
      <c r="BT91" s="41">
        <f>'Gross Plant'!BR91</f>
        <v>0</v>
      </c>
      <c r="BU91" s="41">
        <f>'Gross Plant'!BS91</f>
        <v>0</v>
      </c>
      <c r="BV91" s="41">
        <f>'Gross Plant'!BT91</f>
        <v>0</v>
      </c>
      <c r="BW91" s="41">
        <f>'Gross Plant'!BU91</f>
        <v>0</v>
      </c>
      <c r="BX91" s="41">
        <f>'Gross Plant'!BV91</f>
        <v>0</v>
      </c>
      <c r="BY91" s="41">
        <f>'Gross Plant'!BW91</f>
        <v>0</v>
      </c>
      <c r="BZ91" s="41">
        <f>'Gross Plant'!BX91</f>
        <v>0</v>
      </c>
      <c r="CA91" s="41">
        <f>'Gross Plant'!BY91</f>
        <v>0</v>
      </c>
      <c r="CB91" s="41">
        <f>'Gross Plant'!BZ91</f>
        <v>0</v>
      </c>
      <c r="CC91" s="41">
        <f>'Gross Plant'!CA91</f>
        <v>0</v>
      </c>
      <c r="CD91" s="41">
        <f>'Gross Plant'!CB91</f>
        <v>0</v>
      </c>
      <c r="CE91" s="41">
        <f>'Gross Plant'!CC91</f>
        <v>0</v>
      </c>
      <c r="CF91" s="41">
        <f>'Gross Plant'!CD91</f>
        <v>0</v>
      </c>
      <c r="CG91" s="41">
        <f>'Gross Plant'!CE91</f>
        <v>0</v>
      </c>
      <c r="CH91" s="41">
        <f>'Gross Plant'!CF91</f>
        <v>0</v>
      </c>
      <c r="CI91" s="41">
        <f>'Gross Plant'!CG91</f>
        <v>0</v>
      </c>
      <c r="CJ91" s="41">
        <f>'Gross Plant'!CH91</f>
        <v>0</v>
      </c>
      <c r="CK91" s="41">
        <f>'Gross Plant'!CI91</f>
        <v>0</v>
      </c>
      <c r="CL91" s="41">
        <f>'Gross Plant'!CJ91</f>
        <v>0</v>
      </c>
      <c r="CM91" s="41">
        <f>'Gross Plant'!CK91</f>
        <v>0</v>
      </c>
      <c r="CN91" s="41"/>
      <c r="CO91" s="64">
        <f>0</f>
        <v>0</v>
      </c>
      <c r="CP91" s="64">
        <f>0</f>
        <v>0</v>
      </c>
      <c r="CQ91" s="64">
        <f>0</f>
        <v>0</v>
      </c>
      <c r="CR91" s="64">
        <f>0</f>
        <v>0</v>
      </c>
      <c r="CS91" s="64">
        <f>0</f>
        <v>0</v>
      </c>
      <c r="CT91" s="64">
        <f>0</f>
        <v>0</v>
      </c>
      <c r="CU91" s="31">
        <v>0</v>
      </c>
      <c r="CV91" s="31">
        <v>0</v>
      </c>
      <c r="CW91" s="31">
        <v>0</v>
      </c>
      <c r="CX91" s="31">
        <v>0</v>
      </c>
      <c r="CY91" s="31">
        <v>0</v>
      </c>
      <c r="CZ91" s="31">
        <v>0</v>
      </c>
      <c r="DA91" s="31">
        <v>0</v>
      </c>
      <c r="DB91" s="31">
        <v>0</v>
      </c>
      <c r="DC91" s="31">
        <v>0</v>
      </c>
      <c r="DD91" s="31">
        <v>0</v>
      </c>
      <c r="DE91" s="41">
        <v>0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/>
      <c r="DQ91" s="108">
        <f>0</f>
        <v>0</v>
      </c>
      <c r="DR91" s="108">
        <f>0</f>
        <v>0</v>
      </c>
      <c r="DS91" s="108">
        <f>0</f>
        <v>0</v>
      </c>
      <c r="DT91" s="108">
        <f>0</f>
        <v>0</v>
      </c>
      <c r="DU91" s="108">
        <f>0</f>
        <v>0</v>
      </c>
      <c r="DV91" s="108">
        <f>0</f>
        <v>0</v>
      </c>
      <c r="DW91" s="58">
        <f>SUM('Gross Plant'!$AH91:$AM91)/SUM('Gross Plant'!$AH$108:$AM$108)*DW$108</f>
        <v>0</v>
      </c>
      <c r="DX91" s="58">
        <f>SUM('Gross Plant'!$AH91:$AM91)/SUM('Gross Plant'!$AH$108:$AM$108)*DX$108</f>
        <v>0</v>
      </c>
      <c r="DY91" s="58">
        <f>SUM('Gross Plant'!$AH91:$AM91)/SUM('Gross Plant'!$AH$108:$AM$108)*DY$108</f>
        <v>0</v>
      </c>
      <c r="DZ91" s="58">
        <f>-SUM('Gross Plant'!$AH91:$AM91)/SUM('Gross Plant'!$AH$108:$AM$108)*'Capital Spending'!D$10*Reserve!$DW$1</f>
        <v>0</v>
      </c>
      <c r="EA91" s="58">
        <f>-SUM('Gross Plant'!$AH91:$AM91)/SUM('Gross Plant'!$AH$108:$AM$108)*'Capital Spending'!E$10*Reserve!$DW$1</f>
        <v>0</v>
      </c>
      <c r="EB91" s="58">
        <f>-SUM('Gross Plant'!$AH91:$AM91)/SUM('Gross Plant'!$AH$108:$AM$108)*'Capital Spending'!F$10*Reserve!$DW$1</f>
        <v>0</v>
      </c>
      <c r="EC91" s="58">
        <f>-SUM('Gross Plant'!$AH91:$AM91)/SUM('Gross Plant'!$AH$108:$AM$108)*'Capital Spending'!G$10*Reserve!$DW$1</f>
        <v>0</v>
      </c>
      <c r="ED91" s="58">
        <f>-SUM('Gross Plant'!$AH91:$AM91)/SUM('Gross Plant'!$AH$108:$AM$108)*'Capital Spending'!H$10*Reserve!$DW$1</f>
        <v>0</v>
      </c>
      <c r="EE91" s="58">
        <f>-SUM('Gross Plant'!$AH91:$AM91)/SUM('Gross Plant'!$AH$108:$AM$108)*'Capital Spending'!I$10*Reserve!$DW$1</f>
        <v>0</v>
      </c>
      <c r="EF91" s="58">
        <f>-SUM('Gross Plant'!$AH91:$AM91)/SUM('Gross Plant'!$AH$108:$AM$108)*'Capital Spending'!J$10*Reserve!$DW$1</f>
        <v>0</v>
      </c>
      <c r="EG91" s="58">
        <f>-SUM('Gross Plant'!$AH91:$AM91)/SUM('Gross Plant'!$AH$108:$AM$108)*'Capital Spending'!K$10*Reserve!$DW$1</f>
        <v>0</v>
      </c>
      <c r="EH91" s="58">
        <f>-SUM('Gross Plant'!$AH91:$AM91)/SUM('Gross Plant'!$AH$108:$AM$108)*'Capital Spending'!L$10*Reserve!$DW$1</f>
        <v>0</v>
      </c>
      <c r="EI91" s="58">
        <f>-SUM('Gross Plant'!$AH91:$AM91)/SUM('Gross Plant'!$AH$108:$AM$108)*'Capital Spending'!M$10*Reserve!$DW$1</f>
        <v>0</v>
      </c>
      <c r="EJ91" s="58">
        <f>-SUM('Gross Plant'!$AH91:$AM91)/SUM('Gross Plant'!$AH$108:$AM$108)*'Capital Spending'!N$10*Reserve!$DW$1</f>
        <v>0</v>
      </c>
      <c r="EK91" s="58">
        <f>-SUM('Gross Plant'!$AH91:$AM91)/SUM('Gross Plant'!$AH$108:$AM$108)*'Capital Spending'!O$10*Reserve!$DW$1</f>
        <v>0</v>
      </c>
      <c r="EL91" s="58">
        <f>-SUM('Gross Plant'!$AH91:$AM91)/SUM('Gross Plant'!$AH$108:$AM$108)*'Capital Spending'!P$10*Reserve!$DW$1</f>
        <v>0</v>
      </c>
      <c r="EM91" s="58">
        <f>-SUM('Gross Plant'!$AH91:$AM91)/SUM('Gross Plant'!$AH$108:$AM$108)*'Capital Spending'!Q$10*Reserve!$DW$1</f>
        <v>0</v>
      </c>
      <c r="EN91" s="58">
        <f>-SUM('Gross Plant'!$AH91:$AM91)/SUM('Gross Plant'!$AH$108:$AM$108)*'Capital Spending'!R$10*Reserve!$DW$1</f>
        <v>0</v>
      </c>
      <c r="EO91" s="58">
        <f>-SUM('Gross Plant'!$AH91:$AM91)/SUM('Gross Plant'!$AH$108:$AM$108)*'Capital Spending'!S$10*Reserve!$DW$1</f>
        <v>0</v>
      </c>
      <c r="EP91" s="58">
        <f>-SUM('Gross Plant'!$AH91:$AM91)/SUM('Gross Plant'!$AH$108:$AM$108)*'Capital Spending'!T$10*Reserve!$DW$1</f>
        <v>0</v>
      </c>
      <c r="EQ91" s="58">
        <f>-SUM('Gross Plant'!$AH91:$AM91)/SUM('Gross Plant'!$AH$108:$AM$108)*'Capital Spending'!U$10*Reserve!$DW$1</f>
        <v>0</v>
      </c>
    </row>
    <row r="92" spans="1:147">
      <c r="A92" s="49">
        <v>39200</v>
      </c>
      <c r="B92" s="40" t="s">
        <v>40</v>
      </c>
      <c r="C92" s="51">
        <f t="shared" si="172"/>
        <v>13804.355803096152</v>
      </c>
      <c r="D92" s="51">
        <f t="shared" si="173"/>
        <v>16079.221028750006</v>
      </c>
      <c r="E92" s="70">
        <f>'[20]Reserve End Balances'!$N$131</f>
        <v>12894.4</v>
      </c>
      <c r="F92" s="43">
        <f t="shared" si="174"/>
        <v>13046.06</v>
      </c>
      <c r="G92" s="43">
        <f t="shared" si="175"/>
        <v>13197.72</v>
      </c>
      <c r="H92" s="43">
        <f t="shared" si="176"/>
        <v>13349.38</v>
      </c>
      <c r="I92" s="43">
        <f t="shared" si="177"/>
        <v>13501.039999999999</v>
      </c>
      <c r="J92" s="43">
        <f t="shared" si="178"/>
        <v>13652.699999999999</v>
      </c>
      <c r="K92" s="41">
        <f t="shared" si="179"/>
        <v>13804.359999999999</v>
      </c>
      <c r="L92" s="41">
        <f t="shared" si="180"/>
        <v>13956.017401916666</v>
      </c>
      <c r="M92" s="41">
        <f t="shared" si="181"/>
        <v>14107.674803833333</v>
      </c>
      <c r="N92" s="41">
        <f t="shared" si="182"/>
        <v>14259.332205750001</v>
      </c>
      <c r="O92" s="41">
        <f t="shared" si="183"/>
        <v>14410.989607666668</v>
      </c>
      <c r="P92" s="41">
        <f t="shared" si="184"/>
        <v>14562.647009583336</v>
      </c>
      <c r="Q92" s="41">
        <f t="shared" si="185"/>
        <v>14714.304411500003</v>
      </c>
      <c r="R92" s="41">
        <f t="shared" si="186"/>
        <v>14865.96181341667</v>
      </c>
      <c r="S92" s="41">
        <f t="shared" si="187"/>
        <v>15017.619215333338</v>
      </c>
      <c r="T92" s="41">
        <f t="shared" si="188"/>
        <v>15169.276617250005</v>
      </c>
      <c r="U92" s="41">
        <f t="shared" si="189"/>
        <v>15320.934019166672</v>
      </c>
      <c r="V92" s="41">
        <f t="shared" si="190"/>
        <v>15472.59142108334</v>
      </c>
      <c r="W92" s="41">
        <f t="shared" si="191"/>
        <v>15624.248823000007</v>
      </c>
      <c r="X92" s="41">
        <f t="shared" si="192"/>
        <v>15775.906224916675</v>
      </c>
      <c r="Y92" s="41">
        <f t="shared" si="193"/>
        <v>15927.563626833342</v>
      </c>
      <c r="Z92" s="41">
        <f t="shared" si="194"/>
        <v>16079.221028750009</v>
      </c>
      <c r="AA92" s="41">
        <f t="shared" si="195"/>
        <v>16230.878430666677</v>
      </c>
      <c r="AB92" s="41">
        <f t="shared" si="196"/>
        <v>16382.535832583344</v>
      </c>
      <c r="AC92" s="41">
        <f t="shared" si="197"/>
        <v>16534.19323450001</v>
      </c>
      <c r="AD92" s="41">
        <f t="shared" si="198"/>
        <v>16685.850636416675</v>
      </c>
      <c r="AE92" s="41">
        <f t="shared" si="199"/>
        <v>16837.508038333341</v>
      </c>
      <c r="AF92" s="41">
        <f t="shared" si="200"/>
        <v>16989.165440250006</v>
      </c>
      <c r="AG92" s="23">
        <f t="shared" si="170"/>
        <v>16079</v>
      </c>
      <c r="AH92" s="80">
        <f>'[25]KY Depreciation Rates_03-2'!$G151</f>
        <v>6.6699999999999995E-2</v>
      </c>
      <c r="AI92" s="80">
        <f>'[25]KY Depreciation Rates_03-2'!$G151</f>
        <v>6.6699999999999995E-2</v>
      </c>
      <c r="AJ92" s="64">
        <f>'[20]Additions (Asset and Reserve)'!AA131</f>
        <v>151.66</v>
      </c>
      <c r="AK92" s="64">
        <f>'[20]Additions (Asset and Reserve)'!AB131</f>
        <v>151.66</v>
      </c>
      <c r="AL92" s="64">
        <f>'[20]Additions (Asset and Reserve)'!AC131</f>
        <v>151.66</v>
      </c>
      <c r="AM92" s="64">
        <f>'[20]Additions (Asset and Reserve)'!AD131</f>
        <v>151.66</v>
      </c>
      <c r="AN92" s="64">
        <f>'[20]Additions (Asset and Reserve)'!AE131</f>
        <v>151.66</v>
      </c>
      <c r="AO92" s="64">
        <f>'[20]Additions (Asset and Reserve)'!AF131</f>
        <v>151.66</v>
      </c>
      <c r="AP92" s="64">
        <f>IF('Net Plant'!I92&gt;0,'Gross Plant'!K92*$AH92/12,0)</f>
        <v>151.65740191666666</v>
      </c>
      <c r="AQ92" s="64">
        <f>IF('Net Plant'!J92&gt;0,'Gross Plant'!L92*$AH92/12,0)</f>
        <v>151.65740191666666</v>
      </c>
      <c r="AR92" s="64">
        <f>IF('Net Plant'!K92&gt;0,'Gross Plant'!M92*$AH92/12,0)</f>
        <v>151.65740191666666</v>
      </c>
      <c r="AS92" s="64">
        <f>IF('Net Plant'!L92&gt;0,'Gross Plant'!N92*$AH92/12,0)</f>
        <v>151.65740191666666</v>
      </c>
      <c r="AT92" s="64">
        <f>IF('Net Plant'!M92&gt;0,'Gross Plant'!O92*$AH92/12,0)</f>
        <v>151.65740191666666</v>
      </c>
      <c r="AU92" s="64">
        <f>IF('Net Plant'!N92&gt;0,'Gross Plant'!P92*$AH92/12,0)</f>
        <v>151.65740191666666</v>
      </c>
      <c r="AV92" s="64">
        <f>IF('Net Plant'!O92&gt;0,'Gross Plant'!Q92*$AH92/12,0)</f>
        <v>151.65740191666666</v>
      </c>
      <c r="AW92" s="64">
        <f>IF('Net Plant'!P92&gt;0,'Gross Plant'!R92*$AH92/12,0)</f>
        <v>151.65740191666666</v>
      </c>
      <c r="AX92" s="64">
        <f>IF('Net Plant'!Q92&gt;0,'Gross Plant'!S92*$AH92/12,0)</f>
        <v>151.65740191666666</v>
      </c>
      <c r="AY92" s="41">
        <f>IF('Net Plant'!R92&gt;0,'Gross Plant'!U92*$AI92/12,0)</f>
        <v>151.65740191666666</v>
      </c>
      <c r="AZ92" s="41">
        <f>IF('Net Plant'!S92&gt;0,'Gross Plant'!V92*$AI92/12,0)</f>
        <v>151.65740191666666</v>
      </c>
      <c r="BA92" s="41">
        <f>IF('Net Plant'!T92&gt;0,'Gross Plant'!W92*$AI92/12,0)</f>
        <v>151.65740191666666</v>
      </c>
      <c r="BB92" s="41">
        <f>IF('Net Plant'!U92&gt;0,'Gross Plant'!X92*$AI92/12,0)</f>
        <v>151.65740191666666</v>
      </c>
      <c r="BC92" s="41">
        <f>IF('Net Plant'!V92&gt;0,'Gross Plant'!Y92*$AI92/12,0)</f>
        <v>151.65740191666666</v>
      </c>
      <c r="BD92" s="41">
        <f>IF('Net Plant'!W92&gt;0,'Gross Plant'!Z92*$AI92/12,0)</f>
        <v>151.65740191666666</v>
      </c>
      <c r="BE92" s="41">
        <f>IF('Net Plant'!X92&gt;0,'Gross Plant'!AA92*$AI92/12,0)</f>
        <v>151.65740191666666</v>
      </c>
      <c r="BF92" s="41">
        <f>IF('Net Plant'!Y92&gt;0,'Gross Plant'!AB92*$AI92/12,0)</f>
        <v>151.65740191666666</v>
      </c>
      <c r="BG92" s="41">
        <f>IF('Net Plant'!Z92&gt;0,'Gross Plant'!AC92*$AI92/12,0)</f>
        <v>151.65740191666666</v>
      </c>
      <c r="BH92" s="41">
        <f>IF('Net Plant'!AA92&gt;0,'Gross Plant'!AD92*$AI92/12,0)</f>
        <v>151.65740191666666</v>
      </c>
      <c r="BI92" s="41">
        <f>IF('Net Plant'!AB92&gt;0,'Gross Plant'!AE92*$AI92/12,0)</f>
        <v>151.65740191666666</v>
      </c>
      <c r="BJ92" s="41">
        <f>IF('Net Plant'!AC92&gt;0,'Gross Plant'!AF92*$AI92/12,0)</f>
        <v>151.65740191666666</v>
      </c>
      <c r="BK92" s="23">
        <f t="shared" si="201"/>
        <v>1819.888823</v>
      </c>
      <c r="BL92" s="41"/>
      <c r="BM92" s="64">
        <f>'[20]Retires (Asset and Reserve)'!X131</f>
        <v>0</v>
      </c>
      <c r="BN92" s="64">
        <f>'[20]Retires (Asset and Reserve)'!Y131</f>
        <v>0</v>
      </c>
      <c r="BO92" s="64">
        <f>'[20]Retires (Asset and Reserve)'!Z131</f>
        <v>0</v>
      </c>
      <c r="BP92" s="64">
        <f>'[20]Retires (Asset and Reserve)'!AA131</f>
        <v>0</v>
      </c>
      <c r="BQ92" s="64">
        <f>'[20]Retires (Asset and Reserve)'!AB131</f>
        <v>0</v>
      </c>
      <c r="BR92" s="64">
        <f>'[20]Retires (Asset and Reserve)'!AC131</f>
        <v>0</v>
      </c>
      <c r="BS92" s="31">
        <f>'Gross Plant'!BQ92</f>
        <v>0</v>
      </c>
      <c r="BT92" s="41">
        <f>'Gross Plant'!BR92</f>
        <v>0</v>
      </c>
      <c r="BU92" s="41">
        <f>'Gross Plant'!BS92</f>
        <v>0</v>
      </c>
      <c r="BV92" s="41">
        <f>'Gross Plant'!BT92</f>
        <v>0</v>
      </c>
      <c r="BW92" s="41">
        <f>'Gross Plant'!BU92</f>
        <v>0</v>
      </c>
      <c r="BX92" s="41">
        <f>'Gross Plant'!BV92</f>
        <v>0</v>
      </c>
      <c r="BY92" s="41">
        <f>'Gross Plant'!BW92</f>
        <v>0</v>
      </c>
      <c r="BZ92" s="41">
        <f>'Gross Plant'!BX92</f>
        <v>0</v>
      </c>
      <c r="CA92" s="41">
        <f>'Gross Plant'!BY92</f>
        <v>0</v>
      </c>
      <c r="CB92" s="41">
        <f>'Gross Plant'!BZ92</f>
        <v>0</v>
      </c>
      <c r="CC92" s="41">
        <f>'Gross Plant'!CA92</f>
        <v>0</v>
      </c>
      <c r="CD92" s="41">
        <f>'Gross Plant'!CB92</f>
        <v>0</v>
      </c>
      <c r="CE92" s="41">
        <f>'Gross Plant'!CC92</f>
        <v>0</v>
      </c>
      <c r="CF92" s="41">
        <f>'Gross Plant'!CD92</f>
        <v>0</v>
      </c>
      <c r="CG92" s="41">
        <f>'Gross Plant'!CE92</f>
        <v>0</v>
      </c>
      <c r="CH92" s="41">
        <f>'Gross Plant'!CF92</f>
        <v>0</v>
      </c>
      <c r="CI92" s="41">
        <f>'Gross Plant'!CG92</f>
        <v>0</v>
      </c>
      <c r="CJ92" s="41">
        <f>'Gross Plant'!CH92</f>
        <v>0</v>
      </c>
      <c r="CK92" s="41">
        <f>'Gross Plant'!CI92</f>
        <v>0</v>
      </c>
      <c r="CL92" s="41">
        <f>'Gross Plant'!CJ92</f>
        <v>0</v>
      </c>
      <c r="CM92" s="41">
        <f>'Gross Plant'!CK92</f>
        <v>0</v>
      </c>
      <c r="CN92" s="41"/>
      <c r="CO92" s="64">
        <f>'[20]Transfers (Asset and Reserve)'!Z131</f>
        <v>0</v>
      </c>
      <c r="CP92" s="64">
        <f>'[20]Transfers (Asset and Reserve)'!AA131</f>
        <v>0</v>
      </c>
      <c r="CQ92" s="64">
        <f>'[20]Transfers (Asset and Reserve)'!AB131</f>
        <v>0</v>
      </c>
      <c r="CR92" s="64">
        <f>'[20]Transfers (Asset and Reserve)'!AC131</f>
        <v>0</v>
      </c>
      <c r="CS92" s="64">
        <f>'[20]Transfers (Asset and Reserve)'!AD131</f>
        <v>0</v>
      </c>
      <c r="CT92" s="64">
        <f>'[20]Transfers (Asset and Reserve)'!AE131</f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/>
      <c r="DQ92" s="108">
        <f>[20]COR!O131</f>
        <v>0</v>
      </c>
      <c r="DR92" s="108">
        <f>[20]COR!P131</f>
        <v>0</v>
      </c>
      <c r="DS92" s="108">
        <f>[20]COR!Q131</f>
        <v>0</v>
      </c>
      <c r="DT92" s="108">
        <f>[20]COR!R131</f>
        <v>0</v>
      </c>
      <c r="DU92" s="108">
        <f>[20]COR!S131</f>
        <v>0</v>
      </c>
      <c r="DV92" s="108">
        <f>[20]COR!T131</f>
        <v>0</v>
      </c>
      <c r="DW92" s="58">
        <f>SUM('Gross Plant'!$AH92:$AM92)/SUM('Gross Plant'!$AH$108:$AM$108)*DW$108</f>
        <v>0</v>
      </c>
      <c r="DX92" s="58">
        <f>SUM('Gross Plant'!$AH92:$AM92)/SUM('Gross Plant'!$AH$108:$AM$108)*DX$108</f>
        <v>0</v>
      </c>
      <c r="DY92" s="58">
        <f>SUM('Gross Plant'!$AH92:$AM92)/SUM('Gross Plant'!$AH$108:$AM$108)*DY$108</f>
        <v>0</v>
      </c>
      <c r="DZ92" s="58">
        <f>-SUM('Gross Plant'!$AH92:$AM92)/SUM('Gross Plant'!$AH$108:$AM$108)*'Capital Spending'!D$10*Reserve!$DW$1</f>
        <v>0</v>
      </c>
      <c r="EA92" s="58">
        <f>-SUM('Gross Plant'!$AH92:$AM92)/SUM('Gross Plant'!$AH$108:$AM$108)*'Capital Spending'!E$10*Reserve!$DW$1</f>
        <v>0</v>
      </c>
      <c r="EB92" s="58">
        <f>-SUM('Gross Plant'!$AH92:$AM92)/SUM('Gross Plant'!$AH$108:$AM$108)*'Capital Spending'!F$10*Reserve!$DW$1</f>
        <v>0</v>
      </c>
      <c r="EC92" s="58">
        <f>-SUM('Gross Plant'!$AH92:$AM92)/SUM('Gross Plant'!$AH$108:$AM$108)*'Capital Spending'!G$10*Reserve!$DW$1</f>
        <v>0</v>
      </c>
      <c r="ED92" s="58">
        <f>-SUM('Gross Plant'!$AH92:$AM92)/SUM('Gross Plant'!$AH$108:$AM$108)*'Capital Spending'!H$10*Reserve!$DW$1</f>
        <v>0</v>
      </c>
      <c r="EE92" s="58">
        <f>-SUM('Gross Plant'!$AH92:$AM92)/SUM('Gross Plant'!$AH$108:$AM$108)*'Capital Spending'!I$10*Reserve!$DW$1</f>
        <v>0</v>
      </c>
      <c r="EF92" s="58">
        <f>-SUM('Gross Plant'!$AH92:$AM92)/SUM('Gross Plant'!$AH$108:$AM$108)*'Capital Spending'!J$10*Reserve!$DW$1</f>
        <v>0</v>
      </c>
      <c r="EG92" s="58">
        <f>-SUM('Gross Plant'!$AH92:$AM92)/SUM('Gross Plant'!$AH$108:$AM$108)*'Capital Spending'!K$10*Reserve!$DW$1</f>
        <v>0</v>
      </c>
      <c r="EH92" s="58">
        <f>-SUM('Gross Plant'!$AH92:$AM92)/SUM('Gross Plant'!$AH$108:$AM$108)*'Capital Spending'!L$10*Reserve!$DW$1</f>
        <v>0</v>
      </c>
      <c r="EI92" s="58">
        <f>-SUM('Gross Plant'!$AH92:$AM92)/SUM('Gross Plant'!$AH$108:$AM$108)*'Capital Spending'!M$10*Reserve!$DW$1</f>
        <v>0</v>
      </c>
      <c r="EJ92" s="58">
        <f>-SUM('Gross Plant'!$AH92:$AM92)/SUM('Gross Plant'!$AH$108:$AM$108)*'Capital Spending'!N$10*Reserve!$DW$1</f>
        <v>0</v>
      </c>
      <c r="EK92" s="58">
        <f>-SUM('Gross Plant'!$AH92:$AM92)/SUM('Gross Plant'!$AH$108:$AM$108)*'Capital Spending'!O$10*Reserve!$DW$1</f>
        <v>0</v>
      </c>
      <c r="EL92" s="58">
        <f>-SUM('Gross Plant'!$AH92:$AM92)/SUM('Gross Plant'!$AH$108:$AM$108)*'Capital Spending'!P$10*Reserve!$DW$1</f>
        <v>0</v>
      </c>
      <c r="EM92" s="58">
        <f>-SUM('Gross Plant'!$AH92:$AM92)/SUM('Gross Plant'!$AH$108:$AM$108)*'Capital Spending'!Q$10*Reserve!$DW$1</f>
        <v>0</v>
      </c>
      <c r="EN92" s="58">
        <f>-SUM('Gross Plant'!$AH92:$AM92)/SUM('Gross Plant'!$AH$108:$AM$108)*'Capital Spending'!R$10*Reserve!$DW$1</f>
        <v>0</v>
      </c>
      <c r="EO92" s="58">
        <f>-SUM('Gross Plant'!$AH92:$AM92)/SUM('Gross Plant'!$AH$108:$AM$108)*'Capital Spending'!S$10*Reserve!$DW$1</f>
        <v>0</v>
      </c>
      <c r="EP92" s="58">
        <f>-SUM('Gross Plant'!$AH92:$AM92)/SUM('Gross Plant'!$AH$108:$AM$108)*'Capital Spending'!T$10*Reserve!$DW$1</f>
        <v>0</v>
      </c>
      <c r="EQ92" s="58">
        <f>-SUM('Gross Plant'!$AH92:$AM92)/SUM('Gross Plant'!$AH$108:$AM$108)*'Capital Spending'!U$10*Reserve!$DW$1</f>
        <v>0</v>
      </c>
    </row>
    <row r="93" spans="1:147">
      <c r="A93" s="83">
        <v>39300</v>
      </c>
      <c r="B93" t="s">
        <v>219</v>
      </c>
      <c r="C93" s="51">
        <f t="shared" si="172"/>
        <v>0</v>
      </c>
      <c r="D93" s="51">
        <f t="shared" si="173"/>
        <v>0</v>
      </c>
      <c r="E93" s="70">
        <v>0</v>
      </c>
      <c r="F93" s="43">
        <f t="shared" si="174"/>
        <v>0</v>
      </c>
      <c r="G93" s="43">
        <f t="shared" si="175"/>
        <v>0</v>
      </c>
      <c r="H93" s="43">
        <f t="shared" si="176"/>
        <v>0</v>
      </c>
      <c r="I93" s="43">
        <f t="shared" si="177"/>
        <v>0</v>
      </c>
      <c r="J93" s="43">
        <f t="shared" si="178"/>
        <v>0</v>
      </c>
      <c r="K93" s="41">
        <f t="shared" si="179"/>
        <v>0</v>
      </c>
      <c r="L93" s="41">
        <f t="shared" si="180"/>
        <v>0</v>
      </c>
      <c r="M93" s="41">
        <f t="shared" si="181"/>
        <v>0</v>
      </c>
      <c r="N93" s="41">
        <f t="shared" si="182"/>
        <v>0</v>
      </c>
      <c r="O93" s="41">
        <f t="shared" si="183"/>
        <v>0</v>
      </c>
      <c r="P93" s="41">
        <f t="shared" si="184"/>
        <v>0</v>
      </c>
      <c r="Q93" s="41">
        <f t="shared" si="185"/>
        <v>0</v>
      </c>
      <c r="R93" s="41">
        <f t="shared" si="186"/>
        <v>0</v>
      </c>
      <c r="S93" s="41">
        <f t="shared" si="187"/>
        <v>0</v>
      </c>
      <c r="T93" s="41">
        <f t="shared" si="188"/>
        <v>0</v>
      </c>
      <c r="U93" s="41">
        <f t="shared" si="189"/>
        <v>0</v>
      </c>
      <c r="V93" s="41">
        <f t="shared" si="190"/>
        <v>0</v>
      </c>
      <c r="W93" s="41">
        <f t="shared" si="191"/>
        <v>0</v>
      </c>
      <c r="X93" s="41">
        <f t="shared" si="192"/>
        <v>0</v>
      </c>
      <c r="Y93" s="41">
        <f t="shared" si="193"/>
        <v>0</v>
      </c>
      <c r="Z93" s="41">
        <f t="shared" si="194"/>
        <v>0</v>
      </c>
      <c r="AA93" s="41">
        <f t="shared" si="195"/>
        <v>0</v>
      </c>
      <c r="AB93" s="41">
        <f t="shared" si="196"/>
        <v>0</v>
      </c>
      <c r="AC93" s="41">
        <f t="shared" si="197"/>
        <v>0</v>
      </c>
      <c r="AD93" s="41">
        <f t="shared" si="198"/>
        <v>0</v>
      </c>
      <c r="AE93" s="41">
        <f t="shared" si="199"/>
        <v>0</v>
      </c>
      <c r="AF93" s="41">
        <f t="shared" si="200"/>
        <v>0</v>
      </c>
      <c r="AG93" s="23"/>
      <c r="AH93" s="80">
        <f>'[25]KY Depreciation Rates_03-2'!$G152</f>
        <v>8.1000000000000003E-2</v>
      </c>
      <c r="AI93" s="80">
        <f>'[25]KY Depreciation Rates_03-2'!$G152</f>
        <v>8.1000000000000003E-2</v>
      </c>
      <c r="AJ93" s="64">
        <f>0</f>
        <v>0</v>
      </c>
      <c r="AK93" s="64">
        <f>0</f>
        <v>0</v>
      </c>
      <c r="AL93" s="64">
        <f>0</f>
        <v>0</v>
      </c>
      <c r="AM93" s="64">
        <f>0</f>
        <v>0</v>
      </c>
      <c r="AN93" s="64">
        <f>0</f>
        <v>0</v>
      </c>
      <c r="AO93" s="64">
        <f>0</f>
        <v>0</v>
      </c>
      <c r="AP93" s="64">
        <f>IF('Net Plant'!I93&gt;0,'Gross Plant'!K93*$AH93/12,0)</f>
        <v>0</v>
      </c>
      <c r="AQ93" s="64">
        <f>IF('Net Plant'!J93&gt;0,'Gross Plant'!L93*$AH93/12,0)</f>
        <v>0</v>
      </c>
      <c r="AR93" s="64">
        <f>IF('Net Plant'!K93&gt;0,'Gross Plant'!M93*$AH93/12,0)</f>
        <v>0</v>
      </c>
      <c r="AS93" s="64">
        <f>IF('Net Plant'!L93&gt;0,'Gross Plant'!N93*$AH93/12,0)</f>
        <v>0</v>
      </c>
      <c r="AT93" s="64">
        <f>IF('Net Plant'!M93&gt;0,'Gross Plant'!O93*$AH93/12,0)</f>
        <v>0</v>
      </c>
      <c r="AU93" s="64">
        <f>IF('Net Plant'!N93&gt;0,'Gross Plant'!P93*$AH93/12,0)</f>
        <v>0</v>
      </c>
      <c r="AV93" s="64">
        <f>IF('Net Plant'!O93&gt;0,'Gross Plant'!Q93*$AH93/12,0)</f>
        <v>0</v>
      </c>
      <c r="AW93" s="64">
        <f>IF('Net Plant'!P93&gt;0,'Gross Plant'!R93*$AH93/12,0)</f>
        <v>0</v>
      </c>
      <c r="AX93" s="64">
        <f>IF('Net Plant'!Q93&gt;0,'Gross Plant'!S93*$AH93/12,0)</f>
        <v>0</v>
      </c>
      <c r="AY93" s="41">
        <f>IF('Net Plant'!R93&gt;0,'Gross Plant'!U93*$AI93/12,0)</f>
        <v>0</v>
      </c>
      <c r="AZ93" s="41">
        <f>IF('Net Plant'!S93&gt;0,'Gross Plant'!V93*$AI93/12,0)</f>
        <v>0</v>
      </c>
      <c r="BA93" s="41">
        <f>IF('Net Plant'!T93&gt;0,'Gross Plant'!W93*$AI93/12,0)</f>
        <v>0</v>
      </c>
      <c r="BB93" s="41">
        <f>IF('Net Plant'!U93&gt;0,'Gross Plant'!X93*$AI93/12,0)</f>
        <v>0</v>
      </c>
      <c r="BC93" s="41">
        <f>IF('Net Plant'!V93&gt;0,'Gross Plant'!Y93*$AI93/12,0)</f>
        <v>0</v>
      </c>
      <c r="BD93" s="41">
        <f>IF('Net Plant'!W93&gt;0,'Gross Plant'!Z93*$AI93/12,0)</f>
        <v>0</v>
      </c>
      <c r="BE93" s="41">
        <f>IF('Net Plant'!X93&gt;0,'Gross Plant'!AA93*$AI93/12,0)</f>
        <v>0</v>
      </c>
      <c r="BF93" s="41">
        <f>IF('Net Plant'!Y93&gt;0,'Gross Plant'!AB93*$AI93/12,0)</f>
        <v>0</v>
      </c>
      <c r="BG93" s="41">
        <f>IF('Net Plant'!Z93&gt;0,'Gross Plant'!AC93*$AI93/12,0)</f>
        <v>0</v>
      </c>
      <c r="BH93" s="41">
        <f>IF('Net Plant'!AA93&gt;0,'Gross Plant'!AD93*$AI93/12,0)</f>
        <v>0</v>
      </c>
      <c r="BI93" s="41">
        <f>IF('Net Plant'!AB93&gt;0,'Gross Plant'!AE93*$AI93/12,0)</f>
        <v>0</v>
      </c>
      <c r="BJ93" s="41">
        <f>IF('Net Plant'!AC93&gt;0,'Gross Plant'!AF93*$AI93/12,0)</f>
        <v>0</v>
      </c>
      <c r="BK93" s="23">
        <f t="shared" si="201"/>
        <v>0</v>
      </c>
      <c r="BL93" s="41"/>
      <c r="BM93" s="64">
        <f>0</f>
        <v>0</v>
      </c>
      <c r="BN93" s="64">
        <f>0</f>
        <v>0</v>
      </c>
      <c r="BO93" s="64">
        <f>0</f>
        <v>0</v>
      </c>
      <c r="BP93" s="64">
        <f>0</f>
        <v>0</v>
      </c>
      <c r="BQ93" s="64">
        <f>0</f>
        <v>0</v>
      </c>
      <c r="BR93" s="64">
        <f>0</f>
        <v>0</v>
      </c>
      <c r="BS93" s="31">
        <f>'Gross Plant'!BQ93</f>
        <v>0</v>
      </c>
      <c r="BT93" s="41">
        <f>'Gross Plant'!BR93</f>
        <v>0</v>
      </c>
      <c r="BU93" s="41">
        <f>'Gross Plant'!BS93</f>
        <v>0</v>
      </c>
      <c r="BV93" s="41">
        <f>'Gross Plant'!BT93</f>
        <v>0</v>
      </c>
      <c r="BW93" s="41">
        <f>'Gross Plant'!BU93</f>
        <v>0</v>
      </c>
      <c r="BX93" s="41">
        <f>'Gross Plant'!BV93</f>
        <v>0</v>
      </c>
      <c r="BY93" s="41">
        <f>'Gross Plant'!BW93</f>
        <v>0</v>
      </c>
      <c r="BZ93" s="41">
        <f>'Gross Plant'!BX93</f>
        <v>0</v>
      </c>
      <c r="CA93" s="41">
        <f>'Gross Plant'!BY93</f>
        <v>0</v>
      </c>
      <c r="CB93" s="41">
        <f>'Gross Plant'!BZ93</f>
        <v>0</v>
      </c>
      <c r="CC93" s="41">
        <f>'Gross Plant'!CA93</f>
        <v>0</v>
      </c>
      <c r="CD93" s="41">
        <f>'Gross Plant'!CB93</f>
        <v>0</v>
      </c>
      <c r="CE93" s="41">
        <f>'Gross Plant'!CC93</f>
        <v>0</v>
      </c>
      <c r="CF93" s="41">
        <f>'Gross Plant'!CD93</f>
        <v>0</v>
      </c>
      <c r="CG93" s="41">
        <f>'Gross Plant'!CE93</f>
        <v>0</v>
      </c>
      <c r="CH93" s="41">
        <f>'Gross Plant'!CF93</f>
        <v>0</v>
      </c>
      <c r="CI93" s="41">
        <f>'Gross Plant'!CG93</f>
        <v>0</v>
      </c>
      <c r="CJ93" s="41">
        <f>'Gross Plant'!CH93</f>
        <v>0</v>
      </c>
      <c r="CK93" s="41">
        <f>'Gross Plant'!CI93</f>
        <v>0</v>
      </c>
      <c r="CL93" s="41">
        <f>'Gross Plant'!CJ93</f>
        <v>0</v>
      </c>
      <c r="CM93" s="41">
        <f>'Gross Plant'!CK93</f>
        <v>0</v>
      </c>
      <c r="CN93" s="41"/>
      <c r="CO93" s="64">
        <f>0</f>
        <v>0</v>
      </c>
      <c r="CP93" s="64">
        <f>0</f>
        <v>0</v>
      </c>
      <c r="CQ93" s="64">
        <f>0</f>
        <v>0</v>
      </c>
      <c r="CR93" s="64">
        <f>0</f>
        <v>0</v>
      </c>
      <c r="CS93" s="64">
        <f>0</f>
        <v>0</v>
      </c>
      <c r="CT93" s="64">
        <f>0</f>
        <v>0</v>
      </c>
      <c r="CU93" s="31">
        <v>0</v>
      </c>
      <c r="CV93" s="31">
        <v>0</v>
      </c>
      <c r="CW93" s="31">
        <v>0</v>
      </c>
      <c r="CX93" s="31">
        <v>0</v>
      </c>
      <c r="CY93" s="31">
        <v>0</v>
      </c>
      <c r="CZ93" s="31">
        <v>0</v>
      </c>
      <c r="DA93" s="31">
        <v>0</v>
      </c>
      <c r="DB93" s="31">
        <v>0</v>
      </c>
      <c r="DC93" s="31">
        <v>0</v>
      </c>
      <c r="DD93" s="3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/>
      <c r="DQ93" s="108">
        <f>0</f>
        <v>0</v>
      </c>
      <c r="DR93" s="108">
        <f>0</f>
        <v>0</v>
      </c>
      <c r="DS93" s="108">
        <f>0</f>
        <v>0</v>
      </c>
      <c r="DT93" s="108">
        <f>0</f>
        <v>0</v>
      </c>
      <c r="DU93" s="108">
        <f>0</f>
        <v>0</v>
      </c>
      <c r="DV93" s="108">
        <f>0</f>
        <v>0</v>
      </c>
      <c r="DW93" s="58">
        <f>SUM('Gross Plant'!$AH93:$AM93)/SUM('Gross Plant'!$AH$108:$AM$108)*DW$108</f>
        <v>0</v>
      </c>
      <c r="DX93" s="58">
        <f>SUM('Gross Plant'!$AH93:$AM93)/SUM('Gross Plant'!$AH$108:$AM$108)*DX$108</f>
        <v>0</v>
      </c>
      <c r="DY93" s="58">
        <f>SUM('Gross Plant'!$AH93:$AM93)/SUM('Gross Plant'!$AH$108:$AM$108)*DY$108</f>
        <v>0</v>
      </c>
      <c r="DZ93" s="58">
        <f>-SUM('Gross Plant'!$AH93:$AM93)/SUM('Gross Plant'!$AH$108:$AM$108)*'Capital Spending'!D$10*Reserve!$DW$1</f>
        <v>0</v>
      </c>
      <c r="EA93" s="58">
        <f>-SUM('Gross Plant'!$AH93:$AM93)/SUM('Gross Plant'!$AH$108:$AM$108)*'Capital Spending'!E$10*Reserve!$DW$1</f>
        <v>0</v>
      </c>
      <c r="EB93" s="58">
        <f>-SUM('Gross Plant'!$AH93:$AM93)/SUM('Gross Plant'!$AH$108:$AM$108)*'Capital Spending'!F$10*Reserve!$DW$1</f>
        <v>0</v>
      </c>
      <c r="EC93" s="58">
        <f>-SUM('Gross Plant'!$AH93:$AM93)/SUM('Gross Plant'!$AH$108:$AM$108)*'Capital Spending'!G$10*Reserve!$DW$1</f>
        <v>0</v>
      </c>
      <c r="ED93" s="58">
        <f>-SUM('Gross Plant'!$AH93:$AM93)/SUM('Gross Plant'!$AH$108:$AM$108)*'Capital Spending'!H$10*Reserve!$DW$1</f>
        <v>0</v>
      </c>
      <c r="EE93" s="58">
        <f>-SUM('Gross Plant'!$AH93:$AM93)/SUM('Gross Plant'!$AH$108:$AM$108)*'Capital Spending'!I$10*Reserve!$DW$1</f>
        <v>0</v>
      </c>
      <c r="EF93" s="58">
        <f>-SUM('Gross Plant'!$AH93:$AM93)/SUM('Gross Plant'!$AH$108:$AM$108)*'Capital Spending'!J$10*Reserve!$DW$1</f>
        <v>0</v>
      </c>
      <c r="EG93" s="58">
        <f>-SUM('Gross Plant'!$AH93:$AM93)/SUM('Gross Plant'!$AH$108:$AM$108)*'Capital Spending'!K$10*Reserve!$DW$1</f>
        <v>0</v>
      </c>
      <c r="EH93" s="58">
        <f>-SUM('Gross Plant'!$AH93:$AM93)/SUM('Gross Plant'!$AH$108:$AM$108)*'Capital Spending'!L$10*Reserve!$DW$1</f>
        <v>0</v>
      </c>
      <c r="EI93" s="58">
        <f>-SUM('Gross Plant'!$AH93:$AM93)/SUM('Gross Plant'!$AH$108:$AM$108)*'Capital Spending'!M$10*Reserve!$DW$1</f>
        <v>0</v>
      </c>
      <c r="EJ93" s="58">
        <f>-SUM('Gross Plant'!$AH93:$AM93)/SUM('Gross Plant'!$AH$108:$AM$108)*'Capital Spending'!N$10*Reserve!$DW$1</f>
        <v>0</v>
      </c>
      <c r="EK93" s="58">
        <f>-SUM('Gross Plant'!$AH93:$AM93)/SUM('Gross Plant'!$AH$108:$AM$108)*'Capital Spending'!O$10*Reserve!$DW$1</f>
        <v>0</v>
      </c>
      <c r="EL93" s="58">
        <f>-SUM('Gross Plant'!$AH93:$AM93)/SUM('Gross Plant'!$AH$108:$AM$108)*'Capital Spending'!P$10*Reserve!$DW$1</f>
        <v>0</v>
      </c>
      <c r="EM93" s="58">
        <f>-SUM('Gross Plant'!$AH93:$AM93)/SUM('Gross Plant'!$AH$108:$AM$108)*'Capital Spending'!Q$10*Reserve!$DW$1</f>
        <v>0</v>
      </c>
      <c r="EN93" s="58">
        <f>-SUM('Gross Plant'!$AH93:$AM93)/SUM('Gross Plant'!$AH$108:$AM$108)*'Capital Spending'!R$10*Reserve!$DW$1</f>
        <v>0</v>
      </c>
      <c r="EO93" s="58">
        <f>-SUM('Gross Plant'!$AH93:$AM93)/SUM('Gross Plant'!$AH$108:$AM$108)*'Capital Spending'!S$10*Reserve!$DW$1</f>
        <v>0</v>
      </c>
      <c r="EP93" s="58">
        <f>-SUM('Gross Plant'!$AH93:$AM93)/SUM('Gross Plant'!$AH$108:$AM$108)*'Capital Spending'!T$10*Reserve!$DW$1</f>
        <v>0</v>
      </c>
      <c r="EQ93" s="58">
        <f>-SUM('Gross Plant'!$AH93:$AM93)/SUM('Gross Plant'!$AH$108:$AM$108)*'Capital Spending'!U$10*Reserve!$DW$1</f>
        <v>0</v>
      </c>
    </row>
    <row r="94" spans="1:147">
      <c r="A94" s="49">
        <v>39400</v>
      </c>
      <c r="B94" s="32" t="s">
        <v>17</v>
      </c>
      <c r="C94" s="51">
        <f t="shared" si="172"/>
        <v>128964.12405230767</v>
      </c>
      <c r="D94" s="51">
        <f t="shared" si="173"/>
        <v>136527.86684060522</v>
      </c>
      <c r="E94" s="70">
        <f>'[20]Reserve End Balances'!N132</f>
        <v>126055.4</v>
      </c>
      <c r="F94" s="43">
        <f t="shared" si="174"/>
        <v>126515.87999999999</v>
      </c>
      <c r="G94" s="43">
        <f t="shared" si="175"/>
        <v>126976.35999999999</v>
      </c>
      <c r="H94" s="43">
        <f t="shared" si="176"/>
        <v>127469.24999999999</v>
      </c>
      <c r="I94" s="43">
        <f t="shared" si="177"/>
        <v>127962.13999999998</v>
      </c>
      <c r="J94" s="43">
        <f t="shared" si="178"/>
        <v>128455.02999999998</v>
      </c>
      <c r="K94" s="41">
        <f t="shared" si="179"/>
        <v>128947.91999999998</v>
      </c>
      <c r="L94" s="41">
        <f t="shared" si="180"/>
        <v>129446.21107999998</v>
      </c>
      <c r="M94" s="41">
        <f t="shared" si="181"/>
        <v>129944.50215999997</v>
      </c>
      <c r="N94" s="41">
        <f t="shared" si="182"/>
        <v>130442.79323999997</v>
      </c>
      <c r="O94" s="41">
        <f t="shared" si="183"/>
        <v>130941.08431999997</v>
      </c>
      <c r="P94" s="41">
        <f t="shared" si="184"/>
        <v>131439.37539999996</v>
      </c>
      <c r="Q94" s="41">
        <f t="shared" si="185"/>
        <v>131937.66647999996</v>
      </c>
      <c r="R94" s="41">
        <f t="shared" si="186"/>
        <v>132435.95755999995</v>
      </c>
      <c r="S94" s="41">
        <f t="shared" si="187"/>
        <v>132934.24863999995</v>
      </c>
      <c r="T94" s="41">
        <f t="shared" si="188"/>
        <v>133447.141297956</v>
      </c>
      <c r="U94" s="41">
        <f t="shared" si="189"/>
        <v>133960.03395591205</v>
      </c>
      <c r="V94" s="41">
        <f t="shared" si="190"/>
        <v>134472.9266138681</v>
      </c>
      <c r="W94" s="41">
        <f t="shared" si="191"/>
        <v>134985.81927182415</v>
      </c>
      <c r="X94" s="41">
        <f t="shared" si="192"/>
        <v>135498.7119297802</v>
      </c>
      <c r="Y94" s="41">
        <f t="shared" si="193"/>
        <v>136011.60458773625</v>
      </c>
      <c r="Z94" s="41">
        <f t="shared" si="194"/>
        <v>136524.4972456923</v>
      </c>
      <c r="AA94" s="41">
        <f t="shared" si="195"/>
        <v>137037.38990364835</v>
      </c>
      <c r="AB94" s="41">
        <f t="shared" si="196"/>
        <v>137550.2825616044</v>
      </c>
      <c r="AC94" s="41">
        <f t="shared" si="197"/>
        <v>138063.17521956045</v>
      </c>
      <c r="AD94" s="41">
        <f t="shared" si="198"/>
        <v>138576.0678775165</v>
      </c>
      <c r="AE94" s="41">
        <f t="shared" si="199"/>
        <v>139103.5621134286</v>
      </c>
      <c r="AF94" s="41">
        <f t="shared" si="200"/>
        <v>139631.05634934071</v>
      </c>
      <c r="AG94" s="23">
        <f t="shared" si="170"/>
        <v>136528</v>
      </c>
      <c r="AH94" s="80">
        <f>'[25]KY Depreciation Rates_03-2'!$G153</f>
        <v>3.4000000000000002E-2</v>
      </c>
      <c r="AI94" s="80">
        <f>'[25]KY Depreciation Rates_03-2'!$G153</f>
        <v>3.4000000000000002E-2</v>
      </c>
      <c r="AJ94" s="64">
        <f>'[20]Additions (Asset and Reserve)'!AA132</f>
        <v>460.48</v>
      </c>
      <c r="AK94" s="64">
        <f>'[20]Additions (Asset and Reserve)'!AB132</f>
        <v>460.48</v>
      </c>
      <c r="AL94" s="64">
        <f>'[20]Additions (Asset and Reserve)'!AC132</f>
        <v>492.89</v>
      </c>
      <c r="AM94" s="64">
        <f>'[20]Additions (Asset and Reserve)'!AD132</f>
        <v>492.89</v>
      </c>
      <c r="AN94" s="64">
        <f>'[20]Additions (Asset and Reserve)'!AE132</f>
        <v>492.89</v>
      </c>
      <c r="AO94" s="64">
        <f>'[20]Additions (Asset and Reserve)'!AF132</f>
        <v>492.89</v>
      </c>
      <c r="AP94" s="64">
        <f>IF('Net Plant'!I94&gt;0,'Gross Plant'!K94*$AH94/12,0)</f>
        <v>498.29108000000002</v>
      </c>
      <c r="AQ94" s="64">
        <f>IF('Net Plant'!J94&gt;0,'Gross Plant'!L94*$AH94/12,0)</f>
        <v>498.29108000000002</v>
      </c>
      <c r="AR94" s="64">
        <f>IF('Net Plant'!K94&gt;0,'Gross Plant'!M94*$AH94/12,0)</f>
        <v>498.29108000000002</v>
      </c>
      <c r="AS94" s="64">
        <f>IF('Net Plant'!L94&gt;0,'Gross Plant'!N94*$AH94/12,0)</f>
        <v>498.29108000000002</v>
      </c>
      <c r="AT94" s="64">
        <f>IF('Net Plant'!M94&gt;0,'Gross Plant'!O94*$AH94/12,0)</f>
        <v>498.29108000000002</v>
      </c>
      <c r="AU94" s="64">
        <f>IF('Net Plant'!N94&gt;0,'Gross Plant'!P94*$AH94/12,0)</f>
        <v>498.29108000000002</v>
      </c>
      <c r="AV94" s="64">
        <f>IF('Net Plant'!O94&gt;0,'Gross Plant'!Q94*$AH94/12,0)</f>
        <v>498.29108000000002</v>
      </c>
      <c r="AW94" s="64">
        <f>IF('Net Plant'!P94&gt;0,'Gross Plant'!R94*$AH94/12,0)</f>
        <v>498.29108000000002</v>
      </c>
      <c r="AX94" s="64">
        <f>IF('Net Plant'!Q94&gt;0,'Gross Plant'!S94*$AH94/12,0)</f>
        <v>512.89265795605331</v>
      </c>
      <c r="AY94" s="41">
        <f>IF('Net Plant'!R94&gt;0,'Gross Plant'!U94*$AI94/12,0)</f>
        <v>512.89265795605331</v>
      </c>
      <c r="AZ94" s="41">
        <f>IF('Net Plant'!S94&gt;0,'Gross Plant'!V94*$AI94/12,0)</f>
        <v>512.89265795605331</v>
      </c>
      <c r="BA94" s="41">
        <f>IF('Net Plant'!T94&gt;0,'Gross Plant'!W94*$AI94/12,0)</f>
        <v>512.89265795605331</v>
      </c>
      <c r="BB94" s="41">
        <f>IF('Net Plant'!U94&gt;0,'Gross Plant'!X94*$AI94/12,0)</f>
        <v>512.89265795605331</v>
      </c>
      <c r="BC94" s="41">
        <f>IF('Net Plant'!V94&gt;0,'Gross Plant'!Y94*$AI94/12,0)</f>
        <v>512.89265795605331</v>
      </c>
      <c r="BD94" s="41">
        <f>IF('Net Plant'!W94&gt;0,'Gross Plant'!Z94*$AI94/12,0)</f>
        <v>512.89265795605331</v>
      </c>
      <c r="BE94" s="41">
        <f>IF('Net Plant'!X94&gt;0,'Gross Plant'!AA94*$AI94/12,0)</f>
        <v>512.89265795605331</v>
      </c>
      <c r="BF94" s="41">
        <f>IF('Net Plant'!Y94&gt;0,'Gross Plant'!AB94*$AI94/12,0)</f>
        <v>512.89265795605331</v>
      </c>
      <c r="BG94" s="41">
        <f>IF('Net Plant'!Z94&gt;0,'Gross Plant'!AC94*$AI94/12,0)</f>
        <v>512.89265795605331</v>
      </c>
      <c r="BH94" s="41">
        <f>IF('Net Plant'!AA94&gt;0,'Gross Plant'!AD94*$AI94/12,0)</f>
        <v>512.89265795605331</v>
      </c>
      <c r="BI94" s="41">
        <f>IF('Net Plant'!AB94&gt;0,'Gross Plant'!AE94*$AI94/12,0)</f>
        <v>527.49423591210643</v>
      </c>
      <c r="BJ94" s="41">
        <f>IF('Net Plant'!AC94&gt;0,'Gross Plant'!AF94*$AI94/12,0)</f>
        <v>527.49423591210643</v>
      </c>
      <c r="BK94" s="23">
        <f t="shared" si="201"/>
        <v>6183.9150513847453</v>
      </c>
      <c r="BL94" s="41"/>
      <c r="BM94" s="64">
        <f>'[20]Retires (Asset and Reserve)'!X132</f>
        <v>0</v>
      </c>
      <c r="BN94" s="64">
        <f>'[20]Retires (Asset and Reserve)'!Y132</f>
        <v>0</v>
      </c>
      <c r="BO94" s="64">
        <f>'[20]Retires (Asset and Reserve)'!Z132</f>
        <v>0</v>
      </c>
      <c r="BP94" s="64">
        <f>'[20]Retires (Asset and Reserve)'!AA132</f>
        <v>0</v>
      </c>
      <c r="BQ94" s="64">
        <f>'[20]Retires (Asset and Reserve)'!AB132</f>
        <v>0</v>
      </c>
      <c r="BR94" s="64">
        <f>'[20]Retires (Asset and Reserve)'!AC132</f>
        <v>0</v>
      </c>
      <c r="BS94" s="31">
        <f>'Gross Plant'!BQ94</f>
        <v>0</v>
      </c>
      <c r="BT94" s="41">
        <f>'Gross Plant'!BR94</f>
        <v>0</v>
      </c>
      <c r="BU94" s="41">
        <f>'Gross Plant'!BS94</f>
        <v>0</v>
      </c>
      <c r="BV94" s="41">
        <f>'Gross Plant'!BT94</f>
        <v>0</v>
      </c>
      <c r="BW94" s="41">
        <f>'Gross Plant'!BU94</f>
        <v>0</v>
      </c>
      <c r="BX94" s="41">
        <f>'Gross Plant'!BV94</f>
        <v>0</v>
      </c>
      <c r="BY94" s="41">
        <f>'Gross Plant'!BW94</f>
        <v>0</v>
      </c>
      <c r="BZ94" s="41">
        <f>'Gross Plant'!BX94</f>
        <v>0</v>
      </c>
      <c r="CA94" s="41">
        <f>'Gross Plant'!BY94</f>
        <v>0</v>
      </c>
      <c r="CB94" s="41">
        <f>'Gross Plant'!BZ94</f>
        <v>0</v>
      </c>
      <c r="CC94" s="41">
        <f>'Gross Plant'!CA94</f>
        <v>0</v>
      </c>
      <c r="CD94" s="41">
        <f>'Gross Plant'!CB94</f>
        <v>0</v>
      </c>
      <c r="CE94" s="41">
        <f>'Gross Plant'!CC94</f>
        <v>0</v>
      </c>
      <c r="CF94" s="41">
        <f>'Gross Plant'!CD94</f>
        <v>0</v>
      </c>
      <c r="CG94" s="41">
        <f>'Gross Plant'!CE94</f>
        <v>0</v>
      </c>
      <c r="CH94" s="41">
        <f>'Gross Plant'!CF94</f>
        <v>0</v>
      </c>
      <c r="CI94" s="41">
        <f>'Gross Plant'!CG94</f>
        <v>0</v>
      </c>
      <c r="CJ94" s="41">
        <f>'Gross Plant'!CH94</f>
        <v>0</v>
      </c>
      <c r="CK94" s="41">
        <f>'Gross Plant'!CI94</f>
        <v>0</v>
      </c>
      <c r="CL94" s="41">
        <f>'Gross Plant'!CJ94</f>
        <v>0</v>
      </c>
      <c r="CM94" s="41">
        <f>'Gross Plant'!CK94</f>
        <v>0</v>
      </c>
      <c r="CN94" s="41"/>
      <c r="CO94" s="64">
        <f>'[20]Transfers (Asset and Reserve)'!Z132</f>
        <v>0</v>
      </c>
      <c r="CP94" s="64">
        <f>'[20]Transfers (Asset and Reserve)'!AA132</f>
        <v>0</v>
      </c>
      <c r="CQ94" s="64">
        <f>'[20]Transfers (Asset and Reserve)'!AB132</f>
        <v>0</v>
      </c>
      <c r="CR94" s="64">
        <f>'[20]Transfers (Asset and Reserve)'!AC132</f>
        <v>0</v>
      </c>
      <c r="CS94" s="64">
        <f>'[20]Transfers (Asset and Reserve)'!AD132</f>
        <v>0</v>
      </c>
      <c r="CT94" s="64">
        <f>'[20]Transfers (Asset and Reserve)'!AE132</f>
        <v>0</v>
      </c>
      <c r="CU94" s="31">
        <v>0</v>
      </c>
      <c r="CV94" s="31">
        <v>0</v>
      </c>
      <c r="CW94" s="31">
        <v>0</v>
      </c>
      <c r="CX94" s="31">
        <v>0</v>
      </c>
      <c r="CY94" s="31">
        <v>0</v>
      </c>
      <c r="CZ94" s="31">
        <v>0</v>
      </c>
      <c r="DA94" s="31">
        <v>0</v>
      </c>
      <c r="DB94" s="31">
        <v>0</v>
      </c>
      <c r="DC94" s="31">
        <v>0</v>
      </c>
      <c r="DD94" s="31">
        <v>0</v>
      </c>
      <c r="DE94" s="41">
        <v>0</v>
      </c>
      <c r="DF94" s="41">
        <v>0</v>
      </c>
      <c r="DG94" s="41">
        <v>0</v>
      </c>
      <c r="DH94" s="41">
        <v>0</v>
      </c>
      <c r="DI94" s="41">
        <v>0</v>
      </c>
      <c r="DJ94" s="41">
        <v>0</v>
      </c>
      <c r="DK94" s="41">
        <v>0</v>
      </c>
      <c r="DL94" s="41">
        <v>0</v>
      </c>
      <c r="DM94" s="41">
        <v>0</v>
      </c>
      <c r="DN94" s="41">
        <v>0</v>
      </c>
      <c r="DO94" s="41">
        <v>0</v>
      </c>
      <c r="DP94" s="41"/>
      <c r="DQ94" s="108">
        <f>[20]COR!O132</f>
        <v>0</v>
      </c>
      <c r="DR94" s="108">
        <f>[20]COR!P132</f>
        <v>0</v>
      </c>
      <c r="DS94" s="108">
        <f>[20]COR!Q132</f>
        <v>0</v>
      </c>
      <c r="DT94" s="108">
        <f>[20]COR!R132</f>
        <v>0</v>
      </c>
      <c r="DU94" s="108">
        <f>[20]COR!S132</f>
        <v>0</v>
      </c>
      <c r="DV94" s="108">
        <f>[20]COR!T132</f>
        <v>0</v>
      </c>
      <c r="DW94" s="58">
        <f>SUM('Gross Plant'!$AH94:$AM94)/SUM('Gross Plant'!$AH$108:$AM$108)*DW$108</f>
        <v>0</v>
      </c>
      <c r="DX94" s="58">
        <f>SUM('Gross Plant'!$AH94:$AM94)/SUM('Gross Plant'!$AH$108:$AM$108)*DX$108</f>
        <v>0</v>
      </c>
      <c r="DY94" s="58">
        <f>SUM('Gross Plant'!$AH94:$AM94)/SUM('Gross Plant'!$AH$108:$AM$108)*DY$108</f>
        <v>0</v>
      </c>
      <c r="DZ94" s="58">
        <f>-SUM('Gross Plant'!$AH94:$AM94)/SUM('Gross Plant'!$AH$108:$AM$108)*'Capital Spending'!D$10*Reserve!$DW$1</f>
        <v>0</v>
      </c>
      <c r="EA94" s="58">
        <f>-SUM('Gross Plant'!$AH94:$AM94)/SUM('Gross Plant'!$AH$108:$AM$108)*'Capital Spending'!E$10*Reserve!$DW$1</f>
        <v>0</v>
      </c>
      <c r="EB94" s="58">
        <f>-SUM('Gross Plant'!$AH94:$AM94)/SUM('Gross Plant'!$AH$108:$AM$108)*'Capital Spending'!F$10*Reserve!$DW$1</f>
        <v>0</v>
      </c>
      <c r="EC94" s="58">
        <f>-SUM('Gross Plant'!$AH94:$AM94)/SUM('Gross Plant'!$AH$108:$AM$108)*'Capital Spending'!G$10*Reserve!$DW$1</f>
        <v>0</v>
      </c>
      <c r="ED94" s="58">
        <f>-SUM('Gross Plant'!$AH94:$AM94)/SUM('Gross Plant'!$AH$108:$AM$108)*'Capital Spending'!H$10*Reserve!$DW$1</f>
        <v>0</v>
      </c>
      <c r="EE94" s="58">
        <f>-SUM('Gross Plant'!$AH94:$AM94)/SUM('Gross Plant'!$AH$108:$AM$108)*'Capital Spending'!I$10*Reserve!$DW$1</f>
        <v>0</v>
      </c>
      <c r="EF94" s="58">
        <f>-SUM('Gross Plant'!$AH94:$AM94)/SUM('Gross Plant'!$AH$108:$AM$108)*'Capital Spending'!J$10*Reserve!$DW$1</f>
        <v>0</v>
      </c>
      <c r="EG94" s="58">
        <f>-SUM('Gross Plant'!$AH94:$AM94)/SUM('Gross Plant'!$AH$108:$AM$108)*'Capital Spending'!K$10*Reserve!$DW$1</f>
        <v>0</v>
      </c>
      <c r="EH94" s="58">
        <f>-SUM('Gross Plant'!$AH94:$AM94)/SUM('Gross Plant'!$AH$108:$AM$108)*'Capital Spending'!L$10*Reserve!$DW$1</f>
        <v>0</v>
      </c>
      <c r="EI94" s="58">
        <f>-SUM('Gross Plant'!$AH94:$AM94)/SUM('Gross Plant'!$AH$108:$AM$108)*'Capital Spending'!M$10*Reserve!$DW$1</f>
        <v>0</v>
      </c>
      <c r="EJ94" s="58">
        <f>-SUM('Gross Plant'!$AH94:$AM94)/SUM('Gross Plant'!$AH$108:$AM$108)*'Capital Spending'!N$10*Reserve!$DW$1</f>
        <v>0</v>
      </c>
      <c r="EK94" s="58">
        <f>-SUM('Gross Plant'!$AH94:$AM94)/SUM('Gross Plant'!$AH$108:$AM$108)*'Capital Spending'!O$10*Reserve!$DW$1</f>
        <v>0</v>
      </c>
      <c r="EL94" s="58">
        <f>-SUM('Gross Plant'!$AH94:$AM94)/SUM('Gross Plant'!$AH$108:$AM$108)*'Capital Spending'!P$10*Reserve!$DW$1</f>
        <v>0</v>
      </c>
      <c r="EM94" s="58">
        <f>-SUM('Gross Plant'!$AH94:$AM94)/SUM('Gross Plant'!$AH$108:$AM$108)*'Capital Spending'!Q$10*Reserve!$DW$1</f>
        <v>0</v>
      </c>
      <c r="EN94" s="58">
        <f>-SUM('Gross Plant'!$AH94:$AM94)/SUM('Gross Plant'!$AH$108:$AM$108)*'Capital Spending'!R$10*Reserve!$DW$1</f>
        <v>0</v>
      </c>
      <c r="EO94" s="58">
        <f>-SUM('Gross Plant'!$AH94:$AM94)/SUM('Gross Plant'!$AH$108:$AM$108)*'Capital Spending'!S$10*Reserve!$DW$1</f>
        <v>0</v>
      </c>
      <c r="EP94" s="58">
        <f>-SUM('Gross Plant'!$AH94:$AM94)/SUM('Gross Plant'!$AH$108:$AM$108)*'Capital Spending'!T$10*Reserve!$DW$1</f>
        <v>0</v>
      </c>
      <c r="EQ94" s="58">
        <f>-SUM('Gross Plant'!$AH94:$AM94)/SUM('Gross Plant'!$AH$108:$AM$108)*'Capital Spending'!U$10*Reserve!$DW$1</f>
        <v>0</v>
      </c>
    </row>
    <row r="95" spans="1:147">
      <c r="A95" s="49">
        <v>39600</v>
      </c>
      <c r="B95" s="32" t="s">
        <v>41</v>
      </c>
      <c r="C95" s="51">
        <f t="shared" si="172"/>
        <v>6613.2205497692303</v>
      </c>
      <c r="D95" s="51">
        <f t="shared" si="173"/>
        <v>7731.3251049999953</v>
      </c>
      <c r="E95" s="70">
        <f>'[20]Reserve End Balances'!N133</f>
        <v>6165.98</v>
      </c>
      <c r="F95" s="43">
        <f t="shared" si="174"/>
        <v>6240.5199999999995</v>
      </c>
      <c r="G95" s="43">
        <f t="shared" si="175"/>
        <v>6315.0599999999995</v>
      </c>
      <c r="H95" s="43">
        <f t="shared" si="176"/>
        <v>6389.5999999999995</v>
      </c>
      <c r="I95" s="43">
        <f t="shared" si="177"/>
        <v>6464.1399999999994</v>
      </c>
      <c r="J95" s="43">
        <f t="shared" si="178"/>
        <v>6538.6799999999994</v>
      </c>
      <c r="K95" s="41">
        <f t="shared" si="179"/>
        <v>6613.2199999999993</v>
      </c>
      <c r="L95" s="41">
        <f t="shared" si="180"/>
        <v>6687.7603403333324</v>
      </c>
      <c r="M95" s="41">
        <f t="shared" si="181"/>
        <v>6762.3006806666654</v>
      </c>
      <c r="N95" s="41">
        <f t="shared" si="182"/>
        <v>6836.8410209999984</v>
      </c>
      <c r="O95" s="41">
        <f t="shared" si="183"/>
        <v>6911.3813613333314</v>
      </c>
      <c r="P95" s="41">
        <f t="shared" si="184"/>
        <v>6985.9217016666644</v>
      </c>
      <c r="Q95" s="41">
        <f t="shared" si="185"/>
        <v>7060.4620419999974</v>
      </c>
      <c r="R95" s="41">
        <f t="shared" si="186"/>
        <v>7135.0023823333304</v>
      </c>
      <c r="S95" s="41">
        <f t="shared" si="187"/>
        <v>7209.5427226666634</v>
      </c>
      <c r="T95" s="41">
        <f t="shared" si="188"/>
        <v>7284.0830629999964</v>
      </c>
      <c r="U95" s="41">
        <f t="shared" si="189"/>
        <v>7358.6234033333294</v>
      </c>
      <c r="V95" s="41">
        <f t="shared" si="190"/>
        <v>7433.1637436666624</v>
      </c>
      <c r="W95" s="41">
        <f t="shared" si="191"/>
        <v>7507.7040839999954</v>
      </c>
      <c r="X95" s="41">
        <f t="shared" si="192"/>
        <v>7582.2444243333284</v>
      </c>
      <c r="Y95" s="41">
        <f t="shared" si="193"/>
        <v>7656.7847646666614</v>
      </c>
      <c r="Z95" s="41">
        <f t="shared" si="194"/>
        <v>7731.3251049999944</v>
      </c>
      <c r="AA95" s="41">
        <f t="shared" si="195"/>
        <v>7805.8654453333274</v>
      </c>
      <c r="AB95" s="41">
        <f t="shared" si="196"/>
        <v>7880.4057856666604</v>
      </c>
      <c r="AC95" s="41">
        <f t="shared" si="197"/>
        <v>7954.9461259999935</v>
      </c>
      <c r="AD95" s="41">
        <f t="shared" si="198"/>
        <v>8029.4864663333265</v>
      </c>
      <c r="AE95" s="41">
        <f t="shared" si="199"/>
        <v>8104.0268066666595</v>
      </c>
      <c r="AF95" s="41">
        <f t="shared" si="200"/>
        <v>8178.5671469999925</v>
      </c>
      <c r="AG95" s="23">
        <f t="shared" si="170"/>
        <v>7731</v>
      </c>
      <c r="AH95" s="80">
        <f>'[25]KY Depreciation Rates_03-2'!$G154</f>
        <v>4.36E-2</v>
      </c>
      <c r="AI95" s="80">
        <f>'[25]KY Depreciation Rates_03-2'!$G154</f>
        <v>4.36E-2</v>
      </c>
      <c r="AJ95" s="64">
        <f>'[20]Additions (Asset and Reserve)'!AA133</f>
        <v>74.540000000000006</v>
      </c>
      <c r="AK95" s="64">
        <f>'[20]Additions (Asset and Reserve)'!AB133</f>
        <v>74.540000000000006</v>
      </c>
      <c r="AL95" s="64">
        <f>'[20]Additions (Asset and Reserve)'!AC133</f>
        <v>74.540000000000006</v>
      </c>
      <c r="AM95" s="64">
        <f>'[20]Additions (Asset and Reserve)'!AD133</f>
        <v>74.540000000000006</v>
      </c>
      <c r="AN95" s="64">
        <f>'[20]Additions (Asset and Reserve)'!AE133</f>
        <v>74.540000000000006</v>
      </c>
      <c r="AO95" s="64">
        <f>'[20]Additions (Asset and Reserve)'!AF133</f>
        <v>74.540000000000006</v>
      </c>
      <c r="AP95" s="64">
        <f>IF('Net Plant'!I95&gt;0,'Gross Plant'!K95*$AH95/12,0)</f>
        <v>74.540340333333333</v>
      </c>
      <c r="AQ95" s="64">
        <f>IF('Net Plant'!J95&gt;0,'Gross Plant'!L95*$AH95/12,0)</f>
        <v>74.540340333333333</v>
      </c>
      <c r="AR95" s="64">
        <f>IF('Net Plant'!K95&gt;0,'Gross Plant'!M95*$AH95/12,0)</f>
        <v>74.540340333333333</v>
      </c>
      <c r="AS95" s="64">
        <f>IF('Net Plant'!L95&gt;0,'Gross Plant'!N95*$AH95/12,0)</f>
        <v>74.540340333333333</v>
      </c>
      <c r="AT95" s="64">
        <f>IF('Net Plant'!M95&gt;0,'Gross Plant'!O95*$AH95/12,0)</f>
        <v>74.540340333333333</v>
      </c>
      <c r="AU95" s="64">
        <f>IF('Net Plant'!N95&gt;0,'Gross Plant'!P95*$AH95/12,0)</f>
        <v>74.540340333333333</v>
      </c>
      <c r="AV95" s="64">
        <f>IF('Net Plant'!O95&gt;0,'Gross Plant'!Q95*$AH95/12,0)</f>
        <v>74.540340333333333</v>
      </c>
      <c r="AW95" s="64">
        <f>IF('Net Plant'!P95&gt;0,'Gross Plant'!R95*$AH95/12,0)</f>
        <v>74.540340333333333</v>
      </c>
      <c r="AX95" s="64">
        <f>IF('Net Plant'!Q95&gt;0,'Gross Plant'!S95*$AH95/12,0)</f>
        <v>74.540340333333333</v>
      </c>
      <c r="AY95" s="41">
        <f>IF('Net Plant'!R95&gt;0,'Gross Plant'!U95*$AI95/12,0)</f>
        <v>74.540340333333333</v>
      </c>
      <c r="AZ95" s="41">
        <f>IF('Net Plant'!S95&gt;0,'Gross Plant'!V95*$AI95/12,0)</f>
        <v>74.540340333333333</v>
      </c>
      <c r="BA95" s="41">
        <f>IF('Net Plant'!T95&gt;0,'Gross Plant'!W95*$AI95/12,0)</f>
        <v>74.540340333333333</v>
      </c>
      <c r="BB95" s="41">
        <f>IF('Net Plant'!U95&gt;0,'Gross Plant'!X95*$AI95/12,0)</f>
        <v>74.540340333333333</v>
      </c>
      <c r="BC95" s="41">
        <f>IF('Net Plant'!V95&gt;0,'Gross Plant'!Y95*$AI95/12,0)</f>
        <v>74.540340333333333</v>
      </c>
      <c r="BD95" s="41">
        <f>IF('Net Plant'!W95&gt;0,'Gross Plant'!Z95*$AI95/12,0)</f>
        <v>74.540340333333333</v>
      </c>
      <c r="BE95" s="41">
        <f>IF('Net Plant'!X95&gt;0,'Gross Plant'!AA95*$AI95/12,0)</f>
        <v>74.540340333333333</v>
      </c>
      <c r="BF95" s="41">
        <f>IF('Net Plant'!Y95&gt;0,'Gross Plant'!AB95*$AI95/12,0)</f>
        <v>74.540340333333333</v>
      </c>
      <c r="BG95" s="41">
        <f>IF('Net Plant'!Z95&gt;0,'Gross Plant'!AC95*$AI95/12,0)</f>
        <v>74.540340333333333</v>
      </c>
      <c r="BH95" s="41">
        <f>IF('Net Plant'!AA95&gt;0,'Gross Plant'!AD95*$AI95/12,0)</f>
        <v>74.540340333333333</v>
      </c>
      <c r="BI95" s="41">
        <f>IF('Net Plant'!AB95&gt;0,'Gross Plant'!AE95*$AI95/12,0)</f>
        <v>74.540340333333333</v>
      </c>
      <c r="BJ95" s="41">
        <f>IF('Net Plant'!AC95&gt;0,'Gross Plant'!AF95*$AI95/12,0)</f>
        <v>74.540340333333333</v>
      </c>
      <c r="BK95" s="23">
        <f t="shared" si="201"/>
        <v>894.48408400000005</v>
      </c>
      <c r="BL95" s="41"/>
      <c r="BM95" s="64">
        <f>'[20]Retires (Asset and Reserve)'!X133</f>
        <v>0</v>
      </c>
      <c r="BN95" s="64">
        <f>'[20]Retires (Asset and Reserve)'!Y133</f>
        <v>0</v>
      </c>
      <c r="BO95" s="64">
        <f>'[20]Retires (Asset and Reserve)'!Z133</f>
        <v>0</v>
      </c>
      <c r="BP95" s="64">
        <f>'[20]Retires (Asset and Reserve)'!AA133</f>
        <v>0</v>
      </c>
      <c r="BQ95" s="64">
        <f>'[20]Retires (Asset and Reserve)'!AB133</f>
        <v>0</v>
      </c>
      <c r="BR95" s="64">
        <f>'[20]Retires (Asset and Reserve)'!AC133</f>
        <v>0</v>
      </c>
      <c r="BS95" s="31">
        <f>'Gross Plant'!BQ95</f>
        <v>0</v>
      </c>
      <c r="BT95" s="41">
        <f>'Gross Plant'!BR95</f>
        <v>0</v>
      </c>
      <c r="BU95" s="41">
        <f>'Gross Plant'!BS95</f>
        <v>0</v>
      </c>
      <c r="BV95" s="41">
        <f>'Gross Plant'!BT95</f>
        <v>0</v>
      </c>
      <c r="BW95" s="41">
        <f>'Gross Plant'!BU95</f>
        <v>0</v>
      </c>
      <c r="BX95" s="41">
        <f>'Gross Plant'!BV95</f>
        <v>0</v>
      </c>
      <c r="BY95" s="41">
        <f>'Gross Plant'!BW95</f>
        <v>0</v>
      </c>
      <c r="BZ95" s="41">
        <f>'Gross Plant'!BX95</f>
        <v>0</v>
      </c>
      <c r="CA95" s="41">
        <f>'Gross Plant'!BY95</f>
        <v>0</v>
      </c>
      <c r="CB95" s="41">
        <f>'Gross Plant'!BZ95</f>
        <v>0</v>
      </c>
      <c r="CC95" s="41">
        <f>'Gross Plant'!CA95</f>
        <v>0</v>
      </c>
      <c r="CD95" s="41">
        <f>'Gross Plant'!CB95</f>
        <v>0</v>
      </c>
      <c r="CE95" s="41">
        <f>'Gross Plant'!CC95</f>
        <v>0</v>
      </c>
      <c r="CF95" s="41">
        <f>'Gross Plant'!CD95</f>
        <v>0</v>
      </c>
      <c r="CG95" s="41">
        <f>'Gross Plant'!CE95</f>
        <v>0</v>
      </c>
      <c r="CH95" s="41">
        <f>'Gross Plant'!CF95</f>
        <v>0</v>
      </c>
      <c r="CI95" s="41">
        <f>'Gross Plant'!CG95</f>
        <v>0</v>
      </c>
      <c r="CJ95" s="41">
        <f>'Gross Plant'!CH95</f>
        <v>0</v>
      </c>
      <c r="CK95" s="41">
        <f>'Gross Plant'!CI95</f>
        <v>0</v>
      </c>
      <c r="CL95" s="41">
        <f>'Gross Plant'!CJ95</f>
        <v>0</v>
      </c>
      <c r="CM95" s="41">
        <f>'Gross Plant'!CK95</f>
        <v>0</v>
      </c>
      <c r="CN95" s="41"/>
      <c r="CO95" s="64">
        <f>'[20]Transfers (Asset and Reserve)'!Z133</f>
        <v>0</v>
      </c>
      <c r="CP95" s="64">
        <f>'[20]Transfers (Asset and Reserve)'!AA133</f>
        <v>0</v>
      </c>
      <c r="CQ95" s="64">
        <f>'[20]Transfers (Asset and Reserve)'!AB133</f>
        <v>0</v>
      </c>
      <c r="CR95" s="64">
        <f>'[20]Transfers (Asset and Reserve)'!AC133</f>
        <v>0</v>
      </c>
      <c r="CS95" s="64">
        <f>'[20]Transfers (Asset and Reserve)'!AD133</f>
        <v>0</v>
      </c>
      <c r="CT95" s="64">
        <f>'[20]Transfers (Asset and Reserve)'!AE133</f>
        <v>0</v>
      </c>
      <c r="CU95" s="31">
        <v>0</v>
      </c>
      <c r="CV95" s="31">
        <v>0</v>
      </c>
      <c r="CW95" s="31">
        <v>0</v>
      </c>
      <c r="CX95" s="31">
        <v>0</v>
      </c>
      <c r="CY95" s="31">
        <v>0</v>
      </c>
      <c r="CZ95" s="31">
        <v>0</v>
      </c>
      <c r="DA95" s="31">
        <v>0</v>
      </c>
      <c r="DB95" s="31">
        <v>0</v>
      </c>
      <c r="DC95" s="31">
        <v>0</v>
      </c>
      <c r="DD95" s="31">
        <v>0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0</v>
      </c>
      <c r="DN95" s="41">
        <v>0</v>
      </c>
      <c r="DO95" s="41">
        <v>0</v>
      </c>
      <c r="DP95" s="41"/>
      <c r="DQ95" s="108">
        <f>[20]COR!O133</f>
        <v>0</v>
      </c>
      <c r="DR95" s="108">
        <f>[20]COR!P133</f>
        <v>0</v>
      </c>
      <c r="DS95" s="108">
        <f>[20]COR!Q133</f>
        <v>0</v>
      </c>
      <c r="DT95" s="108">
        <f>[20]COR!R133</f>
        <v>0</v>
      </c>
      <c r="DU95" s="108">
        <f>[20]COR!S133</f>
        <v>0</v>
      </c>
      <c r="DV95" s="108">
        <f>[20]COR!T133</f>
        <v>0</v>
      </c>
      <c r="DW95" s="58">
        <f>SUM('Gross Plant'!$AH95:$AM95)/SUM('Gross Plant'!$AH$108:$AM$108)*DW$108</f>
        <v>0</v>
      </c>
      <c r="DX95" s="58">
        <f>SUM('Gross Plant'!$AH95:$AM95)/SUM('Gross Plant'!$AH$108:$AM$108)*DX$108</f>
        <v>0</v>
      </c>
      <c r="DY95" s="58">
        <f>SUM('Gross Plant'!$AH95:$AM95)/SUM('Gross Plant'!$AH$108:$AM$108)*DY$108</f>
        <v>0</v>
      </c>
      <c r="DZ95" s="58">
        <f>-SUM('Gross Plant'!$AH95:$AM95)/SUM('Gross Plant'!$AH$108:$AM$108)*'Capital Spending'!D$10*Reserve!$DW$1</f>
        <v>0</v>
      </c>
      <c r="EA95" s="58">
        <f>-SUM('Gross Plant'!$AH95:$AM95)/SUM('Gross Plant'!$AH$108:$AM$108)*'Capital Spending'!E$10*Reserve!$DW$1</f>
        <v>0</v>
      </c>
      <c r="EB95" s="58">
        <f>-SUM('Gross Plant'!$AH95:$AM95)/SUM('Gross Plant'!$AH$108:$AM$108)*'Capital Spending'!F$10*Reserve!$DW$1</f>
        <v>0</v>
      </c>
      <c r="EC95" s="58">
        <f>-SUM('Gross Plant'!$AH95:$AM95)/SUM('Gross Plant'!$AH$108:$AM$108)*'Capital Spending'!G$10*Reserve!$DW$1</f>
        <v>0</v>
      </c>
      <c r="ED95" s="58">
        <f>-SUM('Gross Plant'!$AH95:$AM95)/SUM('Gross Plant'!$AH$108:$AM$108)*'Capital Spending'!H$10*Reserve!$DW$1</f>
        <v>0</v>
      </c>
      <c r="EE95" s="58">
        <f>-SUM('Gross Plant'!$AH95:$AM95)/SUM('Gross Plant'!$AH$108:$AM$108)*'Capital Spending'!I$10*Reserve!$DW$1</f>
        <v>0</v>
      </c>
      <c r="EF95" s="58">
        <f>-SUM('Gross Plant'!$AH95:$AM95)/SUM('Gross Plant'!$AH$108:$AM$108)*'Capital Spending'!J$10*Reserve!$DW$1</f>
        <v>0</v>
      </c>
      <c r="EG95" s="58">
        <f>-SUM('Gross Plant'!$AH95:$AM95)/SUM('Gross Plant'!$AH$108:$AM$108)*'Capital Spending'!K$10*Reserve!$DW$1</f>
        <v>0</v>
      </c>
      <c r="EH95" s="58">
        <f>-SUM('Gross Plant'!$AH95:$AM95)/SUM('Gross Plant'!$AH$108:$AM$108)*'Capital Spending'!L$10*Reserve!$DW$1</f>
        <v>0</v>
      </c>
      <c r="EI95" s="58">
        <f>-SUM('Gross Plant'!$AH95:$AM95)/SUM('Gross Plant'!$AH$108:$AM$108)*'Capital Spending'!M$10*Reserve!$DW$1</f>
        <v>0</v>
      </c>
      <c r="EJ95" s="58">
        <f>-SUM('Gross Plant'!$AH95:$AM95)/SUM('Gross Plant'!$AH$108:$AM$108)*'Capital Spending'!N$10*Reserve!$DW$1</f>
        <v>0</v>
      </c>
      <c r="EK95" s="58">
        <f>-SUM('Gross Plant'!$AH95:$AM95)/SUM('Gross Plant'!$AH$108:$AM$108)*'Capital Spending'!O$10*Reserve!$DW$1</f>
        <v>0</v>
      </c>
      <c r="EL95" s="58">
        <f>-SUM('Gross Plant'!$AH95:$AM95)/SUM('Gross Plant'!$AH$108:$AM$108)*'Capital Spending'!P$10*Reserve!$DW$1</f>
        <v>0</v>
      </c>
      <c r="EM95" s="58">
        <f>-SUM('Gross Plant'!$AH95:$AM95)/SUM('Gross Plant'!$AH$108:$AM$108)*'Capital Spending'!Q$10*Reserve!$DW$1</f>
        <v>0</v>
      </c>
      <c r="EN95" s="58">
        <f>-SUM('Gross Plant'!$AH95:$AM95)/SUM('Gross Plant'!$AH$108:$AM$108)*'Capital Spending'!R$10*Reserve!$DW$1</f>
        <v>0</v>
      </c>
      <c r="EO95" s="58">
        <f>-SUM('Gross Plant'!$AH95:$AM95)/SUM('Gross Plant'!$AH$108:$AM$108)*'Capital Spending'!S$10*Reserve!$DW$1</f>
        <v>0</v>
      </c>
      <c r="EP95" s="58">
        <f>-SUM('Gross Plant'!$AH95:$AM95)/SUM('Gross Plant'!$AH$108:$AM$108)*'Capital Spending'!T$10*Reserve!$DW$1</f>
        <v>0</v>
      </c>
      <c r="EQ95" s="58">
        <f>-SUM('Gross Plant'!$AH95:$AM95)/SUM('Gross Plant'!$AH$108:$AM$108)*'Capital Spending'!U$10*Reserve!$DW$1</f>
        <v>0</v>
      </c>
    </row>
    <row r="96" spans="1:147">
      <c r="A96" s="49">
        <v>39700</v>
      </c>
      <c r="B96" s="32" t="s">
        <v>18</v>
      </c>
      <c r="C96" s="51">
        <f t="shared" si="172"/>
        <v>-9574.3647480769196</v>
      </c>
      <c r="D96" s="51">
        <f t="shared" si="173"/>
        <v>-7884.9034571288748</v>
      </c>
      <c r="E96" s="70">
        <f>'[20]Reserve End Balances'!N134</f>
        <v>-10018.77</v>
      </c>
      <c r="F96" s="43">
        <f t="shared" si="174"/>
        <v>-9953.49</v>
      </c>
      <c r="G96" s="43">
        <f t="shared" si="175"/>
        <v>-9888.2099999999991</v>
      </c>
      <c r="H96" s="43">
        <f t="shared" si="176"/>
        <v>-9822.9299999999985</v>
      </c>
      <c r="I96" s="43">
        <f t="shared" si="177"/>
        <v>-9757.6499999999978</v>
      </c>
      <c r="J96" s="43">
        <f t="shared" si="178"/>
        <v>-9692.3699999999972</v>
      </c>
      <c r="K96" s="41">
        <f t="shared" si="179"/>
        <v>-9627.0899999999965</v>
      </c>
      <c r="L96" s="41">
        <f t="shared" si="180"/>
        <v>-9529.1705583333296</v>
      </c>
      <c r="M96" s="41">
        <f t="shared" si="181"/>
        <v>-9431.2511166666627</v>
      </c>
      <c r="N96" s="41">
        <f t="shared" si="182"/>
        <v>-9333.3316749999958</v>
      </c>
      <c r="O96" s="41">
        <f t="shared" si="183"/>
        <v>-9235.4122333333289</v>
      </c>
      <c r="P96" s="41">
        <f t="shared" si="184"/>
        <v>-9137.492791666662</v>
      </c>
      <c r="Q96" s="41">
        <f t="shared" si="185"/>
        <v>-9039.5733499999951</v>
      </c>
      <c r="R96" s="41">
        <f t="shared" si="186"/>
        <v>-8941.6539083333282</v>
      </c>
      <c r="S96" s="41">
        <f t="shared" si="187"/>
        <v>-8843.7344666666613</v>
      </c>
      <c r="T96" s="41">
        <f t="shared" si="188"/>
        <v>-8708.0050895497334</v>
      </c>
      <c r="U96" s="41">
        <f t="shared" si="189"/>
        <v>-8572.2757124328054</v>
      </c>
      <c r="V96" s="41">
        <f t="shared" si="190"/>
        <v>-8436.5463353158775</v>
      </c>
      <c r="W96" s="41">
        <f t="shared" si="191"/>
        <v>-8300.8169581989496</v>
      </c>
      <c r="X96" s="41">
        <f t="shared" si="192"/>
        <v>-8165.0875810820216</v>
      </c>
      <c r="Y96" s="41">
        <f t="shared" si="193"/>
        <v>-8029.3582039650937</v>
      </c>
      <c r="Z96" s="41">
        <f t="shared" si="194"/>
        <v>-7893.6288268481658</v>
      </c>
      <c r="AA96" s="41">
        <f t="shared" si="195"/>
        <v>-7757.8994497312378</v>
      </c>
      <c r="AB96" s="41">
        <f t="shared" si="196"/>
        <v>-7622.1700726143099</v>
      </c>
      <c r="AC96" s="41">
        <f t="shared" si="197"/>
        <v>-7486.440695497382</v>
      </c>
      <c r="AD96" s="41">
        <f t="shared" si="198"/>
        <v>-7350.711318380454</v>
      </c>
      <c r="AE96" s="41">
        <f t="shared" si="199"/>
        <v>-7177.172005813266</v>
      </c>
      <c r="AF96" s="41">
        <f t="shared" si="200"/>
        <v>-7003.6326932460779</v>
      </c>
      <c r="AG96" s="23">
        <f t="shared" si="170"/>
        <v>-7885</v>
      </c>
      <c r="AH96" s="80">
        <f>'[25]KY Depreciation Rates_03-2'!$G155</f>
        <v>3.1300000000000001E-2</v>
      </c>
      <c r="AI96" s="80">
        <f>'[25]KY Depreciation Rates_03-2'!$G155</f>
        <v>3.1300000000000001E-2</v>
      </c>
      <c r="AJ96" s="64">
        <f>'[20]Additions (Asset and Reserve)'!AA134</f>
        <v>65.28</v>
      </c>
      <c r="AK96" s="64">
        <f>'[20]Additions (Asset and Reserve)'!AB134</f>
        <v>65.28</v>
      </c>
      <c r="AL96" s="64">
        <f>'[20]Additions (Asset and Reserve)'!AC134</f>
        <v>65.28</v>
      </c>
      <c r="AM96" s="64">
        <f>'[20]Additions (Asset and Reserve)'!AD134</f>
        <v>65.28</v>
      </c>
      <c r="AN96" s="64">
        <f>'[20]Additions (Asset and Reserve)'!AE134</f>
        <v>65.28</v>
      </c>
      <c r="AO96" s="64">
        <f>'[20]Additions (Asset and Reserve)'!AF134</f>
        <v>65.28</v>
      </c>
      <c r="AP96" s="64">
        <f>IF('Net Plant'!I96&gt;0,'Gross Plant'!K96*$AH96/12,0)</f>
        <v>97.919441666666671</v>
      </c>
      <c r="AQ96" s="64">
        <f>IF('Net Plant'!J96&gt;0,'Gross Plant'!L96*$AH96/12,0)</f>
        <v>97.919441666666671</v>
      </c>
      <c r="AR96" s="64">
        <f>IF('Net Plant'!K96&gt;0,'Gross Plant'!M96*$AH96/12,0)</f>
        <v>97.919441666666671</v>
      </c>
      <c r="AS96" s="64">
        <f>IF('Net Plant'!L96&gt;0,'Gross Plant'!N96*$AH96/12,0)</f>
        <v>97.919441666666671</v>
      </c>
      <c r="AT96" s="64">
        <f>IF('Net Plant'!M96&gt;0,'Gross Plant'!O96*$AH96/12,0)</f>
        <v>97.919441666666671</v>
      </c>
      <c r="AU96" s="64">
        <f>IF('Net Plant'!N96&gt;0,'Gross Plant'!P96*$AH96/12,0)</f>
        <v>97.919441666666671</v>
      </c>
      <c r="AV96" s="64">
        <f>IF('Net Plant'!O96&gt;0,'Gross Plant'!Q96*$AH96/12,0)</f>
        <v>97.919441666666671</v>
      </c>
      <c r="AW96" s="64">
        <f>IF('Net Plant'!P96&gt;0,'Gross Plant'!R96*$AH96/12,0)</f>
        <v>97.919441666666671</v>
      </c>
      <c r="AX96" s="64">
        <f>IF('Net Plant'!Q96&gt;0,'Gross Plant'!S96*$AH96/12,0)</f>
        <v>135.72937711692751</v>
      </c>
      <c r="AY96" s="41">
        <f>IF('Net Plant'!R96&gt;0,'Gross Plant'!U96*$AI96/12,0)</f>
        <v>135.72937711692751</v>
      </c>
      <c r="AZ96" s="41">
        <f>IF('Net Plant'!S96&gt;0,'Gross Plant'!V96*$AI96/12,0)</f>
        <v>135.72937711692751</v>
      </c>
      <c r="BA96" s="41">
        <f>IF('Net Plant'!T96&gt;0,'Gross Plant'!W96*$AI96/12,0)</f>
        <v>135.72937711692751</v>
      </c>
      <c r="BB96" s="41">
        <f>IF('Net Plant'!U96&gt;0,'Gross Plant'!X96*$AI96/12,0)</f>
        <v>135.72937711692751</v>
      </c>
      <c r="BC96" s="41">
        <f>IF('Net Plant'!V96&gt;0,'Gross Plant'!Y96*$AI96/12,0)</f>
        <v>135.72937711692751</v>
      </c>
      <c r="BD96" s="41">
        <f>IF('Net Plant'!W96&gt;0,'Gross Plant'!Z96*$AI96/12,0)</f>
        <v>135.72937711692751</v>
      </c>
      <c r="BE96" s="41">
        <f>IF('Net Plant'!X96&gt;0,'Gross Plant'!AA96*$AI96/12,0)</f>
        <v>135.72937711692751</v>
      </c>
      <c r="BF96" s="41">
        <f>IF('Net Plant'!Y96&gt;0,'Gross Plant'!AB96*$AI96/12,0)</f>
        <v>135.72937711692751</v>
      </c>
      <c r="BG96" s="41">
        <f>IF('Net Plant'!Z96&gt;0,'Gross Plant'!AC96*$AI96/12,0)</f>
        <v>135.72937711692751</v>
      </c>
      <c r="BH96" s="41">
        <f>IF('Net Plant'!AA96&gt;0,'Gross Plant'!AD96*$AI96/12,0)</f>
        <v>135.72937711692751</v>
      </c>
      <c r="BI96" s="41">
        <f>IF('Net Plant'!AB96&gt;0,'Gross Plant'!AE96*$AI96/12,0)</f>
        <v>173.53931256718832</v>
      </c>
      <c r="BJ96" s="41">
        <f>IF('Net Plant'!AC96&gt;0,'Gross Plant'!AF96*$AI96/12,0)</f>
        <v>173.53931256718832</v>
      </c>
      <c r="BK96" s="23">
        <f t="shared" si="201"/>
        <v>1704.3723963036516</v>
      </c>
      <c r="BL96" s="41"/>
      <c r="BM96" s="64">
        <f>'[20]Retires (Asset and Reserve)'!X134</f>
        <v>0</v>
      </c>
      <c r="BN96" s="64">
        <f>'[20]Retires (Asset and Reserve)'!Y134</f>
        <v>0</v>
      </c>
      <c r="BO96" s="64">
        <f>'[20]Retires (Asset and Reserve)'!Z134</f>
        <v>0</v>
      </c>
      <c r="BP96" s="64">
        <f>'[20]Retires (Asset and Reserve)'!AA134</f>
        <v>0</v>
      </c>
      <c r="BQ96" s="64">
        <f>'[20]Retires (Asset and Reserve)'!AB134</f>
        <v>0</v>
      </c>
      <c r="BR96" s="64">
        <f>'[20]Retires (Asset and Reserve)'!AC134</f>
        <v>0</v>
      </c>
      <c r="BS96" s="31">
        <f>'Gross Plant'!BQ96</f>
        <v>0</v>
      </c>
      <c r="BT96" s="41">
        <f>'Gross Plant'!BR96</f>
        <v>0</v>
      </c>
      <c r="BU96" s="41">
        <f>'Gross Plant'!BS96</f>
        <v>0</v>
      </c>
      <c r="BV96" s="41">
        <f>'Gross Plant'!BT96</f>
        <v>0</v>
      </c>
      <c r="BW96" s="41">
        <f>'Gross Plant'!BU96</f>
        <v>0</v>
      </c>
      <c r="BX96" s="41">
        <f>'Gross Plant'!BV96</f>
        <v>0</v>
      </c>
      <c r="BY96" s="41">
        <f>'Gross Plant'!BW96</f>
        <v>0</v>
      </c>
      <c r="BZ96" s="41">
        <f>'Gross Plant'!BX96</f>
        <v>0</v>
      </c>
      <c r="CA96" s="41">
        <f>'Gross Plant'!BY96</f>
        <v>0</v>
      </c>
      <c r="CB96" s="41">
        <f>'Gross Plant'!BZ96</f>
        <v>0</v>
      </c>
      <c r="CC96" s="41">
        <f>'Gross Plant'!CA96</f>
        <v>0</v>
      </c>
      <c r="CD96" s="41">
        <f>'Gross Plant'!CB96</f>
        <v>0</v>
      </c>
      <c r="CE96" s="41">
        <f>'Gross Plant'!CC96</f>
        <v>0</v>
      </c>
      <c r="CF96" s="41">
        <f>'Gross Plant'!CD96</f>
        <v>0</v>
      </c>
      <c r="CG96" s="41">
        <f>'Gross Plant'!CE96</f>
        <v>0</v>
      </c>
      <c r="CH96" s="41">
        <f>'Gross Plant'!CF96</f>
        <v>0</v>
      </c>
      <c r="CI96" s="41">
        <f>'Gross Plant'!CG96</f>
        <v>0</v>
      </c>
      <c r="CJ96" s="41">
        <f>'Gross Plant'!CH96</f>
        <v>0</v>
      </c>
      <c r="CK96" s="41">
        <f>'Gross Plant'!CI96</f>
        <v>0</v>
      </c>
      <c r="CL96" s="41">
        <f>'Gross Plant'!CJ96</f>
        <v>0</v>
      </c>
      <c r="CM96" s="41">
        <f>'Gross Plant'!CK96</f>
        <v>0</v>
      </c>
      <c r="CN96" s="41"/>
      <c r="CO96" s="64">
        <f>'[20]Transfers (Asset and Reserve)'!Z134</f>
        <v>0</v>
      </c>
      <c r="CP96" s="64">
        <f>'[20]Transfers (Asset and Reserve)'!AA134</f>
        <v>0</v>
      </c>
      <c r="CQ96" s="64">
        <f>'[20]Transfers (Asset and Reserve)'!AB134</f>
        <v>0</v>
      </c>
      <c r="CR96" s="64">
        <f>'[20]Transfers (Asset and Reserve)'!AC134</f>
        <v>0</v>
      </c>
      <c r="CS96" s="64">
        <f>'[20]Transfers (Asset and Reserve)'!AD134</f>
        <v>0</v>
      </c>
      <c r="CT96" s="64">
        <f>'[20]Transfers (Asset and Reserve)'!AE134</f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0</v>
      </c>
      <c r="DD96" s="3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0</v>
      </c>
      <c r="DJ96" s="41">
        <v>0</v>
      </c>
      <c r="DK96" s="41">
        <v>0</v>
      </c>
      <c r="DL96" s="41">
        <v>0</v>
      </c>
      <c r="DM96" s="41">
        <v>0</v>
      </c>
      <c r="DN96" s="41">
        <v>0</v>
      </c>
      <c r="DO96" s="41">
        <v>0</v>
      </c>
      <c r="DP96" s="41"/>
      <c r="DQ96" s="108">
        <f>[20]COR!O134</f>
        <v>0</v>
      </c>
      <c r="DR96" s="108">
        <f>[20]COR!P134</f>
        <v>0</v>
      </c>
      <c r="DS96" s="108">
        <f>[20]COR!Q134</f>
        <v>0</v>
      </c>
      <c r="DT96" s="108">
        <f>[20]COR!R134</f>
        <v>0</v>
      </c>
      <c r="DU96" s="108">
        <f>[20]COR!S134</f>
        <v>0</v>
      </c>
      <c r="DV96" s="108">
        <f>[20]COR!T134</f>
        <v>0</v>
      </c>
      <c r="DW96" s="58">
        <f>SUM('Gross Plant'!$AH96:$AM96)/SUM('Gross Plant'!$AH$108:$AM$108)*DW$108</f>
        <v>0</v>
      </c>
      <c r="DX96" s="58">
        <f>SUM('Gross Plant'!$AH96:$AM96)/SUM('Gross Plant'!$AH$108:$AM$108)*DX$108</f>
        <v>0</v>
      </c>
      <c r="DY96" s="58">
        <f>SUM('Gross Plant'!$AH96:$AM96)/SUM('Gross Plant'!$AH$108:$AM$108)*DY$108</f>
        <v>0</v>
      </c>
      <c r="DZ96" s="58">
        <f>-SUM('Gross Plant'!$AH96:$AM96)/SUM('Gross Plant'!$AH$108:$AM$108)*'Capital Spending'!D$10*Reserve!$DW$1</f>
        <v>0</v>
      </c>
      <c r="EA96" s="58">
        <f>-SUM('Gross Plant'!$AH96:$AM96)/SUM('Gross Plant'!$AH$108:$AM$108)*'Capital Spending'!E$10*Reserve!$DW$1</f>
        <v>0</v>
      </c>
      <c r="EB96" s="58">
        <f>-SUM('Gross Plant'!$AH96:$AM96)/SUM('Gross Plant'!$AH$108:$AM$108)*'Capital Spending'!F$10*Reserve!$DW$1</f>
        <v>0</v>
      </c>
      <c r="EC96" s="58">
        <f>-SUM('Gross Plant'!$AH96:$AM96)/SUM('Gross Plant'!$AH$108:$AM$108)*'Capital Spending'!G$10*Reserve!$DW$1</f>
        <v>0</v>
      </c>
      <c r="ED96" s="58">
        <f>-SUM('Gross Plant'!$AH96:$AM96)/SUM('Gross Plant'!$AH$108:$AM$108)*'Capital Spending'!H$10*Reserve!$DW$1</f>
        <v>0</v>
      </c>
      <c r="EE96" s="58">
        <f>-SUM('Gross Plant'!$AH96:$AM96)/SUM('Gross Plant'!$AH$108:$AM$108)*'Capital Spending'!I$10*Reserve!$DW$1</f>
        <v>0</v>
      </c>
      <c r="EF96" s="58">
        <f>-SUM('Gross Plant'!$AH96:$AM96)/SUM('Gross Plant'!$AH$108:$AM$108)*'Capital Spending'!J$10*Reserve!$DW$1</f>
        <v>0</v>
      </c>
      <c r="EG96" s="58">
        <f>-SUM('Gross Plant'!$AH96:$AM96)/SUM('Gross Plant'!$AH$108:$AM$108)*'Capital Spending'!K$10*Reserve!$DW$1</f>
        <v>0</v>
      </c>
      <c r="EH96" s="58">
        <f>-SUM('Gross Plant'!$AH96:$AM96)/SUM('Gross Plant'!$AH$108:$AM$108)*'Capital Spending'!L$10*Reserve!$DW$1</f>
        <v>0</v>
      </c>
      <c r="EI96" s="58">
        <f>-SUM('Gross Plant'!$AH96:$AM96)/SUM('Gross Plant'!$AH$108:$AM$108)*'Capital Spending'!M$10*Reserve!$DW$1</f>
        <v>0</v>
      </c>
      <c r="EJ96" s="58">
        <f>-SUM('Gross Plant'!$AH96:$AM96)/SUM('Gross Plant'!$AH$108:$AM$108)*'Capital Spending'!N$10*Reserve!$DW$1</f>
        <v>0</v>
      </c>
      <c r="EK96" s="58">
        <f>-SUM('Gross Plant'!$AH96:$AM96)/SUM('Gross Plant'!$AH$108:$AM$108)*'Capital Spending'!O$10*Reserve!$DW$1</f>
        <v>0</v>
      </c>
      <c r="EL96" s="58">
        <f>-SUM('Gross Plant'!$AH96:$AM96)/SUM('Gross Plant'!$AH$108:$AM$108)*'Capital Spending'!P$10*Reserve!$DW$1</f>
        <v>0</v>
      </c>
      <c r="EM96" s="58">
        <f>-SUM('Gross Plant'!$AH96:$AM96)/SUM('Gross Plant'!$AH$108:$AM$108)*'Capital Spending'!Q$10*Reserve!$DW$1</f>
        <v>0</v>
      </c>
      <c r="EN96" s="58">
        <f>-SUM('Gross Plant'!$AH96:$AM96)/SUM('Gross Plant'!$AH$108:$AM$108)*'Capital Spending'!R$10*Reserve!$DW$1</f>
        <v>0</v>
      </c>
      <c r="EO96" s="58">
        <f>-SUM('Gross Plant'!$AH96:$AM96)/SUM('Gross Plant'!$AH$108:$AM$108)*'Capital Spending'!S$10*Reserve!$DW$1</f>
        <v>0</v>
      </c>
      <c r="EP96" s="58">
        <f>-SUM('Gross Plant'!$AH96:$AM96)/SUM('Gross Plant'!$AH$108:$AM$108)*'Capital Spending'!T$10*Reserve!$DW$1</f>
        <v>0</v>
      </c>
      <c r="EQ96" s="58">
        <f>-SUM('Gross Plant'!$AH96:$AM96)/SUM('Gross Plant'!$AH$108:$AM$108)*'Capital Spending'!U$10*Reserve!$DW$1</f>
        <v>0</v>
      </c>
    </row>
    <row r="97" spans="1:147">
      <c r="A97" s="83">
        <v>39701</v>
      </c>
      <c r="B97" t="s">
        <v>214</v>
      </c>
      <c r="C97" s="51">
        <f t="shared" si="172"/>
        <v>0</v>
      </c>
      <c r="D97" s="51">
        <f t="shared" si="173"/>
        <v>0</v>
      </c>
      <c r="E97" s="70">
        <v>0</v>
      </c>
      <c r="F97" s="43">
        <f t="shared" si="174"/>
        <v>0</v>
      </c>
      <c r="G97" s="43">
        <f t="shared" si="175"/>
        <v>0</v>
      </c>
      <c r="H97" s="43">
        <f t="shared" si="176"/>
        <v>0</v>
      </c>
      <c r="I97" s="43">
        <f t="shared" si="177"/>
        <v>0</v>
      </c>
      <c r="J97" s="43">
        <f t="shared" si="178"/>
        <v>0</v>
      </c>
      <c r="K97" s="41">
        <f t="shared" si="179"/>
        <v>0</v>
      </c>
      <c r="L97" s="41">
        <f t="shared" si="180"/>
        <v>0</v>
      </c>
      <c r="M97" s="41">
        <f t="shared" si="181"/>
        <v>0</v>
      </c>
      <c r="N97" s="41">
        <f t="shared" si="182"/>
        <v>0</v>
      </c>
      <c r="O97" s="41">
        <f t="shared" si="183"/>
        <v>0</v>
      </c>
      <c r="P97" s="41">
        <f t="shared" si="184"/>
        <v>0</v>
      </c>
      <c r="Q97" s="41">
        <f t="shared" si="185"/>
        <v>0</v>
      </c>
      <c r="R97" s="41">
        <f t="shared" si="186"/>
        <v>0</v>
      </c>
      <c r="S97" s="41">
        <f t="shared" si="187"/>
        <v>0</v>
      </c>
      <c r="T97" s="41">
        <f t="shared" si="188"/>
        <v>0</v>
      </c>
      <c r="U97" s="41">
        <f t="shared" si="189"/>
        <v>0</v>
      </c>
      <c r="V97" s="41">
        <f t="shared" si="190"/>
        <v>0</v>
      </c>
      <c r="W97" s="41">
        <f t="shared" si="191"/>
        <v>0</v>
      </c>
      <c r="X97" s="41">
        <f t="shared" si="192"/>
        <v>0</v>
      </c>
      <c r="Y97" s="41">
        <f t="shared" si="193"/>
        <v>0</v>
      </c>
      <c r="Z97" s="41">
        <f t="shared" si="194"/>
        <v>0</v>
      </c>
      <c r="AA97" s="41">
        <f t="shared" si="195"/>
        <v>0</v>
      </c>
      <c r="AB97" s="41">
        <f t="shared" si="196"/>
        <v>0</v>
      </c>
      <c r="AC97" s="41">
        <f t="shared" si="197"/>
        <v>0</v>
      </c>
      <c r="AD97" s="41">
        <f t="shared" si="198"/>
        <v>0</v>
      </c>
      <c r="AE97" s="41">
        <f t="shared" si="199"/>
        <v>0</v>
      </c>
      <c r="AF97" s="41">
        <f t="shared" si="200"/>
        <v>0</v>
      </c>
      <c r="AG97" s="23"/>
      <c r="AH97" s="80">
        <f>'[25]KY Depreciation Rates_03-2'!$G156</f>
        <v>3.1300000000000001E-2</v>
      </c>
      <c r="AI97" s="80">
        <f>'[25]KY Depreciation Rates_03-2'!$G156</f>
        <v>3.1300000000000001E-2</v>
      </c>
      <c r="AJ97" s="64">
        <f>0</f>
        <v>0</v>
      </c>
      <c r="AK97" s="64">
        <f>0</f>
        <v>0</v>
      </c>
      <c r="AL97" s="64">
        <f>0</f>
        <v>0</v>
      </c>
      <c r="AM97" s="64">
        <f>0</f>
        <v>0</v>
      </c>
      <c r="AN97" s="64">
        <f>0</f>
        <v>0</v>
      </c>
      <c r="AO97" s="64">
        <f>0</f>
        <v>0</v>
      </c>
      <c r="AP97" s="64">
        <f>IF('Net Plant'!I97&gt;0,'Gross Plant'!K97*$AH97/12,0)</f>
        <v>0</v>
      </c>
      <c r="AQ97" s="64">
        <f>IF('Net Plant'!J97&gt;0,'Gross Plant'!L97*$AH97/12,0)</f>
        <v>0</v>
      </c>
      <c r="AR97" s="64">
        <f>IF('Net Plant'!K97&gt;0,'Gross Plant'!M97*$AH97/12,0)</f>
        <v>0</v>
      </c>
      <c r="AS97" s="64">
        <f>IF('Net Plant'!L97&gt;0,'Gross Plant'!N97*$AH97/12,0)</f>
        <v>0</v>
      </c>
      <c r="AT97" s="64">
        <f>IF('Net Plant'!M97&gt;0,'Gross Plant'!O97*$AH97/12,0)</f>
        <v>0</v>
      </c>
      <c r="AU97" s="64">
        <f>IF('Net Plant'!N97&gt;0,'Gross Plant'!P97*$AH97/12,0)</f>
        <v>0</v>
      </c>
      <c r="AV97" s="64">
        <f>IF('Net Plant'!O97&gt;0,'Gross Plant'!Q97*$AH97/12,0)</f>
        <v>0</v>
      </c>
      <c r="AW97" s="64">
        <f>IF('Net Plant'!P97&gt;0,'Gross Plant'!R97*$AH97/12,0)</f>
        <v>0</v>
      </c>
      <c r="AX97" s="64">
        <f>IF('Net Plant'!Q97&gt;0,'Gross Plant'!S97*$AH97/12,0)</f>
        <v>0</v>
      </c>
      <c r="AY97" s="41">
        <f>IF('Net Plant'!R97&gt;0,'Gross Plant'!U97*$AI97/12,0)</f>
        <v>0</v>
      </c>
      <c r="AZ97" s="41">
        <f>IF('Net Plant'!S97&gt;0,'Gross Plant'!V97*$AI97/12,0)</f>
        <v>0</v>
      </c>
      <c r="BA97" s="41">
        <f>IF('Net Plant'!T97&gt;0,'Gross Plant'!W97*$AI97/12,0)</f>
        <v>0</v>
      </c>
      <c r="BB97" s="41">
        <f>IF('Net Plant'!U97&gt;0,'Gross Plant'!X97*$AI97/12,0)</f>
        <v>0</v>
      </c>
      <c r="BC97" s="41">
        <f>IF('Net Plant'!V97&gt;0,'Gross Plant'!Y97*$AI97/12,0)</f>
        <v>0</v>
      </c>
      <c r="BD97" s="41">
        <f>IF('Net Plant'!W97&gt;0,'Gross Plant'!Z97*$AI97/12,0)</f>
        <v>0</v>
      </c>
      <c r="BE97" s="41">
        <f>IF('Net Plant'!X97&gt;0,'Gross Plant'!AA97*$AI97/12,0)</f>
        <v>0</v>
      </c>
      <c r="BF97" s="41">
        <f>IF('Net Plant'!Y97&gt;0,'Gross Plant'!AB97*$AI97/12,0)</f>
        <v>0</v>
      </c>
      <c r="BG97" s="41">
        <f>IF('Net Plant'!Z97&gt;0,'Gross Plant'!AC97*$AI97/12,0)</f>
        <v>0</v>
      </c>
      <c r="BH97" s="41">
        <f>IF('Net Plant'!AA97&gt;0,'Gross Plant'!AD97*$AI97/12,0)</f>
        <v>0</v>
      </c>
      <c r="BI97" s="41">
        <f>IF('Net Plant'!AB97&gt;0,'Gross Plant'!AE97*$AI97/12,0)</f>
        <v>0</v>
      </c>
      <c r="BJ97" s="41">
        <f>IF('Net Plant'!AC97&gt;0,'Gross Plant'!AF97*$AI97/12,0)</f>
        <v>0</v>
      </c>
      <c r="BK97" s="23">
        <f t="shared" si="201"/>
        <v>0</v>
      </c>
      <c r="BL97" s="41"/>
      <c r="BM97" s="64">
        <f>0</f>
        <v>0</v>
      </c>
      <c r="BN97" s="64">
        <f>0</f>
        <v>0</v>
      </c>
      <c r="BO97" s="64">
        <f>0</f>
        <v>0</v>
      </c>
      <c r="BP97" s="64">
        <f>0</f>
        <v>0</v>
      </c>
      <c r="BQ97" s="64">
        <f>0</f>
        <v>0</v>
      </c>
      <c r="BR97" s="64">
        <f>0</f>
        <v>0</v>
      </c>
      <c r="BS97" s="31">
        <f>'Gross Plant'!BQ97</f>
        <v>0</v>
      </c>
      <c r="BT97" s="41">
        <f>'Gross Plant'!BR97</f>
        <v>0</v>
      </c>
      <c r="BU97" s="41">
        <f>'Gross Plant'!BS97</f>
        <v>0</v>
      </c>
      <c r="BV97" s="41">
        <f>'Gross Plant'!BT97</f>
        <v>0</v>
      </c>
      <c r="BW97" s="41">
        <f>'Gross Plant'!BU97</f>
        <v>0</v>
      </c>
      <c r="BX97" s="41">
        <f>'Gross Plant'!BV97</f>
        <v>0</v>
      </c>
      <c r="BY97" s="41">
        <f>'Gross Plant'!BW97</f>
        <v>0</v>
      </c>
      <c r="BZ97" s="41">
        <f>'Gross Plant'!BX97</f>
        <v>0</v>
      </c>
      <c r="CA97" s="41">
        <f>'Gross Plant'!BY97</f>
        <v>0</v>
      </c>
      <c r="CB97" s="41">
        <f>'Gross Plant'!BZ97</f>
        <v>0</v>
      </c>
      <c r="CC97" s="41">
        <f>'Gross Plant'!CA97</f>
        <v>0</v>
      </c>
      <c r="CD97" s="41">
        <f>'Gross Plant'!CB97</f>
        <v>0</v>
      </c>
      <c r="CE97" s="41">
        <f>'Gross Plant'!CC97</f>
        <v>0</v>
      </c>
      <c r="CF97" s="41">
        <f>'Gross Plant'!CD97</f>
        <v>0</v>
      </c>
      <c r="CG97" s="41">
        <f>'Gross Plant'!CE97</f>
        <v>0</v>
      </c>
      <c r="CH97" s="41">
        <f>'Gross Plant'!CF97</f>
        <v>0</v>
      </c>
      <c r="CI97" s="41">
        <f>'Gross Plant'!CG97</f>
        <v>0</v>
      </c>
      <c r="CJ97" s="41">
        <f>'Gross Plant'!CH97</f>
        <v>0</v>
      </c>
      <c r="CK97" s="41">
        <f>'Gross Plant'!CI97</f>
        <v>0</v>
      </c>
      <c r="CL97" s="41">
        <f>'Gross Plant'!CJ97</f>
        <v>0</v>
      </c>
      <c r="CM97" s="41">
        <f>'Gross Plant'!CK97</f>
        <v>0</v>
      </c>
      <c r="CN97" s="41"/>
      <c r="CO97" s="64">
        <f>0</f>
        <v>0</v>
      </c>
      <c r="CP97" s="64">
        <f>0</f>
        <v>0</v>
      </c>
      <c r="CQ97" s="64">
        <f>0</f>
        <v>0</v>
      </c>
      <c r="CR97" s="64">
        <f>0</f>
        <v>0</v>
      </c>
      <c r="CS97" s="64">
        <f>0</f>
        <v>0</v>
      </c>
      <c r="CT97" s="64">
        <f>0</f>
        <v>0</v>
      </c>
      <c r="CU97" s="31">
        <v>0</v>
      </c>
      <c r="CV97" s="31">
        <v>0</v>
      </c>
      <c r="CW97" s="31">
        <v>0</v>
      </c>
      <c r="CX97" s="31">
        <v>0</v>
      </c>
      <c r="CY97" s="31">
        <v>0</v>
      </c>
      <c r="CZ97" s="31">
        <v>0</v>
      </c>
      <c r="DA97" s="31">
        <v>0</v>
      </c>
      <c r="DB97" s="31">
        <v>0</v>
      </c>
      <c r="DC97" s="31">
        <v>0</v>
      </c>
      <c r="DD97" s="3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/>
      <c r="DQ97" s="108">
        <f>0</f>
        <v>0</v>
      </c>
      <c r="DR97" s="108">
        <f>0</f>
        <v>0</v>
      </c>
      <c r="DS97" s="108">
        <f>0</f>
        <v>0</v>
      </c>
      <c r="DT97" s="108">
        <f>0</f>
        <v>0</v>
      </c>
      <c r="DU97" s="108">
        <f>0</f>
        <v>0</v>
      </c>
      <c r="DV97" s="108">
        <f>0</f>
        <v>0</v>
      </c>
      <c r="DW97" s="58">
        <f>SUM('Gross Plant'!$AH97:$AM97)/SUM('Gross Plant'!$AH$108:$AM$108)*DW$108</f>
        <v>0</v>
      </c>
      <c r="DX97" s="58">
        <f>SUM('Gross Plant'!$AH97:$AM97)/SUM('Gross Plant'!$AH$108:$AM$108)*DX$108</f>
        <v>0</v>
      </c>
      <c r="DY97" s="58">
        <f>SUM('Gross Plant'!$AH97:$AM97)/SUM('Gross Plant'!$AH$108:$AM$108)*DY$108</f>
        <v>0</v>
      </c>
      <c r="DZ97" s="58">
        <f>-SUM('Gross Plant'!$AH97:$AM97)/SUM('Gross Plant'!$AH$108:$AM$108)*'Capital Spending'!D$10*Reserve!$DW$1</f>
        <v>0</v>
      </c>
      <c r="EA97" s="58">
        <f>-SUM('Gross Plant'!$AH97:$AM97)/SUM('Gross Plant'!$AH$108:$AM$108)*'Capital Spending'!E$10*Reserve!$DW$1</f>
        <v>0</v>
      </c>
      <c r="EB97" s="58">
        <f>-SUM('Gross Plant'!$AH97:$AM97)/SUM('Gross Plant'!$AH$108:$AM$108)*'Capital Spending'!F$10*Reserve!$DW$1</f>
        <v>0</v>
      </c>
      <c r="EC97" s="58">
        <f>-SUM('Gross Plant'!$AH97:$AM97)/SUM('Gross Plant'!$AH$108:$AM$108)*'Capital Spending'!G$10*Reserve!$DW$1</f>
        <v>0</v>
      </c>
      <c r="ED97" s="58">
        <f>-SUM('Gross Plant'!$AH97:$AM97)/SUM('Gross Plant'!$AH$108:$AM$108)*'Capital Spending'!H$10*Reserve!$DW$1</f>
        <v>0</v>
      </c>
      <c r="EE97" s="58">
        <f>-SUM('Gross Plant'!$AH97:$AM97)/SUM('Gross Plant'!$AH$108:$AM$108)*'Capital Spending'!I$10*Reserve!$DW$1</f>
        <v>0</v>
      </c>
      <c r="EF97" s="58">
        <f>-SUM('Gross Plant'!$AH97:$AM97)/SUM('Gross Plant'!$AH$108:$AM$108)*'Capital Spending'!J$10*Reserve!$DW$1</f>
        <v>0</v>
      </c>
      <c r="EG97" s="58">
        <f>-SUM('Gross Plant'!$AH97:$AM97)/SUM('Gross Plant'!$AH$108:$AM$108)*'Capital Spending'!K$10*Reserve!$DW$1</f>
        <v>0</v>
      </c>
      <c r="EH97" s="58">
        <f>-SUM('Gross Plant'!$AH97:$AM97)/SUM('Gross Plant'!$AH$108:$AM$108)*'Capital Spending'!L$10*Reserve!$DW$1</f>
        <v>0</v>
      </c>
      <c r="EI97" s="58">
        <f>-SUM('Gross Plant'!$AH97:$AM97)/SUM('Gross Plant'!$AH$108:$AM$108)*'Capital Spending'!M$10*Reserve!$DW$1</f>
        <v>0</v>
      </c>
      <c r="EJ97" s="58">
        <f>-SUM('Gross Plant'!$AH97:$AM97)/SUM('Gross Plant'!$AH$108:$AM$108)*'Capital Spending'!N$10*Reserve!$DW$1</f>
        <v>0</v>
      </c>
      <c r="EK97" s="58">
        <f>-SUM('Gross Plant'!$AH97:$AM97)/SUM('Gross Plant'!$AH$108:$AM$108)*'Capital Spending'!O$10*Reserve!$DW$1</f>
        <v>0</v>
      </c>
      <c r="EL97" s="58">
        <f>-SUM('Gross Plant'!$AH97:$AM97)/SUM('Gross Plant'!$AH$108:$AM$108)*'Capital Spending'!P$10*Reserve!$DW$1</f>
        <v>0</v>
      </c>
      <c r="EM97" s="58">
        <f>-SUM('Gross Plant'!$AH97:$AM97)/SUM('Gross Plant'!$AH$108:$AM$108)*'Capital Spending'!Q$10*Reserve!$DW$1</f>
        <v>0</v>
      </c>
      <c r="EN97" s="58">
        <f>-SUM('Gross Plant'!$AH97:$AM97)/SUM('Gross Plant'!$AH$108:$AM$108)*'Capital Spending'!R$10*Reserve!$DW$1</f>
        <v>0</v>
      </c>
      <c r="EO97" s="58">
        <f>-SUM('Gross Plant'!$AH97:$AM97)/SUM('Gross Plant'!$AH$108:$AM$108)*'Capital Spending'!S$10*Reserve!$DW$1</f>
        <v>0</v>
      </c>
      <c r="EP97" s="58">
        <f>-SUM('Gross Plant'!$AH97:$AM97)/SUM('Gross Plant'!$AH$108:$AM$108)*'Capital Spending'!T$10*Reserve!$DW$1</f>
        <v>0</v>
      </c>
      <c r="EQ97" s="58">
        <f>-SUM('Gross Plant'!$AH97:$AM97)/SUM('Gross Plant'!$AH$108:$AM$108)*'Capital Spending'!U$10*Reserve!$DW$1</f>
        <v>0</v>
      </c>
    </row>
    <row r="98" spans="1:147">
      <c r="A98" s="83">
        <v>39702</v>
      </c>
      <c r="B98" t="s">
        <v>214</v>
      </c>
      <c r="C98" s="51">
        <f t="shared" si="172"/>
        <v>0</v>
      </c>
      <c r="D98" s="51">
        <f t="shared" si="173"/>
        <v>0</v>
      </c>
      <c r="E98" s="70">
        <v>0</v>
      </c>
      <c r="F98" s="43">
        <f t="shared" si="174"/>
        <v>0</v>
      </c>
      <c r="G98" s="43">
        <f t="shared" si="175"/>
        <v>0</v>
      </c>
      <c r="H98" s="43">
        <f t="shared" si="176"/>
        <v>0</v>
      </c>
      <c r="I98" s="43">
        <f t="shared" si="177"/>
        <v>0</v>
      </c>
      <c r="J98" s="43">
        <f t="shared" si="178"/>
        <v>0</v>
      </c>
      <c r="K98" s="41">
        <f t="shared" si="179"/>
        <v>0</v>
      </c>
      <c r="L98" s="41">
        <f t="shared" si="180"/>
        <v>0</v>
      </c>
      <c r="M98" s="41">
        <f t="shared" si="181"/>
        <v>0</v>
      </c>
      <c r="N98" s="41">
        <f t="shared" si="182"/>
        <v>0</v>
      </c>
      <c r="O98" s="41">
        <f t="shared" si="183"/>
        <v>0</v>
      </c>
      <c r="P98" s="41">
        <f t="shared" si="184"/>
        <v>0</v>
      </c>
      <c r="Q98" s="41">
        <f t="shared" si="185"/>
        <v>0</v>
      </c>
      <c r="R98" s="41">
        <f t="shared" si="186"/>
        <v>0</v>
      </c>
      <c r="S98" s="41">
        <f t="shared" si="187"/>
        <v>0</v>
      </c>
      <c r="T98" s="41">
        <f t="shared" si="188"/>
        <v>0</v>
      </c>
      <c r="U98" s="41">
        <f t="shared" si="189"/>
        <v>0</v>
      </c>
      <c r="V98" s="41">
        <f t="shared" si="190"/>
        <v>0</v>
      </c>
      <c r="W98" s="41">
        <f t="shared" si="191"/>
        <v>0</v>
      </c>
      <c r="X98" s="41">
        <f t="shared" si="192"/>
        <v>0</v>
      </c>
      <c r="Y98" s="41">
        <f t="shared" si="193"/>
        <v>0</v>
      </c>
      <c r="Z98" s="41">
        <f t="shared" si="194"/>
        <v>0</v>
      </c>
      <c r="AA98" s="41">
        <f t="shared" si="195"/>
        <v>0</v>
      </c>
      <c r="AB98" s="41">
        <f t="shared" si="196"/>
        <v>0</v>
      </c>
      <c r="AC98" s="41">
        <f t="shared" si="197"/>
        <v>0</v>
      </c>
      <c r="AD98" s="41">
        <f t="shared" si="198"/>
        <v>0</v>
      </c>
      <c r="AE98" s="41">
        <f t="shared" si="199"/>
        <v>0</v>
      </c>
      <c r="AF98" s="41">
        <f t="shared" si="200"/>
        <v>0</v>
      </c>
      <c r="AG98" s="23"/>
      <c r="AH98" s="80">
        <f>'[25]KY Depreciation Rates_03-2'!$G157</f>
        <v>3.1300000000000001E-2</v>
      </c>
      <c r="AI98" s="80">
        <f>'[25]KY Depreciation Rates_03-2'!$G157</f>
        <v>3.1300000000000001E-2</v>
      </c>
      <c r="AJ98" s="64">
        <f>0</f>
        <v>0</v>
      </c>
      <c r="AK98" s="64">
        <f>0</f>
        <v>0</v>
      </c>
      <c r="AL98" s="64">
        <f>0</f>
        <v>0</v>
      </c>
      <c r="AM98" s="64">
        <f>0</f>
        <v>0</v>
      </c>
      <c r="AN98" s="64">
        <f>0</f>
        <v>0</v>
      </c>
      <c r="AO98" s="64">
        <f>0</f>
        <v>0</v>
      </c>
      <c r="AP98" s="64">
        <f>IF('Net Plant'!I98&gt;0,'Gross Plant'!K98*$AH98/12,0)</f>
        <v>0</v>
      </c>
      <c r="AQ98" s="64">
        <f>IF('Net Plant'!J98&gt;0,'Gross Plant'!L98*$AH98/12,0)</f>
        <v>0</v>
      </c>
      <c r="AR98" s="64">
        <f>IF('Net Plant'!K98&gt;0,'Gross Plant'!M98*$AH98/12,0)</f>
        <v>0</v>
      </c>
      <c r="AS98" s="64">
        <f>IF('Net Plant'!L98&gt;0,'Gross Plant'!N98*$AH98/12,0)</f>
        <v>0</v>
      </c>
      <c r="AT98" s="64">
        <f>IF('Net Plant'!M98&gt;0,'Gross Plant'!O98*$AH98/12,0)</f>
        <v>0</v>
      </c>
      <c r="AU98" s="64">
        <f>IF('Net Plant'!N98&gt;0,'Gross Plant'!P98*$AH98/12,0)</f>
        <v>0</v>
      </c>
      <c r="AV98" s="64">
        <f>IF('Net Plant'!O98&gt;0,'Gross Plant'!Q98*$AH98/12,0)</f>
        <v>0</v>
      </c>
      <c r="AW98" s="64">
        <f>IF('Net Plant'!P98&gt;0,'Gross Plant'!R98*$AH98/12,0)</f>
        <v>0</v>
      </c>
      <c r="AX98" s="64">
        <f>IF('Net Plant'!Q98&gt;0,'Gross Plant'!S98*$AH98/12,0)</f>
        <v>0</v>
      </c>
      <c r="AY98" s="41">
        <f>IF('Net Plant'!R98&gt;0,'Gross Plant'!U98*$AI98/12,0)</f>
        <v>0</v>
      </c>
      <c r="AZ98" s="41">
        <f>IF('Net Plant'!S98&gt;0,'Gross Plant'!V98*$AI98/12,0)</f>
        <v>0</v>
      </c>
      <c r="BA98" s="41">
        <f>IF('Net Plant'!T98&gt;0,'Gross Plant'!W98*$AI98/12,0)</f>
        <v>0</v>
      </c>
      <c r="BB98" s="41">
        <f>IF('Net Plant'!U98&gt;0,'Gross Plant'!X98*$AI98/12,0)</f>
        <v>0</v>
      </c>
      <c r="BC98" s="41">
        <f>IF('Net Plant'!V98&gt;0,'Gross Plant'!Y98*$AI98/12,0)</f>
        <v>0</v>
      </c>
      <c r="BD98" s="41">
        <f>IF('Net Plant'!W98&gt;0,'Gross Plant'!Z98*$AI98/12,0)</f>
        <v>0</v>
      </c>
      <c r="BE98" s="41">
        <f>IF('Net Plant'!X98&gt;0,'Gross Plant'!AA98*$AI98/12,0)</f>
        <v>0</v>
      </c>
      <c r="BF98" s="41">
        <f>IF('Net Plant'!Y98&gt;0,'Gross Plant'!AB98*$AI98/12,0)</f>
        <v>0</v>
      </c>
      <c r="BG98" s="41">
        <f>IF('Net Plant'!Z98&gt;0,'Gross Plant'!AC98*$AI98/12,0)</f>
        <v>0</v>
      </c>
      <c r="BH98" s="41">
        <f>IF('Net Plant'!AA98&gt;0,'Gross Plant'!AD98*$AI98/12,0)</f>
        <v>0</v>
      </c>
      <c r="BI98" s="41">
        <f>IF('Net Plant'!AB98&gt;0,'Gross Plant'!AE98*$AI98/12,0)</f>
        <v>0</v>
      </c>
      <c r="BJ98" s="41">
        <f>IF('Net Plant'!AC98&gt;0,'Gross Plant'!AF98*$AI98/12,0)</f>
        <v>0</v>
      </c>
      <c r="BK98" s="23">
        <f t="shared" si="201"/>
        <v>0</v>
      </c>
      <c r="BL98" s="41"/>
      <c r="BM98" s="64">
        <f>0</f>
        <v>0</v>
      </c>
      <c r="BN98" s="64">
        <f>0</f>
        <v>0</v>
      </c>
      <c r="BO98" s="64">
        <f>0</f>
        <v>0</v>
      </c>
      <c r="BP98" s="64">
        <f>0</f>
        <v>0</v>
      </c>
      <c r="BQ98" s="64">
        <f>0</f>
        <v>0</v>
      </c>
      <c r="BR98" s="64">
        <f>0</f>
        <v>0</v>
      </c>
      <c r="BS98" s="31">
        <f>'Gross Plant'!BQ98</f>
        <v>0</v>
      </c>
      <c r="BT98" s="41">
        <f>'Gross Plant'!BR98</f>
        <v>0</v>
      </c>
      <c r="BU98" s="41">
        <f>'Gross Plant'!BS98</f>
        <v>0</v>
      </c>
      <c r="BV98" s="41">
        <f>'Gross Plant'!BT98</f>
        <v>0</v>
      </c>
      <c r="BW98" s="41">
        <f>'Gross Plant'!BU98</f>
        <v>0</v>
      </c>
      <c r="BX98" s="41">
        <f>'Gross Plant'!BV98</f>
        <v>0</v>
      </c>
      <c r="BY98" s="41">
        <f>'Gross Plant'!BW98</f>
        <v>0</v>
      </c>
      <c r="BZ98" s="41">
        <f>'Gross Plant'!BX98</f>
        <v>0</v>
      </c>
      <c r="CA98" s="41">
        <f>'Gross Plant'!BY98</f>
        <v>0</v>
      </c>
      <c r="CB98" s="41">
        <f>'Gross Plant'!BZ98</f>
        <v>0</v>
      </c>
      <c r="CC98" s="41">
        <f>'Gross Plant'!CA98</f>
        <v>0</v>
      </c>
      <c r="CD98" s="41">
        <f>'Gross Plant'!CB98</f>
        <v>0</v>
      </c>
      <c r="CE98" s="41">
        <f>'Gross Plant'!CC98</f>
        <v>0</v>
      </c>
      <c r="CF98" s="41">
        <f>'Gross Plant'!CD98</f>
        <v>0</v>
      </c>
      <c r="CG98" s="41">
        <f>'Gross Plant'!CE98</f>
        <v>0</v>
      </c>
      <c r="CH98" s="41">
        <f>'Gross Plant'!CF98</f>
        <v>0</v>
      </c>
      <c r="CI98" s="41">
        <f>'Gross Plant'!CG98</f>
        <v>0</v>
      </c>
      <c r="CJ98" s="41">
        <f>'Gross Plant'!CH98</f>
        <v>0</v>
      </c>
      <c r="CK98" s="41">
        <f>'Gross Plant'!CI98</f>
        <v>0</v>
      </c>
      <c r="CL98" s="41">
        <f>'Gross Plant'!CJ98</f>
        <v>0</v>
      </c>
      <c r="CM98" s="41">
        <f>'Gross Plant'!CK98</f>
        <v>0</v>
      </c>
      <c r="CN98" s="41"/>
      <c r="CO98" s="64">
        <f>0</f>
        <v>0</v>
      </c>
      <c r="CP98" s="64">
        <f>0</f>
        <v>0</v>
      </c>
      <c r="CQ98" s="64">
        <f>0</f>
        <v>0</v>
      </c>
      <c r="CR98" s="64">
        <f>0</f>
        <v>0</v>
      </c>
      <c r="CS98" s="64">
        <f>0</f>
        <v>0</v>
      </c>
      <c r="CT98" s="64">
        <f>0</f>
        <v>0</v>
      </c>
      <c r="CU98" s="31">
        <v>0</v>
      </c>
      <c r="CV98" s="31">
        <v>0</v>
      </c>
      <c r="CW98" s="31">
        <v>0</v>
      </c>
      <c r="CX98" s="31">
        <v>0</v>
      </c>
      <c r="CY98" s="31">
        <v>0</v>
      </c>
      <c r="CZ98" s="31">
        <v>0</v>
      </c>
      <c r="DA98" s="31">
        <v>0</v>
      </c>
      <c r="DB98" s="31">
        <v>0</v>
      </c>
      <c r="DC98" s="31">
        <v>0</v>
      </c>
      <c r="DD98" s="3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0</v>
      </c>
      <c r="DM98" s="41">
        <v>0</v>
      </c>
      <c r="DN98" s="41">
        <v>0</v>
      </c>
      <c r="DO98" s="41">
        <v>0</v>
      </c>
      <c r="DP98" s="41"/>
      <c r="DQ98" s="108">
        <f>0</f>
        <v>0</v>
      </c>
      <c r="DR98" s="108">
        <f>0</f>
        <v>0</v>
      </c>
      <c r="DS98" s="108">
        <f>0</f>
        <v>0</v>
      </c>
      <c r="DT98" s="108">
        <f>0</f>
        <v>0</v>
      </c>
      <c r="DU98" s="108">
        <f>0</f>
        <v>0</v>
      </c>
      <c r="DV98" s="108">
        <f>0</f>
        <v>0</v>
      </c>
      <c r="DW98" s="58">
        <f>SUM('Gross Plant'!$AH98:$AM98)/SUM('Gross Plant'!$AH$108:$AM$108)*DW$108</f>
        <v>0</v>
      </c>
      <c r="DX98" s="58">
        <f>SUM('Gross Plant'!$AH98:$AM98)/SUM('Gross Plant'!$AH$108:$AM$108)*DX$108</f>
        <v>0</v>
      </c>
      <c r="DY98" s="58">
        <f>SUM('Gross Plant'!$AH98:$AM98)/SUM('Gross Plant'!$AH$108:$AM$108)*DY$108</f>
        <v>0</v>
      </c>
      <c r="DZ98" s="58">
        <f>-SUM('Gross Plant'!$AH98:$AM98)/SUM('Gross Plant'!$AH$108:$AM$108)*'Capital Spending'!D$10*Reserve!$DW$1</f>
        <v>0</v>
      </c>
      <c r="EA98" s="58">
        <f>-SUM('Gross Plant'!$AH98:$AM98)/SUM('Gross Plant'!$AH$108:$AM$108)*'Capital Spending'!E$10*Reserve!$DW$1</f>
        <v>0</v>
      </c>
      <c r="EB98" s="58">
        <f>-SUM('Gross Plant'!$AH98:$AM98)/SUM('Gross Plant'!$AH$108:$AM$108)*'Capital Spending'!F$10*Reserve!$DW$1</f>
        <v>0</v>
      </c>
      <c r="EC98" s="58">
        <f>-SUM('Gross Plant'!$AH98:$AM98)/SUM('Gross Plant'!$AH$108:$AM$108)*'Capital Spending'!G$10*Reserve!$DW$1</f>
        <v>0</v>
      </c>
      <c r="ED98" s="58">
        <f>-SUM('Gross Plant'!$AH98:$AM98)/SUM('Gross Plant'!$AH$108:$AM$108)*'Capital Spending'!H$10*Reserve!$DW$1</f>
        <v>0</v>
      </c>
      <c r="EE98" s="58">
        <f>-SUM('Gross Plant'!$AH98:$AM98)/SUM('Gross Plant'!$AH$108:$AM$108)*'Capital Spending'!I$10*Reserve!$DW$1</f>
        <v>0</v>
      </c>
      <c r="EF98" s="58">
        <f>-SUM('Gross Plant'!$AH98:$AM98)/SUM('Gross Plant'!$AH$108:$AM$108)*'Capital Spending'!J$10*Reserve!$DW$1</f>
        <v>0</v>
      </c>
      <c r="EG98" s="58">
        <f>-SUM('Gross Plant'!$AH98:$AM98)/SUM('Gross Plant'!$AH$108:$AM$108)*'Capital Spending'!K$10*Reserve!$DW$1</f>
        <v>0</v>
      </c>
      <c r="EH98" s="58">
        <f>-SUM('Gross Plant'!$AH98:$AM98)/SUM('Gross Plant'!$AH$108:$AM$108)*'Capital Spending'!L$10*Reserve!$DW$1</f>
        <v>0</v>
      </c>
      <c r="EI98" s="58">
        <f>-SUM('Gross Plant'!$AH98:$AM98)/SUM('Gross Plant'!$AH$108:$AM$108)*'Capital Spending'!M$10*Reserve!$DW$1</f>
        <v>0</v>
      </c>
      <c r="EJ98" s="58">
        <f>-SUM('Gross Plant'!$AH98:$AM98)/SUM('Gross Plant'!$AH$108:$AM$108)*'Capital Spending'!N$10*Reserve!$DW$1</f>
        <v>0</v>
      </c>
      <c r="EK98" s="58">
        <f>-SUM('Gross Plant'!$AH98:$AM98)/SUM('Gross Plant'!$AH$108:$AM$108)*'Capital Spending'!O$10*Reserve!$DW$1</f>
        <v>0</v>
      </c>
      <c r="EL98" s="58">
        <f>-SUM('Gross Plant'!$AH98:$AM98)/SUM('Gross Plant'!$AH$108:$AM$108)*'Capital Spending'!P$10*Reserve!$DW$1</f>
        <v>0</v>
      </c>
      <c r="EM98" s="58">
        <f>-SUM('Gross Plant'!$AH98:$AM98)/SUM('Gross Plant'!$AH$108:$AM$108)*'Capital Spending'!Q$10*Reserve!$DW$1</f>
        <v>0</v>
      </c>
      <c r="EN98" s="58">
        <f>-SUM('Gross Plant'!$AH98:$AM98)/SUM('Gross Plant'!$AH$108:$AM$108)*'Capital Spending'!R$10*Reserve!$DW$1</f>
        <v>0</v>
      </c>
      <c r="EO98" s="58">
        <f>-SUM('Gross Plant'!$AH98:$AM98)/SUM('Gross Plant'!$AH$108:$AM$108)*'Capital Spending'!S$10*Reserve!$DW$1</f>
        <v>0</v>
      </c>
      <c r="EP98" s="58">
        <f>-SUM('Gross Plant'!$AH98:$AM98)/SUM('Gross Plant'!$AH$108:$AM$108)*'Capital Spending'!T$10*Reserve!$DW$1</f>
        <v>0</v>
      </c>
      <c r="EQ98" s="58">
        <f>-SUM('Gross Plant'!$AH98:$AM98)/SUM('Gross Plant'!$AH$108:$AM$108)*'Capital Spending'!U$10*Reserve!$DW$1</f>
        <v>0</v>
      </c>
    </row>
    <row r="99" spans="1:147">
      <c r="A99" s="49">
        <v>39800</v>
      </c>
      <c r="B99" s="32" t="s">
        <v>19</v>
      </c>
      <c r="C99" s="51">
        <f t="shared" si="141"/>
        <v>660123.8587529232</v>
      </c>
      <c r="D99" s="51">
        <f t="shared" si="142"/>
        <v>695438.34842000017</v>
      </c>
      <c r="E99" s="70">
        <f>'[20]Reserve End Balances'!N135</f>
        <v>645998.06000000006</v>
      </c>
      <c r="F99" s="43">
        <f t="shared" si="143"/>
        <v>648352.3600000001</v>
      </c>
      <c r="G99" s="43">
        <f t="shared" si="144"/>
        <v>650706.66000000015</v>
      </c>
      <c r="H99" s="43">
        <f t="shared" si="145"/>
        <v>653060.9600000002</v>
      </c>
      <c r="I99" s="43">
        <f t="shared" si="146"/>
        <v>655415.26000000024</v>
      </c>
      <c r="J99" s="43">
        <f t="shared" si="147"/>
        <v>657769.56000000029</v>
      </c>
      <c r="K99" s="41">
        <f t="shared" si="148"/>
        <v>660123.86000000034</v>
      </c>
      <c r="L99" s="41">
        <f t="shared" si="149"/>
        <v>662478.15922800032</v>
      </c>
      <c r="M99" s="41">
        <f t="shared" si="150"/>
        <v>664832.45845600031</v>
      </c>
      <c r="N99" s="41">
        <f t="shared" si="151"/>
        <v>667186.7576840003</v>
      </c>
      <c r="O99" s="41">
        <f t="shared" si="152"/>
        <v>669541.05691200029</v>
      </c>
      <c r="P99" s="41">
        <f t="shared" si="153"/>
        <v>671895.35614000028</v>
      </c>
      <c r="Q99" s="41">
        <f t="shared" si="154"/>
        <v>674249.65536800027</v>
      </c>
      <c r="R99" s="41">
        <f t="shared" si="155"/>
        <v>676603.95459600026</v>
      </c>
      <c r="S99" s="41">
        <f t="shared" si="156"/>
        <v>678958.25382400025</v>
      </c>
      <c r="T99" s="41">
        <f t="shared" si="157"/>
        <v>681312.55305200024</v>
      </c>
      <c r="U99" s="41">
        <f t="shared" si="158"/>
        <v>683666.85228000022</v>
      </c>
      <c r="V99" s="41">
        <f t="shared" si="159"/>
        <v>686021.15150800021</v>
      </c>
      <c r="W99" s="41">
        <f t="shared" si="160"/>
        <v>688375.4507360002</v>
      </c>
      <c r="X99" s="41">
        <f t="shared" si="161"/>
        <v>690729.74996400019</v>
      </c>
      <c r="Y99" s="41">
        <f t="shared" si="162"/>
        <v>693084.04919200018</v>
      </c>
      <c r="Z99" s="41">
        <f t="shared" si="163"/>
        <v>695438.34842000017</v>
      </c>
      <c r="AA99" s="41">
        <f t="shared" si="164"/>
        <v>697792.64764800016</v>
      </c>
      <c r="AB99" s="41">
        <f t="shared" si="165"/>
        <v>700146.94687600015</v>
      </c>
      <c r="AC99" s="41">
        <f t="shared" si="166"/>
        <v>702501.24610400014</v>
      </c>
      <c r="AD99" s="41">
        <f t="shared" si="167"/>
        <v>704855.54533200013</v>
      </c>
      <c r="AE99" s="41">
        <f t="shared" si="168"/>
        <v>707209.84456000011</v>
      </c>
      <c r="AF99" s="41">
        <f t="shared" si="169"/>
        <v>709564.1437880001</v>
      </c>
      <c r="AG99" s="23">
        <f t="shared" si="170"/>
        <v>695438</v>
      </c>
      <c r="AH99" s="80">
        <f>'[25]KY Depreciation Rates_03-2'!$G158</f>
        <v>3.4700000000000002E-2</v>
      </c>
      <c r="AI99" s="80">
        <f>'[25]KY Depreciation Rates_03-2'!$G158</f>
        <v>3.4700000000000002E-2</v>
      </c>
      <c r="AJ99" s="64">
        <f>'[20]Additions (Asset and Reserve)'!AA135</f>
        <v>2354.3000000000002</v>
      </c>
      <c r="AK99" s="64">
        <f>'[20]Additions (Asset and Reserve)'!AB135</f>
        <v>2354.3000000000002</v>
      </c>
      <c r="AL99" s="64">
        <f>'[20]Additions (Asset and Reserve)'!AC135</f>
        <v>2354.3000000000002</v>
      </c>
      <c r="AM99" s="64">
        <f>'[20]Additions (Asset and Reserve)'!AD135</f>
        <v>2354.3000000000002</v>
      </c>
      <c r="AN99" s="64">
        <f>'[20]Additions (Asset and Reserve)'!AE135</f>
        <v>2354.3000000000002</v>
      </c>
      <c r="AO99" s="64">
        <f>'[20]Additions (Asset and Reserve)'!AF135</f>
        <v>2354.3000000000002</v>
      </c>
      <c r="AP99" s="64">
        <f>IF('Net Plant'!I99&gt;0,'Gross Plant'!K99*$AH99/12,0)</f>
        <v>2354.2992280000003</v>
      </c>
      <c r="AQ99" s="64">
        <f>IF('Net Plant'!J99&gt;0,'Gross Plant'!L99*$AH99/12,0)</f>
        <v>2354.2992280000003</v>
      </c>
      <c r="AR99" s="64">
        <f>IF('Net Plant'!K99&gt;0,'Gross Plant'!M99*$AH99/12,0)</f>
        <v>2354.2992280000003</v>
      </c>
      <c r="AS99" s="64">
        <f>IF('Net Plant'!L99&gt;0,'Gross Plant'!N99*$AH99/12,0)</f>
        <v>2354.2992280000003</v>
      </c>
      <c r="AT99" s="64">
        <f>IF('Net Plant'!M99&gt;0,'Gross Plant'!O99*$AH99/12,0)</f>
        <v>2354.2992280000003</v>
      </c>
      <c r="AU99" s="64">
        <f>IF('Net Plant'!N99&gt;0,'Gross Plant'!P99*$AH99/12,0)</f>
        <v>2354.2992280000003</v>
      </c>
      <c r="AV99" s="64">
        <f>IF('Net Plant'!O99&gt;0,'Gross Plant'!Q99*$AH99/12,0)</f>
        <v>2354.2992280000003</v>
      </c>
      <c r="AW99" s="64">
        <f>IF('Net Plant'!P99&gt;0,'Gross Plant'!R99*$AH99/12,0)</f>
        <v>2354.2992280000003</v>
      </c>
      <c r="AX99" s="64">
        <f>IF('Net Plant'!Q99&gt;0,'Gross Plant'!S99*$AH99/12,0)</f>
        <v>2354.2992280000003</v>
      </c>
      <c r="AY99" s="41">
        <f>IF('Net Plant'!R99&gt;0,'Gross Plant'!U99*$AI99/12,0)</f>
        <v>2354.2992280000003</v>
      </c>
      <c r="AZ99" s="41">
        <f>IF('Net Plant'!S99&gt;0,'Gross Plant'!V99*$AI99/12,0)</f>
        <v>2354.2992280000003</v>
      </c>
      <c r="BA99" s="41">
        <f>IF('Net Plant'!T99&gt;0,'Gross Plant'!W99*$AI99/12,0)</f>
        <v>2354.2992280000003</v>
      </c>
      <c r="BB99" s="41">
        <f>IF('Net Plant'!U99&gt;0,'Gross Plant'!X99*$AI99/12,0)</f>
        <v>2354.2992280000003</v>
      </c>
      <c r="BC99" s="41">
        <f>IF('Net Plant'!V99&gt;0,'Gross Plant'!Y99*$AI99/12,0)</f>
        <v>2354.2992280000003</v>
      </c>
      <c r="BD99" s="41">
        <f>IF('Net Plant'!W99&gt;0,'Gross Plant'!Z99*$AI99/12,0)</f>
        <v>2354.2992280000003</v>
      </c>
      <c r="BE99" s="41">
        <f>IF('Net Plant'!X99&gt;0,'Gross Plant'!AA99*$AI99/12,0)</f>
        <v>2354.2992280000003</v>
      </c>
      <c r="BF99" s="41">
        <f>IF('Net Plant'!Y99&gt;0,'Gross Plant'!AB99*$AI99/12,0)</f>
        <v>2354.2992280000003</v>
      </c>
      <c r="BG99" s="41">
        <f>IF('Net Plant'!Z99&gt;0,'Gross Plant'!AC99*$AI99/12,0)</f>
        <v>2354.2992280000003</v>
      </c>
      <c r="BH99" s="41">
        <f>IF('Net Plant'!AA99&gt;0,'Gross Plant'!AD99*$AI99/12,0)</f>
        <v>2354.2992280000003</v>
      </c>
      <c r="BI99" s="41">
        <f>IF('Net Plant'!AB99&gt;0,'Gross Plant'!AE99*$AI99/12,0)</f>
        <v>2354.2992280000003</v>
      </c>
      <c r="BJ99" s="41">
        <f>IF('Net Plant'!AC99&gt;0,'Gross Plant'!AF99*$AI99/12,0)</f>
        <v>2354.2992280000003</v>
      </c>
      <c r="BK99" s="23">
        <f t="shared" si="201"/>
        <v>28251.590736000002</v>
      </c>
      <c r="BL99" s="41"/>
      <c r="BM99" s="64">
        <f>'[20]Retires (Asset and Reserve)'!X135</f>
        <v>0</v>
      </c>
      <c r="BN99" s="64">
        <f>'[20]Retires (Asset and Reserve)'!Y135</f>
        <v>0</v>
      </c>
      <c r="BO99" s="64">
        <f>'[20]Retires (Asset and Reserve)'!Z135</f>
        <v>0</v>
      </c>
      <c r="BP99" s="64">
        <f>'[20]Retires (Asset and Reserve)'!AA135</f>
        <v>0</v>
      </c>
      <c r="BQ99" s="64">
        <f>'[20]Retires (Asset and Reserve)'!AB135</f>
        <v>0</v>
      </c>
      <c r="BR99" s="64">
        <f>'[20]Retires (Asset and Reserve)'!AC135</f>
        <v>0</v>
      </c>
      <c r="BS99" s="31">
        <f>'Gross Plant'!BQ99</f>
        <v>0</v>
      </c>
      <c r="BT99" s="41">
        <f>'Gross Plant'!BR99</f>
        <v>0</v>
      </c>
      <c r="BU99" s="41">
        <f>'Gross Plant'!BS99</f>
        <v>0</v>
      </c>
      <c r="BV99" s="41">
        <f>'Gross Plant'!BT99</f>
        <v>0</v>
      </c>
      <c r="BW99" s="41">
        <f>'Gross Plant'!BU99</f>
        <v>0</v>
      </c>
      <c r="BX99" s="41">
        <f>'Gross Plant'!BV99</f>
        <v>0</v>
      </c>
      <c r="BY99" s="41">
        <f>'Gross Plant'!BW99</f>
        <v>0</v>
      </c>
      <c r="BZ99" s="41">
        <f>'Gross Plant'!BX99</f>
        <v>0</v>
      </c>
      <c r="CA99" s="41">
        <f>'Gross Plant'!BY99</f>
        <v>0</v>
      </c>
      <c r="CB99" s="41">
        <f>'Gross Plant'!BZ99</f>
        <v>0</v>
      </c>
      <c r="CC99" s="41">
        <f>'Gross Plant'!CA99</f>
        <v>0</v>
      </c>
      <c r="CD99" s="41">
        <f>'Gross Plant'!CB99</f>
        <v>0</v>
      </c>
      <c r="CE99" s="41">
        <f>'Gross Plant'!CC99</f>
        <v>0</v>
      </c>
      <c r="CF99" s="41">
        <f>'Gross Plant'!CD99</f>
        <v>0</v>
      </c>
      <c r="CG99" s="41">
        <f>'Gross Plant'!CE99</f>
        <v>0</v>
      </c>
      <c r="CH99" s="41">
        <f>'Gross Plant'!CF99</f>
        <v>0</v>
      </c>
      <c r="CI99" s="41">
        <f>'Gross Plant'!CG99</f>
        <v>0</v>
      </c>
      <c r="CJ99" s="41">
        <f>'Gross Plant'!CH99</f>
        <v>0</v>
      </c>
      <c r="CK99" s="41">
        <f>'Gross Plant'!CI99</f>
        <v>0</v>
      </c>
      <c r="CL99" s="41">
        <f>'Gross Plant'!CJ99</f>
        <v>0</v>
      </c>
      <c r="CM99" s="41">
        <f>'Gross Plant'!CK99</f>
        <v>0</v>
      </c>
      <c r="CN99" s="41"/>
      <c r="CO99" s="64">
        <f>'[20]Transfers (Asset and Reserve)'!Z135</f>
        <v>0</v>
      </c>
      <c r="CP99" s="64">
        <f>'[20]Transfers (Asset and Reserve)'!AA135</f>
        <v>0</v>
      </c>
      <c r="CQ99" s="64">
        <f>'[20]Transfers (Asset and Reserve)'!AB135</f>
        <v>0</v>
      </c>
      <c r="CR99" s="64">
        <f>'[20]Transfers (Asset and Reserve)'!AC135</f>
        <v>0</v>
      </c>
      <c r="CS99" s="64">
        <f>'[20]Transfers (Asset and Reserve)'!AD135</f>
        <v>0</v>
      </c>
      <c r="CT99" s="64">
        <f>'[20]Transfers (Asset and Reserve)'!AE135</f>
        <v>0</v>
      </c>
      <c r="CU99" s="31">
        <v>0</v>
      </c>
      <c r="CV99" s="31">
        <v>0</v>
      </c>
      <c r="CW99" s="31">
        <v>0</v>
      </c>
      <c r="CX99" s="31">
        <v>0</v>
      </c>
      <c r="CY99" s="31">
        <v>0</v>
      </c>
      <c r="CZ99" s="31">
        <v>0</v>
      </c>
      <c r="DA99" s="31">
        <v>0</v>
      </c>
      <c r="DB99" s="31">
        <v>0</v>
      </c>
      <c r="DC99" s="31">
        <v>0</v>
      </c>
      <c r="DD99" s="3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0</v>
      </c>
      <c r="DJ99" s="41">
        <v>0</v>
      </c>
      <c r="DK99" s="41">
        <v>0</v>
      </c>
      <c r="DL99" s="41">
        <v>0</v>
      </c>
      <c r="DM99" s="41">
        <v>0</v>
      </c>
      <c r="DN99" s="41">
        <v>0</v>
      </c>
      <c r="DO99" s="41">
        <v>0</v>
      </c>
      <c r="DP99" s="41"/>
      <c r="DQ99" s="108">
        <f>[20]COR!O135</f>
        <v>0</v>
      </c>
      <c r="DR99" s="108">
        <f>[20]COR!P135</f>
        <v>0</v>
      </c>
      <c r="DS99" s="108">
        <f>[20]COR!Q135</f>
        <v>0</v>
      </c>
      <c r="DT99" s="108">
        <f>[20]COR!R135</f>
        <v>0</v>
      </c>
      <c r="DU99" s="108">
        <f>[20]COR!S135</f>
        <v>0</v>
      </c>
      <c r="DV99" s="108">
        <f>[20]COR!T135</f>
        <v>0</v>
      </c>
      <c r="DW99" s="58">
        <f>SUM('Gross Plant'!$AH99:$AM99)/SUM('Gross Plant'!$AH$108:$AM$108)*DW$108</f>
        <v>0</v>
      </c>
      <c r="DX99" s="58">
        <f>SUM('Gross Plant'!$AH99:$AM99)/SUM('Gross Plant'!$AH$108:$AM$108)*DX$108</f>
        <v>0</v>
      </c>
      <c r="DY99" s="58">
        <f>SUM('Gross Plant'!$AH99:$AM99)/SUM('Gross Plant'!$AH$108:$AM$108)*DY$108</f>
        <v>0</v>
      </c>
      <c r="DZ99" s="58">
        <f>-SUM('Gross Plant'!$AH99:$AM99)/SUM('Gross Plant'!$AH$108:$AM$108)*'Capital Spending'!D$10*Reserve!$DW$1</f>
        <v>0</v>
      </c>
      <c r="EA99" s="58">
        <f>-SUM('Gross Plant'!$AH99:$AM99)/SUM('Gross Plant'!$AH$108:$AM$108)*'Capital Spending'!E$10*Reserve!$DW$1</f>
        <v>0</v>
      </c>
      <c r="EB99" s="58">
        <f>-SUM('Gross Plant'!$AH99:$AM99)/SUM('Gross Plant'!$AH$108:$AM$108)*'Capital Spending'!F$10*Reserve!$DW$1</f>
        <v>0</v>
      </c>
      <c r="EC99" s="58">
        <f>-SUM('Gross Plant'!$AH99:$AM99)/SUM('Gross Plant'!$AH$108:$AM$108)*'Capital Spending'!G$10*Reserve!$DW$1</f>
        <v>0</v>
      </c>
      <c r="ED99" s="58">
        <f>-SUM('Gross Plant'!$AH99:$AM99)/SUM('Gross Plant'!$AH$108:$AM$108)*'Capital Spending'!H$10*Reserve!$DW$1</f>
        <v>0</v>
      </c>
      <c r="EE99" s="58">
        <f>-SUM('Gross Plant'!$AH99:$AM99)/SUM('Gross Plant'!$AH$108:$AM$108)*'Capital Spending'!I$10*Reserve!$DW$1</f>
        <v>0</v>
      </c>
      <c r="EF99" s="58">
        <f>-SUM('Gross Plant'!$AH99:$AM99)/SUM('Gross Plant'!$AH$108:$AM$108)*'Capital Spending'!J$10*Reserve!$DW$1</f>
        <v>0</v>
      </c>
      <c r="EG99" s="58">
        <f>-SUM('Gross Plant'!$AH99:$AM99)/SUM('Gross Plant'!$AH$108:$AM$108)*'Capital Spending'!K$10*Reserve!$DW$1</f>
        <v>0</v>
      </c>
      <c r="EH99" s="58">
        <f>-SUM('Gross Plant'!$AH99:$AM99)/SUM('Gross Plant'!$AH$108:$AM$108)*'Capital Spending'!L$10*Reserve!$DW$1</f>
        <v>0</v>
      </c>
      <c r="EI99" s="58">
        <f>-SUM('Gross Plant'!$AH99:$AM99)/SUM('Gross Plant'!$AH$108:$AM$108)*'Capital Spending'!M$10*Reserve!$DW$1</f>
        <v>0</v>
      </c>
      <c r="EJ99" s="58">
        <f>-SUM('Gross Plant'!$AH99:$AM99)/SUM('Gross Plant'!$AH$108:$AM$108)*'Capital Spending'!N$10*Reserve!$DW$1</f>
        <v>0</v>
      </c>
      <c r="EK99" s="58">
        <f>-SUM('Gross Plant'!$AH99:$AM99)/SUM('Gross Plant'!$AH$108:$AM$108)*'Capital Spending'!O$10*Reserve!$DW$1</f>
        <v>0</v>
      </c>
      <c r="EL99" s="58">
        <f>-SUM('Gross Plant'!$AH99:$AM99)/SUM('Gross Plant'!$AH$108:$AM$108)*'Capital Spending'!P$10*Reserve!$DW$1</f>
        <v>0</v>
      </c>
      <c r="EM99" s="58">
        <f>-SUM('Gross Plant'!$AH99:$AM99)/SUM('Gross Plant'!$AH$108:$AM$108)*'Capital Spending'!Q$10*Reserve!$DW$1</f>
        <v>0</v>
      </c>
      <c r="EN99" s="58">
        <f>-SUM('Gross Plant'!$AH99:$AM99)/SUM('Gross Plant'!$AH$108:$AM$108)*'Capital Spending'!R$10*Reserve!$DW$1</f>
        <v>0</v>
      </c>
      <c r="EO99" s="58">
        <f>-SUM('Gross Plant'!$AH99:$AM99)/SUM('Gross Plant'!$AH$108:$AM$108)*'Capital Spending'!S$10*Reserve!$DW$1</f>
        <v>0</v>
      </c>
      <c r="EP99" s="58">
        <f>-SUM('Gross Plant'!$AH99:$AM99)/SUM('Gross Plant'!$AH$108:$AM$108)*'Capital Spending'!T$10*Reserve!$DW$1</f>
        <v>0</v>
      </c>
      <c r="EQ99" s="58">
        <f>-SUM('Gross Plant'!$AH99:$AM99)/SUM('Gross Plant'!$AH$108:$AM$108)*'Capital Spending'!U$10*Reserve!$DW$1</f>
        <v>0</v>
      </c>
    </row>
    <row r="100" spans="1:147">
      <c r="A100" s="49">
        <v>39900</v>
      </c>
      <c r="B100" s="32" t="s">
        <v>32</v>
      </c>
      <c r="C100" s="51">
        <f t="shared" si="141"/>
        <v>0</v>
      </c>
      <c r="D100" s="51">
        <f t="shared" si="142"/>
        <v>0</v>
      </c>
      <c r="E100" s="70">
        <v>0</v>
      </c>
      <c r="F100" s="43">
        <f t="shared" si="143"/>
        <v>0</v>
      </c>
      <c r="G100" s="43">
        <f t="shared" si="144"/>
        <v>0</v>
      </c>
      <c r="H100" s="43">
        <f t="shared" si="145"/>
        <v>0</v>
      </c>
      <c r="I100" s="43">
        <f t="shared" si="146"/>
        <v>0</v>
      </c>
      <c r="J100" s="43">
        <f t="shared" si="147"/>
        <v>0</v>
      </c>
      <c r="K100" s="41">
        <f t="shared" si="148"/>
        <v>0</v>
      </c>
      <c r="L100" s="41">
        <f t="shared" si="149"/>
        <v>0</v>
      </c>
      <c r="M100" s="41">
        <f t="shared" si="150"/>
        <v>0</v>
      </c>
      <c r="N100" s="41">
        <f t="shared" si="151"/>
        <v>0</v>
      </c>
      <c r="O100" s="41">
        <f t="shared" si="152"/>
        <v>0</v>
      </c>
      <c r="P100" s="41">
        <f t="shared" si="153"/>
        <v>0</v>
      </c>
      <c r="Q100" s="41">
        <f t="shared" si="154"/>
        <v>0</v>
      </c>
      <c r="R100" s="41">
        <f t="shared" si="155"/>
        <v>0</v>
      </c>
      <c r="S100" s="41">
        <f t="shared" si="156"/>
        <v>0</v>
      </c>
      <c r="T100" s="41">
        <f t="shared" si="157"/>
        <v>0</v>
      </c>
      <c r="U100" s="41">
        <f t="shared" si="158"/>
        <v>0</v>
      </c>
      <c r="V100" s="41">
        <f t="shared" si="159"/>
        <v>0</v>
      </c>
      <c r="W100" s="41">
        <f t="shared" si="160"/>
        <v>0</v>
      </c>
      <c r="X100" s="41">
        <f t="shared" si="161"/>
        <v>0</v>
      </c>
      <c r="Y100" s="41">
        <f t="shared" si="162"/>
        <v>0</v>
      </c>
      <c r="Z100" s="41">
        <f t="shared" si="163"/>
        <v>0</v>
      </c>
      <c r="AA100" s="41">
        <f t="shared" si="164"/>
        <v>0</v>
      </c>
      <c r="AB100" s="41">
        <f t="shared" si="165"/>
        <v>0</v>
      </c>
      <c r="AC100" s="41">
        <f t="shared" si="166"/>
        <v>0</v>
      </c>
      <c r="AD100" s="41">
        <f t="shared" si="167"/>
        <v>0</v>
      </c>
      <c r="AE100" s="41">
        <f t="shared" si="168"/>
        <v>0</v>
      </c>
      <c r="AF100" s="41">
        <f t="shared" si="169"/>
        <v>0</v>
      </c>
      <c r="AG100" s="23">
        <f t="shared" si="170"/>
        <v>0</v>
      </c>
      <c r="AH100" s="80">
        <f>'[25]KY Depreciation Rates_03-2'!$G159</f>
        <v>0.1</v>
      </c>
      <c r="AI100" s="80">
        <f>'[25]KY Depreciation Rates_03-2'!$G159</f>
        <v>0.1</v>
      </c>
      <c r="AJ100" s="64">
        <f>0</f>
        <v>0</v>
      </c>
      <c r="AK100" s="64">
        <f>0</f>
        <v>0</v>
      </c>
      <c r="AL100" s="64">
        <f>0</f>
        <v>0</v>
      </c>
      <c r="AM100" s="64">
        <f>0</f>
        <v>0</v>
      </c>
      <c r="AN100" s="64">
        <f>0</f>
        <v>0</v>
      </c>
      <c r="AO100" s="64">
        <f>0</f>
        <v>0</v>
      </c>
      <c r="AP100" s="64">
        <f>IF('Net Plant'!I100&gt;0,'Gross Plant'!K100*$AH100/12,0)</f>
        <v>0</v>
      </c>
      <c r="AQ100" s="64">
        <f>IF('Net Plant'!J100&gt;0,'Gross Plant'!L100*$AH100/12,0)</f>
        <v>0</v>
      </c>
      <c r="AR100" s="64">
        <f>IF('Net Plant'!K100&gt;0,'Gross Plant'!M100*$AH100/12,0)</f>
        <v>0</v>
      </c>
      <c r="AS100" s="64">
        <f>IF('Net Plant'!L100&gt;0,'Gross Plant'!N100*$AH100/12,0)</f>
        <v>0</v>
      </c>
      <c r="AT100" s="64">
        <f>IF('Net Plant'!M100&gt;0,'Gross Plant'!O100*$AH100/12,0)</f>
        <v>0</v>
      </c>
      <c r="AU100" s="64">
        <f>IF('Net Plant'!N100&gt;0,'Gross Plant'!P100*$AH100/12,0)</f>
        <v>0</v>
      </c>
      <c r="AV100" s="64">
        <f>IF('Net Plant'!O100&gt;0,'Gross Plant'!Q100*$AH100/12,0)</f>
        <v>0</v>
      </c>
      <c r="AW100" s="64">
        <f>IF('Net Plant'!P100&gt;0,'Gross Plant'!R100*$AH100/12,0)</f>
        <v>0</v>
      </c>
      <c r="AX100" s="64">
        <f>IF('Net Plant'!Q100&gt;0,'Gross Plant'!S100*$AH100/12,0)</f>
        <v>0</v>
      </c>
      <c r="AY100" s="41">
        <f>IF('Net Plant'!R100&gt;0,'Gross Plant'!U100*$AI100/12,0)</f>
        <v>0</v>
      </c>
      <c r="AZ100" s="41">
        <f>IF('Net Plant'!S100&gt;0,'Gross Plant'!V100*$AI100/12,0)</f>
        <v>0</v>
      </c>
      <c r="BA100" s="41">
        <f>IF('Net Plant'!T100&gt;0,'Gross Plant'!W100*$AI100/12,0)</f>
        <v>0</v>
      </c>
      <c r="BB100" s="41">
        <f>IF('Net Plant'!U100&gt;0,'Gross Plant'!X100*$AI100/12,0)</f>
        <v>0</v>
      </c>
      <c r="BC100" s="41">
        <f>IF('Net Plant'!V100&gt;0,'Gross Plant'!Y100*$AI100/12,0)</f>
        <v>0</v>
      </c>
      <c r="BD100" s="41">
        <f>IF('Net Plant'!W100&gt;0,'Gross Plant'!Z100*$AI100/12,0)</f>
        <v>0</v>
      </c>
      <c r="BE100" s="41">
        <f>IF('Net Plant'!X100&gt;0,'Gross Plant'!AA100*$AI100/12,0)</f>
        <v>0</v>
      </c>
      <c r="BF100" s="41">
        <f>IF('Net Plant'!Y100&gt;0,'Gross Plant'!AB100*$AI100/12,0)</f>
        <v>0</v>
      </c>
      <c r="BG100" s="41">
        <f>IF('Net Plant'!Z100&gt;0,'Gross Plant'!AC100*$AI100/12,0)</f>
        <v>0</v>
      </c>
      <c r="BH100" s="41">
        <f>IF('Net Plant'!AA100&gt;0,'Gross Plant'!AD100*$AI100/12,0)</f>
        <v>0</v>
      </c>
      <c r="BI100" s="41">
        <f>IF('Net Plant'!AB100&gt;0,'Gross Plant'!AE100*$AI100/12,0)</f>
        <v>0</v>
      </c>
      <c r="BJ100" s="41">
        <f>IF('Net Plant'!AC100&gt;0,'Gross Plant'!AF100*$AI100/12,0)</f>
        <v>0</v>
      </c>
      <c r="BK100" s="23">
        <f t="shared" si="201"/>
        <v>0</v>
      </c>
      <c r="BL100" s="41"/>
      <c r="BM100" s="64">
        <f>0</f>
        <v>0</v>
      </c>
      <c r="BN100" s="64">
        <f>0</f>
        <v>0</v>
      </c>
      <c r="BO100" s="64">
        <f>0</f>
        <v>0</v>
      </c>
      <c r="BP100" s="64">
        <f>0</f>
        <v>0</v>
      </c>
      <c r="BQ100" s="64">
        <f>0</f>
        <v>0</v>
      </c>
      <c r="BR100" s="64">
        <f>0</f>
        <v>0</v>
      </c>
      <c r="BS100" s="31">
        <f>'Gross Plant'!BQ100</f>
        <v>0</v>
      </c>
      <c r="BT100" s="41">
        <f>'Gross Plant'!BR100</f>
        <v>0</v>
      </c>
      <c r="BU100" s="41">
        <f>'Gross Plant'!BS100</f>
        <v>0</v>
      </c>
      <c r="BV100" s="41">
        <f>'Gross Plant'!BT100</f>
        <v>0</v>
      </c>
      <c r="BW100" s="41">
        <f>'Gross Plant'!BU100</f>
        <v>0</v>
      </c>
      <c r="BX100" s="41">
        <f>'Gross Plant'!BV100</f>
        <v>0</v>
      </c>
      <c r="BY100" s="41">
        <f>'Gross Plant'!BW100</f>
        <v>0</v>
      </c>
      <c r="BZ100" s="41">
        <f>'Gross Plant'!BX100</f>
        <v>0</v>
      </c>
      <c r="CA100" s="41">
        <f>'Gross Plant'!BY100</f>
        <v>0</v>
      </c>
      <c r="CB100" s="41">
        <f>'Gross Plant'!BZ100</f>
        <v>0</v>
      </c>
      <c r="CC100" s="41">
        <f>'Gross Plant'!CA100</f>
        <v>0</v>
      </c>
      <c r="CD100" s="41">
        <f>'Gross Plant'!CB100</f>
        <v>0</v>
      </c>
      <c r="CE100" s="41">
        <f>'Gross Plant'!CC100</f>
        <v>0</v>
      </c>
      <c r="CF100" s="41">
        <f>'Gross Plant'!CD100</f>
        <v>0</v>
      </c>
      <c r="CG100" s="41">
        <f>'Gross Plant'!CE100</f>
        <v>0</v>
      </c>
      <c r="CH100" s="41">
        <f>'Gross Plant'!CF100</f>
        <v>0</v>
      </c>
      <c r="CI100" s="41">
        <f>'Gross Plant'!CG100</f>
        <v>0</v>
      </c>
      <c r="CJ100" s="41">
        <f>'Gross Plant'!CH100</f>
        <v>0</v>
      </c>
      <c r="CK100" s="41">
        <f>'Gross Plant'!CI100</f>
        <v>0</v>
      </c>
      <c r="CL100" s="41">
        <f>'Gross Plant'!CJ100</f>
        <v>0</v>
      </c>
      <c r="CM100" s="41">
        <f>'Gross Plant'!CK100</f>
        <v>0</v>
      </c>
      <c r="CN100" s="41"/>
      <c r="CO100" s="64">
        <f>0</f>
        <v>0</v>
      </c>
      <c r="CP100" s="64">
        <f>0</f>
        <v>0</v>
      </c>
      <c r="CQ100" s="64">
        <f>0</f>
        <v>0</v>
      </c>
      <c r="CR100" s="64">
        <f>0</f>
        <v>0</v>
      </c>
      <c r="CS100" s="64">
        <f>0</f>
        <v>0</v>
      </c>
      <c r="CT100" s="64">
        <f>0</f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0</v>
      </c>
      <c r="DO100" s="41">
        <v>0</v>
      </c>
      <c r="DP100" s="41"/>
      <c r="DQ100" s="108">
        <f>[20]COR!O136</f>
        <v>0</v>
      </c>
      <c r="DR100" s="108">
        <f>[20]COR!P136</f>
        <v>0</v>
      </c>
      <c r="DS100" s="108">
        <f>[20]COR!Q136</f>
        <v>0</v>
      </c>
      <c r="DT100" s="108">
        <f>[20]COR!R136</f>
        <v>0</v>
      </c>
      <c r="DU100" s="108">
        <f>[20]COR!S136</f>
        <v>0</v>
      </c>
      <c r="DV100" s="108">
        <f>[20]COR!T136</f>
        <v>0</v>
      </c>
      <c r="DW100" s="58">
        <f>SUM('Gross Plant'!$AH100:$AM100)/SUM('Gross Plant'!$AH$108:$AM$108)*DW$108</f>
        <v>0</v>
      </c>
      <c r="DX100" s="58">
        <f>SUM('Gross Plant'!$AH100:$AM100)/SUM('Gross Plant'!$AH$108:$AM$108)*DX$108</f>
        <v>0</v>
      </c>
      <c r="DY100" s="58">
        <f>SUM('Gross Plant'!$AH100:$AM100)/SUM('Gross Plant'!$AH$108:$AM$108)*DY$108</f>
        <v>0</v>
      </c>
      <c r="DZ100" s="58">
        <f>-SUM('Gross Plant'!$AH100:$AM100)/SUM('Gross Plant'!$AH$108:$AM$108)*'Capital Spending'!D$10*Reserve!$DW$1</f>
        <v>0</v>
      </c>
      <c r="EA100" s="58">
        <f>-SUM('Gross Plant'!$AH100:$AM100)/SUM('Gross Plant'!$AH$108:$AM$108)*'Capital Spending'!E$10*Reserve!$DW$1</f>
        <v>0</v>
      </c>
      <c r="EB100" s="58">
        <f>-SUM('Gross Plant'!$AH100:$AM100)/SUM('Gross Plant'!$AH$108:$AM$108)*'Capital Spending'!F$10*Reserve!$DW$1</f>
        <v>0</v>
      </c>
      <c r="EC100" s="58">
        <f>-SUM('Gross Plant'!$AH100:$AM100)/SUM('Gross Plant'!$AH$108:$AM$108)*'Capital Spending'!G$10*Reserve!$DW$1</f>
        <v>0</v>
      </c>
      <c r="ED100" s="58">
        <f>-SUM('Gross Plant'!$AH100:$AM100)/SUM('Gross Plant'!$AH$108:$AM$108)*'Capital Spending'!H$10*Reserve!$DW$1</f>
        <v>0</v>
      </c>
      <c r="EE100" s="58">
        <f>-SUM('Gross Plant'!$AH100:$AM100)/SUM('Gross Plant'!$AH$108:$AM$108)*'Capital Spending'!I$10*Reserve!$DW$1</f>
        <v>0</v>
      </c>
      <c r="EF100" s="58">
        <f>-SUM('Gross Plant'!$AH100:$AM100)/SUM('Gross Plant'!$AH$108:$AM$108)*'Capital Spending'!J$10*Reserve!$DW$1</f>
        <v>0</v>
      </c>
      <c r="EG100" s="58">
        <f>-SUM('Gross Plant'!$AH100:$AM100)/SUM('Gross Plant'!$AH$108:$AM$108)*'Capital Spending'!K$10*Reserve!$DW$1</f>
        <v>0</v>
      </c>
      <c r="EH100" s="58">
        <f>-SUM('Gross Plant'!$AH100:$AM100)/SUM('Gross Plant'!$AH$108:$AM$108)*'Capital Spending'!L$10*Reserve!$DW$1</f>
        <v>0</v>
      </c>
      <c r="EI100" s="58">
        <f>-SUM('Gross Plant'!$AH100:$AM100)/SUM('Gross Plant'!$AH$108:$AM$108)*'Capital Spending'!M$10*Reserve!$DW$1</f>
        <v>0</v>
      </c>
      <c r="EJ100" s="58">
        <f>-SUM('Gross Plant'!$AH100:$AM100)/SUM('Gross Plant'!$AH$108:$AM$108)*'Capital Spending'!N$10*Reserve!$DW$1</f>
        <v>0</v>
      </c>
      <c r="EK100" s="58">
        <f>-SUM('Gross Plant'!$AH100:$AM100)/SUM('Gross Plant'!$AH$108:$AM$108)*'Capital Spending'!O$10*Reserve!$DW$1</f>
        <v>0</v>
      </c>
      <c r="EL100" s="58">
        <f>-SUM('Gross Plant'!$AH100:$AM100)/SUM('Gross Plant'!$AH$108:$AM$108)*'Capital Spending'!P$10*Reserve!$DW$1</f>
        <v>0</v>
      </c>
      <c r="EM100" s="58">
        <f>-SUM('Gross Plant'!$AH100:$AM100)/SUM('Gross Plant'!$AH$108:$AM$108)*'Capital Spending'!Q$10*Reserve!$DW$1</f>
        <v>0</v>
      </c>
      <c r="EN100" s="58">
        <f>-SUM('Gross Plant'!$AH100:$AM100)/SUM('Gross Plant'!$AH$108:$AM$108)*'Capital Spending'!R$10*Reserve!$DW$1</f>
        <v>0</v>
      </c>
      <c r="EO100" s="58">
        <f>-SUM('Gross Plant'!$AH100:$AM100)/SUM('Gross Plant'!$AH$108:$AM$108)*'Capital Spending'!S$10*Reserve!$DW$1</f>
        <v>0</v>
      </c>
      <c r="EP100" s="58">
        <f>-SUM('Gross Plant'!$AH100:$AM100)/SUM('Gross Plant'!$AH$108:$AM$108)*'Capital Spending'!T$10*Reserve!$DW$1</f>
        <v>0</v>
      </c>
      <c r="EQ100" s="58">
        <f>-SUM('Gross Plant'!$AH100:$AM100)/SUM('Gross Plant'!$AH$108:$AM$108)*'Capital Spending'!U$10*Reserve!$DW$1</f>
        <v>0</v>
      </c>
    </row>
    <row r="101" spans="1:147">
      <c r="A101" s="49">
        <v>39901</v>
      </c>
      <c r="B101" s="32" t="s">
        <v>21</v>
      </c>
      <c r="C101" s="51">
        <f t="shared" si="141"/>
        <v>-34825.123846153838</v>
      </c>
      <c r="D101" s="51">
        <f t="shared" si="142"/>
        <v>-34804.349999999991</v>
      </c>
      <c r="E101" s="70">
        <f>'[20]Reserve End Balances'!N136</f>
        <v>-34881.51</v>
      </c>
      <c r="F101" s="43">
        <f t="shared" si="143"/>
        <v>-34868.65</v>
      </c>
      <c r="G101" s="43">
        <f t="shared" si="144"/>
        <v>-34855.79</v>
      </c>
      <c r="H101" s="43">
        <f t="shared" si="145"/>
        <v>-34842.93</v>
      </c>
      <c r="I101" s="43">
        <f t="shared" si="146"/>
        <v>-34830.07</v>
      </c>
      <c r="J101" s="43">
        <f t="shared" si="147"/>
        <v>-34817.21</v>
      </c>
      <c r="K101" s="41">
        <f t="shared" si="148"/>
        <v>-34804.35</v>
      </c>
      <c r="L101" s="41">
        <f t="shared" si="149"/>
        <v>-34804.35</v>
      </c>
      <c r="M101" s="41">
        <f t="shared" si="150"/>
        <v>-34804.35</v>
      </c>
      <c r="N101" s="41">
        <f t="shared" si="151"/>
        <v>-34804.35</v>
      </c>
      <c r="O101" s="41">
        <f t="shared" si="152"/>
        <v>-34804.35</v>
      </c>
      <c r="P101" s="41">
        <f t="shared" si="153"/>
        <v>-34804.35</v>
      </c>
      <c r="Q101" s="41">
        <f t="shared" si="154"/>
        <v>-34804.35</v>
      </c>
      <c r="R101" s="41">
        <f t="shared" si="155"/>
        <v>-34804.35</v>
      </c>
      <c r="S101" s="41">
        <f t="shared" si="156"/>
        <v>-34804.35</v>
      </c>
      <c r="T101" s="41">
        <f t="shared" si="157"/>
        <v>-34804.35</v>
      </c>
      <c r="U101" s="41">
        <f t="shared" si="158"/>
        <v>-34804.35</v>
      </c>
      <c r="V101" s="41">
        <f t="shared" si="159"/>
        <v>-34804.35</v>
      </c>
      <c r="W101" s="41">
        <f t="shared" si="160"/>
        <v>-34804.35</v>
      </c>
      <c r="X101" s="41">
        <f t="shared" si="161"/>
        <v>-34804.35</v>
      </c>
      <c r="Y101" s="41">
        <f t="shared" si="162"/>
        <v>-34804.35</v>
      </c>
      <c r="Z101" s="41">
        <f t="shared" si="163"/>
        <v>-34804.35</v>
      </c>
      <c r="AA101" s="41">
        <f t="shared" si="164"/>
        <v>-34804.35</v>
      </c>
      <c r="AB101" s="41">
        <f t="shared" si="165"/>
        <v>-34804.35</v>
      </c>
      <c r="AC101" s="41">
        <f t="shared" si="166"/>
        <v>-34804.35</v>
      </c>
      <c r="AD101" s="41">
        <f t="shared" si="167"/>
        <v>-34804.35</v>
      </c>
      <c r="AE101" s="41">
        <f t="shared" si="168"/>
        <v>-34804.35</v>
      </c>
      <c r="AF101" s="41">
        <f t="shared" si="169"/>
        <v>-34804.35</v>
      </c>
      <c r="AG101" s="23">
        <f t="shared" si="170"/>
        <v>-34804</v>
      </c>
      <c r="AH101" s="80">
        <f>'[25]KY Depreciation Rates_03-2'!$G160</f>
        <v>6.3E-2</v>
      </c>
      <c r="AI101" s="80">
        <f>'[25]KY Depreciation Rates_03-2'!$G160</f>
        <v>6.3E-2</v>
      </c>
      <c r="AJ101" s="64">
        <f>'[20]Additions (Asset and Reserve)'!Z136</f>
        <v>12.86</v>
      </c>
      <c r="AK101" s="64">
        <f>'[20]Additions (Asset and Reserve)'!AA136</f>
        <v>12.86</v>
      </c>
      <c r="AL101" s="64">
        <f>'[20]Additions (Asset and Reserve)'!AB136</f>
        <v>12.86</v>
      </c>
      <c r="AM101" s="64">
        <f>'[20]Additions (Asset and Reserve)'!AC136</f>
        <v>12.86</v>
      </c>
      <c r="AN101" s="64">
        <f>'[20]Additions (Asset and Reserve)'!AD136</f>
        <v>12.86</v>
      </c>
      <c r="AO101" s="64">
        <f>'[20]Additions (Asset and Reserve)'!AE136</f>
        <v>12.86</v>
      </c>
      <c r="AP101" s="64">
        <f>IF('Net Plant'!I101&gt;0,'Gross Plant'!K101*$AH101/12,0)</f>
        <v>0</v>
      </c>
      <c r="AQ101" s="64">
        <f>IF('Net Plant'!J101&gt;0,'Gross Plant'!L101*$AH101/12,0)</f>
        <v>0</v>
      </c>
      <c r="AR101" s="64">
        <f>IF('Net Plant'!K101&gt;0,'Gross Plant'!M101*$AH101/12,0)</f>
        <v>0</v>
      </c>
      <c r="AS101" s="64">
        <f>IF('Net Plant'!L101&gt;0,'Gross Plant'!N101*$AH101/12,0)</f>
        <v>0</v>
      </c>
      <c r="AT101" s="64">
        <f>IF('Net Plant'!M101&gt;0,'Gross Plant'!O101*$AH101/12,0)</f>
        <v>0</v>
      </c>
      <c r="AU101" s="64">
        <f>IF('Net Plant'!N101&gt;0,'Gross Plant'!P101*$AH101/12,0)</f>
        <v>0</v>
      </c>
      <c r="AV101" s="64">
        <f>IF('Net Plant'!O101&gt;0,'Gross Plant'!Q101*$AH101/12,0)</f>
        <v>0</v>
      </c>
      <c r="AW101" s="64">
        <f>IF('Net Plant'!P101&gt;0,'Gross Plant'!R101*$AH101/12,0)</f>
        <v>0</v>
      </c>
      <c r="AX101" s="64">
        <f>IF('Net Plant'!Q101&gt;0,'Gross Plant'!S101*$AH101/12,0)</f>
        <v>0</v>
      </c>
      <c r="AY101" s="41">
        <f>IF('Net Plant'!R101&gt;0,'Gross Plant'!U101*$AI101/12,0)</f>
        <v>0</v>
      </c>
      <c r="AZ101" s="41">
        <f>IF('Net Plant'!S101&gt;0,'Gross Plant'!V101*$AI101/12,0)</f>
        <v>0</v>
      </c>
      <c r="BA101" s="41">
        <f>IF('Net Plant'!T101&gt;0,'Gross Plant'!W101*$AI101/12,0)</f>
        <v>0</v>
      </c>
      <c r="BB101" s="41">
        <f>IF('Net Plant'!U101&gt;0,'Gross Plant'!X101*$AI101/12,0)</f>
        <v>0</v>
      </c>
      <c r="BC101" s="41">
        <f>IF('Net Plant'!V101&gt;0,'Gross Plant'!Y101*$AI101/12,0)</f>
        <v>0</v>
      </c>
      <c r="BD101" s="41">
        <f>IF('Net Plant'!W101&gt;0,'Gross Plant'!Z101*$AI101/12,0)</f>
        <v>0</v>
      </c>
      <c r="BE101" s="41">
        <f>IF('Net Plant'!X101&gt;0,'Gross Plant'!AA101*$AI101/12,0)</f>
        <v>0</v>
      </c>
      <c r="BF101" s="41">
        <f>IF('Net Plant'!Y101&gt;0,'Gross Plant'!AB101*$AI101/12,0)</f>
        <v>0</v>
      </c>
      <c r="BG101" s="41">
        <f>IF('Net Plant'!Z101&gt;0,'Gross Plant'!AC101*$AI101/12,0)</f>
        <v>0</v>
      </c>
      <c r="BH101" s="41">
        <f>IF('Net Plant'!AA101&gt;0,'Gross Plant'!AD101*$AI101/12,0)</f>
        <v>0</v>
      </c>
      <c r="BI101" s="41">
        <f>IF('Net Plant'!AB101&gt;0,'Gross Plant'!AE101*$AI101/12,0)</f>
        <v>0</v>
      </c>
      <c r="BJ101" s="41">
        <f>IF('Net Plant'!AC101&gt;0,'Gross Plant'!AF101*$AI101/12,0)</f>
        <v>0</v>
      </c>
      <c r="BK101" s="23">
        <f t="shared" si="201"/>
        <v>0</v>
      </c>
      <c r="BL101" s="41"/>
      <c r="BM101" s="64">
        <f>'[20]Retires (Asset and Reserve)'!X136</f>
        <v>0</v>
      </c>
      <c r="BN101" s="64">
        <f>'[20]Retires (Asset and Reserve)'!Y136</f>
        <v>0</v>
      </c>
      <c r="BO101" s="64">
        <f>'[20]Retires (Asset and Reserve)'!Z136</f>
        <v>0</v>
      </c>
      <c r="BP101" s="64">
        <f>'[20]Retires (Asset and Reserve)'!AA136</f>
        <v>0</v>
      </c>
      <c r="BQ101" s="64">
        <f>'[20]Retires (Asset and Reserve)'!AB136</f>
        <v>0</v>
      </c>
      <c r="BR101" s="64">
        <f>'[20]Retires (Asset and Reserve)'!AC136</f>
        <v>0</v>
      </c>
      <c r="BS101" s="31">
        <f>'Gross Plant'!BQ101</f>
        <v>0</v>
      </c>
      <c r="BT101" s="41">
        <f>'Gross Plant'!BR101</f>
        <v>0</v>
      </c>
      <c r="BU101" s="41">
        <f>'Gross Plant'!BS101</f>
        <v>0</v>
      </c>
      <c r="BV101" s="41">
        <f>'Gross Plant'!BT101</f>
        <v>0</v>
      </c>
      <c r="BW101" s="41">
        <f>'Gross Plant'!BU101</f>
        <v>0</v>
      </c>
      <c r="BX101" s="41">
        <f>'Gross Plant'!BV101</f>
        <v>0</v>
      </c>
      <c r="BY101" s="41">
        <f>'Gross Plant'!BW101</f>
        <v>0</v>
      </c>
      <c r="BZ101" s="41">
        <f>'Gross Plant'!BX101</f>
        <v>0</v>
      </c>
      <c r="CA101" s="41">
        <f>'Gross Plant'!BY101</f>
        <v>0</v>
      </c>
      <c r="CB101" s="41">
        <f>'Gross Plant'!BZ101</f>
        <v>0</v>
      </c>
      <c r="CC101" s="41">
        <f>'Gross Plant'!CA101</f>
        <v>0</v>
      </c>
      <c r="CD101" s="41">
        <f>'Gross Plant'!CB101</f>
        <v>0</v>
      </c>
      <c r="CE101" s="41">
        <f>'Gross Plant'!CC101</f>
        <v>0</v>
      </c>
      <c r="CF101" s="41">
        <f>'Gross Plant'!CD101</f>
        <v>0</v>
      </c>
      <c r="CG101" s="41">
        <f>'Gross Plant'!CE101</f>
        <v>0</v>
      </c>
      <c r="CH101" s="41">
        <f>'Gross Plant'!CF101</f>
        <v>0</v>
      </c>
      <c r="CI101" s="41">
        <f>'Gross Plant'!CG101</f>
        <v>0</v>
      </c>
      <c r="CJ101" s="41">
        <f>'Gross Plant'!CH101</f>
        <v>0</v>
      </c>
      <c r="CK101" s="41">
        <f>'Gross Plant'!CI101</f>
        <v>0</v>
      </c>
      <c r="CL101" s="41">
        <f>'Gross Plant'!CJ101</f>
        <v>0</v>
      </c>
      <c r="CM101" s="41">
        <f>'Gross Plant'!CK101</f>
        <v>0</v>
      </c>
      <c r="CN101" s="41"/>
      <c r="CO101" s="64">
        <f>'[20]Transfers (Asset and Reserve)'!Z136</f>
        <v>0</v>
      </c>
      <c r="CP101" s="64">
        <f>'[20]Transfers (Asset and Reserve)'!AA136</f>
        <v>0</v>
      </c>
      <c r="CQ101" s="64">
        <f>'[20]Transfers (Asset and Reserve)'!AB136</f>
        <v>0</v>
      </c>
      <c r="CR101" s="64">
        <f>'[20]Transfers (Asset and Reserve)'!AC136</f>
        <v>0</v>
      </c>
      <c r="CS101" s="64">
        <f>'[20]Transfers (Asset and Reserve)'!AD136</f>
        <v>0</v>
      </c>
      <c r="CT101" s="64">
        <f>'[20]Transfers (Asset and Reserve)'!AE136</f>
        <v>0</v>
      </c>
      <c r="CU101" s="31">
        <v>0</v>
      </c>
      <c r="CV101" s="31">
        <v>0</v>
      </c>
      <c r="CW101" s="31">
        <v>0</v>
      </c>
      <c r="CX101" s="31">
        <v>0</v>
      </c>
      <c r="CY101" s="31">
        <v>0</v>
      </c>
      <c r="CZ101" s="31">
        <v>0</v>
      </c>
      <c r="DA101" s="31">
        <v>0</v>
      </c>
      <c r="DB101" s="31">
        <v>0</v>
      </c>
      <c r="DC101" s="31">
        <v>0</v>
      </c>
      <c r="DD101" s="31">
        <v>0</v>
      </c>
      <c r="DE101" s="41">
        <v>0</v>
      </c>
      <c r="DF101" s="41">
        <v>0</v>
      </c>
      <c r="DG101" s="41">
        <v>0</v>
      </c>
      <c r="DH101" s="41">
        <v>0</v>
      </c>
      <c r="DI101" s="41">
        <v>0</v>
      </c>
      <c r="DJ101" s="41">
        <v>0</v>
      </c>
      <c r="DK101" s="41">
        <v>0</v>
      </c>
      <c r="DL101" s="41">
        <v>0</v>
      </c>
      <c r="DM101" s="41">
        <v>0</v>
      </c>
      <c r="DN101" s="41">
        <v>0</v>
      </c>
      <c r="DO101" s="41">
        <v>0</v>
      </c>
      <c r="DP101" s="41"/>
      <c r="DQ101" s="108">
        <f>[20]COR!O137</f>
        <v>0</v>
      </c>
      <c r="DR101" s="108">
        <f>[20]COR!P137</f>
        <v>0</v>
      </c>
      <c r="DS101" s="108">
        <f>[20]COR!Q137</f>
        <v>0</v>
      </c>
      <c r="DT101" s="108">
        <f>[20]COR!R137</f>
        <v>0</v>
      </c>
      <c r="DU101" s="108">
        <f>[20]COR!S137</f>
        <v>0</v>
      </c>
      <c r="DV101" s="108">
        <f>[20]COR!T137</f>
        <v>0</v>
      </c>
      <c r="DW101" s="58">
        <f>SUM('Gross Plant'!$AH101:$AM101)/SUM('Gross Plant'!$AH$108:$AM$108)*DW$108</f>
        <v>0</v>
      </c>
      <c r="DX101" s="58">
        <f>SUM('Gross Plant'!$AH101:$AM101)/SUM('Gross Plant'!$AH$108:$AM$108)*DX$108</f>
        <v>0</v>
      </c>
      <c r="DY101" s="58">
        <f>SUM('Gross Plant'!$AH101:$AM101)/SUM('Gross Plant'!$AH$108:$AM$108)*DY$108</f>
        <v>0</v>
      </c>
      <c r="DZ101" s="58">
        <f>-SUM('Gross Plant'!$AH101:$AM101)/SUM('Gross Plant'!$AH$108:$AM$108)*'Capital Spending'!D$10*Reserve!$DW$1</f>
        <v>0</v>
      </c>
      <c r="EA101" s="58">
        <f>-SUM('Gross Plant'!$AH101:$AM101)/SUM('Gross Plant'!$AH$108:$AM$108)*'Capital Spending'!E$10*Reserve!$DW$1</f>
        <v>0</v>
      </c>
      <c r="EB101" s="58">
        <f>-SUM('Gross Plant'!$AH101:$AM101)/SUM('Gross Plant'!$AH$108:$AM$108)*'Capital Spending'!F$10*Reserve!$DW$1</f>
        <v>0</v>
      </c>
      <c r="EC101" s="58">
        <f>-SUM('Gross Plant'!$AH101:$AM101)/SUM('Gross Plant'!$AH$108:$AM$108)*'Capital Spending'!G$10*Reserve!$DW$1</f>
        <v>0</v>
      </c>
      <c r="ED101" s="58">
        <f>-SUM('Gross Plant'!$AH101:$AM101)/SUM('Gross Plant'!$AH$108:$AM$108)*'Capital Spending'!H$10*Reserve!$DW$1</f>
        <v>0</v>
      </c>
      <c r="EE101" s="58">
        <f>-SUM('Gross Plant'!$AH101:$AM101)/SUM('Gross Plant'!$AH$108:$AM$108)*'Capital Spending'!I$10*Reserve!$DW$1</f>
        <v>0</v>
      </c>
      <c r="EF101" s="58">
        <f>-SUM('Gross Plant'!$AH101:$AM101)/SUM('Gross Plant'!$AH$108:$AM$108)*'Capital Spending'!J$10*Reserve!$DW$1</f>
        <v>0</v>
      </c>
      <c r="EG101" s="58">
        <f>-SUM('Gross Plant'!$AH101:$AM101)/SUM('Gross Plant'!$AH$108:$AM$108)*'Capital Spending'!K$10*Reserve!$DW$1</f>
        <v>0</v>
      </c>
      <c r="EH101" s="58">
        <f>-SUM('Gross Plant'!$AH101:$AM101)/SUM('Gross Plant'!$AH$108:$AM$108)*'Capital Spending'!L$10*Reserve!$DW$1</f>
        <v>0</v>
      </c>
      <c r="EI101" s="58">
        <f>-SUM('Gross Plant'!$AH101:$AM101)/SUM('Gross Plant'!$AH$108:$AM$108)*'Capital Spending'!M$10*Reserve!$DW$1</f>
        <v>0</v>
      </c>
      <c r="EJ101" s="58">
        <f>-SUM('Gross Plant'!$AH101:$AM101)/SUM('Gross Plant'!$AH$108:$AM$108)*'Capital Spending'!N$10*Reserve!$DW$1</f>
        <v>0</v>
      </c>
      <c r="EK101" s="58">
        <f>-SUM('Gross Plant'!$AH101:$AM101)/SUM('Gross Plant'!$AH$108:$AM$108)*'Capital Spending'!O$10*Reserve!$DW$1</f>
        <v>0</v>
      </c>
      <c r="EL101" s="58">
        <f>-SUM('Gross Plant'!$AH101:$AM101)/SUM('Gross Plant'!$AH$108:$AM$108)*'Capital Spending'!P$10*Reserve!$DW$1</f>
        <v>0</v>
      </c>
      <c r="EM101" s="58">
        <f>-SUM('Gross Plant'!$AH101:$AM101)/SUM('Gross Plant'!$AH$108:$AM$108)*'Capital Spending'!Q$10*Reserve!$DW$1</f>
        <v>0</v>
      </c>
      <c r="EN101" s="58">
        <f>-SUM('Gross Plant'!$AH101:$AM101)/SUM('Gross Plant'!$AH$108:$AM$108)*'Capital Spending'!R$10*Reserve!$DW$1</f>
        <v>0</v>
      </c>
      <c r="EO101" s="58">
        <f>-SUM('Gross Plant'!$AH101:$AM101)/SUM('Gross Plant'!$AH$108:$AM$108)*'Capital Spending'!S$10*Reserve!$DW$1</f>
        <v>0</v>
      </c>
      <c r="EP101" s="58">
        <f>-SUM('Gross Plant'!$AH101:$AM101)/SUM('Gross Plant'!$AH$108:$AM$108)*'Capital Spending'!T$10*Reserve!$DW$1</f>
        <v>0</v>
      </c>
      <c r="EQ101" s="58">
        <f>-SUM('Gross Plant'!$AH101:$AM101)/SUM('Gross Plant'!$AH$108:$AM$108)*'Capital Spending'!U$10*Reserve!$DW$1</f>
        <v>0</v>
      </c>
    </row>
    <row r="102" spans="1:147">
      <c r="A102" s="49">
        <v>39902</v>
      </c>
      <c r="B102" s="32" t="s">
        <v>22</v>
      </c>
      <c r="C102" s="51">
        <f t="shared" si="141"/>
        <v>0</v>
      </c>
      <c r="D102" s="51">
        <f t="shared" si="142"/>
        <v>0</v>
      </c>
      <c r="E102" s="70">
        <v>0</v>
      </c>
      <c r="F102" s="43">
        <f t="shared" si="143"/>
        <v>0</v>
      </c>
      <c r="G102" s="43">
        <f t="shared" si="144"/>
        <v>0</v>
      </c>
      <c r="H102" s="43">
        <f t="shared" si="145"/>
        <v>0</v>
      </c>
      <c r="I102" s="43">
        <f t="shared" si="146"/>
        <v>0</v>
      </c>
      <c r="J102" s="43">
        <f t="shared" si="147"/>
        <v>0</v>
      </c>
      <c r="K102" s="41">
        <f t="shared" si="148"/>
        <v>0</v>
      </c>
      <c r="L102" s="41">
        <f t="shared" si="149"/>
        <v>0</v>
      </c>
      <c r="M102" s="41">
        <f t="shared" si="150"/>
        <v>0</v>
      </c>
      <c r="N102" s="41">
        <f t="shared" si="151"/>
        <v>0</v>
      </c>
      <c r="O102" s="41">
        <f t="shared" si="152"/>
        <v>0</v>
      </c>
      <c r="P102" s="41">
        <f t="shared" si="153"/>
        <v>0</v>
      </c>
      <c r="Q102" s="41">
        <f t="shared" si="154"/>
        <v>0</v>
      </c>
      <c r="R102" s="41">
        <f t="shared" si="155"/>
        <v>0</v>
      </c>
      <c r="S102" s="41">
        <f t="shared" si="156"/>
        <v>0</v>
      </c>
      <c r="T102" s="41">
        <f t="shared" si="157"/>
        <v>0</v>
      </c>
      <c r="U102" s="41">
        <f t="shared" si="158"/>
        <v>0</v>
      </c>
      <c r="V102" s="41">
        <f t="shared" si="159"/>
        <v>0</v>
      </c>
      <c r="W102" s="41">
        <f t="shared" si="160"/>
        <v>0</v>
      </c>
      <c r="X102" s="41">
        <f t="shared" si="161"/>
        <v>0</v>
      </c>
      <c r="Y102" s="41">
        <f t="shared" si="162"/>
        <v>0</v>
      </c>
      <c r="Z102" s="41">
        <f t="shared" si="163"/>
        <v>0</v>
      </c>
      <c r="AA102" s="41">
        <f t="shared" si="164"/>
        <v>0</v>
      </c>
      <c r="AB102" s="41">
        <f t="shared" si="165"/>
        <v>0</v>
      </c>
      <c r="AC102" s="41">
        <f t="shared" si="166"/>
        <v>0</v>
      </c>
      <c r="AD102" s="41">
        <f t="shared" si="167"/>
        <v>0</v>
      </c>
      <c r="AE102" s="41">
        <f t="shared" si="168"/>
        <v>0</v>
      </c>
      <c r="AF102" s="41">
        <f t="shared" si="169"/>
        <v>0</v>
      </c>
      <c r="AG102" s="23">
        <f t="shared" si="170"/>
        <v>0</v>
      </c>
      <c r="AH102" s="80">
        <f>'[25]KY Depreciation Rates_03-2'!$G161</f>
        <v>0.1429</v>
      </c>
      <c r="AI102" s="80">
        <f>'[25]KY Depreciation Rates_03-2'!$G161</f>
        <v>0.1429</v>
      </c>
      <c r="AJ102" s="64">
        <f>0</f>
        <v>0</v>
      </c>
      <c r="AK102" s="64">
        <f>0</f>
        <v>0</v>
      </c>
      <c r="AL102" s="64">
        <f>0</f>
        <v>0</v>
      </c>
      <c r="AM102" s="64">
        <f>0</f>
        <v>0</v>
      </c>
      <c r="AN102" s="64">
        <f>0</f>
        <v>0</v>
      </c>
      <c r="AO102" s="64">
        <f>0</f>
        <v>0</v>
      </c>
      <c r="AP102" s="64">
        <f>IF('Net Plant'!I102&gt;0,'Gross Plant'!K102*$AH102/12,0)</f>
        <v>0</v>
      </c>
      <c r="AQ102" s="64">
        <f>IF('Net Plant'!J102&gt;0,'Gross Plant'!L102*$AH102/12,0)</f>
        <v>0</v>
      </c>
      <c r="AR102" s="64">
        <f>IF('Net Plant'!K102&gt;0,'Gross Plant'!M102*$AH102/12,0)</f>
        <v>0</v>
      </c>
      <c r="AS102" s="64">
        <f>IF('Net Plant'!L102&gt;0,'Gross Plant'!N102*$AH102/12,0)</f>
        <v>0</v>
      </c>
      <c r="AT102" s="64">
        <f>IF('Net Plant'!M102&gt;0,'Gross Plant'!O102*$AH102/12,0)</f>
        <v>0</v>
      </c>
      <c r="AU102" s="64">
        <f>IF('Net Plant'!N102&gt;0,'Gross Plant'!P102*$AH102/12,0)</f>
        <v>0</v>
      </c>
      <c r="AV102" s="64">
        <f>IF('Net Plant'!O102&gt;0,'Gross Plant'!Q102*$AH102/12,0)</f>
        <v>0</v>
      </c>
      <c r="AW102" s="64">
        <f>IF('Net Plant'!P102&gt;0,'Gross Plant'!R102*$AH102/12,0)</f>
        <v>0</v>
      </c>
      <c r="AX102" s="64">
        <f>IF('Net Plant'!Q102&gt;0,'Gross Plant'!S102*$AH102/12,0)</f>
        <v>0</v>
      </c>
      <c r="AY102" s="41">
        <f>IF('Net Plant'!R102&gt;0,'Gross Plant'!U102*$AI102/12,0)</f>
        <v>0</v>
      </c>
      <c r="AZ102" s="41">
        <f>IF('Net Plant'!S102&gt;0,'Gross Plant'!V102*$AI102/12,0)</f>
        <v>0</v>
      </c>
      <c r="BA102" s="41">
        <f>IF('Net Plant'!T102&gt;0,'Gross Plant'!W102*$AI102/12,0)</f>
        <v>0</v>
      </c>
      <c r="BB102" s="41">
        <f>IF('Net Plant'!U102&gt;0,'Gross Plant'!X102*$AI102/12,0)</f>
        <v>0</v>
      </c>
      <c r="BC102" s="41">
        <f>IF('Net Plant'!V102&gt;0,'Gross Plant'!Y102*$AI102/12,0)</f>
        <v>0</v>
      </c>
      <c r="BD102" s="41">
        <f>IF('Net Plant'!W102&gt;0,'Gross Plant'!Z102*$AI102/12,0)</f>
        <v>0</v>
      </c>
      <c r="BE102" s="41">
        <f>IF('Net Plant'!X102&gt;0,'Gross Plant'!AA102*$AI102/12,0)</f>
        <v>0</v>
      </c>
      <c r="BF102" s="41">
        <f>IF('Net Plant'!Y102&gt;0,'Gross Plant'!AB102*$AI102/12,0)</f>
        <v>0</v>
      </c>
      <c r="BG102" s="41">
        <f>IF('Net Plant'!Z102&gt;0,'Gross Plant'!AC102*$AI102/12,0)</f>
        <v>0</v>
      </c>
      <c r="BH102" s="41">
        <f>IF('Net Plant'!AA102&gt;0,'Gross Plant'!AD102*$AI102/12,0)</f>
        <v>0</v>
      </c>
      <c r="BI102" s="41">
        <f>IF('Net Plant'!AB102&gt;0,'Gross Plant'!AE102*$AI102/12,0)</f>
        <v>0</v>
      </c>
      <c r="BJ102" s="41">
        <f>IF('Net Plant'!AC102&gt;0,'Gross Plant'!AF102*$AI102/12,0)</f>
        <v>0</v>
      </c>
      <c r="BK102" s="23">
        <f t="shared" si="201"/>
        <v>0</v>
      </c>
      <c r="BL102" s="41"/>
      <c r="BM102" s="64">
        <f>0</f>
        <v>0</v>
      </c>
      <c r="BN102" s="64">
        <f>0</f>
        <v>0</v>
      </c>
      <c r="BO102" s="64">
        <f>0</f>
        <v>0</v>
      </c>
      <c r="BP102" s="64">
        <f>0</f>
        <v>0</v>
      </c>
      <c r="BQ102" s="64">
        <f>0</f>
        <v>0</v>
      </c>
      <c r="BR102" s="64">
        <f>0</f>
        <v>0</v>
      </c>
      <c r="BS102" s="31">
        <f>'Gross Plant'!BQ102</f>
        <v>0</v>
      </c>
      <c r="BT102" s="41">
        <f>'Gross Plant'!BR102</f>
        <v>0</v>
      </c>
      <c r="BU102" s="41">
        <f>'Gross Plant'!BS102</f>
        <v>0</v>
      </c>
      <c r="BV102" s="41">
        <f>'Gross Plant'!BT102</f>
        <v>0</v>
      </c>
      <c r="BW102" s="41">
        <f>'Gross Plant'!BU102</f>
        <v>0</v>
      </c>
      <c r="BX102" s="41">
        <f>'Gross Plant'!BV102</f>
        <v>0</v>
      </c>
      <c r="BY102" s="41">
        <f>'Gross Plant'!BW102</f>
        <v>0</v>
      </c>
      <c r="BZ102" s="41">
        <f>'Gross Plant'!BX102</f>
        <v>0</v>
      </c>
      <c r="CA102" s="41">
        <f>'Gross Plant'!BY102</f>
        <v>0</v>
      </c>
      <c r="CB102" s="41">
        <f>'Gross Plant'!BZ102</f>
        <v>0</v>
      </c>
      <c r="CC102" s="41">
        <f>'Gross Plant'!CA102</f>
        <v>0</v>
      </c>
      <c r="CD102" s="41">
        <f>'Gross Plant'!CB102</f>
        <v>0</v>
      </c>
      <c r="CE102" s="41">
        <f>'Gross Plant'!CC102</f>
        <v>0</v>
      </c>
      <c r="CF102" s="41">
        <f>'Gross Plant'!CD102</f>
        <v>0</v>
      </c>
      <c r="CG102" s="41">
        <f>'Gross Plant'!CE102</f>
        <v>0</v>
      </c>
      <c r="CH102" s="41">
        <f>'Gross Plant'!CF102</f>
        <v>0</v>
      </c>
      <c r="CI102" s="41">
        <f>'Gross Plant'!CG102</f>
        <v>0</v>
      </c>
      <c r="CJ102" s="41">
        <f>'Gross Plant'!CH102</f>
        <v>0</v>
      </c>
      <c r="CK102" s="41">
        <f>'Gross Plant'!CI102</f>
        <v>0</v>
      </c>
      <c r="CL102" s="41">
        <f>'Gross Plant'!CJ102</f>
        <v>0</v>
      </c>
      <c r="CM102" s="41">
        <f>'Gross Plant'!CK102</f>
        <v>0</v>
      </c>
      <c r="CN102" s="41"/>
      <c r="CO102" s="64">
        <f>0</f>
        <v>0</v>
      </c>
      <c r="CP102" s="64">
        <f>0</f>
        <v>0</v>
      </c>
      <c r="CQ102" s="64">
        <f>0</f>
        <v>0</v>
      </c>
      <c r="CR102" s="64">
        <f>0</f>
        <v>0</v>
      </c>
      <c r="CS102" s="64">
        <f>0</f>
        <v>0</v>
      </c>
      <c r="CT102" s="64">
        <f>0</f>
        <v>0</v>
      </c>
      <c r="CU102" s="31">
        <v>0</v>
      </c>
      <c r="CV102" s="31">
        <v>0</v>
      </c>
      <c r="CW102" s="31">
        <v>0</v>
      </c>
      <c r="CX102" s="31">
        <v>0</v>
      </c>
      <c r="CY102" s="31">
        <v>0</v>
      </c>
      <c r="CZ102" s="31">
        <v>0</v>
      </c>
      <c r="DA102" s="31">
        <v>0</v>
      </c>
      <c r="DB102" s="31">
        <v>0</v>
      </c>
      <c r="DC102" s="31">
        <v>0</v>
      </c>
      <c r="DD102" s="3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0</v>
      </c>
      <c r="DN102" s="41">
        <v>0</v>
      </c>
      <c r="DO102" s="41">
        <v>0</v>
      </c>
      <c r="DP102" s="41"/>
      <c r="DQ102" s="108">
        <f>0</f>
        <v>0</v>
      </c>
      <c r="DR102" s="108">
        <f>0</f>
        <v>0</v>
      </c>
      <c r="DS102" s="108">
        <f>0</f>
        <v>0</v>
      </c>
      <c r="DT102" s="108">
        <f>0</f>
        <v>0</v>
      </c>
      <c r="DU102" s="108">
        <f>0</f>
        <v>0</v>
      </c>
      <c r="DV102" s="108">
        <f>0</f>
        <v>0</v>
      </c>
      <c r="DW102" s="58">
        <f>SUM('Gross Plant'!$AH102:$AM102)/SUM('Gross Plant'!$AH$108:$AM$108)*DW$108</f>
        <v>0</v>
      </c>
      <c r="DX102" s="58">
        <f>SUM('Gross Plant'!$AH102:$AM102)/SUM('Gross Plant'!$AH$108:$AM$108)*DX$108</f>
        <v>0</v>
      </c>
      <c r="DY102" s="58">
        <f>SUM('Gross Plant'!$AH102:$AM102)/SUM('Gross Plant'!$AH$108:$AM$108)*DY$108</f>
        <v>0</v>
      </c>
      <c r="DZ102" s="58">
        <f>-SUM('Gross Plant'!$AH102:$AM102)/SUM('Gross Plant'!$AH$108:$AM$108)*'Capital Spending'!D$10*Reserve!$DW$1</f>
        <v>0</v>
      </c>
      <c r="EA102" s="58">
        <f>-SUM('Gross Plant'!$AH102:$AM102)/SUM('Gross Plant'!$AH$108:$AM$108)*'Capital Spending'!E$10*Reserve!$DW$1</f>
        <v>0</v>
      </c>
      <c r="EB102" s="58">
        <f>-SUM('Gross Plant'!$AH102:$AM102)/SUM('Gross Plant'!$AH$108:$AM$108)*'Capital Spending'!F$10*Reserve!$DW$1</f>
        <v>0</v>
      </c>
      <c r="EC102" s="58">
        <f>-SUM('Gross Plant'!$AH102:$AM102)/SUM('Gross Plant'!$AH$108:$AM$108)*'Capital Spending'!G$10*Reserve!$DW$1</f>
        <v>0</v>
      </c>
      <c r="ED102" s="58">
        <f>-SUM('Gross Plant'!$AH102:$AM102)/SUM('Gross Plant'!$AH$108:$AM$108)*'Capital Spending'!H$10*Reserve!$DW$1</f>
        <v>0</v>
      </c>
      <c r="EE102" s="58">
        <f>-SUM('Gross Plant'!$AH102:$AM102)/SUM('Gross Plant'!$AH$108:$AM$108)*'Capital Spending'!I$10*Reserve!$DW$1</f>
        <v>0</v>
      </c>
      <c r="EF102" s="58">
        <f>-SUM('Gross Plant'!$AH102:$AM102)/SUM('Gross Plant'!$AH$108:$AM$108)*'Capital Spending'!J$10*Reserve!$DW$1</f>
        <v>0</v>
      </c>
      <c r="EG102" s="58">
        <f>-SUM('Gross Plant'!$AH102:$AM102)/SUM('Gross Plant'!$AH$108:$AM$108)*'Capital Spending'!K$10*Reserve!$DW$1</f>
        <v>0</v>
      </c>
      <c r="EH102" s="58">
        <f>-SUM('Gross Plant'!$AH102:$AM102)/SUM('Gross Plant'!$AH$108:$AM$108)*'Capital Spending'!L$10*Reserve!$DW$1</f>
        <v>0</v>
      </c>
      <c r="EI102" s="58">
        <f>-SUM('Gross Plant'!$AH102:$AM102)/SUM('Gross Plant'!$AH$108:$AM$108)*'Capital Spending'!M$10*Reserve!$DW$1</f>
        <v>0</v>
      </c>
      <c r="EJ102" s="58">
        <f>-SUM('Gross Plant'!$AH102:$AM102)/SUM('Gross Plant'!$AH$108:$AM$108)*'Capital Spending'!N$10*Reserve!$DW$1</f>
        <v>0</v>
      </c>
      <c r="EK102" s="58">
        <f>-SUM('Gross Plant'!$AH102:$AM102)/SUM('Gross Plant'!$AH$108:$AM$108)*'Capital Spending'!O$10*Reserve!$DW$1</f>
        <v>0</v>
      </c>
      <c r="EL102" s="58">
        <f>-SUM('Gross Plant'!$AH102:$AM102)/SUM('Gross Plant'!$AH$108:$AM$108)*'Capital Spending'!P$10*Reserve!$DW$1</f>
        <v>0</v>
      </c>
      <c r="EM102" s="58">
        <f>-SUM('Gross Plant'!$AH102:$AM102)/SUM('Gross Plant'!$AH$108:$AM$108)*'Capital Spending'!Q$10*Reserve!$DW$1</f>
        <v>0</v>
      </c>
      <c r="EN102" s="58">
        <f>-SUM('Gross Plant'!$AH102:$AM102)/SUM('Gross Plant'!$AH$108:$AM$108)*'Capital Spending'!R$10*Reserve!$DW$1</f>
        <v>0</v>
      </c>
      <c r="EO102" s="58">
        <f>-SUM('Gross Plant'!$AH102:$AM102)/SUM('Gross Plant'!$AH$108:$AM$108)*'Capital Spending'!S$10*Reserve!$DW$1</f>
        <v>0</v>
      </c>
      <c r="EP102" s="58">
        <f>-SUM('Gross Plant'!$AH102:$AM102)/SUM('Gross Plant'!$AH$108:$AM$108)*'Capital Spending'!T$10*Reserve!$DW$1</f>
        <v>0</v>
      </c>
      <c r="EQ102" s="58">
        <f>-SUM('Gross Plant'!$AH102:$AM102)/SUM('Gross Plant'!$AH$108:$AM$108)*'Capital Spending'!U$10*Reserve!$DW$1</f>
        <v>0</v>
      </c>
    </row>
    <row r="103" spans="1:147">
      <c r="A103" s="49">
        <v>39903</v>
      </c>
      <c r="B103" s="32" t="s">
        <v>23</v>
      </c>
      <c r="C103" s="51">
        <f t="shared" si="141"/>
        <v>0</v>
      </c>
      <c r="D103" s="51">
        <f t="shared" si="142"/>
        <v>0</v>
      </c>
      <c r="E103" s="70">
        <v>0</v>
      </c>
      <c r="F103" s="43">
        <f t="shared" si="143"/>
        <v>0</v>
      </c>
      <c r="G103" s="43">
        <f t="shared" si="144"/>
        <v>0</v>
      </c>
      <c r="H103" s="43">
        <f t="shared" si="145"/>
        <v>0</v>
      </c>
      <c r="I103" s="43">
        <f t="shared" si="146"/>
        <v>0</v>
      </c>
      <c r="J103" s="43">
        <f t="shared" si="147"/>
        <v>0</v>
      </c>
      <c r="K103" s="41">
        <f t="shared" si="148"/>
        <v>0</v>
      </c>
      <c r="L103" s="41">
        <f t="shared" si="149"/>
        <v>0</v>
      </c>
      <c r="M103" s="41">
        <f t="shared" si="150"/>
        <v>0</v>
      </c>
      <c r="N103" s="41">
        <f t="shared" si="151"/>
        <v>0</v>
      </c>
      <c r="O103" s="41">
        <f t="shared" si="152"/>
        <v>0</v>
      </c>
      <c r="P103" s="41">
        <f t="shared" si="153"/>
        <v>0</v>
      </c>
      <c r="Q103" s="41">
        <f t="shared" si="154"/>
        <v>0</v>
      </c>
      <c r="R103" s="41">
        <f t="shared" si="155"/>
        <v>0</v>
      </c>
      <c r="S103" s="41">
        <f t="shared" si="156"/>
        <v>0</v>
      </c>
      <c r="T103" s="41">
        <f t="shared" si="157"/>
        <v>0</v>
      </c>
      <c r="U103" s="41">
        <f t="shared" si="158"/>
        <v>0</v>
      </c>
      <c r="V103" s="41">
        <f t="shared" si="159"/>
        <v>0</v>
      </c>
      <c r="W103" s="41">
        <f t="shared" si="160"/>
        <v>0</v>
      </c>
      <c r="X103" s="41">
        <f t="shared" si="161"/>
        <v>0</v>
      </c>
      <c r="Y103" s="41">
        <f t="shared" si="162"/>
        <v>0</v>
      </c>
      <c r="Z103" s="41">
        <f t="shared" si="163"/>
        <v>0</v>
      </c>
      <c r="AA103" s="41">
        <f t="shared" si="164"/>
        <v>0</v>
      </c>
      <c r="AB103" s="41">
        <f t="shared" si="165"/>
        <v>0</v>
      </c>
      <c r="AC103" s="41">
        <f t="shared" si="166"/>
        <v>0</v>
      </c>
      <c r="AD103" s="41">
        <f t="shared" si="167"/>
        <v>0</v>
      </c>
      <c r="AE103" s="41">
        <f t="shared" si="168"/>
        <v>0</v>
      </c>
      <c r="AF103" s="41">
        <f t="shared" si="169"/>
        <v>0</v>
      </c>
      <c r="AG103" s="23">
        <f t="shared" si="170"/>
        <v>0</v>
      </c>
      <c r="AH103" s="80">
        <f>'[25]KY Depreciation Rates_03-2'!$G162</f>
        <v>0.1</v>
      </c>
      <c r="AI103" s="80">
        <f>'[25]KY Depreciation Rates_03-2'!$G162</f>
        <v>0.1</v>
      </c>
      <c r="AJ103" s="64">
        <f>0</f>
        <v>0</v>
      </c>
      <c r="AK103" s="64">
        <f>0</f>
        <v>0</v>
      </c>
      <c r="AL103" s="64">
        <f>0</f>
        <v>0</v>
      </c>
      <c r="AM103" s="64">
        <f>0</f>
        <v>0</v>
      </c>
      <c r="AN103" s="64">
        <f>0</f>
        <v>0</v>
      </c>
      <c r="AO103" s="64">
        <f>0</f>
        <v>0</v>
      </c>
      <c r="AP103" s="64">
        <f>IF('Net Plant'!I103&gt;0,'Gross Plant'!K103*$AH103/12,0)</f>
        <v>0</v>
      </c>
      <c r="AQ103" s="64">
        <f>IF('Net Plant'!J103&gt;0,'Gross Plant'!L103*$AH103/12,0)</f>
        <v>0</v>
      </c>
      <c r="AR103" s="64">
        <f>IF('Net Plant'!K103&gt;0,'Gross Plant'!M103*$AH103/12,0)</f>
        <v>0</v>
      </c>
      <c r="AS103" s="64">
        <f>IF('Net Plant'!L103&gt;0,'Gross Plant'!N103*$AH103/12,0)</f>
        <v>0</v>
      </c>
      <c r="AT103" s="64">
        <f>IF('Net Plant'!M103&gt;0,'Gross Plant'!O103*$AH103/12,0)</f>
        <v>0</v>
      </c>
      <c r="AU103" s="64">
        <f>IF('Net Plant'!N103&gt;0,'Gross Plant'!P103*$AH103/12,0)</f>
        <v>0</v>
      </c>
      <c r="AV103" s="64">
        <f>IF('Net Plant'!O103&gt;0,'Gross Plant'!Q103*$AH103/12,0)</f>
        <v>0</v>
      </c>
      <c r="AW103" s="64">
        <f>IF('Net Plant'!P103&gt;0,'Gross Plant'!R103*$AH103/12,0)</f>
        <v>0</v>
      </c>
      <c r="AX103" s="64">
        <f>IF('Net Plant'!Q103&gt;0,'Gross Plant'!S103*$AH103/12,0)</f>
        <v>0</v>
      </c>
      <c r="AY103" s="41">
        <f>IF('Net Plant'!R103&gt;0,'Gross Plant'!U103*$AI103/12,0)</f>
        <v>0</v>
      </c>
      <c r="AZ103" s="41">
        <f>IF('Net Plant'!S103&gt;0,'Gross Plant'!V103*$AI103/12,0)</f>
        <v>0</v>
      </c>
      <c r="BA103" s="41">
        <f>IF('Net Plant'!T103&gt;0,'Gross Plant'!W103*$AI103/12,0)</f>
        <v>0</v>
      </c>
      <c r="BB103" s="41">
        <f>IF('Net Plant'!U103&gt;0,'Gross Plant'!X103*$AI103/12,0)</f>
        <v>0</v>
      </c>
      <c r="BC103" s="41">
        <f>IF('Net Plant'!V103&gt;0,'Gross Plant'!Y103*$AI103/12,0)</f>
        <v>0</v>
      </c>
      <c r="BD103" s="41">
        <f>IF('Net Plant'!W103&gt;0,'Gross Plant'!Z103*$AI103/12,0)</f>
        <v>0</v>
      </c>
      <c r="BE103" s="41">
        <f>IF('Net Plant'!X103&gt;0,'Gross Plant'!AA103*$AI103/12,0)</f>
        <v>0</v>
      </c>
      <c r="BF103" s="41">
        <f>IF('Net Plant'!Y103&gt;0,'Gross Plant'!AB103*$AI103/12,0)</f>
        <v>0</v>
      </c>
      <c r="BG103" s="41">
        <f>IF('Net Plant'!Z103&gt;0,'Gross Plant'!AC103*$AI103/12,0)</f>
        <v>0</v>
      </c>
      <c r="BH103" s="41">
        <f>IF('Net Plant'!AA103&gt;0,'Gross Plant'!AD103*$AI103/12,0)</f>
        <v>0</v>
      </c>
      <c r="BI103" s="41">
        <f>IF('Net Plant'!AB103&gt;0,'Gross Plant'!AE103*$AI103/12,0)</f>
        <v>0</v>
      </c>
      <c r="BJ103" s="41">
        <f>IF('Net Plant'!AC103&gt;0,'Gross Plant'!AF103*$AI103/12,0)</f>
        <v>0</v>
      </c>
      <c r="BK103" s="23">
        <f t="shared" si="201"/>
        <v>0</v>
      </c>
      <c r="BL103" s="41"/>
      <c r="BM103" s="64">
        <f>0</f>
        <v>0</v>
      </c>
      <c r="BN103" s="64">
        <f>0</f>
        <v>0</v>
      </c>
      <c r="BO103" s="64">
        <f>0</f>
        <v>0</v>
      </c>
      <c r="BP103" s="64">
        <f>0</f>
        <v>0</v>
      </c>
      <c r="BQ103" s="64">
        <f>0</f>
        <v>0</v>
      </c>
      <c r="BR103" s="64">
        <f>0</f>
        <v>0</v>
      </c>
      <c r="BS103" s="31">
        <f>'Gross Plant'!BQ103</f>
        <v>0</v>
      </c>
      <c r="BT103" s="41">
        <f>'Gross Plant'!BR103</f>
        <v>0</v>
      </c>
      <c r="BU103" s="41">
        <f>'Gross Plant'!BS103</f>
        <v>0</v>
      </c>
      <c r="BV103" s="41">
        <f>'Gross Plant'!BT103</f>
        <v>0</v>
      </c>
      <c r="BW103" s="41">
        <f>'Gross Plant'!BU103</f>
        <v>0</v>
      </c>
      <c r="BX103" s="41">
        <f>'Gross Plant'!BV103</f>
        <v>0</v>
      </c>
      <c r="BY103" s="41">
        <f>'Gross Plant'!BW103</f>
        <v>0</v>
      </c>
      <c r="BZ103" s="41">
        <f>'Gross Plant'!BX103</f>
        <v>0</v>
      </c>
      <c r="CA103" s="41">
        <f>'Gross Plant'!BY103</f>
        <v>0</v>
      </c>
      <c r="CB103" s="41">
        <f>'Gross Plant'!BZ103</f>
        <v>0</v>
      </c>
      <c r="CC103" s="41">
        <f>'Gross Plant'!CA103</f>
        <v>0</v>
      </c>
      <c r="CD103" s="41">
        <f>'Gross Plant'!CB103</f>
        <v>0</v>
      </c>
      <c r="CE103" s="41">
        <f>'Gross Plant'!CC103</f>
        <v>0</v>
      </c>
      <c r="CF103" s="41">
        <f>'Gross Plant'!CD103</f>
        <v>0</v>
      </c>
      <c r="CG103" s="41">
        <f>'Gross Plant'!CE103</f>
        <v>0</v>
      </c>
      <c r="CH103" s="41">
        <f>'Gross Plant'!CF103</f>
        <v>0</v>
      </c>
      <c r="CI103" s="41">
        <f>'Gross Plant'!CG103</f>
        <v>0</v>
      </c>
      <c r="CJ103" s="41">
        <f>'Gross Plant'!CH103</f>
        <v>0</v>
      </c>
      <c r="CK103" s="41">
        <f>'Gross Plant'!CI103</f>
        <v>0</v>
      </c>
      <c r="CL103" s="41">
        <f>'Gross Plant'!CJ103</f>
        <v>0</v>
      </c>
      <c r="CM103" s="41">
        <f>'Gross Plant'!CK103</f>
        <v>0</v>
      </c>
      <c r="CN103" s="41"/>
      <c r="CO103" s="64">
        <f>0</f>
        <v>0</v>
      </c>
      <c r="CP103" s="64">
        <f>0</f>
        <v>0</v>
      </c>
      <c r="CQ103" s="64">
        <f>0</f>
        <v>0</v>
      </c>
      <c r="CR103" s="64">
        <f>0</f>
        <v>0</v>
      </c>
      <c r="CS103" s="64">
        <f>0</f>
        <v>0</v>
      </c>
      <c r="CT103" s="64">
        <f>0</f>
        <v>0</v>
      </c>
      <c r="CU103" s="31">
        <v>0</v>
      </c>
      <c r="CV103" s="31">
        <v>0</v>
      </c>
      <c r="CW103" s="31">
        <v>0</v>
      </c>
      <c r="CX103" s="31">
        <v>0</v>
      </c>
      <c r="CY103" s="31">
        <v>0</v>
      </c>
      <c r="CZ103" s="31">
        <v>0</v>
      </c>
      <c r="DA103" s="31">
        <v>0</v>
      </c>
      <c r="DB103" s="31">
        <v>0</v>
      </c>
      <c r="DC103" s="31">
        <v>0</v>
      </c>
      <c r="DD103" s="31">
        <v>0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/>
      <c r="DQ103" s="108">
        <f>0</f>
        <v>0</v>
      </c>
      <c r="DR103" s="108">
        <f>0</f>
        <v>0</v>
      </c>
      <c r="DS103" s="108">
        <f>0</f>
        <v>0</v>
      </c>
      <c r="DT103" s="108">
        <f>0</f>
        <v>0</v>
      </c>
      <c r="DU103" s="108">
        <f>0</f>
        <v>0</v>
      </c>
      <c r="DV103" s="108">
        <f>0</f>
        <v>0</v>
      </c>
      <c r="DW103" s="58">
        <f>SUM('Gross Plant'!$AH103:$AM103)/SUM('Gross Plant'!$AH$108:$AM$108)*DW$108</f>
        <v>0</v>
      </c>
      <c r="DX103" s="58">
        <f>SUM('Gross Plant'!$AH103:$AM103)/SUM('Gross Plant'!$AH$108:$AM$108)*DX$108</f>
        <v>0</v>
      </c>
      <c r="DY103" s="58">
        <f>SUM('Gross Plant'!$AH103:$AM103)/SUM('Gross Plant'!$AH$108:$AM$108)*DY$108</f>
        <v>0</v>
      </c>
      <c r="DZ103" s="58">
        <f>-SUM('Gross Plant'!$AH103:$AM103)/SUM('Gross Plant'!$AH$108:$AM$108)*'Capital Spending'!D$10*Reserve!$DW$1</f>
        <v>0</v>
      </c>
      <c r="EA103" s="58">
        <f>-SUM('Gross Plant'!$AH103:$AM103)/SUM('Gross Plant'!$AH$108:$AM$108)*'Capital Spending'!E$10*Reserve!$DW$1</f>
        <v>0</v>
      </c>
      <c r="EB103" s="58">
        <f>-SUM('Gross Plant'!$AH103:$AM103)/SUM('Gross Plant'!$AH$108:$AM$108)*'Capital Spending'!F$10*Reserve!$DW$1</f>
        <v>0</v>
      </c>
      <c r="EC103" s="58">
        <f>-SUM('Gross Plant'!$AH103:$AM103)/SUM('Gross Plant'!$AH$108:$AM$108)*'Capital Spending'!G$10*Reserve!$DW$1</f>
        <v>0</v>
      </c>
      <c r="ED103" s="58">
        <f>-SUM('Gross Plant'!$AH103:$AM103)/SUM('Gross Plant'!$AH$108:$AM$108)*'Capital Spending'!H$10*Reserve!$DW$1</f>
        <v>0</v>
      </c>
      <c r="EE103" s="58">
        <f>-SUM('Gross Plant'!$AH103:$AM103)/SUM('Gross Plant'!$AH$108:$AM$108)*'Capital Spending'!I$10*Reserve!$DW$1</f>
        <v>0</v>
      </c>
      <c r="EF103" s="58">
        <f>-SUM('Gross Plant'!$AH103:$AM103)/SUM('Gross Plant'!$AH$108:$AM$108)*'Capital Spending'!J$10*Reserve!$DW$1</f>
        <v>0</v>
      </c>
      <c r="EG103" s="58">
        <f>-SUM('Gross Plant'!$AH103:$AM103)/SUM('Gross Plant'!$AH$108:$AM$108)*'Capital Spending'!K$10*Reserve!$DW$1</f>
        <v>0</v>
      </c>
      <c r="EH103" s="58">
        <f>-SUM('Gross Plant'!$AH103:$AM103)/SUM('Gross Plant'!$AH$108:$AM$108)*'Capital Spending'!L$10*Reserve!$DW$1</f>
        <v>0</v>
      </c>
      <c r="EI103" s="58">
        <f>-SUM('Gross Plant'!$AH103:$AM103)/SUM('Gross Plant'!$AH$108:$AM$108)*'Capital Spending'!M$10*Reserve!$DW$1</f>
        <v>0</v>
      </c>
      <c r="EJ103" s="58">
        <f>-SUM('Gross Plant'!$AH103:$AM103)/SUM('Gross Plant'!$AH$108:$AM$108)*'Capital Spending'!N$10*Reserve!$DW$1</f>
        <v>0</v>
      </c>
      <c r="EK103" s="58">
        <f>-SUM('Gross Plant'!$AH103:$AM103)/SUM('Gross Plant'!$AH$108:$AM$108)*'Capital Spending'!O$10*Reserve!$DW$1</f>
        <v>0</v>
      </c>
      <c r="EL103" s="58">
        <f>-SUM('Gross Plant'!$AH103:$AM103)/SUM('Gross Plant'!$AH$108:$AM$108)*'Capital Spending'!P$10*Reserve!$DW$1</f>
        <v>0</v>
      </c>
      <c r="EM103" s="58">
        <f>-SUM('Gross Plant'!$AH103:$AM103)/SUM('Gross Plant'!$AH$108:$AM$108)*'Capital Spending'!Q$10*Reserve!$DW$1</f>
        <v>0</v>
      </c>
      <c r="EN103" s="58">
        <f>-SUM('Gross Plant'!$AH103:$AM103)/SUM('Gross Plant'!$AH$108:$AM$108)*'Capital Spending'!R$10*Reserve!$DW$1</f>
        <v>0</v>
      </c>
      <c r="EO103" s="58">
        <f>-SUM('Gross Plant'!$AH103:$AM103)/SUM('Gross Plant'!$AH$108:$AM$108)*'Capital Spending'!S$10*Reserve!$DW$1</f>
        <v>0</v>
      </c>
      <c r="EP103" s="58">
        <f>-SUM('Gross Plant'!$AH103:$AM103)/SUM('Gross Plant'!$AH$108:$AM$108)*'Capital Spending'!T$10*Reserve!$DW$1</f>
        <v>0</v>
      </c>
      <c r="EQ103" s="58">
        <f>-SUM('Gross Plant'!$AH103:$AM103)/SUM('Gross Plant'!$AH$108:$AM$108)*'Capital Spending'!U$10*Reserve!$DW$1</f>
        <v>0</v>
      </c>
    </row>
    <row r="104" spans="1:147">
      <c r="A104" s="49">
        <v>39906</v>
      </c>
      <c r="B104" s="32" t="s">
        <v>26</v>
      </c>
      <c r="C104" s="51">
        <f t="shared" si="141"/>
        <v>74207.98</v>
      </c>
      <c r="D104" s="51">
        <f t="shared" si="142"/>
        <v>74207.98</v>
      </c>
      <c r="E104" s="70">
        <f>'[20]Reserve End Balances'!N137</f>
        <v>74207.98</v>
      </c>
      <c r="F104" s="43">
        <f t="shared" si="143"/>
        <v>74207.98</v>
      </c>
      <c r="G104" s="43">
        <f t="shared" si="144"/>
        <v>74207.98</v>
      </c>
      <c r="H104" s="43">
        <f t="shared" si="145"/>
        <v>74207.98</v>
      </c>
      <c r="I104" s="43">
        <f t="shared" si="146"/>
        <v>74207.98</v>
      </c>
      <c r="J104" s="43">
        <f t="shared" si="147"/>
        <v>74207.98</v>
      </c>
      <c r="K104" s="41">
        <f t="shared" si="148"/>
        <v>74207.98</v>
      </c>
      <c r="L104" s="41">
        <f t="shared" si="149"/>
        <v>74207.98</v>
      </c>
      <c r="M104" s="41">
        <f t="shared" si="150"/>
        <v>74207.98</v>
      </c>
      <c r="N104" s="41">
        <f t="shared" si="151"/>
        <v>74207.98</v>
      </c>
      <c r="O104" s="41">
        <f t="shared" si="152"/>
        <v>74207.98</v>
      </c>
      <c r="P104" s="41">
        <f t="shared" si="153"/>
        <v>74207.98</v>
      </c>
      <c r="Q104" s="41">
        <f t="shared" si="154"/>
        <v>74207.98</v>
      </c>
      <c r="R104" s="41">
        <f t="shared" si="155"/>
        <v>74207.98</v>
      </c>
      <c r="S104" s="41">
        <f t="shared" si="156"/>
        <v>74207.98</v>
      </c>
      <c r="T104" s="41">
        <f t="shared" si="157"/>
        <v>74207.98</v>
      </c>
      <c r="U104" s="41">
        <f t="shared" si="158"/>
        <v>74207.98</v>
      </c>
      <c r="V104" s="41">
        <f t="shared" si="159"/>
        <v>74207.98</v>
      </c>
      <c r="W104" s="41">
        <f t="shared" si="160"/>
        <v>74207.98</v>
      </c>
      <c r="X104" s="41">
        <f t="shared" si="161"/>
        <v>74207.98</v>
      </c>
      <c r="Y104" s="41">
        <f t="shared" si="162"/>
        <v>74207.98</v>
      </c>
      <c r="Z104" s="41">
        <f t="shared" si="163"/>
        <v>74207.98</v>
      </c>
      <c r="AA104" s="41">
        <f t="shared" si="164"/>
        <v>74207.98</v>
      </c>
      <c r="AB104" s="41">
        <f t="shared" si="165"/>
        <v>74207.98</v>
      </c>
      <c r="AC104" s="41">
        <f t="shared" si="166"/>
        <v>74207.98</v>
      </c>
      <c r="AD104" s="41">
        <f t="shared" si="167"/>
        <v>74207.98</v>
      </c>
      <c r="AE104" s="41">
        <f t="shared" si="168"/>
        <v>74207.98</v>
      </c>
      <c r="AF104" s="41">
        <f t="shared" si="169"/>
        <v>74207.98</v>
      </c>
      <c r="AG104" s="23">
        <f t="shared" si="170"/>
        <v>74208</v>
      </c>
      <c r="AH104" s="80">
        <f>'[25]KY Depreciation Rates_03-2'!$G163</f>
        <v>4.3700000000000003E-2</v>
      </c>
      <c r="AI104" s="80">
        <f>'[25]KY Depreciation Rates_03-2'!$G163</f>
        <v>4.3700000000000003E-2</v>
      </c>
      <c r="AJ104" s="64">
        <f>'[20]Additions (Asset and Reserve)'!AA137</f>
        <v>0</v>
      </c>
      <c r="AK104" s="64">
        <f>'[20]Additions (Asset and Reserve)'!AB137</f>
        <v>0</v>
      </c>
      <c r="AL104" s="64">
        <f>'[20]Additions (Asset and Reserve)'!AC137</f>
        <v>0</v>
      </c>
      <c r="AM104" s="64">
        <f>'[20]Additions (Asset and Reserve)'!AD137</f>
        <v>0</v>
      </c>
      <c r="AN104" s="64">
        <f>'[20]Additions (Asset and Reserve)'!AE137</f>
        <v>0</v>
      </c>
      <c r="AO104" s="64">
        <f>'[20]Additions (Asset and Reserve)'!AF137</f>
        <v>0</v>
      </c>
      <c r="AP104" s="64">
        <f>IF('Net Plant'!I104&gt;0,'Gross Plant'!K104*$AH104/12,0)</f>
        <v>0</v>
      </c>
      <c r="AQ104" s="64">
        <f>IF('Net Plant'!J104&gt;0,'Gross Plant'!L104*$AH104/12,0)</f>
        <v>0</v>
      </c>
      <c r="AR104" s="64">
        <f>IF('Net Plant'!K104&gt;0,'Gross Plant'!M104*$AH104/12,0)</f>
        <v>0</v>
      </c>
      <c r="AS104" s="64">
        <f>IF('Net Plant'!L104&gt;0,'Gross Plant'!N104*$AH104/12,0)</f>
        <v>0</v>
      </c>
      <c r="AT104" s="64">
        <f>IF('Net Plant'!M104&gt;0,'Gross Plant'!O104*$AH104/12,0)</f>
        <v>0</v>
      </c>
      <c r="AU104" s="64">
        <f>IF('Net Plant'!N104&gt;0,'Gross Plant'!P104*$AH104/12,0)</f>
        <v>0</v>
      </c>
      <c r="AV104" s="64">
        <f>IF('Net Plant'!O104&gt;0,'Gross Plant'!Q104*$AH104/12,0)</f>
        <v>0</v>
      </c>
      <c r="AW104" s="64">
        <f>IF('Net Plant'!P104&gt;0,'Gross Plant'!R104*$AH104/12,0)</f>
        <v>0</v>
      </c>
      <c r="AX104" s="64">
        <f>IF('Net Plant'!Q104&gt;0,'Gross Plant'!S104*$AH104/12,0)</f>
        <v>0</v>
      </c>
      <c r="AY104" s="41">
        <f>IF('Net Plant'!R104&gt;0,'Gross Plant'!U104*$AI104/12,0)</f>
        <v>0</v>
      </c>
      <c r="AZ104" s="41">
        <f>IF('Net Plant'!S104&gt;0,'Gross Plant'!V104*$AI104/12,0)</f>
        <v>0</v>
      </c>
      <c r="BA104" s="41">
        <f>IF('Net Plant'!T104&gt;0,'Gross Plant'!W104*$AI104/12,0)</f>
        <v>0</v>
      </c>
      <c r="BB104" s="41">
        <f>IF('Net Plant'!U104&gt;0,'Gross Plant'!X104*$AI104/12,0)</f>
        <v>0</v>
      </c>
      <c r="BC104" s="41">
        <f>IF('Net Plant'!V104&gt;0,'Gross Plant'!Y104*$AI104/12,0)</f>
        <v>0</v>
      </c>
      <c r="BD104" s="41">
        <f>IF('Net Plant'!W104&gt;0,'Gross Plant'!Z104*$AI104/12,0)</f>
        <v>0</v>
      </c>
      <c r="BE104" s="41">
        <f>IF('Net Plant'!X104&gt;0,'Gross Plant'!AA104*$AI104/12,0)</f>
        <v>0</v>
      </c>
      <c r="BF104" s="41">
        <f>IF('Net Plant'!Y104&gt;0,'Gross Plant'!AB104*$AI104/12,0)</f>
        <v>0</v>
      </c>
      <c r="BG104" s="41">
        <f>IF('Net Plant'!Z104&gt;0,'Gross Plant'!AC104*$AI104/12,0)</f>
        <v>0</v>
      </c>
      <c r="BH104" s="41">
        <f>IF('Net Plant'!AA104&gt;0,'Gross Plant'!AD104*$AI104/12,0)</f>
        <v>0</v>
      </c>
      <c r="BI104" s="41">
        <f>IF('Net Plant'!AB104&gt;0,'Gross Plant'!AE104*$AI104/12,0)</f>
        <v>0</v>
      </c>
      <c r="BJ104" s="41">
        <f>IF('Net Plant'!AC104&gt;0,'Gross Plant'!AF104*$AI104/12,0)</f>
        <v>0</v>
      </c>
      <c r="BK104" s="23">
        <f t="shared" si="201"/>
        <v>0</v>
      </c>
      <c r="BL104" s="41"/>
      <c r="BM104" s="64">
        <f>'[20]Retires (Asset and Reserve)'!X137</f>
        <v>0</v>
      </c>
      <c r="BN104" s="64">
        <f>'[20]Retires (Asset and Reserve)'!Y137</f>
        <v>0</v>
      </c>
      <c r="BO104" s="64">
        <f>'[20]Retires (Asset and Reserve)'!Z137</f>
        <v>0</v>
      </c>
      <c r="BP104" s="64">
        <f>'[20]Retires (Asset and Reserve)'!AA137</f>
        <v>0</v>
      </c>
      <c r="BQ104" s="64">
        <f>'[20]Retires (Asset and Reserve)'!AB137</f>
        <v>0</v>
      </c>
      <c r="BR104" s="64">
        <f>'[20]Retires (Asset and Reserve)'!AC137</f>
        <v>0</v>
      </c>
      <c r="BS104" s="31">
        <f>'Gross Plant'!BQ104</f>
        <v>0</v>
      </c>
      <c r="BT104" s="41">
        <f>'Gross Plant'!BR104</f>
        <v>0</v>
      </c>
      <c r="BU104" s="41">
        <f>'Gross Plant'!BS104</f>
        <v>0</v>
      </c>
      <c r="BV104" s="41">
        <f>'Gross Plant'!BT104</f>
        <v>0</v>
      </c>
      <c r="BW104" s="41">
        <f>'Gross Plant'!BU104</f>
        <v>0</v>
      </c>
      <c r="BX104" s="41">
        <f>'Gross Plant'!BV104</f>
        <v>0</v>
      </c>
      <c r="BY104" s="41">
        <f>'Gross Plant'!BW104</f>
        <v>0</v>
      </c>
      <c r="BZ104" s="41">
        <f>'Gross Plant'!BX104</f>
        <v>0</v>
      </c>
      <c r="CA104" s="41">
        <f>'Gross Plant'!BY104</f>
        <v>0</v>
      </c>
      <c r="CB104" s="41">
        <f>'Gross Plant'!BZ104</f>
        <v>0</v>
      </c>
      <c r="CC104" s="41">
        <f>'Gross Plant'!CA104</f>
        <v>0</v>
      </c>
      <c r="CD104" s="41">
        <f>'Gross Plant'!CB104</f>
        <v>0</v>
      </c>
      <c r="CE104" s="41">
        <f>'Gross Plant'!CC104</f>
        <v>0</v>
      </c>
      <c r="CF104" s="41">
        <f>'Gross Plant'!CD104</f>
        <v>0</v>
      </c>
      <c r="CG104" s="41">
        <f>'Gross Plant'!CE104</f>
        <v>0</v>
      </c>
      <c r="CH104" s="41">
        <f>'Gross Plant'!CF104</f>
        <v>0</v>
      </c>
      <c r="CI104" s="41">
        <f>'Gross Plant'!CG104</f>
        <v>0</v>
      </c>
      <c r="CJ104" s="41">
        <f>'Gross Plant'!CH104</f>
        <v>0</v>
      </c>
      <c r="CK104" s="41">
        <f>'Gross Plant'!CI104</f>
        <v>0</v>
      </c>
      <c r="CL104" s="41">
        <f>'Gross Plant'!CJ104</f>
        <v>0</v>
      </c>
      <c r="CM104" s="41">
        <f>'Gross Plant'!CK104</f>
        <v>0</v>
      </c>
      <c r="CN104" s="41"/>
      <c r="CO104" s="64">
        <f>'[20]Transfers (Asset and Reserve)'!Z137</f>
        <v>0</v>
      </c>
      <c r="CP104" s="64">
        <f>'[20]Transfers (Asset and Reserve)'!AA137</f>
        <v>0</v>
      </c>
      <c r="CQ104" s="64">
        <f>'[20]Transfers (Asset and Reserve)'!AB137</f>
        <v>0</v>
      </c>
      <c r="CR104" s="64">
        <f>'[20]Transfers (Asset and Reserve)'!AC137</f>
        <v>0</v>
      </c>
      <c r="CS104" s="64">
        <f>'[20]Transfers (Asset and Reserve)'!AD137</f>
        <v>0</v>
      </c>
      <c r="CT104" s="64">
        <f>'[20]Transfers (Asset and Reserve)'!AE137</f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0</v>
      </c>
      <c r="DP104" s="41"/>
      <c r="DQ104" s="108">
        <f>[20]COR!O137</f>
        <v>0</v>
      </c>
      <c r="DR104" s="108">
        <f>[20]COR!P137</f>
        <v>0</v>
      </c>
      <c r="DS104" s="108">
        <f>[20]COR!Q137</f>
        <v>0</v>
      </c>
      <c r="DT104" s="108">
        <f>[20]COR!R137</f>
        <v>0</v>
      </c>
      <c r="DU104" s="108">
        <f>[20]COR!S137</f>
        <v>0</v>
      </c>
      <c r="DV104" s="108">
        <f>[20]COR!T137</f>
        <v>0</v>
      </c>
      <c r="DW104" s="58">
        <f>SUM('Gross Plant'!$AH104:$AM104)/SUM('Gross Plant'!$AH$108:$AM$108)*DW$108</f>
        <v>0</v>
      </c>
      <c r="DX104" s="58">
        <f>SUM('Gross Plant'!$AH104:$AM104)/SUM('Gross Plant'!$AH$108:$AM$108)*DX$108</f>
        <v>0</v>
      </c>
      <c r="DY104" s="58">
        <f>SUM('Gross Plant'!$AH104:$AM104)/SUM('Gross Plant'!$AH$108:$AM$108)*DY$108</f>
        <v>0</v>
      </c>
      <c r="DZ104" s="58">
        <f>-SUM('Gross Plant'!$AH104:$AM104)/SUM('Gross Plant'!$AH$108:$AM$108)*'Capital Spending'!D$10*Reserve!$DW$1</f>
        <v>0</v>
      </c>
      <c r="EA104" s="58">
        <f>-SUM('Gross Plant'!$AH104:$AM104)/SUM('Gross Plant'!$AH$108:$AM$108)*'Capital Spending'!E$10*Reserve!$DW$1</f>
        <v>0</v>
      </c>
      <c r="EB104" s="58">
        <f>-SUM('Gross Plant'!$AH104:$AM104)/SUM('Gross Plant'!$AH$108:$AM$108)*'Capital Spending'!F$10*Reserve!$DW$1</f>
        <v>0</v>
      </c>
      <c r="EC104" s="58">
        <f>-SUM('Gross Plant'!$AH104:$AM104)/SUM('Gross Plant'!$AH$108:$AM$108)*'Capital Spending'!G$10*Reserve!$DW$1</f>
        <v>0</v>
      </c>
      <c r="ED104" s="58">
        <f>-SUM('Gross Plant'!$AH104:$AM104)/SUM('Gross Plant'!$AH$108:$AM$108)*'Capital Spending'!H$10*Reserve!$DW$1</f>
        <v>0</v>
      </c>
      <c r="EE104" s="58">
        <f>-SUM('Gross Plant'!$AH104:$AM104)/SUM('Gross Plant'!$AH$108:$AM$108)*'Capital Spending'!I$10*Reserve!$DW$1</f>
        <v>0</v>
      </c>
      <c r="EF104" s="58">
        <f>-SUM('Gross Plant'!$AH104:$AM104)/SUM('Gross Plant'!$AH$108:$AM$108)*'Capital Spending'!J$10*Reserve!$DW$1</f>
        <v>0</v>
      </c>
      <c r="EG104" s="58">
        <f>-SUM('Gross Plant'!$AH104:$AM104)/SUM('Gross Plant'!$AH$108:$AM$108)*'Capital Spending'!K$10*Reserve!$DW$1</f>
        <v>0</v>
      </c>
      <c r="EH104" s="58">
        <f>-SUM('Gross Plant'!$AH104:$AM104)/SUM('Gross Plant'!$AH$108:$AM$108)*'Capital Spending'!L$10*Reserve!$DW$1</f>
        <v>0</v>
      </c>
      <c r="EI104" s="58">
        <f>-SUM('Gross Plant'!$AH104:$AM104)/SUM('Gross Plant'!$AH$108:$AM$108)*'Capital Spending'!M$10*Reserve!$DW$1</f>
        <v>0</v>
      </c>
      <c r="EJ104" s="58">
        <f>-SUM('Gross Plant'!$AH104:$AM104)/SUM('Gross Plant'!$AH$108:$AM$108)*'Capital Spending'!N$10*Reserve!$DW$1</f>
        <v>0</v>
      </c>
      <c r="EK104" s="58">
        <f>-SUM('Gross Plant'!$AH104:$AM104)/SUM('Gross Plant'!$AH$108:$AM$108)*'Capital Spending'!O$10*Reserve!$DW$1</f>
        <v>0</v>
      </c>
      <c r="EL104" s="58">
        <f>-SUM('Gross Plant'!$AH104:$AM104)/SUM('Gross Plant'!$AH$108:$AM$108)*'Capital Spending'!P$10*Reserve!$DW$1</f>
        <v>0</v>
      </c>
      <c r="EM104" s="58">
        <f>-SUM('Gross Plant'!$AH104:$AM104)/SUM('Gross Plant'!$AH$108:$AM$108)*'Capital Spending'!Q$10*Reserve!$DW$1</f>
        <v>0</v>
      </c>
      <c r="EN104" s="58">
        <f>-SUM('Gross Plant'!$AH104:$AM104)/SUM('Gross Plant'!$AH$108:$AM$108)*'Capital Spending'!R$10*Reserve!$DW$1</f>
        <v>0</v>
      </c>
      <c r="EO104" s="58">
        <f>-SUM('Gross Plant'!$AH104:$AM104)/SUM('Gross Plant'!$AH$108:$AM$108)*'Capital Spending'!S$10*Reserve!$DW$1</f>
        <v>0</v>
      </c>
      <c r="EP104" s="58">
        <f>-SUM('Gross Plant'!$AH104:$AM104)/SUM('Gross Plant'!$AH$108:$AM$108)*'Capital Spending'!T$10*Reserve!$DW$1</f>
        <v>0</v>
      </c>
      <c r="EQ104" s="58">
        <f>-SUM('Gross Plant'!$AH104:$AM104)/SUM('Gross Plant'!$AH$108:$AM$108)*'Capital Spending'!U$10*Reserve!$DW$1</f>
        <v>0</v>
      </c>
    </row>
    <row r="105" spans="1:147">
      <c r="A105" s="49">
        <v>39907</v>
      </c>
      <c r="B105" s="32" t="s">
        <v>27</v>
      </c>
      <c r="C105" s="51">
        <f t="shared" si="141"/>
        <v>17282.023344788464</v>
      </c>
      <c r="D105" s="51">
        <f t="shared" si="142"/>
        <v>22151.501058750026</v>
      </c>
      <c r="E105" s="70">
        <f>'[20]Reserve End Balances'!N138</f>
        <v>15334.24</v>
      </c>
      <c r="F105" s="43">
        <f t="shared" si="143"/>
        <v>15658.869999999999</v>
      </c>
      <c r="G105" s="43">
        <f t="shared" si="144"/>
        <v>15983.499999999998</v>
      </c>
      <c r="H105" s="43">
        <f t="shared" si="145"/>
        <v>16308.129999999997</v>
      </c>
      <c r="I105" s="43">
        <f t="shared" si="146"/>
        <v>16632.759999999998</v>
      </c>
      <c r="J105" s="43">
        <f t="shared" si="147"/>
        <v>16957.39</v>
      </c>
      <c r="K105" s="43">
        <f t="shared" si="148"/>
        <v>17282.02</v>
      </c>
      <c r="L105" s="41">
        <f t="shared" si="149"/>
        <v>17606.652070583335</v>
      </c>
      <c r="M105" s="41">
        <f t="shared" si="150"/>
        <v>17931.28414116667</v>
      </c>
      <c r="N105" s="41">
        <f t="shared" si="151"/>
        <v>18255.916211750005</v>
      </c>
      <c r="O105" s="41">
        <f t="shared" si="152"/>
        <v>18580.54828233334</v>
      </c>
      <c r="P105" s="41">
        <f t="shared" si="153"/>
        <v>18905.180352916675</v>
      </c>
      <c r="Q105" s="41">
        <f t="shared" si="154"/>
        <v>19229.81242350001</v>
      </c>
      <c r="R105" s="41">
        <f t="shared" si="155"/>
        <v>19554.444494083345</v>
      </c>
      <c r="S105" s="41">
        <f t="shared" si="156"/>
        <v>19879.07656466668</v>
      </c>
      <c r="T105" s="41">
        <f t="shared" si="157"/>
        <v>20203.708635250016</v>
      </c>
      <c r="U105" s="41">
        <f t="shared" si="158"/>
        <v>20528.340705833351</v>
      </c>
      <c r="V105" s="41">
        <f t="shared" si="159"/>
        <v>20852.972776416686</v>
      </c>
      <c r="W105" s="41">
        <f t="shared" si="160"/>
        <v>21177.604847000021</v>
      </c>
      <c r="X105" s="41">
        <f t="shared" si="161"/>
        <v>21502.236917583356</v>
      </c>
      <c r="Y105" s="41">
        <f t="shared" si="162"/>
        <v>21826.868988166691</v>
      </c>
      <c r="Z105" s="41">
        <f t="shared" si="163"/>
        <v>22151.501058750026</v>
      </c>
      <c r="AA105" s="41">
        <f t="shared" si="164"/>
        <v>22476.133129333361</v>
      </c>
      <c r="AB105" s="41">
        <f t="shared" si="165"/>
        <v>22800.765199916696</v>
      </c>
      <c r="AC105" s="41">
        <f t="shared" si="166"/>
        <v>23125.397270500031</v>
      </c>
      <c r="AD105" s="41">
        <f t="shared" si="167"/>
        <v>23450.029341083366</v>
      </c>
      <c r="AE105" s="41">
        <f t="shared" si="168"/>
        <v>23774.661411666701</v>
      </c>
      <c r="AF105" s="41">
        <f t="shared" si="169"/>
        <v>24099.293482250036</v>
      </c>
      <c r="AG105" s="23">
        <f t="shared" si="170"/>
        <v>22152</v>
      </c>
      <c r="AH105" s="80">
        <f>'[25]KY Depreciation Rates_03-2'!$G164</f>
        <v>0.1111</v>
      </c>
      <c r="AI105" s="80">
        <f>'[25]KY Depreciation Rates_03-2'!$G164</f>
        <v>0.1111</v>
      </c>
      <c r="AJ105" s="64">
        <f>'[20]Additions (Asset and Reserve)'!AA138</f>
        <v>324.63</v>
      </c>
      <c r="AK105" s="64">
        <f>'[20]Additions (Asset and Reserve)'!AB138</f>
        <v>324.63</v>
      </c>
      <c r="AL105" s="64">
        <f>'[20]Additions (Asset and Reserve)'!AC138</f>
        <v>324.63</v>
      </c>
      <c r="AM105" s="64">
        <f>'[20]Additions (Asset and Reserve)'!AD138</f>
        <v>324.63</v>
      </c>
      <c r="AN105" s="64">
        <f>'[20]Additions (Asset and Reserve)'!AE138</f>
        <v>324.63</v>
      </c>
      <c r="AO105" s="64">
        <f>'[20]Additions (Asset and Reserve)'!AF138</f>
        <v>324.63</v>
      </c>
      <c r="AP105" s="64">
        <f>IF('Net Plant'!I105&gt;0,'Gross Plant'!K105*$AH105/12,0)</f>
        <v>324.6320705833333</v>
      </c>
      <c r="AQ105" s="64">
        <f>IF('Net Plant'!J105&gt;0,'Gross Plant'!L105*$AH105/12,0)</f>
        <v>324.6320705833333</v>
      </c>
      <c r="AR105" s="64">
        <f>IF('Net Plant'!K105&gt;0,'Gross Plant'!M105*$AH105/12,0)</f>
        <v>324.6320705833333</v>
      </c>
      <c r="AS105" s="64">
        <f>IF('Net Plant'!L105&gt;0,'Gross Plant'!N105*$AH105/12,0)</f>
        <v>324.6320705833333</v>
      </c>
      <c r="AT105" s="64">
        <f>IF('Net Plant'!M105&gt;0,'Gross Plant'!O105*$AH105/12,0)</f>
        <v>324.6320705833333</v>
      </c>
      <c r="AU105" s="64">
        <f>IF('Net Plant'!N105&gt;0,'Gross Plant'!P105*$AH105/12,0)</f>
        <v>324.6320705833333</v>
      </c>
      <c r="AV105" s="64">
        <f>IF('Net Plant'!O105&gt;0,'Gross Plant'!Q105*$AH105/12,0)</f>
        <v>324.6320705833333</v>
      </c>
      <c r="AW105" s="64">
        <f>IF('Net Plant'!P105&gt;0,'Gross Plant'!R105*$AH105/12,0)</f>
        <v>324.6320705833333</v>
      </c>
      <c r="AX105" s="64">
        <f>IF('Net Plant'!Q105&gt;0,'Gross Plant'!S105*$AH105/12,0)</f>
        <v>324.6320705833333</v>
      </c>
      <c r="AY105" s="41">
        <f>IF('Net Plant'!R105&gt;0,'Gross Plant'!U105*$AI105/12,0)</f>
        <v>324.6320705833333</v>
      </c>
      <c r="AZ105" s="41">
        <f>IF('Net Plant'!S105&gt;0,'Gross Plant'!V105*$AI105/12,0)</f>
        <v>324.6320705833333</v>
      </c>
      <c r="BA105" s="41">
        <f>IF('Net Plant'!T105&gt;0,'Gross Plant'!W105*$AI105/12,0)</f>
        <v>324.6320705833333</v>
      </c>
      <c r="BB105" s="41">
        <f>IF('Net Plant'!U105&gt;0,'Gross Plant'!X105*$AI105/12,0)</f>
        <v>324.6320705833333</v>
      </c>
      <c r="BC105" s="41">
        <f>IF('Net Plant'!V105&gt;0,'Gross Plant'!Y105*$AI105/12,0)</f>
        <v>324.6320705833333</v>
      </c>
      <c r="BD105" s="41">
        <f>IF('Net Plant'!W105&gt;0,'Gross Plant'!Z105*$AI105/12,0)</f>
        <v>324.6320705833333</v>
      </c>
      <c r="BE105" s="41">
        <f>IF('Net Plant'!X105&gt;0,'Gross Plant'!AA105*$AI105/12,0)</f>
        <v>324.6320705833333</v>
      </c>
      <c r="BF105" s="41">
        <f>IF('Net Plant'!Y105&gt;0,'Gross Plant'!AB105*$AI105/12,0)</f>
        <v>324.6320705833333</v>
      </c>
      <c r="BG105" s="41">
        <f>IF('Net Plant'!Z105&gt;0,'Gross Plant'!AC105*$AI105/12,0)</f>
        <v>324.6320705833333</v>
      </c>
      <c r="BH105" s="41">
        <f>IF('Net Plant'!AA105&gt;0,'Gross Plant'!AD105*$AI105/12,0)</f>
        <v>324.6320705833333</v>
      </c>
      <c r="BI105" s="41">
        <f>IF('Net Plant'!AB105&gt;0,'Gross Plant'!AE105*$AI105/12,0)</f>
        <v>324.6320705833333</v>
      </c>
      <c r="BJ105" s="41">
        <f>IF('Net Plant'!AC105&gt;0,'Gross Plant'!AF105*$AI105/12,0)</f>
        <v>324.6320705833333</v>
      </c>
      <c r="BK105" s="23">
        <f t="shared" si="201"/>
        <v>3895.5848469999987</v>
      </c>
      <c r="BL105" s="41"/>
      <c r="BM105" s="64">
        <f>'[20]Retires (Asset and Reserve)'!X138</f>
        <v>0</v>
      </c>
      <c r="BN105" s="64">
        <f>'[20]Retires (Asset and Reserve)'!Y138</f>
        <v>0</v>
      </c>
      <c r="BO105" s="64">
        <f>'[20]Retires (Asset and Reserve)'!Z138</f>
        <v>0</v>
      </c>
      <c r="BP105" s="64">
        <f>'[20]Retires (Asset and Reserve)'!AA138</f>
        <v>0</v>
      </c>
      <c r="BQ105" s="64">
        <f>'[20]Retires (Asset and Reserve)'!AB138</f>
        <v>0</v>
      </c>
      <c r="BR105" s="64">
        <f>'[20]Retires (Asset and Reserve)'!AC138</f>
        <v>0</v>
      </c>
      <c r="BS105" s="31">
        <f>'Gross Plant'!BQ105</f>
        <v>0</v>
      </c>
      <c r="BT105" s="41">
        <f>'Gross Plant'!BR105</f>
        <v>0</v>
      </c>
      <c r="BU105" s="41">
        <f>'Gross Plant'!BS105</f>
        <v>0</v>
      </c>
      <c r="BV105" s="41">
        <f>'Gross Plant'!BT105</f>
        <v>0</v>
      </c>
      <c r="BW105" s="41">
        <f>'Gross Plant'!BU105</f>
        <v>0</v>
      </c>
      <c r="BX105" s="41">
        <f>'Gross Plant'!BV105</f>
        <v>0</v>
      </c>
      <c r="BY105" s="41">
        <f>'Gross Plant'!BW105</f>
        <v>0</v>
      </c>
      <c r="BZ105" s="41">
        <f>'Gross Plant'!BX105</f>
        <v>0</v>
      </c>
      <c r="CA105" s="41">
        <f>'Gross Plant'!BY105</f>
        <v>0</v>
      </c>
      <c r="CB105" s="41">
        <f>'Gross Plant'!BZ105</f>
        <v>0</v>
      </c>
      <c r="CC105" s="41">
        <f>'Gross Plant'!CA105</f>
        <v>0</v>
      </c>
      <c r="CD105" s="41">
        <f>'Gross Plant'!CB105</f>
        <v>0</v>
      </c>
      <c r="CE105" s="41">
        <f>'Gross Plant'!CC105</f>
        <v>0</v>
      </c>
      <c r="CF105" s="41">
        <f>'Gross Plant'!CD105</f>
        <v>0</v>
      </c>
      <c r="CG105" s="41">
        <f>'Gross Plant'!CE105</f>
        <v>0</v>
      </c>
      <c r="CH105" s="41">
        <f>'Gross Plant'!CF105</f>
        <v>0</v>
      </c>
      <c r="CI105" s="41">
        <f>'Gross Plant'!CG105</f>
        <v>0</v>
      </c>
      <c r="CJ105" s="41">
        <f>'Gross Plant'!CH105</f>
        <v>0</v>
      </c>
      <c r="CK105" s="41">
        <f>'Gross Plant'!CI105</f>
        <v>0</v>
      </c>
      <c r="CL105" s="41">
        <f>'Gross Plant'!CJ105</f>
        <v>0</v>
      </c>
      <c r="CM105" s="41">
        <f>'Gross Plant'!CK105</f>
        <v>0</v>
      </c>
      <c r="CN105" s="41"/>
      <c r="CO105" s="64">
        <f>'[20]Transfers (Asset and Reserve)'!Z138</f>
        <v>0</v>
      </c>
      <c r="CP105" s="64">
        <f>'[20]Transfers (Asset and Reserve)'!AA138</f>
        <v>0</v>
      </c>
      <c r="CQ105" s="64">
        <f>'[20]Transfers (Asset and Reserve)'!AB138</f>
        <v>0</v>
      </c>
      <c r="CR105" s="64">
        <f>'[20]Transfers (Asset and Reserve)'!AC138</f>
        <v>0</v>
      </c>
      <c r="CS105" s="64">
        <f>'[20]Transfers (Asset and Reserve)'!AD138</f>
        <v>0</v>
      </c>
      <c r="CT105" s="64">
        <f>'[20]Transfers (Asset and Reserve)'!AE138</f>
        <v>0</v>
      </c>
      <c r="CU105" s="31">
        <v>0</v>
      </c>
      <c r="CV105" s="31">
        <v>0</v>
      </c>
      <c r="CW105" s="31">
        <v>0</v>
      </c>
      <c r="CX105" s="31">
        <v>0</v>
      </c>
      <c r="CY105" s="31">
        <v>0</v>
      </c>
      <c r="CZ105" s="31">
        <v>0</v>
      </c>
      <c r="DA105" s="31">
        <v>0</v>
      </c>
      <c r="DB105" s="31">
        <v>0</v>
      </c>
      <c r="DC105" s="31">
        <v>0</v>
      </c>
      <c r="DD105" s="31">
        <v>0</v>
      </c>
      <c r="DE105" s="41">
        <v>0</v>
      </c>
      <c r="DF105" s="41">
        <v>0</v>
      </c>
      <c r="DG105" s="41">
        <v>0</v>
      </c>
      <c r="DH105" s="41">
        <v>0</v>
      </c>
      <c r="DI105" s="41">
        <v>0</v>
      </c>
      <c r="DJ105" s="41">
        <v>0</v>
      </c>
      <c r="DK105" s="41">
        <v>0</v>
      </c>
      <c r="DL105" s="41">
        <v>0</v>
      </c>
      <c r="DM105" s="41">
        <v>0</v>
      </c>
      <c r="DN105" s="41">
        <v>0</v>
      </c>
      <c r="DO105" s="41">
        <v>0</v>
      </c>
      <c r="DP105" s="41"/>
      <c r="DQ105" s="108">
        <f>[20]COR!O138</f>
        <v>0</v>
      </c>
      <c r="DR105" s="108">
        <f>[20]COR!P138</f>
        <v>0</v>
      </c>
      <c r="DS105" s="108">
        <f>[20]COR!Q138</f>
        <v>0</v>
      </c>
      <c r="DT105" s="108">
        <f>[20]COR!R138</f>
        <v>0</v>
      </c>
      <c r="DU105" s="108">
        <f>[20]COR!S138</f>
        <v>0</v>
      </c>
      <c r="DV105" s="108">
        <f>[20]COR!T138</f>
        <v>0</v>
      </c>
      <c r="DW105" s="58">
        <f>SUM('Gross Plant'!$AH105:$AM105)/SUM('Gross Plant'!$AH$108:$AM$108)*DW$108</f>
        <v>0</v>
      </c>
      <c r="DX105" s="58">
        <f>SUM('Gross Plant'!$AH105:$AM105)/SUM('Gross Plant'!$AH$108:$AM$108)*DX$108</f>
        <v>0</v>
      </c>
      <c r="DY105" s="58">
        <f>SUM('Gross Plant'!$AH105:$AM105)/SUM('Gross Plant'!$AH$108:$AM$108)*DY$108</f>
        <v>0</v>
      </c>
      <c r="DZ105" s="58">
        <f>-SUM('Gross Plant'!$AH105:$AM105)/SUM('Gross Plant'!$AH$108:$AM$108)*'Capital Spending'!D$10*Reserve!$DW$1</f>
        <v>0</v>
      </c>
      <c r="EA105" s="58">
        <f>-SUM('Gross Plant'!$AH105:$AM105)/SUM('Gross Plant'!$AH$108:$AM$108)*'Capital Spending'!E$10*Reserve!$DW$1</f>
        <v>0</v>
      </c>
      <c r="EB105" s="58">
        <f>-SUM('Gross Plant'!$AH105:$AM105)/SUM('Gross Plant'!$AH$108:$AM$108)*'Capital Spending'!F$10*Reserve!$DW$1</f>
        <v>0</v>
      </c>
      <c r="EC105" s="58">
        <f>-SUM('Gross Plant'!$AH105:$AM105)/SUM('Gross Plant'!$AH$108:$AM$108)*'Capital Spending'!G$10*Reserve!$DW$1</f>
        <v>0</v>
      </c>
      <c r="ED105" s="58">
        <f>-SUM('Gross Plant'!$AH105:$AM105)/SUM('Gross Plant'!$AH$108:$AM$108)*'Capital Spending'!H$10*Reserve!$DW$1</f>
        <v>0</v>
      </c>
      <c r="EE105" s="58">
        <f>-SUM('Gross Plant'!$AH105:$AM105)/SUM('Gross Plant'!$AH$108:$AM$108)*'Capital Spending'!I$10*Reserve!$DW$1</f>
        <v>0</v>
      </c>
      <c r="EF105" s="58">
        <f>-SUM('Gross Plant'!$AH105:$AM105)/SUM('Gross Plant'!$AH$108:$AM$108)*'Capital Spending'!J$10*Reserve!$DW$1</f>
        <v>0</v>
      </c>
      <c r="EG105" s="58">
        <f>-SUM('Gross Plant'!$AH105:$AM105)/SUM('Gross Plant'!$AH$108:$AM$108)*'Capital Spending'!K$10*Reserve!$DW$1</f>
        <v>0</v>
      </c>
      <c r="EH105" s="58">
        <f>-SUM('Gross Plant'!$AH105:$AM105)/SUM('Gross Plant'!$AH$108:$AM$108)*'Capital Spending'!L$10*Reserve!$DW$1</f>
        <v>0</v>
      </c>
      <c r="EI105" s="58">
        <f>-SUM('Gross Plant'!$AH105:$AM105)/SUM('Gross Plant'!$AH$108:$AM$108)*'Capital Spending'!M$10*Reserve!$DW$1</f>
        <v>0</v>
      </c>
      <c r="EJ105" s="58">
        <f>-SUM('Gross Plant'!$AH105:$AM105)/SUM('Gross Plant'!$AH$108:$AM$108)*'Capital Spending'!N$10*Reserve!$DW$1</f>
        <v>0</v>
      </c>
      <c r="EK105" s="58">
        <f>-SUM('Gross Plant'!$AH105:$AM105)/SUM('Gross Plant'!$AH$108:$AM$108)*'Capital Spending'!O$10*Reserve!$DW$1</f>
        <v>0</v>
      </c>
      <c r="EL105" s="58">
        <f>-SUM('Gross Plant'!$AH105:$AM105)/SUM('Gross Plant'!$AH$108:$AM$108)*'Capital Spending'!P$10*Reserve!$DW$1</f>
        <v>0</v>
      </c>
      <c r="EM105" s="58">
        <f>-SUM('Gross Plant'!$AH105:$AM105)/SUM('Gross Plant'!$AH$108:$AM$108)*'Capital Spending'!Q$10*Reserve!$DW$1</f>
        <v>0</v>
      </c>
      <c r="EN105" s="58">
        <f>-SUM('Gross Plant'!$AH105:$AM105)/SUM('Gross Plant'!$AH$108:$AM$108)*'Capital Spending'!R$10*Reserve!$DW$1</f>
        <v>0</v>
      </c>
      <c r="EO105" s="58">
        <f>-SUM('Gross Plant'!$AH105:$AM105)/SUM('Gross Plant'!$AH$108:$AM$108)*'Capital Spending'!S$10*Reserve!$DW$1</f>
        <v>0</v>
      </c>
      <c r="EP105" s="58">
        <f>-SUM('Gross Plant'!$AH105:$AM105)/SUM('Gross Plant'!$AH$108:$AM$108)*'Capital Spending'!T$10*Reserve!$DW$1</f>
        <v>0</v>
      </c>
      <c r="EQ105" s="58">
        <f>-SUM('Gross Plant'!$AH105:$AM105)/SUM('Gross Plant'!$AH$108:$AM$108)*'Capital Spending'!U$10*Reserve!$DW$1</f>
        <v>0</v>
      </c>
    </row>
    <row r="106" spans="1:147">
      <c r="A106" s="49">
        <v>39908</v>
      </c>
      <c r="B106" s="32" t="s">
        <v>28</v>
      </c>
      <c r="C106" s="51">
        <f t="shared" si="141"/>
        <v>828509.36</v>
      </c>
      <c r="D106" s="51">
        <f t="shared" si="142"/>
        <v>828509.36</v>
      </c>
      <c r="E106" s="70">
        <f>'[20]Reserve End Balances'!N139</f>
        <v>828509.36</v>
      </c>
      <c r="F106" s="43">
        <f t="shared" si="143"/>
        <v>828509.36</v>
      </c>
      <c r="G106" s="43">
        <f t="shared" si="144"/>
        <v>828509.36</v>
      </c>
      <c r="H106" s="43">
        <f t="shared" si="145"/>
        <v>828509.36</v>
      </c>
      <c r="I106" s="43">
        <f t="shared" si="146"/>
        <v>828509.36</v>
      </c>
      <c r="J106" s="43">
        <f t="shared" si="147"/>
        <v>828509.36</v>
      </c>
      <c r="K106" s="43">
        <f t="shared" si="148"/>
        <v>828509.36</v>
      </c>
      <c r="L106" s="41">
        <f t="shared" si="149"/>
        <v>828509.36</v>
      </c>
      <c r="M106" s="41">
        <f t="shared" si="150"/>
        <v>828509.36</v>
      </c>
      <c r="N106" s="41">
        <f t="shared" si="151"/>
        <v>828509.36</v>
      </c>
      <c r="O106" s="41">
        <f t="shared" si="152"/>
        <v>828509.36</v>
      </c>
      <c r="P106" s="41">
        <f t="shared" si="153"/>
        <v>828509.36</v>
      </c>
      <c r="Q106" s="41">
        <f t="shared" si="154"/>
        <v>828509.36</v>
      </c>
      <c r="R106" s="41">
        <f t="shared" si="155"/>
        <v>828509.36</v>
      </c>
      <c r="S106" s="41">
        <f t="shared" si="156"/>
        <v>828509.36</v>
      </c>
      <c r="T106" s="41">
        <f t="shared" si="157"/>
        <v>828509.36</v>
      </c>
      <c r="U106" s="41">
        <f t="shared" si="158"/>
        <v>828509.36</v>
      </c>
      <c r="V106" s="41">
        <f t="shared" si="159"/>
        <v>828509.36</v>
      </c>
      <c r="W106" s="41">
        <f t="shared" si="160"/>
        <v>828509.36</v>
      </c>
      <c r="X106" s="41">
        <f t="shared" si="161"/>
        <v>828509.36</v>
      </c>
      <c r="Y106" s="41">
        <f t="shared" si="162"/>
        <v>828509.36</v>
      </c>
      <c r="Z106" s="41">
        <f t="shared" si="163"/>
        <v>828509.36</v>
      </c>
      <c r="AA106" s="41">
        <f t="shared" si="164"/>
        <v>828509.36</v>
      </c>
      <c r="AB106" s="41">
        <f t="shared" si="165"/>
        <v>828509.36</v>
      </c>
      <c r="AC106" s="41">
        <f t="shared" si="166"/>
        <v>828509.36</v>
      </c>
      <c r="AD106" s="41">
        <f t="shared" si="167"/>
        <v>828509.36</v>
      </c>
      <c r="AE106" s="41">
        <f t="shared" si="168"/>
        <v>828509.36</v>
      </c>
      <c r="AF106" s="41">
        <f t="shared" si="169"/>
        <v>828509.36</v>
      </c>
      <c r="AG106" s="23">
        <f t="shared" si="170"/>
        <v>828509</v>
      </c>
      <c r="AH106" s="80">
        <f>'[25]KY Depreciation Rates_03-2'!$G165</f>
        <v>1.6999999999999999E-3</v>
      </c>
      <c r="AI106" s="80">
        <f>'[25]KY Depreciation Rates_03-2'!$G165</f>
        <v>1.6999999999999999E-3</v>
      </c>
      <c r="AJ106" s="64">
        <f>'[20]Additions (Asset and Reserve)'!AA139</f>
        <v>0</v>
      </c>
      <c r="AK106" s="64">
        <f>'[20]Additions (Asset and Reserve)'!AB139</f>
        <v>0</v>
      </c>
      <c r="AL106" s="64">
        <f>'[20]Additions (Asset and Reserve)'!AC139</f>
        <v>0</v>
      </c>
      <c r="AM106" s="64">
        <f>'[20]Additions (Asset and Reserve)'!AD139</f>
        <v>0</v>
      </c>
      <c r="AN106" s="64">
        <f>'[20]Additions (Asset and Reserve)'!AE139</f>
        <v>0</v>
      </c>
      <c r="AO106" s="64">
        <f>'[20]Additions (Asset and Reserve)'!AF139</f>
        <v>0</v>
      </c>
      <c r="AP106" s="64">
        <f>IF('Net Plant'!I106&gt;0,'Gross Plant'!K106*$AH106/12,0)</f>
        <v>0</v>
      </c>
      <c r="AQ106" s="64">
        <f>IF('Net Plant'!J106&gt;0,'Gross Plant'!L106*$AH106/12,0)</f>
        <v>0</v>
      </c>
      <c r="AR106" s="64">
        <f>IF('Net Plant'!K106&gt;0,'Gross Plant'!M106*$AH106/12,0)</f>
        <v>0</v>
      </c>
      <c r="AS106" s="64">
        <f>IF('Net Plant'!L106&gt;0,'Gross Plant'!N106*$AH106/12,0)</f>
        <v>0</v>
      </c>
      <c r="AT106" s="64">
        <f>IF('Net Plant'!M106&gt;0,'Gross Plant'!O106*$AH106/12,0)</f>
        <v>0</v>
      </c>
      <c r="AU106" s="64">
        <f>IF('Net Plant'!N106&gt;0,'Gross Plant'!P106*$AH106/12,0)</f>
        <v>0</v>
      </c>
      <c r="AV106" s="64">
        <f>IF('Net Plant'!O106&gt;0,'Gross Plant'!Q106*$AH106/12,0)</f>
        <v>0</v>
      </c>
      <c r="AW106" s="64">
        <f>IF('Net Plant'!P106&gt;0,'Gross Plant'!R106*$AH106/12,0)</f>
        <v>0</v>
      </c>
      <c r="AX106" s="64">
        <f>IF('Net Plant'!Q106&gt;0,'Gross Plant'!S106*$AH106/12,0)</f>
        <v>0</v>
      </c>
      <c r="AY106" s="41">
        <f>IF('Net Plant'!R106&gt;0,'Gross Plant'!U106*$AI106/12,0)</f>
        <v>0</v>
      </c>
      <c r="AZ106" s="41">
        <f>IF('Net Plant'!S106&gt;0,'Gross Plant'!V106*$AI106/12,0)</f>
        <v>0</v>
      </c>
      <c r="BA106" s="41">
        <f>IF('Net Plant'!T106&gt;0,'Gross Plant'!W106*$AI106/12,0)</f>
        <v>0</v>
      </c>
      <c r="BB106" s="41">
        <f>IF('Net Plant'!U106&gt;0,'Gross Plant'!X106*$AI106/12,0)</f>
        <v>0</v>
      </c>
      <c r="BC106" s="41">
        <f>IF('Net Plant'!V106&gt;0,'Gross Plant'!Y106*$AI106/12,0)</f>
        <v>0</v>
      </c>
      <c r="BD106" s="41">
        <f>IF('Net Plant'!W106&gt;0,'Gross Plant'!Z106*$AI106/12,0)</f>
        <v>0</v>
      </c>
      <c r="BE106" s="41">
        <f>IF('Net Plant'!X106&gt;0,'Gross Plant'!AA106*$AI106/12,0)</f>
        <v>0</v>
      </c>
      <c r="BF106" s="41">
        <f>IF('Net Plant'!Y106&gt;0,'Gross Plant'!AB106*$AI106/12,0)</f>
        <v>0</v>
      </c>
      <c r="BG106" s="41">
        <f>IF('Net Plant'!Z106&gt;0,'Gross Plant'!AC106*$AI106/12,0)</f>
        <v>0</v>
      </c>
      <c r="BH106" s="41">
        <f>IF('Net Plant'!AA106&gt;0,'Gross Plant'!AD106*$AI106/12,0)</f>
        <v>0</v>
      </c>
      <c r="BI106" s="41">
        <f>IF('Net Plant'!AB106&gt;0,'Gross Plant'!AE106*$AI106/12,0)</f>
        <v>0</v>
      </c>
      <c r="BJ106" s="41">
        <f>IF('Net Plant'!AC106&gt;0,'Gross Plant'!AF106*$AI106/12,0)</f>
        <v>0</v>
      </c>
      <c r="BK106" s="23">
        <f t="shared" si="201"/>
        <v>0</v>
      </c>
      <c r="BL106" s="41"/>
      <c r="BM106" s="64">
        <f>'[20]Retires (Asset and Reserve)'!X139</f>
        <v>0</v>
      </c>
      <c r="BN106" s="64">
        <f>'[20]Retires (Asset and Reserve)'!Y139</f>
        <v>0</v>
      </c>
      <c r="BO106" s="64">
        <f>'[20]Retires (Asset and Reserve)'!Z139</f>
        <v>0</v>
      </c>
      <c r="BP106" s="64">
        <f>'[20]Retires (Asset and Reserve)'!AA139</f>
        <v>0</v>
      </c>
      <c r="BQ106" s="64">
        <f>'[20]Retires (Asset and Reserve)'!AB139</f>
        <v>0</v>
      </c>
      <c r="BR106" s="64">
        <f>'[20]Retires (Asset and Reserve)'!AC139</f>
        <v>0</v>
      </c>
      <c r="BS106" s="31">
        <f>'Gross Plant'!BQ106</f>
        <v>0</v>
      </c>
      <c r="BT106" s="41">
        <f>'Gross Plant'!BR106</f>
        <v>0</v>
      </c>
      <c r="BU106" s="41">
        <f>'Gross Plant'!BS106</f>
        <v>0</v>
      </c>
      <c r="BV106" s="41">
        <f>'Gross Plant'!BT106</f>
        <v>0</v>
      </c>
      <c r="BW106" s="41">
        <f>'Gross Plant'!BU106</f>
        <v>0</v>
      </c>
      <c r="BX106" s="41">
        <f>'Gross Plant'!BV106</f>
        <v>0</v>
      </c>
      <c r="BY106" s="41">
        <f>'Gross Plant'!BW106</f>
        <v>0</v>
      </c>
      <c r="BZ106" s="41">
        <f>'Gross Plant'!BX106</f>
        <v>0</v>
      </c>
      <c r="CA106" s="41">
        <f>'Gross Plant'!BY106</f>
        <v>0</v>
      </c>
      <c r="CB106" s="41">
        <f>'Gross Plant'!BZ106</f>
        <v>0</v>
      </c>
      <c r="CC106" s="41">
        <f>'Gross Plant'!CA106</f>
        <v>0</v>
      </c>
      <c r="CD106" s="41">
        <f>'Gross Plant'!CB106</f>
        <v>0</v>
      </c>
      <c r="CE106" s="41">
        <f>'Gross Plant'!CC106</f>
        <v>0</v>
      </c>
      <c r="CF106" s="41">
        <f>'Gross Plant'!CD106</f>
        <v>0</v>
      </c>
      <c r="CG106" s="41">
        <f>'Gross Plant'!CE106</f>
        <v>0</v>
      </c>
      <c r="CH106" s="41">
        <f>'Gross Plant'!CF106</f>
        <v>0</v>
      </c>
      <c r="CI106" s="41">
        <f>'Gross Plant'!CG106</f>
        <v>0</v>
      </c>
      <c r="CJ106" s="41">
        <f>'Gross Plant'!CH106</f>
        <v>0</v>
      </c>
      <c r="CK106" s="41">
        <f>'Gross Plant'!CI106</f>
        <v>0</v>
      </c>
      <c r="CL106" s="41">
        <f>'Gross Plant'!CJ106</f>
        <v>0</v>
      </c>
      <c r="CM106" s="41">
        <f>'Gross Plant'!CK106</f>
        <v>0</v>
      </c>
      <c r="CN106" s="41"/>
      <c r="CO106" s="64">
        <f>'[20]Transfers (Asset and Reserve)'!Z139</f>
        <v>0</v>
      </c>
      <c r="CP106" s="64">
        <f>'[20]Transfers (Asset and Reserve)'!AA139</f>
        <v>0</v>
      </c>
      <c r="CQ106" s="64">
        <f>'[20]Transfers (Asset and Reserve)'!AB139</f>
        <v>0</v>
      </c>
      <c r="CR106" s="64">
        <f>'[20]Transfers (Asset and Reserve)'!AC139</f>
        <v>0</v>
      </c>
      <c r="CS106" s="64">
        <f>'[20]Transfers (Asset and Reserve)'!AD139</f>
        <v>0</v>
      </c>
      <c r="CT106" s="64">
        <f>'[20]Transfers (Asset and Reserve)'!AE139</f>
        <v>0</v>
      </c>
      <c r="CU106" s="31">
        <v>0</v>
      </c>
      <c r="CV106" s="31">
        <v>0</v>
      </c>
      <c r="CW106" s="31">
        <v>0</v>
      </c>
      <c r="CX106" s="31">
        <v>0</v>
      </c>
      <c r="CY106" s="31">
        <v>0</v>
      </c>
      <c r="CZ106" s="31">
        <v>0</v>
      </c>
      <c r="DA106" s="31">
        <v>0</v>
      </c>
      <c r="DB106" s="31">
        <v>0</v>
      </c>
      <c r="DC106" s="31">
        <v>0</v>
      </c>
      <c r="DD106" s="31">
        <v>0</v>
      </c>
      <c r="DE106" s="41">
        <v>0</v>
      </c>
      <c r="DF106" s="41">
        <f>DE106</f>
        <v>0</v>
      </c>
      <c r="DG106" s="41">
        <f t="shared" ref="DG106:DO106" si="202">DF106</f>
        <v>0</v>
      </c>
      <c r="DH106" s="41">
        <f t="shared" si="202"/>
        <v>0</v>
      </c>
      <c r="DI106" s="41">
        <f t="shared" si="202"/>
        <v>0</v>
      </c>
      <c r="DJ106" s="41">
        <f t="shared" si="202"/>
        <v>0</v>
      </c>
      <c r="DK106" s="41">
        <f t="shared" si="202"/>
        <v>0</v>
      </c>
      <c r="DL106" s="41">
        <f t="shared" si="202"/>
        <v>0</v>
      </c>
      <c r="DM106" s="41">
        <f t="shared" si="202"/>
        <v>0</v>
      </c>
      <c r="DN106" s="41">
        <f t="shared" si="202"/>
        <v>0</v>
      </c>
      <c r="DO106" s="41">
        <f t="shared" si="202"/>
        <v>0</v>
      </c>
      <c r="DP106" s="41"/>
      <c r="DQ106" s="108">
        <f>[20]COR!O139</f>
        <v>0</v>
      </c>
      <c r="DR106" s="108">
        <f>[20]COR!P139</f>
        <v>0</v>
      </c>
      <c r="DS106" s="108">
        <f>[20]COR!Q139</f>
        <v>0</v>
      </c>
      <c r="DT106" s="108">
        <f>[20]COR!R139</f>
        <v>0</v>
      </c>
      <c r="DU106" s="108">
        <f>[20]COR!S139</f>
        <v>0</v>
      </c>
      <c r="DV106" s="108">
        <f>[20]COR!T139</f>
        <v>0</v>
      </c>
      <c r="DW106" s="58">
        <f>SUM('Gross Plant'!$AH106:$AM106)/SUM('Gross Plant'!$AH$108:$AM$108)*DW$108</f>
        <v>0</v>
      </c>
      <c r="DX106" s="58">
        <f>SUM('Gross Plant'!$AH106:$AM106)/SUM('Gross Plant'!$AH$108:$AM$108)*DX$108</f>
        <v>0</v>
      </c>
      <c r="DY106" s="58">
        <f>SUM('Gross Plant'!$AH106:$AM106)/SUM('Gross Plant'!$AH$108:$AM$108)*DY$108</f>
        <v>0</v>
      </c>
      <c r="DZ106" s="58">
        <f>-SUM('Gross Plant'!$AH106:$AM106)/SUM('Gross Plant'!$AH$108:$AM$108)*'Capital Spending'!D$10*Reserve!$DW$1</f>
        <v>0</v>
      </c>
      <c r="EA106" s="58">
        <f>-SUM('Gross Plant'!$AH106:$AM106)/SUM('Gross Plant'!$AH$108:$AM$108)*'Capital Spending'!E$10*Reserve!$DW$1</f>
        <v>0</v>
      </c>
      <c r="EB106" s="58">
        <f>-SUM('Gross Plant'!$AH106:$AM106)/SUM('Gross Plant'!$AH$108:$AM$108)*'Capital Spending'!F$10*Reserve!$DW$1</f>
        <v>0</v>
      </c>
      <c r="EC106" s="58">
        <f>-SUM('Gross Plant'!$AH106:$AM106)/SUM('Gross Plant'!$AH$108:$AM$108)*'Capital Spending'!G$10*Reserve!$DW$1</f>
        <v>0</v>
      </c>
      <c r="ED106" s="58">
        <f>-SUM('Gross Plant'!$AH106:$AM106)/SUM('Gross Plant'!$AH$108:$AM$108)*'Capital Spending'!H$10*Reserve!$DW$1</f>
        <v>0</v>
      </c>
      <c r="EE106" s="58">
        <f>-SUM('Gross Plant'!$AH106:$AM106)/SUM('Gross Plant'!$AH$108:$AM$108)*'Capital Spending'!I$10*Reserve!$DW$1</f>
        <v>0</v>
      </c>
      <c r="EF106" s="58">
        <f>-SUM('Gross Plant'!$AH106:$AM106)/SUM('Gross Plant'!$AH$108:$AM$108)*'Capital Spending'!J$10*Reserve!$DW$1</f>
        <v>0</v>
      </c>
      <c r="EG106" s="58">
        <f>-SUM('Gross Plant'!$AH106:$AM106)/SUM('Gross Plant'!$AH$108:$AM$108)*'Capital Spending'!K$10*Reserve!$DW$1</f>
        <v>0</v>
      </c>
      <c r="EH106" s="58">
        <f>-SUM('Gross Plant'!$AH106:$AM106)/SUM('Gross Plant'!$AH$108:$AM$108)*'Capital Spending'!L$10*Reserve!$DW$1</f>
        <v>0</v>
      </c>
      <c r="EI106" s="58">
        <f>-SUM('Gross Plant'!$AH106:$AM106)/SUM('Gross Plant'!$AH$108:$AM$108)*'Capital Spending'!M$10*Reserve!$DW$1</f>
        <v>0</v>
      </c>
      <c r="EJ106" s="58">
        <f>-SUM('Gross Plant'!$AH106:$AM106)/SUM('Gross Plant'!$AH$108:$AM$108)*'Capital Spending'!N$10*Reserve!$DW$1</f>
        <v>0</v>
      </c>
      <c r="EK106" s="58">
        <f>-SUM('Gross Plant'!$AH106:$AM106)/SUM('Gross Plant'!$AH$108:$AM$108)*'Capital Spending'!O$10*Reserve!$DW$1</f>
        <v>0</v>
      </c>
      <c r="EL106" s="58">
        <f>-SUM('Gross Plant'!$AH106:$AM106)/SUM('Gross Plant'!$AH$108:$AM$108)*'Capital Spending'!P$10*Reserve!$DW$1</f>
        <v>0</v>
      </c>
      <c r="EM106" s="58">
        <f>-SUM('Gross Plant'!$AH106:$AM106)/SUM('Gross Plant'!$AH$108:$AM$108)*'Capital Spending'!Q$10*Reserve!$DW$1</f>
        <v>0</v>
      </c>
      <c r="EN106" s="58">
        <f>-SUM('Gross Plant'!$AH106:$AM106)/SUM('Gross Plant'!$AH$108:$AM$108)*'Capital Spending'!R$10*Reserve!$DW$1</f>
        <v>0</v>
      </c>
      <c r="EO106" s="58">
        <f>-SUM('Gross Plant'!$AH106:$AM106)/SUM('Gross Plant'!$AH$108:$AM$108)*'Capital Spending'!S$10*Reserve!$DW$1</f>
        <v>0</v>
      </c>
      <c r="EP106" s="58">
        <f>-SUM('Gross Plant'!$AH106:$AM106)/SUM('Gross Plant'!$AH$108:$AM$108)*'Capital Spending'!T$10*Reserve!$DW$1</f>
        <v>0</v>
      </c>
      <c r="EQ106" s="58">
        <f>-SUM('Gross Plant'!$AH106:$AM106)/SUM('Gross Plant'!$AH$108:$AM$108)*'Capital Spending'!U$10*Reserve!$DW$1</f>
        <v>0</v>
      </c>
    </row>
    <row r="107" spans="1:147">
      <c r="A107" s="49"/>
      <c r="B107" s="34" t="s">
        <v>122</v>
      </c>
      <c r="C107" s="51">
        <f t="shared" si="141"/>
        <v>52517.30000000001</v>
      </c>
      <c r="D107" s="51">
        <f t="shared" si="142"/>
        <v>52517.30000000001</v>
      </c>
      <c r="E107" s="70">
        <f>'[20]Reserve End Balances'!N140</f>
        <v>52517.30000000001</v>
      </c>
      <c r="F107" s="43">
        <f t="shared" ref="F107" si="203">E107+AJ107+BM107+CO107+DQ107</f>
        <v>52517.30000000001</v>
      </c>
      <c r="G107" s="43">
        <f t="shared" ref="G107" si="204">F107+AK107+BN107+CP107+DR107</f>
        <v>52517.30000000001</v>
      </c>
      <c r="H107" s="43">
        <f t="shared" ref="H107" si="205">G107+AL107+BO107+CQ107+DS107</f>
        <v>52517.30000000001</v>
      </c>
      <c r="I107" s="43">
        <f t="shared" ref="I107" si="206">H107+AM107+BP107+CR107+DT107</f>
        <v>52517.30000000001</v>
      </c>
      <c r="J107" s="43">
        <f t="shared" ref="J107" si="207">I107+AN107+BQ107+CS107+DU107</f>
        <v>52517.30000000001</v>
      </c>
      <c r="K107" s="43">
        <f t="shared" ref="K107" si="208">J107+AO107+BR107+CT107+DV107</f>
        <v>52517.30000000001</v>
      </c>
      <c r="L107" s="41">
        <f t="shared" ref="L107" si="209">K107+AP107+BS107+CU107+DW107</f>
        <v>52517.30000000001</v>
      </c>
      <c r="M107" s="41">
        <f t="shared" ref="M107" si="210">L107+AQ107+BT107+CV107+DX107</f>
        <v>52517.30000000001</v>
      </c>
      <c r="N107" s="41">
        <f t="shared" ref="N107" si="211">M107+AR107+BU107+CW107+DY107</f>
        <v>52517.30000000001</v>
      </c>
      <c r="O107" s="41">
        <f t="shared" ref="O107" si="212">N107+AS107+BV107+CX107+DZ107</f>
        <v>52517.30000000001</v>
      </c>
      <c r="P107" s="41">
        <f t="shared" ref="P107" si="213">O107+AT107+BW107+CY107+EA107</f>
        <v>52517.30000000001</v>
      </c>
      <c r="Q107" s="41">
        <f t="shared" ref="Q107" si="214">P107+AU107+BX107+CZ107+EB107</f>
        <v>52517.30000000001</v>
      </c>
      <c r="R107" s="41">
        <f t="shared" ref="R107" si="215">Q107+AV107+BY107+DA107+EC107</f>
        <v>52517.30000000001</v>
      </c>
      <c r="S107" s="41">
        <f t="shared" ref="S107" si="216">R107+AW107+BZ107+DB107+ED107</f>
        <v>52517.30000000001</v>
      </c>
      <c r="T107" s="41">
        <f t="shared" ref="T107" si="217">S107+AX107+CA107+DC107+EE107</f>
        <v>52517.30000000001</v>
      </c>
      <c r="U107" s="41">
        <f t="shared" ref="U107" si="218">T107+AY107+CB107+DD107+EF107</f>
        <v>52517.30000000001</v>
      </c>
      <c r="V107" s="41">
        <f t="shared" ref="V107" si="219">U107+AZ107+CC107+DE107+EG107</f>
        <v>52517.30000000001</v>
      </c>
      <c r="W107" s="41">
        <f t="shared" ref="W107" si="220">V107+BA107+CD107+DF107+EH107</f>
        <v>52517.30000000001</v>
      </c>
      <c r="X107" s="41">
        <f t="shared" ref="X107" si="221">W107+BB107+CE107+DG107+EI107</f>
        <v>52517.30000000001</v>
      </c>
      <c r="Y107" s="41">
        <f t="shared" ref="Y107" si="222">X107+BC107+CF107+DH107+EJ107</f>
        <v>52517.30000000001</v>
      </c>
      <c r="Z107" s="41">
        <f t="shared" ref="Z107" si="223">Y107+BD107+CG107+DI107+EK107</f>
        <v>52517.30000000001</v>
      </c>
      <c r="AA107" s="41">
        <f t="shared" ref="AA107" si="224">Z107+BE107+CH107+DJ107+EL107</f>
        <v>52517.30000000001</v>
      </c>
      <c r="AB107" s="41">
        <f t="shared" ref="AB107" si="225">AA107+BF107+CI107+DK107+EM107</f>
        <v>52517.30000000001</v>
      </c>
      <c r="AC107" s="41">
        <f t="shared" ref="AC107" si="226">AB107+BG107+CJ107+DL107+EN107</f>
        <v>52517.30000000001</v>
      </c>
      <c r="AD107" s="41">
        <f t="shared" ref="AD107" si="227">AC107+BH107+CK107+DM107+EO107</f>
        <v>52517.30000000001</v>
      </c>
      <c r="AE107" s="41">
        <f t="shared" ref="AE107" si="228">AD107+BI107+CL107+DN107+EP107</f>
        <v>52517.30000000001</v>
      </c>
      <c r="AF107" s="41">
        <f t="shared" ref="AF107" si="229">AE107+BJ107+CM107+DO107+EQ107</f>
        <v>52517.30000000001</v>
      </c>
      <c r="AG107" s="23">
        <f t="shared" ref="AG107" si="230">ROUND(AVERAGE(T107:AF107),0)</f>
        <v>52517</v>
      </c>
      <c r="AH107" s="91"/>
      <c r="AI107" s="91"/>
      <c r="AJ107" s="64">
        <f>0</f>
        <v>0</v>
      </c>
      <c r="AK107" s="64">
        <f>0</f>
        <v>0</v>
      </c>
      <c r="AL107" s="64">
        <f>0</f>
        <v>0</v>
      </c>
      <c r="AM107" s="64">
        <f>0</f>
        <v>0</v>
      </c>
      <c r="AN107" s="64">
        <f>0</f>
        <v>0</v>
      </c>
      <c r="AO107" s="64">
        <f>0</f>
        <v>0</v>
      </c>
      <c r="AP107" s="64">
        <f>IF('Net Plant'!I108&gt;0,'Gross Plant'!K107*$AH107/12,0)</f>
        <v>0</v>
      </c>
      <c r="AQ107" s="64">
        <f>IF('Net Plant'!J108&gt;0,'Gross Plant'!L107*$AH107/12,0)</f>
        <v>0</v>
      </c>
      <c r="AR107" s="64">
        <f>IF('Net Plant'!K108&gt;0,'Gross Plant'!M107*$AH107/12,0)</f>
        <v>0</v>
      </c>
      <c r="AS107" s="64">
        <f>IF('Net Plant'!L108&gt;0,'Gross Plant'!N107*$AH107/12,0)</f>
        <v>0</v>
      </c>
      <c r="AT107" s="64">
        <f>IF('Net Plant'!M108&gt;0,'Gross Plant'!O107*$AH107/12,0)</f>
        <v>0</v>
      </c>
      <c r="AU107" s="64">
        <f>IF('Net Plant'!N108&gt;0,'Gross Plant'!P107*$AH107/12,0)</f>
        <v>0</v>
      </c>
      <c r="AV107" s="64">
        <f>IF('Net Plant'!O108&gt;0,'Gross Plant'!Q107*$AH107/12,0)</f>
        <v>0</v>
      </c>
      <c r="AW107" s="64">
        <f>IF('Net Plant'!P108&gt;0,'Gross Plant'!R107*$AH107/12,0)</f>
        <v>0</v>
      </c>
      <c r="AX107" s="64">
        <f>IF('Net Plant'!Q108&gt;0,'Gross Plant'!S107*$AH107/12,0)</f>
        <v>0</v>
      </c>
      <c r="AY107" s="41">
        <f>IF('Net Plant'!R108&gt;0,'Gross Plant'!U107*$AI107/12,0)</f>
        <v>0</v>
      </c>
      <c r="AZ107" s="41">
        <f>IF('Net Plant'!S108&gt;0,'Gross Plant'!V107*$AI107/12,0)</f>
        <v>0</v>
      </c>
      <c r="BA107" s="41">
        <f>IF('Net Plant'!T108&gt;0,'Gross Plant'!W107*$AI107/12,0)</f>
        <v>0</v>
      </c>
      <c r="BB107" s="41">
        <f>IF('Net Plant'!U108&gt;0,'Gross Plant'!X107*$AI107/12,0)</f>
        <v>0</v>
      </c>
      <c r="BC107" s="41">
        <f>IF('Net Plant'!V108&gt;0,'Gross Plant'!Y107*$AI107/12,0)</f>
        <v>0</v>
      </c>
      <c r="BD107" s="41">
        <f>IF('Net Plant'!W108&gt;0,'Gross Plant'!Z107*$AI107/12,0)</f>
        <v>0</v>
      </c>
      <c r="BE107" s="41">
        <f>IF('Net Plant'!X108&gt;0,'Gross Plant'!AA107*$AI107/12,0)</f>
        <v>0</v>
      </c>
      <c r="BF107" s="41">
        <f>IF('Net Plant'!Y108&gt;0,'Gross Plant'!AB107*$AI107/12,0)</f>
        <v>0</v>
      </c>
      <c r="BG107" s="41">
        <f>IF('Net Plant'!Z108&gt;0,'Gross Plant'!AC107*$AI107/12,0)</f>
        <v>0</v>
      </c>
      <c r="BH107" s="41">
        <f>IF('Net Plant'!AA108&gt;0,'Gross Plant'!AD107*$AI107/12,0)</f>
        <v>0</v>
      </c>
      <c r="BI107" s="41">
        <f>IF('Net Plant'!AB108&gt;0,'Gross Plant'!AE107*$AI107/12,0)</f>
        <v>0</v>
      </c>
      <c r="BJ107" s="41">
        <f>IF('Net Plant'!AC108&gt;0,'Gross Plant'!AF107*$AI107/12,0)</f>
        <v>0</v>
      </c>
      <c r="BK107" s="23">
        <f t="shared" si="201"/>
        <v>0</v>
      </c>
      <c r="BL107" s="41"/>
      <c r="BM107" s="64">
        <f>'[20]Retires (Asset and Reserve)'!X140</f>
        <v>0</v>
      </c>
      <c r="BN107" s="64">
        <f>'[20]Retires (Asset and Reserve)'!Y140</f>
        <v>0</v>
      </c>
      <c r="BO107" s="64">
        <f>'[20]Retires (Asset and Reserve)'!Z140</f>
        <v>0</v>
      </c>
      <c r="BP107" s="64">
        <f>'[20]Retires (Asset and Reserve)'!AA140</f>
        <v>0</v>
      </c>
      <c r="BQ107" s="64">
        <f>'[20]Retires (Asset and Reserve)'!AB140</f>
        <v>0</v>
      </c>
      <c r="BR107" s="64">
        <f>'[20]Retires (Asset and Reserve)'!AC140</f>
        <v>0</v>
      </c>
      <c r="BS107" s="31">
        <f>'Gross Plant'!BQ107</f>
        <v>0</v>
      </c>
      <c r="BT107" s="41">
        <f>'Gross Plant'!BR107</f>
        <v>0</v>
      </c>
      <c r="BU107" s="41">
        <f>'Gross Plant'!BS107</f>
        <v>0</v>
      </c>
      <c r="BV107" s="41">
        <f>'Gross Plant'!BT107</f>
        <v>0</v>
      </c>
      <c r="BW107" s="41">
        <f>'Gross Plant'!BU107</f>
        <v>0</v>
      </c>
      <c r="BX107" s="41">
        <f>'Gross Plant'!BV107</f>
        <v>0</v>
      </c>
      <c r="BY107" s="41">
        <f>'Gross Plant'!BW107</f>
        <v>0</v>
      </c>
      <c r="BZ107" s="41">
        <f>'Gross Plant'!BX107</f>
        <v>0</v>
      </c>
      <c r="CA107" s="41">
        <f>'Gross Plant'!BY107</f>
        <v>0</v>
      </c>
      <c r="CB107" s="41">
        <f>'Gross Plant'!BZ107</f>
        <v>0</v>
      </c>
      <c r="CC107" s="41">
        <f>'Gross Plant'!CA107</f>
        <v>0</v>
      </c>
      <c r="CD107" s="41">
        <f>'Gross Plant'!CB107</f>
        <v>0</v>
      </c>
      <c r="CE107" s="41">
        <f>'Gross Plant'!CC107</f>
        <v>0</v>
      </c>
      <c r="CF107" s="41">
        <f>'Gross Plant'!CD107</f>
        <v>0</v>
      </c>
      <c r="CG107" s="41">
        <f>'Gross Plant'!CE107</f>
        <v>0</v>
      </c>
      <c r="CH107" s="41">
        <f>'Gross Plant'!CF107</f>
        <v>0</v>
      </c>
      <c r="CI107" s="41">
        <f>'Gross Plant'!CG107</f>
        <v>0</v>
      </c>
      <c r="CJ107" s="41">
        <f>'Gross Plant'!CH107</f>
        <v>0</v>
      </c>
      <c r="CK107" s="41">
        <f>'Gross Plant'!CI107</f>
        <v>0</v>
      </c>
      <c r="CL107" s="41">
        <f>'Gross Plant'!CJ107</f>
        <v>0</v>
      </c>
      <c r="CM107" s="41">
        <f>'Gross Plant'!CK107</f>
        <v>0</v>
      </c>
      <c r="CN107" s="41"/>
      <c r="CO107" s="64">
        <f>'[20]Transfers (Asset and Reserve)'!Z140</f>
        <v>0</v>
      </c>
      <c r="CP107" s="64">
        <f>'[20]Transfers (Asset and Reserve)'!AA140</f>
        <v>0</v>
      </c>
      <c r="CQ107" s="64">
        <f>'[20]Transfers (Asset and Reserve)'!AB140</f>
        <v>0</v>
      </c>
      <c r="CR107" s="64">
        <f>'[20]Transfers (Asset and Reserve)'!AC140</f>
        <v>0</v>
      </c>
      <c r="CS107" s="64">
        <f>'[20]Transfers (Asset and Reserve)'!AD140</f>
        <v>0</v>
      </c>
      <c r="CT107" s="64">
        <f>'[20]Transfers (Asset and Reserve)'!AE140</f>
        <v>0</v>
      </c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108">
        <f>0</f>
        <v>0</v>
      </c>
      <c r="DR107" s="108">
        <f>0</f>
        <v>0</v>
      </c>
      <c r="DS107" s="108">
        <f>0</f>
        <v>0</v>
      </c>
      <c r="DT107" s="108">
        <f>0</f>
        <v>0</v>
      </c>
      <c r="DU107" s="108">
        <f>0</f>
        <v>0</v>
      </c>
      <c r="DV107" s="108">
        <f>0</f>
        <v>0</v>
      </c>
      <c r="DW107" s="31"/>
      <c r="DX107" s="31"/>
      <c r="DY107" s="31"/>
      <c r="DZ107" s="31"/>
      <c r="EA107" s="31"/>
      <c r="EB107" s="3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</row>
    <row r="108" spans="1:147" s="2" customFormat="1">
      <c r="A108" s="2" t="s">
        <v>42</v>
      </c>
      <c r="C108" s="26">
        <f t="shared" ref="C108:AG108" si="231">SUM(C84:C107)</f>
        <v>1920500.5583427502</v>
      </c>
      <c r="D108" s="26">
        <f t="shared" si="231"/>
        <v>1980768.8601697267</v>
      </c>
      <c r="E108" s="26">
        <f t="shared" si="231"/>
        <v>1896693.32</v>
      </c>
      <c r="F108" s="27">
        <f t="shared" si="231"/>
        <v>1900631.5600000003</v>
      </c>
      <c r="G108" s="27">
        <f t="shared" si="231"/>
        <v>1904569.8</v>
      </c>
      <c r="H108" s="27">
        <f t="shared" si="231"/>
        <v>1908540.45</v>
      </c>
      <c r="I108" s="27">
        <f t="shared" si="231"/>
        <v>1912511.1000000003</v>
      </c>
      <c r="J108" s="27">
        <f t="shared" si="231"/>
        <v>1916481.7500000002</v>
      </c>
      <c r="K108" s="27">
        <f t="shared" si="231"/>
        <v>1920452.4000000004</v>
      </c>
      <c r="L108" s="26">
        <f t="shared" si="231"/>
        <v>1924448.2323074171</v>
      </c>
      <c r="M108" s="26">
        <f t="shared" si="231"/>
        <v>1928444.0646148336</v>
      </c>
      <c r="N108" s="26">
        <f t="shared" si="231"/>
        <v>1932439.8969222505</v>
      </c>
      <c r="O108" s="26">
        <f t="shared" si="231"/>
        <v>1936435.729229667</v>
      </c>
      <c r="P108" s="26">
        <f t="shared" si="231"/>
        <v>1940431.5615370835</v>
      </c>
      <c r="Q108" s="26">
        <f t="shared" si="231"/>
        <v>1944427.3938445004</v>
      </c>
      <c r="R108" s="26">
        <f t="shared" si="231"/>
        <v>1948423.2261519169</v>
      </c>
      <c r="S108" s="26">
        <f t="shared" si="231"/>
        <v>1952419.0584593334</v>
      </c>
      <c r="T108" s="26">
        <f t="shared" si="231"/>
        <v>1956467.3022801566</v>
      </c>
      <c r="U108" s="26">
        <f t="shared" si="231"/>
        <v>1960515.5461009799</v>
      </c>
      <c r="V108" s="26">
        <f t="shared" si="231"/>
        <v>1964563.7899218027</v>
      </c>
      <c r="W108" s="26">
        <f t="shared" si="231"/>
        <v>1968612.0337426255</v>
      </c>
      <c r="X108" s="26">
        <f t="shared" si="231"/>
        <v>1972660.2775634483</v>
      </c>
      <c r="Y108" s="26">
        <f t="shared" si="231"/>
        <v>1976708.5213842716</v>
      </c>
      <c r="Z108" s="26">
        <f t="shared" si="231"/>
        <v>1980756.7652050944</v>
      </c>
      <c r="AA108" s="26">
        <f t="shared" si="231"/>
        <v>1984805.0090259176</v>
      </c>
      <c r="AB108" s="26">
        <f t="shared" si="231"/>
        <v>1988853.2528467404</v>
      </c>
      <c r="AC108" s="26">
        <f t="shared" si="231"/>
        <v>1992901.4966675632</v>
      </c>
      <c r="AD108" s="26">
        <f t="shared" si="231"/>
        <v>1996949.7404883865</v>
      </c>
      <c r="AE108" s="26">
        <f t="shared" si="231"/>
        <v>2001050.3958226156</v>
      </c>
      <c r="AF108" s="26">
        <f t="shared" si="231"/>
        <v>2005151.0511568452</v>
      </c>
      <c r="AG108" s="26">
        <f t="shared" si="231"/>
        <v>1980768</v>
      </c>
      <c r="AH108" s="35"/>
      <c r="AI108" s="35"/>
      <c r="AJ108" s="25">
        <f t="shared" ref="AJ108:BK108" si="232">SUM(AJ84:AJ107)</f>
        <v>3938.2400000000002</v>
      </c>
      <c r="AK108" s="26">
        <f t="shared" si="232"/>
        <v>3938.2400000000002</v>
      </c>
      <c r="AL108" s="26">
        <f t="shared" si="232"/>
        <v>3970.65</v>
      </c>
      <c r="AM108" s="26">
        <f t="shared" si="232"/>
        <v>3970.65</v>
      </c>
      <c r="AN108" s="26">
        <f t="shared" si="232"/>
        <v>3970.65</v>
      </c>
      <c r="AO108" s="26">
        <f t="shared" si="232"/>
        <v>3970.65</v>
      </c>
      <c r="AP108" s="26">
        <f t="shared" si="232"/>
        <v>3995.8323074166665</v>
      </c>
      <c r="AQ108" s="26">
        <f t="shared" si="232"/>
        <v>3995.8323074166665</v>
      </c>
      <c r="AR108" s="26">
        <f t="shared" si="232"/>
        <v>3995.8323074166665</v>
      </c>
      <c r="AS108" s="26">
        <f t="shared" si="232"/>
        <v>3995.8323074166665</v>
      </c>
      <c r="AT108" s="26">
        <f t="shared" si="232"/>
        <v>3995.8323074166665</v>
      </c>
      <c r="AU108" s="26">
        <f t="shared" si="232"/>
        <v>3995.8323074166665</v>
      </c>
      <c r="AV108" s="26">
        <f t="shared" si="232"/>
        <v>3995.8323074166665</v>
      </c>
      <c r="AW108" s="26">
        <f t="shared" si="232"/>
        <v>3995.8323074166665</v>
      </c>
      <c r="AX108" s="26">
        <f t="shared" si="232"/>
        <v>4048.2438208229805</v>
      </c>
      <c r="AY108" s="26">
        <f t="shared" si="232"/>
        <v>4048.2438208229805</v>
      </c>
      <c r="AZ108" s="26">
        <f t="shared" si="232"/>
        <v>4048.2438208229805</v>
      </c>
      <c r="BA108" s="26">
        <f t="shared" si="232"/>
        <v>4048.2438208229805</v>
      </c>
      <c r="BB108" s="26">
        <f t="shared" si="232"/>
        <v>4048.2438208229805</v>
      </c>
      <c r="BC108" s="26">
        <f t="shared" si="232"/>
        <v>4048.2438208229805</v>
      </c>
      <c r="BD108" s="26">
        <f t="shared" si="232"/>
        <v>4048.2438208229805</v>
      </c>
      <c r="BE108" s="26">
        <f t="shared" si="232"/>
        <v>4048.2438208229805</v>
      </c>
      <c r="BF108" s="26">
        <f t="shared" si="232"/>
        <v>4048.2438208229805</v>
      </c>
      <c r="BG108" s="26">
        <f t="shared" si="232"/>
        <v>4048.2438208229805</v>
      </c>
      <c r="BH108" s="26">
        <f t="shared" si="232"/>
        <v>4048.2438208229805</v>
      </c>
      <c r="BI108" s="26">
        <f t="shared" si="232"/>
        <v>4100.6553342292946</v>
      </c>
      <c r="BJ108" s="26">
        <f t="shared" si="232"/>
        <v>4100.6553342292946</v>
      </c>
      <c r="BK108" s="28">
        <f t="shared" si="232"/>
        <v>48683.748876688398</v>
      </c>
      <c r="BL108" s="3"/>
      <c r="BM108" s="25">
        <f t="shared" ref="BM108:CM108" si="233">SUM(BM84:BM107)</f>
        <v>0</v>
      </c>
      <c r="BN108" s="26">
        <f t="shared" si="233"/>
        <v>0</v>
      </c>
      <c r="BO108" s="26">
        <f t="shared" si="233"/>
        <v>0</v>
      </c>
      <c r="BP108" s="26">
        <f t="shared" si="233"/>
        <v>0</v>
      </c>
      <c r="BQ108" s="26">
        <f t="shared" si="233"/>
        <v>0</v>
      </c>
      <c r="BR108" s="26">
        <f t="shared" si="233"/>
        <v>0</v>
      </c>
      <c r="BS108" s="26">
        <f t="shared" si="233"/>
        <v>0</v>
      </c>
      <c r="BT108" s="26">
        <f t="shared" si="233"/>
        <v>0</v>
      </c>
      <c r="BU108" s="26">
        <f t="shared" si="233"/>
        <v>0</v>
      </c>
      <c r="BV108" s="26">
        <f t="shared" si="233"/>
        <v>0</v>
      </c>
      <c r="BW108" s="26">
        <f t="shared" si="233"/>
        <v>0</v>
      </c>
      <c r="BX108" s="26">
        <f t="shared" si="233"/>
        <v>0</v>
      </c>
      <c r="BY108" s="26">
        <f t="shared" si="233"/>
        <v>0</v>
      </c>
      <c r="BZ108" s="26">
        <f t="shared" si="233"/>
        <v>0</v>
      </c>
      <c r="CA108" s="26">
        <f t="shared" si="233"/>
        <v>0</v>
      </c>
      <c r="CB108" s="26">
        <f t="shared" si="233"/>
        <v>0</v>
      </c>
      <c r="CC108" s="26">
        <f t="shared" si="233"/>
        <v>0</v>
      </c>
      <c r="CD108" s="26">
        <f t="shared" si="233"/>
        <v>0</v>
      </c>
      <c r="CE108" s="26">
        <f t="shared" si="233"/>
        <v>0</v>
      </c>
      <c r="CF108" s="26">
        <f t="shared" si="233"/>
        <v>0</v>
      </c>
      <c r="CG108" s="26">
        <f t="shared" si="233"/>
        <v>0</v>
      </c>
      <c r="CH108" s="26">
        <f t="shared" si="233"/>
        <v>0</v>
      </c>
      <c r="CI108" s="26">
        <f t="shared" si="233"/>
        <v>0</v>
      </c>
      <c r="CJ108" s="26">
        <f t="shared" si="233"/>
        <v>0</v>
      </c>
      <c r="CK108" s="26">
        <f t="shared" si="233"/>
        <v>0</v>
      </c>
      <c r="CL108" s="26">
        <f t="shared" si="233"/>
        <v>0</v>
      </c>
      <c r="CM108" s="26">
        <f t="shared" si="233"/>
        <v>0</v>
      </c>
      <c r="CN108" s="3"/>
      <c r="CO108" s="25">
        <f t="shared" ref="CO108:DO108" si="234">SUM(CO84:CO107)</f>
        <v>0</v>
      </c>
      <c r="CP108" s="26">
        <f t="shared" si="234"/>
        <v>0</v>
      </c>
      <c r="CQ108" s="26">
        <f t="shared" si="234"/>
        <v>0</v>
      </c>
      <c r="CR108" s="26">
        <f t="shared" si="234"/>
        <v>0</v>
      </c>
      <c r="CS108" s="26">
        <f t="shared" si="234"/>
        <v>0</v>
      </c>
      <c r="CT108" s="26">
        <f t="shared" si="234"/>
        <v>0</v>
      </c>
      <c r="CU108" s="26">
        <f t="shared" si="234"/>
        <v>0</v>
      </c>
      <c r="CV108" s="26">
        <f t="shared" si="234"/>
        <v>0</v>
      </c>
      <c r="CW108" s="26">
        <f t="shared" si="234"/>
        <v>0</v>
      </c>
      <c r="CX108" s="26">
        <f t="shared" si="234"/>
        <v>0</v>
      </c>
      <c r="CY108" s="26">
        <f t="shared" si="234"/>
        <v>0</v>
      </c>
      <c r="CZ108" s="26">
        <f t="shared" si="234"/>
        <v>0</v>
      </c>
      <c r="DA108" s="26">
        <f t="shared" si="234"/>
        <v>0</v>
      </c>
      <c r="DB108" s="26">
        <f t="shared" si="234"/>
        <v>0</v>
      </c>
      <c r="DC108" s="26">
        <f t="shared" si="234"/>
        <v>0</v>
      </c>
      <c r="DD108" s="26">
        <f t="shared" si="234"/>
        <v>0</v>
      </c>
      <c r="DE108" s="26">
        <f t="shared" si="234"/>
        <v>0</v>
      </c>
      <c r="DF108" s="26">
        <f t="shared" si="234"/>
        <v>0</v>
      </c>
      <c r="DG108" s="26">
        <f t="shared" si="234"/>
        <v>0</v>
      </c>
      <c r="DH108" s="26">
        <f t="shared" si="234"/>
        <v>0</v>
      </c>
      <c r="DI108" s="26">
        <f t="shared" si="234"/>
        <v>0</v>
      </c>
      <c r="DJ108" s="26">
        <f t="shared" si="234"/>
        <v>0</v>
      </c>
      <c r="DK108" s="26">
        <f t="shared" si="234"/>
        <v>0</v>
      </c>
      <c r="DL108" s="26">
        <f t="shared" si="234"/>
        <v>0</v>
      </c>
      <c r="DM108" s="26">
        <f t="shared" si="234"/>
        <v>0</v>
      </c>
      <c r="DN108" s="26">
        <f t="shared" si="234"/>
        <v>0</v>
      </c>
      <c r="DO108" s="26">
        <f t="shared" si="234"/>
        <v>0</v>
      </c>
      <c r="DP108" s="3"/>
      <c r="DQ108" s="25">
        <f t="shared" ref="DQ108:EQ108" si="235">SUM(DQ84:DQ107)</f>
        <v>0</v>
      </c>
      <c r="DR108" s="26">
        <f t="shared" si="235"/>
        <v>0</v>
      </c>
      <c r="DS108" s="26">
        <f t="shared" si="235"/>
        <v>0</v>
      </c>
      <c r="DT108" s="26">
        <f t="shared" si="235"/>
        <v>0</v>
      </c>
      <c r="DU108" s="26">
        <f t="shared" si="235"/>
        <v>0</v>
      </c>
      <c r="DV108" s="26">
        <f t="shared" si="235"/>
        <v>0</v>
      </c>
      <c r="DW108" s="26">
        <f>'[21]091 div'!B26</f>
        <v>0</v>
      </c>
      <c r="DX108" s="26">
        <f>'[21]091 div'!C26</f>
        <v>0</v>
      </c>
      <c r="DY108" s="26">
        <f>'[21]091 div'!D26</f>
        <v>0</v>
      </c>
      <c r="DZ108" s="26">
        <f t="shared" si="235"/>
        <v>0</v>
      </c>
      <c r="EA108" s="26">
        <f t="shared" si="235"/>
        <v>0</v>
      </c>
      <c r="EB108" s="26">
        <f t="shared" si="235"/>
        <v>0</v>
      </c>
      <c r="EC108" s="26">
        <f t="shared" si="235"/>
        <v>0</v>
      </c>
      <c r="ED108" s="26">
        <f t="shared" si="235"/>
        <v>0</v>
      </c>
      <c r="EE108" s="26">
        <f t="shared" si="235"/>
        <v>0</v>
      </c>
      <c r="EF108" s="26">
        <f t="shared" si="235"/>
        <v>0</v>
      </c>
      <c r="EG108" s="26">
        <f t="shared" si="235"/>
        <v>0</v>
      </c>
      <c r="EH108" s="26">
        <f t="shared" si="235"/>
        <v>0</v>
      </c>
      <c r="EI108" s="26">
        <f t="shared" si="235"/>
        <v>0</v>
      </c>
      <c r="EJ108" s="26">
        <f t="shared" si="235"/>
        <v>0</v>
      </c>
      <c r="EK108" s="26">
        <f t="shared" si="235"/>
        <v>0</v>
      </c>
      <c r="EL108" s="26">
        <f t="shared" si="235"/>
        <v>0</v>
      </c>
      <c r="EM108" s="26">
        <f t="shared" si="235"/>
        <v>0</v>
      </c>
      <c r="EN108" s="26">
        <f t="shared" si="235"/>
        <v>0</v>
      </c>
      <c r="EO108" s="26">
        <f t="shared" si="235"/>
        <v>0</v>
      </c>
      <c r="EP108" s="26">
        <f t="shared" si="235"/>
        <v>0</v>
      </c>
      <c r="EQ108" s="26">
        <f t="shared" si="235"/>
        <v>0</v>
      </c>
    </row>
    <row r="109" spans="1:147" s="2" customFormat="1">
      <c r="C109" s="19"/>
      <c r="D109" s="3"/>
      <c r="E109" s="62">
        <f>'[22]major ratebase items'!E37</f>
        <v>-1896693.32</v>
      </c>
      <c r="F109" s="62">
        <f>'[22]major ratebase items'!F37</f>
        <v>-1900631.56</v>
      </c>
      <c r="G109" s="62">
        <f>'[22]major ratebase items'!G37</f>
        <v>-1904569.8</v>
      </c>
      <c r="H109" s="62">
        <f>'[22]major ratebase items'!H37</f>
        <v>-1908540.45</v>
      </c>
      <c r="I109" s="62">
        <f>'[22]major ratebase items'!I37</f>
        <v>-1912511.1</v>
      </c>
      <c r="J109" s="62">
        <f>'[22]major ratebase items'!J37</f>
        <v>-1916481.75</v>
      </c>
      <c r="K109" s="62">
        <f>'[22]major ratebase items'!K37</f>
        <v>-1920452.4</v>
      </c>
      <c r="L109" s="62" t="str">
        <f>'[22]major ratebase items'!L37</f>
        <v>0</v>
      </c>
      <c r="M109" s="62" t="str">
        <f>'[22]major ratebase items'!M37</f>
        <v>0</v>
      </c>
      <c r="N109" s="62">
        <f>'[22]major ratebase items'!N37</f>
        <v>0</v>
      </c>
      <c r="O109" s="62">
        <f>'[22]major ratebase items'!O37</f>
        <v>0</v>
      </c>
      <c r="P109" s="62">
        <f>'[22]major ratebase items'!P37</f>
        <v>0</v>
      </c>
      <c r="Q109" s="62">
        <f>'[22]major ratebase items'!Q37</f>
        <v>0</v>
      </c>
      <c r="R109" s="41"/>
      <c r="S109" s="41"/>
      <c r="T109" s="43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35"/>
      <c r="AI109" s="35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</row>
    <row r="110" spans="1:147" s="2" customFormat="1">
      <c r="C110" s="19"/>
      <c r="D110" s="3"/>
      <c r="E110" s="63">
        <f>E108+E109</f>
        <v>0</v>
      </c>
      <c r="F110" s="105">
        <f t="shared" ref="F110:Q110" si="236">F108+F109</f>
        <v>0</v>
      </c>
      <c r="G110" s="105">
        <f t="shared" si="236"/>
        <v>0</v>
      </c>
      <c r="H110" s="105">
        <f t="shared" si="236"/>
        <v>0</v>
      </c>
      <c r="I110" s="105">
        <f t="shared" si="236"/>
        <v>0</v>
      </c>
      <c r="J110" s="105">
        <f t="shared" si="236"/>
        <v>0</v>
      </c>
      <c r="K110" s="105">
        <f t="shared" si="236"/>
        <v>0</v>
      </c>
      <c r="L110" s="105">
        <f t="shared" si="236"/>
        <v>1924448.2323074171</v>
      </c>
      <c r="M110" s="63">
        <f t="shared" si="236"/>
        <v>1928444.0646148336</v>
      </c>
      <c r="N110" s="63">
        <f t="shared" si="236"/>
        <v>1932439.8969222505</v>
      </c>
      <c r="O110" s="63">
        <f t="shared" si="236"/>
        <v>1936435.729229667</v>
      </c>
      <c r="P110" s="63">
        <f t="shared" si="236"/>
        <v>1940431.5615370835</v>
      </c>
      <c r="Q110" s="63">
        <f t="shared" si="236"/>
        <v>1944427.3938445004</v>
      </c>
      <c r="R110" s="41"/>
      <c r="S110" s="41"/>
      <c r="T110" s="43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35"/>
      <c r="AI110" s="35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</row>
    <row r="111" spans="1:147" s="2" customFormat="1">
      <c r="A111" s="2" t="s">
        <v>75</v>
      </c>
      <c r="C111" s="19"/>
      <c r="D111" s="3"/>
      <c r="H111" s="36"/>
      <c r="I111" s="36"/>
      <c r="J111" s="36"/>
      <c r="K111" s="36"/>
      <c r="R111" s="41"/>
      <c r="S111" s="41"/>
      <c r="T111" s="43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35"/>
      <c r="AI111" s="35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</row>
    <row r="112" spans="1:147" s="2" customFormat="1">
      <c r="A112" s="49">
        <v>30100</v>
      </c>
      <c r="B112" t="s">
        <v>35</v>
      </c>
      <c r="C112" s="51">
        <f t="shared" ref="C112:C141" si="237">SUM(E112:Q112)/13</f>
        <v>8329.7199999999993</v>
      </c>
      <c r="D112" s="51">
        <f t="shared" ref="D112:D174" si="238">SUM(T112:AF112)/13</f>
        <v>8329.7199999999993</v>
      </c>
      <c r="E112" s="69">
        <f>'[20]Reserve End Balances'!$N$40</f>
        <v>8329.7199999999993</v>
      </c>
      <c r="F112" s="41">
        <f t="shared" ref="F112:F141" si="239">E112+AJ112+BM112+CO112+DQ112</f>
        <v>8329.7199999999993</v>
      </c>
      <c r="G112" s="41">
        <f t="shared" ref="G112:G141" si="240">F112+AK112+BN112+CP112+DR112</f>
        <v>8329.7199999999993</v>
      </c>
      <c r="H112" s="41">
        <f t="shared" ref="H112:H141" si="241">G112+AL112+BO112+CQ112+DS112</f>
        <v>8329.7199999999993</v>
      </c>
      <c r="I112" s="41">
        <f t="shared" ref="I112:I141" si="242">H112+AM112+BP112+CR112+DT112</f>
        <v>8329.7199999999993</v>
      </c>
      <c r="J112" s="41">
        <f t="shared" ref="J112:J141" si="243">I112+AN112+BQ112+CS112+DU112</f>
        <v>8329.7199999999993</v>
      </c>
      <c r="K112" s="41">
        <f t="shared" ref="K112:K141" si="244">J112+AO112+BR112+CT112+DV112</f>
        <v>8329.7199999999993</v>
      </c>
      <c r="L112" s="41">
        <f t="shared" ref="L112:L141" si="245">K112+AP112+BS112+CU112+DW112</f>
        <v>8329.7199999999993</v>
      </c>
      <c r="M112" s="41">
        <f t="shared" ref="M112:M141" si="246">L112+AQ112+BT112+CV112+DX112</f>
        <v>8329.7199999999993</v>
      </c>
      <c r="N112" s="41">
        <f t="shared" ref="N112:N141" si="247">M112+AR112+BU112+CW112+DY112</f>
        <v>8329.7199999999993</v>
      </c>
      <c r="O112" s="41">
        <f t="shared" ref="O112:O141" si="248">N112+AS112+BV112+CX112+DZ112</f>
        <v>8329.7199999999993</v>
      </c>
      <c r="P112" s="41">
        <f t="shared" ref="P112:P141" si="249">O112+AT112+BW112+CY112+EA112</f>
        <v>8329.7199999999993</v>
      </c>
      <c r="Q112" s="41">
        <f t="shared" ref="Q112:Q141" si="250">P112+AU112+BX112+CZ112+EB112</f>
        <v>8329.7199999999993</v>
      </c>
      <c r="R112" s="41">
        <f t="shared" ref="R112:R141" si="251">Q112+AV112+BY112+DA112+EC112</f>
        <v>8329.7199999999993</v>
      </c>
      <c r="S112" s="41">
        <f t="shared" ref="S112:S141" si="252">R112+AW112+BZ112+DB112+ED112</f>
        <v>8329.7199999999993</v>
      </c>
      <c r="T112" s="41">
        <f t="shared" ref="T112:T141" si="253">S112+AX112+CA112+DC112+EE112</f>
        <v>8329.7199999999993</v>
      </c>
      <c r="U112" s="41">
        <f t="shared" ref="U112:U141" si="254">T112+AY112+CB112+DD112+EF112</f>
        <v>8329.7199999999993</v>
      </c>
      <c r="V112" s="41">
        <f t="shared" ref="V112:V141" si="255">U112+AZ112+CC112+DE112+EG112</f>
        <v>8329.7199999999993</v>
      </c>
      <c r="W112" s="41">
        <f t="shared" ref="W112:W141" si="256">V112+BA112+CD112+DF112+EH112</f>
        <v>8329.7199999999993</v>
      </c>
      <c r="X112" s="41">
        <f t="shared" ref="X112:X141" si="257">W112+BB112+CE112+DG112+EI112</f>
        <v>8329.7199999999993</v>
      </c>
      <c r="Y112" s="41">
        <f t="shared" ref="Y112:Y141" si="258">X112+BC112+CF112+DH112+EJ112</f>
        <v>8329.7199999999993</v>
      </c>
      <c r="Z112" s="41">
        <f t="shared" ref="Z112:Z141" si="259">Y112+BD112+CG112+DI112+EK112</f>
        <v>8329.7199999999993</v>
      </c>
      <c r="AA112" s="41">
        <f t="shared" ref="AA112:AA141" si="260">Z112+BE112+CH112+DJ112+EL112</f>
        <v>8329.7199999999993</v>
      </c>
      <c r="AB112" s="41">
        <f t="shared" ref="AB112:AB141" si="261">AA112+BF112+CI112+DK112+EM112</f>
        <v>8329.7199999999993</v>
      </c>
      <c r="AC112" s="41">
        <f t="shared" ref="AC112:AC141" si="262">AB112+BG112+CJ112+DL112+EN112</f>
        <v>8329.7199999999993</v>
      </c>
      <c r="AD112" s="41">
        <f t="shared" ref="AD112:AD141" si="263">AC112+BH112+CK112+DM112+EO112</f>
        <v>8329.7199999999993</v>
      </c>
      <c r="AE112" s="41">
        <f t="shared" ref="AE112:AE141" si="264">AD112+BI112+CL112+DN112+EP112</f>
        <v>8329.7199999999993</v>
      </c>
      <c r="AF112" s="41">
        <f t="shared" ref="AF112:AF141" si="265">AE112+BJ112+CM112+DO112+EQ112</f>
        <v>8329.7199999999993</v>
      </c>
      <c r="AG112" s="22">
        <f t="shared" ref="AG112:AG174" si="266">ROUND(AVERAGE(T112:AF112),0)</f>
        <v>8330</v>
      </c>
      <c r="AH112" s="80">
        <f>'[25]KY Depreciation Rates_03-2'!$G71</f>
        <v>0</v>
      </c>
      <c r="AI112" s="80">
        <f>'[25]KY Depreciation Rates_03-2'!$G71</f>
        <v>0</v>
      </c>
      <c r="AJ112" s="31">
        <f>'[20]Additions (Asset and Reserve)'!AA40</f>
        <v>0</v>
      </c>
      <c r="AK112" s="31">
        <f>'[20]Additions (Asset and Reserve)'!AB40</f>
        <v>0</v>
      </c>
      <c r="AL112" s="31">
        <f>'[20]Additions (Asset and Reserve)'!AC40</f>
        <v>0</v>
      </c>
      <c r="AM112" s="31">
        <f>'[20]Additions (Asset and Reserve)'!AD40</f>
        <v>0</v>
      </c>
      <c r="AN112" s="31">
        <f>'[20]Additions (Asset and Reserve)'!AE40</f>
        <v>0</v>
      </c>
      <c r="AO112" s="31">
        <f>'[20]Additions (Asset and Reserve)'!AF40</f>
        <v>0</v>
      </c>
      <c r="AP112" s="41">
        <f>IF('Net Plant'!I112&gt;0,'Gross Plant'!L112*$AH112/12,0)</f>
        <v>0</v>
      </c>
      <c r="AQ112" s="41">
        <f>IF('Net Plant'!J112&gt;0,'Gross Plant'!M112*$AH112/12,0)</f>
        <v>0</v>
      </c>
      <c r="AR112" s="41">
        <f>IF('Net Plant'!K112&gt;0,'Gross Plant'!N112*$AH112/12,0)</f>
        <v>0</v>
      </c>
      <c r="AS112" s="41">
        <f>IF('Net Plant'!L112&gt;0,'Gross Plant'!O112*$AH112/12,0)</f>
        <v>0</v>
      </c>
      <c r="AT112" s="41">
        <f>IF('Net Plant'!M112&gt;0,'Gross Plant'!P112*$AH112/12,0)</f>
        <v>0</v>
      </c>
      <c r="AU112" s="41">
        <f>IF('Net Plant'!N112&gt;0,'Gross Plant'!Q112*$AH112/12,0)</f>
        <v>0</v>
      </c>
      <c r="AV112" s="41">
        <f>IF('Net Plant'!O112&gt;0,'Gross Plant'!R112*$AH112/12,0)</f>
        <v>0</v>
      </c>
      <c r="AW112" s="41">
        <f>IF('Net Plant'!P112&gt;0,'Gross Plant'!S112*$AH112/12,0)</f>
        <v>0</v>
      </c>
      <c r="AX112" s="41">
        <f>IF('Net Plant'!Q112&gt;0,'Gross Plant'!T112*$AH112/12,0)</f>
        <v>0</v>
      </c>
      <c r="AY112" s="41">
        <f>IF('Net Plant'!R112&gt;0,'Gross Plant'!U112*$AI112/12,0)</f>
        <v>0</v>
      </c>
      <c r="AZ112" s="41">
        <f>IF('Net Plant'!S112&gt;0,'Gross Plant'!V112*$AI112/12,0)</f>
        <v>0</v>
      </c>
      <c r="BA112" s="41">
        <f>IF('Net Plant'!T112&gt;0,'Gross Plant'!W112*$AI112/12,0)</f>
        <v>0</v>
      </c>
      <c r="BB112" s="41">
        <f>IF('Net Plant'!U112&gt;0,'Gross Plant'!X112*$AI112/12,0)</f>
        <v>0</v>
      </c>
      <c r="BC112" s="41">
        <f>IF('Net Plant'!V112&gt;0,'Gross Plant'!Y112*$AI112/12,0)</f>
        <v>0</v>
      </c>
      <c r="BD112" s="41">
        <f>IF('Net Plant'!W112&gt;0,'Gross Plant'!Z112*$AI112/12,0)</f>
        <v>0</v>
      </c>
      <c r="BE112" s="41">
        <f>IF('Net Plant'!X112&gt;0,'Gross Plant'!AA112*$AI112/12,0)</f>
        <v>0</v>
      </c>
      <c r="BF112" s="41">
        <f>IF('Net Plant'!Y112&gt;0,'Gross Plant'!AB112*$AI112/12,0)</f>
        <v>0</v>
      </c>
      <c r="BG112" s="41">
        <f>IF('Net Plant'!Z112&gt;0,'Gross Plant'!AC112*$AI112/12,0)</f>
        <v>0</v>
      </c>
      <c r="BH112" s="41">
        <f>IF('Net Plant'!AA112&gt;0,'Gross Plant'!AD112*$AI112/12,0)</f>
        <v>0</v>
      </c>
      <c r="BI112" s="41">
        <f>IF('Net Plant'!AB112&gt;0,'Gross Plant'!AE112*$AI112/12,0)</f>
        <v>0</v>
      </c>
      <c r="BJ112" s="41">
        <f>IF('Net Plant'!AC112&gt;0,'Gross Plant'!AF112*$AI112/12,0)</f>
        <v>0</v>
      </c>
      <c r="BK112" s="22">
        <f t="shared" ref="BK112:BK168" si="267">SUM(AY112:BJ112)</f>
        <v>0</v>
      </c>
      <c r="BL112" s="3"/>
      <c r="BM112" s="31">
        <f>'[20]Retires (Asset and Reserve)'!X40</f>
        <v>0</v>
      </c>
      <c r="BN112" s="31">
        <f>'[20]Retires (Asset and Reserve)'!Y40</f>
        <v>0</v>
      </c>
      <c r="BO112" s="31">
        <f>'[20]Retires (Asset and Reserve)'!Z40</f>
        <v>0</v>
      </c>
      <c r="BP112" s="31">
        <f>'[20]Retires (Asset and Reserve)'!AA40</f>
        <v>0</v>
      </c>
      <c r="BQ112" s="31">
        <f>'[20]Retires (Asset and Reserve)'!AB40</f>
        <v>0</v>
      </c>
      <c r="BR112" s="31">
        <f>'[20]Retires (Asset and Reserve)'!AC40</f>
        <v>0</v>
      </c>
      <c r="BS112" s="31">
        <f>'Gross Plant'!BQ112</f>
        <v>0</v>
      </c>
      <c r="BT112" s="41">
        <f>'Gross Plant'!BR112</f>
        <v>0</v>
      </c>
      <c r="BU112" s="41">
        <f>'Gross Plant'!BS112</f>
        <v>0</v>
      </c>
      <c r="BV112" s="41">
        <f>'Gross Plant'!BT112</f>
        <v>0</v>
      </c>
      <c r="BW112" s="41">
        <f>'Gross Plant'!BU112</f>
        <v>0</v>
      </c>
      <c r="BX112" s="41">
        <f>'Gross Plant'!BV112</f>
        <v>0</v>
      </c>
      <c r="BY112" s="41">
        <f>'Gross Plant'!BW112</f>
        <v>0</v>
      </c>
      <c r="BZ112" s="41">
        <f>'Gross Plant'!BX112</f>
        <v>0</v>
      </c>
      <c r="CA112" s="41">
        <f>'Gross Plant'!BY112</f>
        <v>0</v>
      </c>
      <c r="CB112" s="41">
        <f>'Gross Plant'!BZ112</f>
        <v>0</v>
      </c>
      <c r="CC112" s="41">
        <f>'Gross Plant'!CA112</f>
        <v>0</v>
      </c>
      <c r="CD112" s="41">
        <f>'Gross Plant'!CB112</f>
        <v>0</v>
      </c>
      <c r="CE112" s="41">
        <f>'Gross Plant'!CC112</f>
        <v>0</v>
      </c>
      <c r="CF112" s="41">
        <f>'Gross Plant'!CD112</f>
        <v>0</v>
      </c>
      <c r="CG112" s="41">
        <f>'Gross Plant'!CE112</f>
        <v>0</v>
      </c>
      <c r="CH112" s="41">
        <f>'Gross Plant'!CF112</f>
        <v>0</v>
      </c>
      <c r="CI112" s="41">
        <f>'Gross Plant'!CG112</f>
        <v>0</v>
      </c>
      <c r="CJ112" s="41">
        <f>'Gross Plant'!CH112</f>
        <v>0</v>
      </c>
      <c r="CK112" s="41">
        <f>'Gross Plant'!CI112</f>
        <v>0</v>
      </c>
      <c r="CL112" s="41">
        <f>'Gross Plant'!CJ112</f>
        <v>0</v>
      </c>
      <c r="CM112" s="41">
        <f>'Gross Plant'!CK112</f>
        <v>0</v>
      </c>
      <c r="CN112" s="3"/>
      <c r="CO112" s="31">
        <f>'[20]Transfers (Asset and Reserve)'!Z40</f>
        <v>0</v>
      </c>
      <c r="CP112" s="31">
        <f>'[20]Transfers (Asset and Reserve)'!AA40</f>
        <v>0</v>
      </c>
      <c r="CQ112" s="31">
        <f>'[20]Transfers (Asset and Reserve)'!AB40</f>
        <v>0</v>
      </c>
      <c r="CR112" s="31">
        <f>'[20]Transfers (Asset and Reserve)'!AC40</f>
        <v>0</v>
      </c>
      <c r="CS112" s="31">
        <f>'[20]Transfers (Asset and Reserve)'!AD40</f>
        <v>0</v>
      </c>
      <c r="CT112" s="31">
        <f>'[20]Transfers (Asset and Reserve)'!AE40</f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0</v>
      </c>
      <c r="DF112" s="41">
        <v>0</v>
      </c>
      <c r="DG112" s="41">
        <v>0</v>
      </c>
      <c r="DH112" s="41">
        <v>0</v>
      </c>
      <c r="DI112" s="41">
        <v>0</v>
      </c>
      <c r="DJ112" s="41">
        <v>0</v>
      </c>
      <c r="DK112" s="41">
        <v>0</v>
      </c>
      <c r="DL112" s="41">
        <v>0</v>
      </c>
      <c r="DM112" s="41">
        <v>0</v>
      </c>
      <c r="DN112" s="41">
        <v>0</v>
      </c>
      <c r="DO112" s="41">
        <v>0</v>
      </c>
      <c r="DP112" s="3"/>
      <c r="DQ112" s="31">
        <f>[20]COR!O40</f>
        <v>0</v>
      </c>
      <c r="DR112" s="31">
        <f>[20]COR!P40</f>
        <v>0</v>
      </c>
      <c r="DS112" s="31">
        <f>[20]COR!Q40</f>
        <v>0</v>
      </c>
      <c r="DT112" s="31">
        <f>[20]COR!R40</f>
        <v>0</v>
      </c>
      <c r="DU112" s="31">
        <f>[20]COR!S40</f>
        <v>0</v>
      </c>
      <c r="DV112" s="31">
        <f>[20]COR!T40</f>
        <v>0</v>
      </c>
      <c r="DW112" s="58">
        <f>SUM('Gross Plant'!$AH112:$AM112)/SUM('Gross Plant'!$AH$190:$AM$190)*DW$190</f>
        <v>0</v>
      </c>
      <c r="DX112" s="58">
        <f>SUM('Gross Plant'!$AH112:$AM112)/SUM('Gross Plant'!$AH$190:$AM$190)*DX$190</f>
        <v>0</v>
      </c>
      <c r="DY112" s="58">
        <f>SUM('Gross Plant'!$AH112:$AM112)/SUM('Gross Plant'!$AH$190:$AM$190)*DY$190</f>
        <v>0</v>
      </c>
      <c r="DZ112" s="58">
        <f>-SUM('Gross Plant'!$AH112:$AM112)/SUM('Gross Plant'!$AH$190:$AM$190)*'Capital Spending'!D$12*Reserve!$DW$1</f>
        <v>0</v>
      </c>
      <c r="EA112" s="58">
        <f>-SUM('Gross Plant'!$AH112:$AM112)/SUM('Gross Plant'!$AH$190:$AM$190)*'Capital Spending'!E$12*Reserve!$DW$1</f>
        <v>0</v>
      </c>
      <c r="EB112" s="58">
        <f>-SUM('Gross Plant'!$AH112:$AM112)/SUM('Gross Plant'!$AH$190:$AM$190)*'Capital Spending'!F$12*Reserve!$DW$1</f>
        <v>0</v>
      </c>
      <c r="EC112" s="58">
        <f>-SUM('Gross Plant'!$AH112:$AM112)/SUM('Gross Plant'!$AH$190:$AM$190)*'Capital Spending'!G$12*Reserve!$DW$1</f>
        <v>0</v>
      </c>
      <c r="ED112" s="58">
        <f>-SUM('Gross Plant'!$AH112:$AM112)/SUM('Gross Plant'!$AH$190:$AM$190)*'Capital Spending'!H$12*Reserve!$DW$1</f>
        <v>0</v>
      </c>
      <c r="EE112" s="58">
        <f>-SUM('Gross Plant'!$AH112:$AM112)/SUM('Gross Plant'!$AH$190:$AM$190)*'Capital Spending'!I$12*Reserve!$DW$1</f>
        <v>0</v>
      </c>
      <c r="EF112" s="58">
        <f>-SUM('Gross Plant'!$AH112:$AM112)/SUM('Gross Plant'!$AH$190:$AM$190)*'Capital Spending'!J$12*Reserve!$DW$1</f>
        <v>0</v>
      </c>
      <c r="EG112" s="58">
        <f>-SUM('Gross Plant'!$AH112:$AM112)/SUM('Gross Plant'!$AH$190:$AM$190)*'Capital Spending'!K$12*Reserve!$DW$1</f>
        <v>0</v>
      </c>
      <c r="EH112" s="58">
        <f>-SUM('Gross Plant'!$AH112:$AM112)/SUM('Gross Plant'!$AH$190:$AM$190)*'Capital Spending'!L$12*Reserve!$DW$1</f>
        <v>0</v>
      </c>
      <c r="EI112" s="58">
        <f>-SUM('Gross Plant'!$AH112:$AM112)/SUM('Gross Plant'!$AH$190:$AM$190)*'Capital Spending'!M$12*Reserve!$DW$1</f>
        <v>0</v>
      </c>
      <c r="EJ112" s="58">
        <f>-SUM('Gross Plant'!$AH112:$AM112)/SUM('Gross Plant'!$AH$190:$AM$190)*'Capital Spending'!N$12*Reserve!$DW$1</f>
        <v>0</v>
      </c>
      <c r="EK112" s="58">
        <f>-SUM('Gross Plant'!$AH112:$AM112)/SUM('Gross Plant'!$AH$190:$AM$190)*'Capital Spending'!O$12*Reserve!$DW$1</f>
        <v>0</v>
      </c>
      <c r="EL112" s="58">
        <f>-SUM('Gross Plant'!$AH112:$AM112)/SUM('Gross Plant'!$AH$190:$AM$190)*'Capital Spending'!P$12*Reserve!$DW$1</f>
        <v>0</v>
      </c>
      <c r="EM112" s="58">
        <f>-SUM('Gross Plant'!$AH112:$AM112)/SUM('Gross Plant'!$AH$190:$AM$190)*'Capital Spending'!Q$12*Reserve!$DW$1</f>
        <v>0</v>
      </c>
      <c r="EN112" s="58">
        <f>-SUM('Gross Plant'!$AH112:$AM112)/SUM('Gross Plant'!$AH$190:$AM$190)*'Capital Spending'!R$12*Reserve!$DW$1</f>
        <v>0</v>
      </c>
      <c r="EO112" s="58">
        <f>-SUM('Gross Plant'!$AH112:$AM112)/SUM('Gross Plant'!$AH$190:$AM$190)*'Capital Spending'!S$12*Reserve!$DW$1</f>
        <v>0</v>
      </c>
      <c r="EP112" s="58">
        <f>-SUM('Gross Plant'!$AH112:$AM112)/SUM('Gross Plant'!$AH$190:$AM$190)*'Capital Spending'!T$12*Reserve!$DW$1</f>
        <v>0</v>
      </c>
      <c r="EQ112" s="58">
        <f>-SUM('Gross Plant'!$AH112:$AM112)/SUM('Gross Plant'!$AH$190:$AM$190)*'Capital Spending'!U$12*Reserve!$DW$1</f>
        <v>0</v>
      </c>
    </row>
    <row r="113" spans="1:147" s="2" customFormat="1">
      <c r="A113" s="49">
        <v>30200</v>
      </c>
      <c r="B113" t="s">
        <v>43</v>
      </c>
      <c r="C113" s="51">
        <f t="shared" si="237"/>
        <v>119852.68999999996</v>
      </c>
      <c r="D113" s="51">
        <f t="shared" si="238"/>
        <v>119852.68999999996</v>
      </c>
      <c r="E113" s="69">
        <f>'[20]Reserve End Balances'!$N$41</f>
        <v>119852.69</v>
      </c>
      <c r="F113" s="41">
        <f t="shared" si="239"/>
        <v>119852.69</v>
      </c>
      <c r="G113" s="41">
        <f t="shared" si="240"/>
        <v>119852.69</v>
      </c>
      <c r="H113" s="41">
        <f t="shared" si="241"/>
        <v>119852.69</v>
      </c>
      <c r="I113" s="41">
        <f t="shared" si="242"/>
        <v>119852.69</v>
      </c>
      <c r="J113" s="41">
        <f t="shared" si="243"/>
        <v>119852.69</v>
      </c>
      <c r="K113" s="41">
        <f t="shared" si="244"/>
        <v>119852.69</v>
      </c>
      <c r="L113" s="41">
        <f t="shared" si="245"/>
        <v>119852.69</v>
      </c>
      <c r="M113" s="41">
        <f t="shared" si="246"/>
        <v>119852.69</v>
      </c>
      <c r="N113" s="41">
        <f t="shared" si="247"/>
        <v>119852.69</v>
      </c>
      <c r="O113" s="41">
        <f t="shared" si="248"/>
        <v>119852.69</v>
      </c>
      <c r="P113" s="41">
        <f t="shared" si="249"/>
        <v>119852.69</v>
      </c>
      <c r="Q113" s="41">
        <f t="shared" si="250"/>
        <v>119852.69</v>
      </c>
      <c r="R113" s="41">
        <f t="shared" si="251"/>
        <v>119852.69</v>
      </c>
      <c r="S113" s="41">
        <f t="shared" si="252"/>
        <v>119852.69</v>
      </c>
      <c r="T113" s="41">
        <f t="shared" si="253"/>
        <v>119852.69</v>
      </c>
      <c r="U113" s="41">
        <f t="shared" si="254"/>
        <v>119852.69</v>
      </c>
      <c r="V113" s="41">
        <f t="shared" si="255"/>
        <v>119852.69</v>
      </c>
      <c r="W113" s="41">
        <f t="shared" si="256"/>
        <v>119852.69</v>
      </c>
      <c r="X113" s="41">
        <f t="shared" si="257"/>
        <v>119852.69</v>
      </c>
      <c r="Y113" s="41">
        <f t="shared" si="258"/>
        <v>119852.69</v>
      </c>
      <c r="Z113" s="41">
        <f t="shared" si="259"/>
        <v>119852.69</v>
      </c>
      <c r="AA113" s="41">
        <f t="shared" si="260"/>
        <v>119852.69</v>
      </c>
      <c r="AB113" s="41">
        <f t="shared" si="261"/>
        <v>119852.69</v>
      </c>
      <c r="AC113" s="41">
        <f t="shared" si="262"/>
        <v>119852.69</v>
      </c>
      <c r="AD113" s="41">
        <f t="shared" si="263"/>
        <v>119852.69</v>
      </c>
      <c r="AE113" s="41">
        <f t="shared" si="264"/>
        <v>119852.69</v>
      </c>
      <c r="AF113" s="41">
        <f t="shared" si="265"/>
        <v>119852.69</v>
      </c>
      <c r="AG113" s="23">
        <f t="shared" si="266"/>
        <v>119853</v>
      </c>
      <c r="AH113" s="80">
        <f>'[25]KY Depreciation Rates_03-2'!$G72</f>
        <v>0</v>
      </c>
      <c r="AI113" s="80">
        <f>'[25]KY Depreciation Rates_03-2'!$G72</f>
        <v>0</v>
      </c>
      <c r="AJ113" s="31">
        <f>'[20]Additions (Asset and Reserve)'!AA41</f>
        <v>0</v>
      </c>
      <c r="AK113" s="31">
        <f>'[20]Additions (Asset and Reserve)'!AB41</f>
        <v>0</v>
      </c>
      <c r="AL113" s="31">
        <f>'[20]Additions (Asset and Reserve)'!AC41</f>
        <v>0</v>
      </c>
      <c r="AM113" s="31">
        <f>'[20]Additions (Asset and Reserve)'!AD41</f>
        <v>0</v>
      </c>
      <c r="AN113" s="31">
        <f>'[20]Additions (Asset and Reserve)'!AE41</f>
        <v>0</v>
      </c>
      <c r="AO113" s="31">
        <f>'[20]Additions (Asset and Reserve)'!AF41</f>
        <v>0</v>
      </c>
      <c r="AP113" s="41">
        <f>IF('Net Plant'!I113&gt;0,'Gross Plant'!L113*$AH113/12,0)</f>
        <v>0</v>
      </c>
      <c r="AQ113" s="41">
        <f>IF('Net Plant'!J113&gt;0,'Gross Plant'!M113*$AH113/12,0)</f>
        <v>0</v>
      </c>
      <c r="AR113" s="41">
        <f>IF('Net Plant'!K113&gt;0,'Gross Plant'!N113*$AH113/12,0)</f>
        <v>0</v>
      </c>
      <c r="AS113" s="41">
        <f>IF('Net Plant'!L113&gt;0,'Gross Plant'!O113*$AH113/12,0)</f>
        <v>0</v>
      </c>
      <c r="AT113" s="41">
        <f>IF('Net Plant'!M113&gt;0,'Gross Plant'!P113*$AH113/12,0)</f>
        <v>0</v>
      </c>
      <c r="AU113" s="41">
        <f>IF('Net Plant'!N113&gt;0,'Gross Plant'!Q113*$AH113/12,0)</f>
        <v>0</v>
      </c>
      <c r="AV113" s="41">
        <f>IF('Net Plant'!O113&gt;0,'Gross Plant'!R113*$AH113/12,0)</f>
        <v>0</v>
      </c>
      <c r="AW113" s="41">
        <f>IF('Net Plant'!P113&gt;0,'Gross Plant'!S113*$AH113/12,0)</f>
        <v>0</v>
      </c>
      <c r="AX113" s="41">
        <f>IF('Net Plant'!Q113&gt;0,'Gross Plant'!T113*$AH113/12,0)</f>
        <v>0</v>
      </c>
      <c r="AY113" s="41">
        <f>IF('Net Plant'!R113&gt;0,'Gross Plant'!U113*$AI113/12,0)</f>
        <v>0</v>
      </c>
      <c r="AZ113" s="41">
        <f>IF('Net Plant'!S113&gt;0,'Gross Plant'!V113*$AI113/12,0)</f>
        <v>0</v>
      </c>
      <c r="BA113" s="41">
        <f>IF('Net Plant'!T113&gt;0,'Gross Plant'!W113*$AI113/12,0)</f>
        <v>0</v>
      </c>
      <c r="BB113" s="41">
        <f>IF('Net Plant'!U113&gt;0,'Gross Plant'!X113*$AI113/12,0)</f>
        <v>0</v>
      </c>
      <c r="BC113" s="41">
        <f>IF('Net Plant'!V113&gt;0,'Gross Plant'!Y113*$AI113/12,0)</f>
        <v>0</v>
      </c>
      <c r="BD113" s="41">
        <f>IF('Net Plant'!W113&gt;0,'Gross Plant'!Z113*$AI113/12,0)</f>
        <v>0</v>
      </c>
      <c r="BE113" s="41">
        <f>IF('Net Plant'!X113&gt;0,'Gross Plant'!AA113*$AI113/12,0)</f>
        <v>0</v>
      </c>
      <c r="BF113" s="41">
        <f>IF('Net Plant'!Y113&gt;0,'Gross Plant'!AB113*$AI113/12,0)</f>
        <v>0</v>
      </c>
      <c r="BG113" s="41">
        <f>IF('Net Plant'!Z113&gt;0,'Gross Plant'!AC113*$AI113/12,0)</f>
        <v>0</v>
      </c>
      <c r="BH113" s="41">
        <f>IF('Net Plant'!AA113&gt;0,'Gross Plant'!AD113*$AI113/12,0)</f>
        <v>0</v>
      </c>
      <c r="BI113" s="41">
        <f>IF('Net Plant'!AB113&gt;0,'Gross Plant'!AE113*$AI113/12,0)</f>
        <v>0</v>
      </c>
      <c r="BJ113" s="41">
        <f>IF('Net Plant'!AC113&gt;0,'Gross Plant'!AF113*$AI113/12,0)</f>
        <v>0</v>
      </c>
      <c r="BK113" s="23">
        <f t="shared" si="267"/>
        <v>0</v>
      </c>
      <c r="BL113" s="3"/>
      <c r="BM113" s="31">
        <f>'[20]Retires (Asset and Reserve)'!X41</f>
        <v>0</v>
      </c>
      <c r="BN113" s="31">
        <f>'[20]Retires (Asset and Reserve)'!Y41</f>
        <v>0</v>
      </c>
      <c r="BO113" s="31">
        <f>'[20]Retires (Asset and Reserve)'!Z41</f>
        <v>0</v>
      </c>
      <c r="BP113" s="31">
        <f>'[20]Retires (Asset and Reserve)'!AA41</f>
        <v>0</v>
      </c>
      <c r="BQ113" s="31">
        <f>'[20]Retires (Asset and Reserve)'!AB41</f>
        <v>0</v>
      </c>
      <c r="BR113" s="31">
        <f>'[20]Retires (Asset and Reserve)'!AC41</f>
        <v>0</v>
      </c>
      <c r="BS113" s="31">
        <f>'Gross Plant'!BQ113</f>
        <v>0</v>
      </c>
      <c r="BT113" s="41">
        <f>'Gross Plant'!BR113</f>
        <v>0</v>
      </c>
      <c r="BU113" s="41">
        <f>'Gross Plant'!BS113</f>
        <v>0</v>
      </c>
      <c r="BV113" s="41">
        <f>'Gross Plant'!BT113</f>
        <v>0</v>
      </c>
      <c r="BW113" s="41">
        <f>'Gross Plant'!BU113</f>
        <v>0</v>
      </c>
      <c r="BX113" s="41">
        <f>'Gross Plant'!BV113</f>
        <v>0</v>
      </c>
      <c r="BY113" s="41">
        <f>'Gross Plant'!BW113</f>
        <v>0</v>
      </c>
      <c r="BZ113" s="41">
        <f>'Gross Plant'!BX113</f>
        <v>0</v>
      </c>
      <c r="CA113" s="41">
        <f>'Gross Plant'!BY113</f>
        <v>0</v>
      </c>
      <c r="CB113" s="41">
        <f>'Gross Plant'!BZ113</f>
        <v>0</v>
      </c>
      <c r="CC113" s="41">
        <f>'Gross Plant'!CA113</f>
        <v>0</v>
      </c>
      <c r="CD113" s="41">
        <f>'Gross Plant'!CB113</f>
        <v>0</v>
      </c>
      <c r="CE113" s="41">
        <f>'Gross Plant'!CC113</f>
        <v>0</v>
      </c>
      <c r="CF113" s="41">
        <f>'Gross Plant'!CD113</f>
        <v>0</v>
      </c>
      <c r="CG113" s="41">
        <f>'Gross Plant'!CE113</f>
        <v>0</v>
      </c>
      <c r="CH113" s="41">
        <f>'Gross Plant'!CF113</f>
        <v>0</v>
      </c>
      <c r="CI113" s="41">
        <f>'Gross Plant'!CG113</f>
        <v>0</v>
      </c>
      <c r="CJ113" s="41">
        <f>'Gross Plant'!CH113</f>
        <v>0</v>
      </c>
      <c r="CK113" s="41">
        <f>'Gross Plant'!CI113</f>
        <v>0</v>
      </c>
      <c r="CL113" s="41">
        <f>'Gross Plant'!CJ113</f>
        <v>0</v>
      </c>
      <c r="CM113" s="41">
        <f>'Gross Plant'!CK113</f>
        <v>0</v>
      </c>
      <c r="CN113" s="3"/>
      <c r="CO113" s="31">
        <f>'[20]Transfers (Asset and Reserve)'!Z41</f>
        <v>0</v>
      </c>
      <c r="CP113" s="31">
        <f>'[20]Transfers (Asset and Reserve)'!AA41</f>
        <v>0</v>
      </c>
      <c r="CQ113" s="31">
        <f>'[20]Transfers (Asset and Reserve)'!AB41</f>
        <v>0</v>
      </c>
      <c r="CR113" s="31">
        <f>'[20]Transfers (Asset and Reserve)'!AC41</f>
        <v>0</v>
      </c>
      <c r="CS113" s="31">
        <f>'[20]Transfers (Asset and Reserve)'!AD41</f>
        <v>0</v>
      </c>
      <c r="CT113" s="31">
        <f>'[20]Transfers (Asset and Reserve)'!AE41</f>
        <v>0</v>
      </c>
      <c r="CU113" s="31">
        <v>0</v>
      </c>
      <c r="CV113" s="31">
        <v>0</v>
      </c>
      <c r="CW113" s="31">
        <v>0</v>
      </c>
      <c r="CX113" s="31">
        <v>0</v>
      </c>
      <c r="CY113" s="31">
        <v>0</v>
      </c>
      <c r="CZ113" s="31">
        <v>0</v>
      </c>
      <c r="DA113" s="41">
        <v>0</v>
      </c>
      <c r="DB113" s="41">
        <v>0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3"/>
      <c r="DQ113" s="31">
        <f>[20]COR!O41</f>
        <v>0</v>
      </c>
      <c r="DR113" s="31">
        <f>[20]COR!P41</f>
        <v>0</v>
      </c>
      <c r="DS113" s="31">
        <f>[20]COR!Q41</f>
        <v>0</v>
      </c>
      <c r="DT113" s="31">
        <f>[20]COR!R41</f>
        <v>0</v>
      </c>
      <c r="DU113" s="31">
        <f>[20]COR!S41</f>
        <v>0</v>
      </c>
      <c r="DV113" s="31">
        <f>[20]COR!T41</f>
        <v>0</v>
      </c>
      <c r="DW113" s="58">
        <f>SUM('Gross Plant'!$AH113:$AM113)/SUM('Gross Plant'!$AH$190:$AM$190)*DW$190</f>
        <v>0</v>
      </c>
      <c r="DX113" s="58">
        <f>SUM('Gross Plant'!$AH113:$AM113)/SUM('Gross Plant'!$AH$190:$AM$190)*DX$190</f>
        <v>0</v>
      </c>
      <c r="DY113" s="58">
        <f>SUM('Gross Plant'!$AH113:$AM113)/SUM('Gross Plant'!$AH$190:$AM$190)*DY$190</f>
        <v>0</v>
      </c>
      <c r="DZ113" s="58">
        <f>-SUM('Gross Plant'!$AH113:$AM113)/SUM('Gross Plant'!$AH$190:$AM$190)*'Capital Spending'!D$12*Reserve!$DW$1</f>
        <v>0</v>
      </c>
      <c r="EA113" s="58">
        <f>-SUM('Gross Plant'!$AH113:$AM113)/SUM('Gross Plant'!$AH$190:$AM$190)*'Capital Spending'!E$12*Reserve!$DW$1</f>
        <v>0</v>
      </c>
      <c r="EB113" s="58">
        <f>-SUM('Gross Plant'!$AH113:$AM113)/SUM('Gross Plant'!$AH$190:$AM$190)*'Capital Spending'!F$12*Reserve!$DW$1</f>
        <v>0</v>
      </c>
      <c r="EC113" s="58">
        <f>-SUM('Gross Plant'!$AH113:$AM113)/SUM('Gross Plant'!$AH$190:$AM$190)*'Capital Spending'!G$12*Reserve!$DW$1</f>
        <v>0</v>
      </c>
      <c r="ED113" s="58">
        <f>-SUM('Gross Plant'!$AH113:$AM113)/SUM('Gross Plant'!$AH$190:$AM$190)*'Capital Spending'!H$12*Reserve!$DW$1</f>
        <v>0</v>
      </c>
      <c r="EE113" s="58">
        <f>-SUM('Gross Plant'!$AH113:$AM113)/SUM('Gross Plant'!$AH$190:$AM$190)*'Capital Spending'!I$12*Reserve!$DW$1</f>
        <v>0</v>
      </c>
      <c r="EF113" s="58">
        <f>-SUM('Gross Plant'!$AH113:$AM113)/SUM('Gross Plant'!$AH$190:$AM$190)*'Capital Spending'!J$12*Reserve!$DW$1</f>
        <v>0</v>
      </c>
      <c r="EG113" s="58">
        <f>-SUM('Gross Plant'!$AH113:$AM113)/SUM('Gross Plant'!$AH$190:$AM$190)*'Capital Spending'!K$12*Reserve!$DW$1</f>
        <v>0</v>
      </c>
      <c r="EH113" s="58">
        <f>-SUM('Gross Plant'!$AH113:$AM113)/SUM('Gross Plant'!$AH$190:$AM$190)*'Capital Spending'!L$12*Reserve!$DW$1</f>
        <v>0</v>
      </c>
      <c r="EI113" s="58">
        <f>-SUM('Gross Plant'!$AH113:$AM113)/SUM('Gross Plant'!$AH$190:$AM$190)*'Capital Spending'!M$12*Reserve!$DW$1</f>
        <v>0</v>
      </c>
      <c r="EJ113" s="58">
        <f>-SUM('Gross Plant'!$AH113:$AM113)/SUM('Gross Plant'!$AH$190:$AM$190)*'Capital Spending'!N$12*Reserve!$DW$1</f>
        <v>0</v>
      </c>
      <c r="EK113" s="58">
        <f>-SUM('Gross Plant'!$AH113:$AM113)/SUM('Gross Plant'!$AH$190:$AM$190)*'Capital Spending'!O$12*Reserve!$DW$1</f>
        <v>0</v>
      </c>
      <c r="EL113" s="58">
        <f>-SUM('Gross Plant'!$AH113:$AM113)/SUM('Gross Plant'!$AH$190:$AM$190)*'Capital Spending'!P$12*Reserve!$DW$1</f>
        <v>0</v>
      </c>
      <c r="EM113" s="58">
        <f>-SUM('Gross Plant'!$AH113:$AM113)/SUM('Gross Plant'!$AH$190:$AM$190)*'Capital Spending'!Q$12*Reserve!$DW$1</f>
        <v>0</v>
      </c>
      <c r="EN113" s="58">
        <f>-SUM('Gross Plant'!$AH113:$AM113)/SUM('Gross Plant'!$AH$190:$AM$190)*'Capital Spending'!R$12*Reserve!$DW$1</f>
        <v>0</v>
      </c>
      <c r="EO113" s="58">
        <f>-SUM('Gross Plant'!$AH113:$AM113)/SUM('Gross Plant'!$AH$190:$AM$190)*'Capital Spending'!S$12*Reserve!$DW$1</f>
        <v>0</v>
      </c>
      <c r="EP113" s="58">
        <f>-SUM('Gross Plant'!$AH113:$AM113)/SUM('Gross Plant'!$AH$190:$AM$190)*'Capital Spending'!T$12*Reserve!$DW$1</f>
        <v>0</v>
      </c>
      <c r="EQ113" s="58">
        <f>-SUM('Gross Plant'!$AH113:$AM113)/SUM('Gross Plant'!$AH$190:$AM$190)*'Capital Spending'!U$12*Reserve!$DW$1</f>
        <v>0</v>
      </c>
    </row>
    <row r="114" spans="1:147" s="2" customFormat="1">
      <c r="A114" s="49">
        <v>32540</v>
      </c>
      <c r="B114" s="34" t="s">
        <v>77</v>
      </c>
      <c r="C114" s="51">
        <f t="shared" si="237"/>
        <v>0</v>
      </c>
      <c r="D114" s="51">
        <f t="shared" si="238"/>
        <v>0</v>
      </c>
      <c r="E114" s="69">
        <v>0</v>
      </c>
      <c r="F114" s="41">
        <f t="shared" si="239"/>
        <v>0</v>
      </c>
      <c r="G114" s="41">
        <f t="shared" si="240"/>
        <v>0</v>
      </c>
      <c r="H114" s="41">
        <f t="shared" si="241"/>
        <v>0</v>
      </c>
      <c r="I114" s="41">
        <f t="shared" si="242"/>
        <v>0</v>
      </c>
      <c r="J114" s="41">
        <f t="shared" si="243"/>
        <v>0</v>
      </c>
      <c r="K114" s="41">
        <f t="shared" si="244"/>
        <v>0</v>
      </c>
      <c r="L114" s="41">
        <f t="shared" si="245"/>
        <v>0</v>
      </c>
      <c r="M114" s="41">
        <f t="shared" si="246"/>
        <v>0</v>
      </c>
      <c r="N114" s="41">
        <f t="shared" si="247"/>
        <v>0</v>
      </c>
      <c r="O114" s="41">
        <f t="shared" si="248"/>
        <v>0</v>
      </c>
      <c r="P114" s="41">
        <f t="shared" si="249"/>
        <v>0</v>
      </c>
      <c r="Q114" s="41">
        <f t="shared" si="250"/>
        <v>0</v>
      </c>
      <c r="R114" s="41">
        <f t="shared" si="251"/>
        <v>0</v>
      </c>
      <c r="S114" s="41">
        <f t="shared" si="252"/>
        <v>0</v>
      </c>
      <c r="T114" s="41">
        <f t="shared" si="253"/>
        <v>0</v>
      </c>
      <c r="U114" s="41">
        <f t="shared" si="254"/>
        <v>0</v>
      </c>
      <c r="V114" s="41">
        <f t="shared" si="255"/>
        <v>0</v>
      </c>
      <c r="W114" s="41">
        <f t="shared" si="256"/>
        <v>0</v>
      </c>
      <c r="X114" s="41">
        <f t="shared" si="257"/>
        <v>0</v>
      </c>
      <c r="Y114" s="41">
        <f t="shared" si="258"/>
        <v>0</v>
      </c>
      <c r="Z114" s="41">
        <f t="shared" si="259"/>
        <v>0</v>
      </c>
      <c r="AA114" s="41">
        <f t="shared" si="260"/>
        <v>0</v>
      </c>
      <c r="AB114" s="41">
        <f t="shared" si="261"/>
        <v>0</v>
      </c>
      <c r="AC114" s="41">
        <f t="shared" si="262"/>
        <v>0</v>
      </c>
      <c r="AD114" s="41">
        <f t="shared" si="263"/>
        <v>0</v>
      </c>
      <c r="AE114" s="41">
        <f t="shared" si="264"/>
        <v>0</v>
      </c>
      <c r="AF114" s="41">
        <f t="shared" si="265"/>
        <v>0</v>
      </c>
      <c r="AG114" s="23">
        <f t="shared" si="266"/>
        <v>0</v>
      </c>
      <c r="AH114" s="80">
        <v>2.07E-2</v>
      </c>
      <c r="AI114" s="80">
        <v>2.07E-2</v>
      </c>
      <c r="AJ114" s="31">
        <f>0</f>
        <v>0</v>
      </c>
      <c r="AK114" s="31">
        <f>0</f>
        <v>0</v>
      </c>
      <c r="AL114" s="31">
        <f>0</f>
        <v>0</v>
      </c>
      <c r="AM114" s="31">
        <f>0</f>
        <v>0</v>
      </c>
      <c r="AN114" s="31">
        <f>0</f>
        <v>0</v>
      </c>
      <c r="AO114" s="31">
        <f>0</f>
        <v>0</v>
      </c>
      <c r="AP114" s="41">
        <f>IF('Net Plant'!I114&gt;0,'Gross Plant'!L114*$AH114/12,0)</f>
        <v>0</v>
      </c>
      <c r="AQ114" s="41">
        <f>IF('Net Plant'!J114&gt;0,'Gross Plant'!M114*$AH114/12,0)</f>
        <v>0</v>
      </c>
      <c r="AR114" s="41">
        <f>IF('Net Plant'!K114&gt;0,'Gross Plant'!N114*$AH114/12,0)</f>
        <v>0</v>
      </c>
      <c r="AS114" s="41">
        <f>IF('Net Plant'!L114&gt;0,'Gross Plant'!O114*$AH114/12,0)</f>
        <v>0</v>
      </c>
      <c r="AT114" s="41">
        <f>IF('Net Plant'!M114&gt;0,'Gross Plant'!P114*$AH114/12,0)</f>
        <v>0</v>
      </c>
      <c r="AU114" s="41">
        <f>IF('Net Plant'!N114&gt;0,'Gross Plant'!Q114*$AH114/12,0)</f>
        <v>0</v>
      </c>
      <c r="AV114" s="41">
        <f>IF('Net Plant'!O114&gt;0,'Gross Plant'!R114*$AH114/12,0)</f>
        <v>0</v>
      </c>
      <c r="AW114" s="41">
        <f>IF('Net Plant'!P114&gt;0,'Gross Plant'!S114*$AH114/12,0)</f>
        <v>0</v>
      </c>
      <c r="AX114" s="41">
        <f>IF('Net Plant'!Q114&gt;0,'Gross Plant'!T114*$AH114/12,0)</f>
        <v>0</v>
      </c>
      <c r="AY114" s="41">
        <f>IF('Net Plant'!R114&gt;0,'Gross Plant'!U114*$AI114/12,0)</f>
        <v>0</v>
      </c>
      <c r="AZ114" s="41">
        <f>IF('Net Plant'!S114&gt;0,'Gross Plant'!V114*$AI114/12,0)</f>
        <v>0</v>
      </c>
      <c r="BA114" s="41">
        <f>IF('Net Plant'!T114&gt;0,'Gross Plant'!W114*$AI114/12,0)</f>
        <v>0</v>
      </c>
      <c r="BB114" s="41">
        <f>IF('Net Plant'!U114&gt;0,'Gross Plant'!X114*$AI114/12,0)</f>
        <v>0</v>
      </c>
      <c r="BC114" s="41">
        <f>IF('Net Plant'!V114&gt;0,'Gross Plant'!Y114*$AI114/12,0)</f>
        <v>0</v>
      </c>
      <c r="BD114" s="41">
        <f>IF('Net Plant'!W114&gt;0,'Gross Plant'!Z114*$AI114/12,0)</f>
        <v>0</v>
      </c>
      <c r="BE114" s="41">
        <f>IF('Net Plant'!X114&gt;0,'Gross Plant'!AA114*$AI114/12,0)</f>
        <v>0</v>
      </c>
      <c r="BF114" s="41">
        <f>IF('Net Plant'!Y114&gt;0,'Gross Plant'!AB114*$AI114/12,0)</f>
        <v>0</v>
      </c>
      <c r="BG114" s="41">
        <f>IF('Net Plant'!Z114&gt;0,'Gross Plant'!AC114*$AI114/12,0)</f>
        <v>0</v>
      </c>
      <c r="BH114" s="41">
        <f>IF('Net Plant'!AA114&gt;0,'Gross Plant'!AD114*$AI114/12,0)</f>
        <v>0</v>
      </c>
      <c r="BI114" s="41">
        <f>IF('Net Plant'!AB114&gt;0,'Gross Plant'!AE114*$AI114/12,0)</f>
        <v>0</v>
      </c>
      <c r="BJ114" s="41">
        <f>IF('Net Plant'!AC114&gt;0,'Gross Plant'!AF114*$AI114/12,0)</f>
        <v>0</v>
      </c>
      <c r="BK114" s="23">
        <f t="shared" si="267"/>
        <v>0</v>
      </c>
      <c r="BL114" s="3"/>
      <c r="BM114" s="31">
        <f>0</f>
        <v>0</v>
      </c>
      <c r="BN114" s="31">
        <f>0</f>
        <v>0</v>
      </c>
      <c r="BO114" s="31">
        <f>0</f>
        <v>0</v>
      </c>
      <c r="BP114" s="31">
        <f>0</f>
        <v>0</v>
      </c>
      <c r="BQ114" s="31">
        <f>0</f>
        <v>0</v>
      </c>
      <c r="BR114" s="31">
        <f>0</f>
        <v>0</v>
      </c>
      <c r="BS114" s="31">
        <f>'Gross Plant'!BQ114</f>
        <v>0</v>
      </c>
      <c r="BT114" s="41">
        <f>'Gross Plant'!BR114</f>
        <v>0</v>
      </c>
      <c r="BU114" s="41">
        <f>'Gross Plant'!BS114</f>
        <v>0</v>
      </c>
      <c r="BV114" s="41">
        <f>'Gross Plant'!BT114</f>
        <v>0</v>
      </c>
      <c r="BW114" s="41">
        <f>'Gross Plant'!BU114</f>
        <v>0</v>
      </c>
      <c r="BX114" s="41">
        <f>'Gross Plant'!BV114</f>
        <v>0</v>
      </c>
      <c r="BY114" s="41">
        <f>'Gross Plant'!BW114</f>
        <v>0</v>
      </c>
      <c r="BZ114" s="41">
        <f>'Gross Plant'!BX114</f>
        <v>0</v>
      </c>
      <c r="CA114" s="41">
        <f>'Gross Plant'!BY114</f>
        <v>0</v>
      </c>
      <c r="CB114" s="41">
        <f>'Gross Plant'!BZ114</f>
        <v>0</v>
      </c>
      <c r="CC114" s="41">
        <f>'Gross Plant'!CA114</f>
        <v>0</v>
      </c>
      <c r="CD114" s="41">
        <f>'Gross Plant'!CB114</f>
        <v>0</v>
      </c>
      <c r="CE114" s="41">
        <f>'Gross Plant'!CC114</f>
        <v>0</v>
      </c>
      <c r="CF114" s="41">
        <f>'Gross Plant'!CD114</f>
        <v>0</v>
      </c>
      <c r="CG114" s="41">
        <f>'Gross Plant'!CE114</f>
        <v>0</v>
      </c>
      <c r="CH114" s="41">
        <f>'Gross Plant'!CF114</f>
        <v>0</v>
      </c>
      <c r="CI114" s="41">
        <f>'Gross Plant'!CG114</f>
        <v>0</v>
      </c>
      <c r="CJ114" s="41">
        <f>'Gross Plant'!CH114</f>
        <v>0</v>
      </c>
      <c r="CK114" s="41">
        <f>'Gross Plant'!CI114</f>
        <v>0</v>
      </c>
      <c r="CL114" s="41">
        <f>'Gross Plant'!CJ114</f>
        <v>0</v>
      </c>
      <c r="CM114" s="41">
        <f>'Gross Plant'!CK114</f>
        <v>0</v>
      </c>
      <c r="CN114" s="3"/>
      <c r="CO114" s="31">
        <f>0</f>
        <v>0</v>
      </c>
      <c r="CP114" s="31">
        <f>0</f>
        <v>0</v>
      </c>
      <c r="CQ114" s="31">
        <f>0</f>
        <v>0</v>
      </c>
      <c r="CR114" s="31">
        <f>0</f>
        <v>0</v>
      </c>
      <c r="CS114" s="31">
        <f>0</f>
        <v>0</v>
      </c>
      <c r="CT114" s="31">
        <f>0</f>
        <v>0</v>
      </c>
      <c r="CU114" s="31">
        <v>0</v>
      </c>
      <c r="CV114" s="31">
        <v>0</v>
      </c>
      <c r="CW114" s="31">
        <v>0</v>
      </c>
      <c r="CX114" s="31">
        <v>0</v>
      </c>
      <c r="CY114" s="31">
        <v>0</v>
      </c>
      <c r="CZ114" s="31">
        <v>0</v>
      </c>
      <c r="DA114" s="41">
        <v>0</v>
      </c>
      <c r="DB114" s="41">
        <v>0</v>
      </c>
      <c r="DC114" s="41">
        <v>0</v>
      </c>
      <c r="DD114" s="41">
        <v>0</v>
      </c>
      <c r="DE114" s="41">
        <v>0</v>
      </c>
      <c r="DF114" s="41">
        <v>0</v>
      </c>
      <c r="DG114" s="41">
        <v>0</v>
      </c>
      <c r="DH114" s="41">
        <v>0</v>
      </c>
      <c r="DI114" s="41">
        <v>0</v>
      </c>
      <c r="DJ114" s="41">
        <v>0</v>
      </c>
      <c r="DK114" s="41">
        <v>0</v>
      </c>
      <c r="DL114" s="41">
        <v>0</v>
      </c>
      <c r="DM114" s="41">
        <v>0</v>
      </c>
      <c r="DN114" s="41">
        <v>0</v>
      </c>
      <c r="DO114" s="41">
        <v>0</v>
      </c>
      <c r="DP114" s="3"/>
      <c r="DQ114" s="31">
        <f>0</f>
        <v>0</v>
      </c>
      <c r="DR114" s="31">
        <f>0</f>
        <v>0</v>
      </c>
      <c r="DS114" s="31">
        <f>0</f>
        <v>0</v>
      </c>
      <c r="DT114" s="31">
        <f>0</f>
        <v>0</v>
      </c>
      <c r="DU114" s="31">
        <f>0</f>
        <v>0</v>
      </c>
      <c r="DV114" s="31">
        <f>0</f>
        <v>0</v>
      </c>
      <c r="DW114" s="58">
        <f>SUM('Gross Plant'!$AH114:$AM114)/SUM('Gross Plant'!$AH$190:$AM$190)*DW$190</f>
        <v>0</v>
      </c>
      <c r="DX114" s="58">
        <f>SUM('Gross Plant'!$AH114:$AM114)/SUM('Gross Plant'!$AH$190:$AM$190)*DX$190</f>
        <v>0</v>
      </c>
      <c r="DY114" s="58">
        <f>SUM('Gross Plant'!$AH114:$AM114)/SUM('Gross Plant'!$AH$190:$AM$190)*DY$190</f>
        <v>0</v>
      </c>
      <c r="DZ114" s="58">
        <f>-SUM('Gross Plant'!$AH114:$AM114)/SUM('Gross Plant'!$AH$190:$AM$190)*'Capital Spending'!D$12*Reserve!$DW$1</f>
        <v>0</v>
      </c>
      <c r="EA114" s="58">
        <f>-SUM('Gross Plant'!$AH114:$AM114)/SUM('Gross Plant'!$AH$190:$AM$190)*'Capital Spending'!E$12*Reserve!$DW$1</f>
        <v>0</v>
      </c>
      <c r="EB114" s="58">
        <f>-SUM('Gross Plant'!$AH114:$AM114)/SUM('Gross Plant'!$AH$190:$AM$190)*'Capital Spending'!F$12*Reserve!$DW$1</f>
        <v>0</v>
      </c>
      <c r="EC114" s="58">
        <f>-SUM('Gross Plant'!$AH114:$AM114)/SUM('Gross Plant'!$AH$190:$AM$190)*'Capital Spending'!G$12*Reserve!$DW$1</f>
        <v>0</v>
      </c>
      <c r="ED114" s="58">
        <f>-SUM('Gross Plant'!$AH114:$AM114)/SUM('Gross Plant'!$AH$190:$AM$190)*'Capital Spending'!H$12*Reserve!$DW$1</f>
        <v>0</v>
      </c>
      <c r="EE114" s="58">
        <f>-SUM('Gross Plant'!$AH114:$AM114)/SUM('Gross Plant'!$AH$190:$AM$190)*'Capital Spending'!I$12*Reserve!$DW$1</f>
        <v>0</v>
      </c>
      <c r="EF114" s="58">
        <f>-SUM('Gross Plant'!$AH114:$AM114)/SUM('Gross Plant'!$AH$190:$AM$190)*'Capital Spending'!J$12*Reserve!$DW$1</f>
        <v>0</v>
      </c>
      <c r="EG114" s="58">
        <f>-SUM('Gross Plant'!$AH114:$AM114)/SUM('Gross Plant'!$AH$190:$AM$190)*'Capital Spending'!K$12*Reserve!$DW$1</f>
        <v>0</v>
      </c>
      <c r="EH114" s="58">
        <f>-SUM('Gross Plant'!$AH114:$AM114)/SUM('Gross Plant'!$AH$190:$AM$190)*'Capital Spending'!L$12*Reserve!$DW$1</f>
        <v>0</v>
      </c>
      <c r="EI114" s="58">
        <f>-SUM('Gross Plant'!$AH114:$AM114)/SUM('Gross Plant'!$AH$190:$AM$190)*'Capital Spending'!M$12*Reserve!$DW$1</f>
        <v>0</v>
      </c>
      <c r="EJ114" s="58">
        <f>-SUM('Gross Plant'!$AH114:$AM114)/SUM('Gross Plant'!$AH$190:$AM$190)*'Capital Spending'!N$12*Reserve!$DW$1</f>
        <v>0</v>
      </c>
      <c r="EK114" s="58">
        <f>-SUM('Gross Plant'!$AH114:$AM114)/SUM('Gross Plant'!$AH$190:$AM$190)*'Capital Spending'!O$12*Reserve!$DW$1</f>
        <v>0</v>
      </c>
      <c r="EL114" s="58">
        <f>-SUM('Gross Plant'!$AH114:$AM114)/SUM('Gross Plant'!$AH$190:$AM$190)*'Capital Spending'!P$12*Reserve!$DW$1</f>
        <v>0</v>
      </c>
      <c r="EM114" s="58">
        <f>-SUM('Gross Plant'!$AH114:$AM114)/SUM('Gross Plant'!$AH$190:$AM$190)*'Capital Spending'!Q$12*Reserve!$DW$1</f>
        <v>0</v>
      </c>
      <c r="EN114" s="58">
        <f>-SUM('Gross Plant'!$AH114:$AM114)/SUM('Gross Plant'!$AH$190:$AM$190)*'Capital Spending'!R$12*Reserve!$DW$1</f>
        <v>0</v>
      </c>
      <c r="EO114" s="58">
        <f>-SUM('Gross Plant'!$AH114:$AM114)/SUM('Gross Plant'!$AH$190:$AM$190)*'Capital Spending'!S$12*Reserve!$DW$1</f>
        <v>0</v>
      </c>
      <c r="EP114" s="58">
        <f>-SUM('Gross Plant'!$AH114:$AM114)/SUM('Gross Plant'!$AH$190:$AM$190)*'Capital Spending'!T$12*Reserve!$DW$1</f>
        <v>0</v>
      </c>
      <c r="EQ114" s="58">
        <f>-SUM('Gross Plant'!$AH114:$AM114)/SUM('Gross Plant'!$AH$190:$AM$190)*'Capital Spending'!U$12*Reserve!$DW$1</f>
        <v>0</v>
      </c>
    </row>
    <row r="115" spans="1:147">
      <c r="A115" s="49">
        <v>33202</v>
      </c>
      <c r="B115" s="34" t="s">
        <v>78</v>
      </c>
      <c r="C115" s="51">
        <f t="shared" si="237"/>
        <v>0</v>
      </c>
      <c r="D115" s="51">
        <f t="shared" si="238"/>
        <v>0</v>
      </c>
      <c r="E115" s="69">
        <v>0</v>
      </c>
      <c r="F115" s="41">
        <f t="shared" si="239"/>
        <v>0</v>
      </c>
      <c r="G115" s="41">
        <f t="shared" si="240"/>
        <v>0</v>
      </c>
      <c r="H115" s="41">
        <f t="shared" si="241"/>
        <v>0</v>
      </c>
      <c r="I115" s="41">
        <f t="shared" si="242"/>
        <v>0</v>
      </c>
      <c r="J115" s="41">
        <f t="shared" si="243"/>
        <v>0</v>
      </c>
      <c r="K115" s="41">
        <f t="shared" si="244"/>
        <v>0</v>
      </c>
      <c r="L115" s="41">
        <f t="shared" si="245"/>
        <v>0</v>
      </c>
      <c r="M115" s="41">
        <f t="shared" si="246"/>
        <v>0</v>
      </c>
      <c r="N115" s="41">
        <f t="shared" si="247"/>
        <v>0</v>
      </c>
      <c r="O115" s="41">
        <f t="shared" si="248"/>
        <v>0</v>
      </c>
      <c r="P115" s="41">
        <f t="shared" si="249"/>
        <v>0</v>
      </c>
      <c r="Q115" s="41">
        <f t="shared" si="250"/>
        <v>0</v>
      </c>
      <c r="R115" s="41">
        <f t="shared" si="251"/>
        <v>0</v>
      </c>
      <c r="S115" s="41">
        <f t="shared" si="252"/>
        <v>0</v>
      </c>
      <c r="T115" s="41">
        <f t="shared" si="253"/>
        <v>0</v>
      </c>
      <c r="U115" s="41">
        <f t="shared" si="254"/>
        <v>0</v>
      </c>
      <c r="V115" s="41">
        <f t="shared" si="255"/>
        <v>0</v>
      </c>
      <c r="W115" s="41">
        <f t="shared" si="256"/>
        <v>0</v>
      </c>
      <c r="X115" s="41">
        <f t="shared" si="257"/>
        <v>0</v>
      </c>
      <c r="Y115" s="41">
        <f t="shared" si="258"/>
        <v>0</v>
      </c>
      <c r="Z115" s="41">
        <f t="shared" si="259"/>
        <v>0</v>
      </c>
      <c r="AA115" s="41">
        <f t="shared" si="260"/>
        <v>0</v>
      </c>
      <c r="AB115" s="41">
        <f t="shared" si="261"/>
        <v>0</v>
      </c>
      <c r="AC115" s="41">
        <f t="shared" si="262"/>
        <v>0</v>
      </c>
      <c r="AD115" s="41">
        <f t="shared" si="263"/>
        <v>0</v>
      </c>
      <c r="AE115" s="41">
        <f t="shared" si="264"/>
        <v>0</v>
      </c>
      <c r="AF115" s="41">
        <f t="shared" si="265"/>
        <v>0</v>
      </c>
      <c r="AG115" s="23">
        <f t="shared" si="266"/>
        <v>0</v>
      </c>
      <c r="AH115" s="80">
        <v>0</v>
      </c>
      <c r="AI115" s="80">
        <v>0</v>
      </c>
      <c r="AJ115" s="31">
        <f>0</f>
        <v>0</v>
      </c>
      <c r="AK115" s="31">
        <f>0</f>
        <v>0</v>
      </c>
      <c r="AL115" s="31">
        <f>0</f>
        <v>0</v>
      </c>
      <c r="AM115" s="31">
        <f>0</f>
        <v>0</v>
      </c>
      <c r="AN115" s="31">
        <f>0</f>
        <v>0</v>
      </c>
      <c r="AO115" s="31">
        <f>0</f>
        <v>0</v>
      </c>
      <c r="AP115" s="41">
        <f>IF('Net Plant'!I115&gt;0,'Gross Plant'!L115*$AH115/12,0)</f>
        <v>0</v>
      </c>
      <c r="AQ115" s="41">
        <f>IF('Net Plant'!J115&gt;0,'Gross Plant'!M115*$AH115/12,0)</f>
        <v>0</v>
      </c>
      <c r="AR115" s="41">
        <f>IF('Net Plant'!K115&gt;0,'Gross Plant'!N115*$AH115/12,0)</f>
        <v>0</v>
      </c>
      <c r="AS115" s="41">
        <f>IF('Net Plant'!L115&gt;0,'Gross Plant'!O115*$AH115/12,0)</f>
        <v>0</v>
      </c>
      <c r="AT115" s="41">
        <f>IF('Net Plant'!M115&gt;0,'Gross Plant'!P115*$AH115/12,0)</f>
        <v>0</v>
      </c>
      <c r="AU115" s="41">
        <f>IF('Net Plant'!N115&gt;0,'Gross Plant'!Q115*$AH115/12,0)</f>
        <v>0</v>
      </c>
      <c r="AV115" s="41">
        <f>IF('Net Plant'!O115&gt;0,'Gross Plant'!R115*$AH115/12,0)</f>
        <v>0</v>
      </c>
      <c r="AW115" s="41">
        <f>IF('Net Plant'!P115&gt;0,'Gross Plant'!S115*$AH115/12,0)</f>
        <v>0</v>
      </c>
      <c r="AX115" s="41">
        <f>IF('Net Plant'!Q115&gt;0,'Gross Plant'!T115*$AH115/12,0)</f>
        <v>0</v>
      </c>
      <c r="AY115" s="41">
        <f>IF('Net Plant'!R115&gt;0,'Gross Plant'!U115*$AI115/12,0)</f>
        <v>0</v>
      </c>
      <c r="AZ115" s="41">
        <f>IF('Net Plant'!S115&gt;0,'Gross Plant'!V115*$AI115/12,0)</f>
        <v>0</v>
      </c>
      <c r="BA115" s="41">
        <f>IF('Net Plant'!T115&gt;0,'Gross Plant'!W115*$AI115/12,0)</f>
        <v>0</v>
      </c>
      <c r="BB115" s="41">
        <f>IF('Net Plant'!U115&gt;0,'Gross Plant'!X115*$AI115/12,0)</f>
        <v>0</v>
      </c>
      <c r="BC115" s="41">
        <f>IF('Net Plant'!V115&gt;0,'Gross Plant'!Y115*$AI115/12,0)</f>
        <v>0</v>
      </c>
      <c r="BD115" s="41">
        <f>IF('Net Plant'!W115&gt;0,'Gross Plant'!Z115*$AI115/12,0)</f>
        <v>0</v>
      </c>
      <c r="BE115" s="41">
        <f>IF('Net Plant'!X115&gt;0,'Gross Plant'!AA115*$AI115/12,0)</f>
        <v>0</v>
      </c>
      <c r="BF115" s="41">
        <f>IF('Net Plant'!Y115&gt;0,'Gross Plant'!AB115*$AI115/12,0)</f>
        <v>0</v>
      </c>
      <c r="BG115" s="41">
        <f>IF('Net Plant'!Z115&gt;0,'Gross Plant'!AC115*$AI115/12,0)</f>
        <v>0</v>
      </c>
      <c r="BH115" s="41">
        <f>IF('Net Plant'!AA115&gt;0,'Gross Plant'!AD115*$AI115/12,0)</f>
        <v>0</v>
      </c>
      <c r="BI115" s="41">
        <f>IF('Net Plant'!AB115&gt;0,'Gross Plant'!AE115*$AI115/12,0)</f>
        <v>0</v>
      </c>
      <c r="BJ115" s="41">
        <f>IF('Net Plant'!AC115&gt;0,'Gross Plant'!AF115*$AI115/12,0)</f>
        <v>0</v>
      </c>
      <c r="BK115" s="23">
        <f t="shared" si="267"/>
        <v>0</v>
      </c>
      <c r="BL115" s="41"/>
      <c r="BM115" s="31">
        <f>0</f>
        <v>0</v>
      </c>
      <c r="BN115" s="31">
        <f>0</f>
        <v>0</v>
      </c>
      <c r="BO115" s="31">
        <f>0</f>
        <v>0</v>
      </c>
      <c r="BP115" s="31">
        <f>0</f>
        <v>0</v>
      </c>
      <c r="BQ115" s="31">
        <f>0</f>
        <v>0</v>
      </c>
      <c r="BR115" s="31">
        <f>0</f>
        <v>0</v>
      </c>
      <c r="BS115" s="31">
        <f>'Gross Plant'!BQ115</f>
        <v>0</v>
      </c>
      <c r="BT115" s="41">
        <f>'Gross Plant'!BR115</f>
        <v>0</v>
      </c>
      <c r="BU115" s="41">
        <f>'Gross Plant'!BS115</f>
        <v>0</v>
      </c>
      <c r="BV115" s="41">
        <f>'Gross Plant'!BT115</f>
        <v>0</v>
      </c>
      <c r="BW115" s="41">
        <f>'Gross Plant'!BU115</f>
        <v>0</v>
      </c>
      <c r="BX115" s="41">
        <f>'Gross Plant'!BV115</f>
        <v>0</v>
      </c>
      <c r="BY115" s="41">
        <f>'Gross Plant'!BW115</f>
        <v>0</v>
      </c>
      <c r="BZ115" s="41">
        <f>'Gross Plant'!BX115</f>
        <v>0</v>
      </c>
      <c r="CA115" s="41">
        <f>'Gross Plant'!BY115</f>
        <v>0</v>
      </c>
      <c r="CB115" s="41">
        <f>'Gross Plant'!BZ115</f>
        <v>0</v>
      </c>
      <c r="CC115" s="41">
        <f>'Gross Plant'!CA115</f>
        <v>0</v>
      </c>
      <c r="CD115" s="41">
        <f>'Gross Plant'!CB115</f>
        <v>0</v>
      </c>
      <c r="CE115" s="41">
        <f>'Gross Plant'!CC115</f>
        <v>0</v>
      </c>
      <c r="CF115" s="41">
        <f>'Gross Plant'!CD115</f>
        <v>0</v>
      </c>
      <c r="CG115" s="41">
        <f>'Gross Plant'!CE115</f>
        <v>0</v>
      </c>
      <c r="CH115" s="41">
        <f>'Gross Plant'!CF115</f>
        <v>0</v>
      </c>
      <c r="CI115" s="41">
        <f>'Gross Plant'!CG115</f>
        <v>0</v>
      </c>
      <c r="CJ115" s="41">
        <f>'Gross Plant'!CH115</f>
        <v>0</v>
      </c>
      <c r="CK115" s="41">
        <f>'Gross Plant'!CI115</f>
        <v>0</v>
      </c>
      <c r="CL115" s="41">
        <f>'Gross Plant'!CJ115</f>
        <v>0</v>
      </c>
      <c r="CM115" s="41">
        <f>'Gross Plant'!CK115</f>
        <v>0</v>
      </c>
      <c r="CN115" s="41"/>
      <c r="CO115" s="31">
        <f>0</f>
        <v>0</v>
      </c>
      <c r="CP115" s="31">
        <f>0</f>
        <v>0</v>
      </c>
      <c r="CQ115" s="31">
        <f>0</f>
        <v>0</v>
      </c>
      <c r="CR115" s="31">
        <f>0</f>
        <v>0</v>
      </c>
      <c r="CS115" s="31">
        <f>0</f>
        <v>0</v>
      </c>
      <c r="CT115" s="31">
        <f>0</f>
        <v>0</v>
      </c>
      <c r="CU115" s="31">
        <v>0</v>
      </c>
      <c r="CV115" s="31">
        <v>0</v>
      </c>
      <c r="CW115" s="31">
        <v>0</v>
      </c>
      <c r="CX115" s="31">
        <v>0</v>
      </c>
      <c r="CY115" s="31">
        <v>0</v>
      </c>
      <c r="CZ115" s="3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/>
      <c r="DQ115" s="31">
        <f>0</f>
        <v>0</v>
      </c>
      <c r="DR115" s="31">
        <f>0</f>
        <v>0</v>
      </c>
      <c r="DS115" s="31">
        <f>0</f>
        <v>0</v>
      </c>
      <c r="DT115" s="31">
        <f>0</f>
        <v>0</v>
      </c>
      <c r="DU115" s="31">
        <f>0</f>
        <v>0</v>
      </c>
      <c r="DV115" s="31">
        <f>0</f>
        <v>0</v>
      </c>
      <c r="DW115" s="58">
        <f>SUM('Gross Plant'!$AH115:$AM115)/SUM('Gross Plant'!$AH$190:$AM$190)*DW$190</f>
        <v>0</v>
      </c>
      <c r="DX115" s="58">
        <f>SUM('Gross Plant'!$AH115:$AM115)/SUM('Gross Plant'!$AH$190:$AM$190)*DX$190</f>
        <v>0</v>
      </c>
      <c r="DY115" s="58">
        <f>SUM('Gross Plant'!$AH115:$AM115)/SUM('Gross Plant'!$AH$190:$AM$190)*DY$190</f>
        <v>0</v>
      </c>
      <c r="DZ115" s="58">
        <f>-SUM('Gross Plant'!$AH115:$AM115)/SUM('Gross Plant'!$AH$190:$AM$190)*'Capital Spending'!D$12*Reserve!$DW$1</f>
        <v>0</v>
      </c>
      <c r="EA115" s="58">
        <f>-SUM('Gross Plant'!$AH115:$AM115)/SUM('Gross Plant'!$AH$190:$AM$190)*'Capital Spending'!E$12*Reserve!$DW$1</f>
        <v>0</v>
      </c>
      <c r="EB115" s="58">
        <f>-SUM('Gross Plant'!$AH115:$AM115)/SUM('Gross Plant'!$AH$190:$AM$190)*'Capital Spending'!F$12*Reserve!$DW$1</f>
        <v>0</v>
      </c>
      <c r="EC115" s="58">
        <f>-SUM('Gross Plant'!$AH115:$AM115)/SUM('Gross Plant'!$AH$190:$AM$190)*'Capital Spending'!G$12*Reserve!$DW$1</f>
        <v>0</v>
      </c>
      <c r="ED115" s="58">
        <f>-SUM('Gross Plant'!$AH115:$AM115)/SUM('Gross Plant'!$AH$190:$AM$190)*'Capital Spending'!H$12*Reserve!$DW$1</f>
        <v>0</v>
      </c>
      <c r="EE115" s="58">
        <f>-SUM('Gross Plant'!$AH115:$AM115)/SUM('Gross Plant'!$AH$190:$AM$190)*'Capital Spending'!I$12*Reserve!$DW$1</f>
        <v>0</v>
      </c>
      <c r="EF115" s="58">
        <f>-SUM('Gross Plant'!$AH115:$AM115)/SUM('Gross Plant'!$AH$190:$AM$190)*'Capital Spending'!J$12*Reserve!$DW$1</f>
        <v>0</v>
      </c>
      <c r="EG115" s="58">
        <f>-SUM('Gross Plant'!$AH115:$AM115)/SUM('Gross Plant'!$AH$190:$AM$190)*'Capital Spending'!K$12*Reserve!$DW$1</f>
        <v>0</v>
      </c>
      <c r="EH115" s="58">
        <f>-SUM('Gross Plant'!$AH115:$AM115)/SUM('Gross Plant'!$AH$190:$AM$190)*'Capital Spending'!L$12*Reserve!$DW$1</f>
        <v>0</v>
      </c>
      <c r="EI115" s="58">
        <f>-SUM('Gross Plant'!$AH115:$AM115)/SUM('Gross Plant'!$AH$190:$AM$190)*'Capital Spending'!M$12*Reserve!$DW$1</f>
        <v>0</v>
      </c>
      <c r="EJ115" s="58">
        <f>-SUM('Gross Plant'!$AH115:$AM115)/SUM('Gross Plant'!$AH$190:$AM$190)*'Capital Spending'!N$12*Reserve!$DW$1</f>
        <v>0</v>
      </c>
      <c r="EK115" s="58">
        <f>-SUM('Gross Plant'!$AH115:$AM115)/SUM('Gross Plant'!$AH$190:$AM$190)*'Capital Spending'!O$12*Reserve!$DW$1</f>
        <v>0</v>
      </c>
      <c r="EL115" s="58">
        <f>-SUM('Gross Plant'!$AH115:$AM115)/SUM('Gross Plant'!$AH$190:$AM$190)*'Capital Spending'!P$12*Reserve!$DW$1</f>
        <v>0</v>
      </c>
      <c r="EM115" s="58">
        <f>-SUM('Gross Plant'!$AH115:$AM115)/SUM('Gross Plant'!$AH$190:$AM$190)*'Capital Spending'!Q$12*Reserve!$DW$1</f>
        <v>0</v>
      </c>
      <c r="EN115" s="58">
        <f>-SUM('Gross Plant'!$AH115:$AM115)/SUM('Gross Plant'!$AH$190:$AM$190)*'Capital Spending'!R$12*Reserve!$DW$1</f>
        <v>0</v>
      </c>
      <c r="EO115" s="58">
        <f>-SUM('Gross Plant'!$AH115:$AM115)/SUM('Gross Plant'!$AH$190:$AM$190)*'Capital Spending'!S$12*Reserve!$DW$1</f>
        <v>0</v>
      </c>
      <c r="EP115" s="58">
        <f>-SUM('Gross Plant'!$AH115:$AM115)/SUM('Gross Plant'!$AH$190:$AM$190)*'Capital Spending'!T$12*Reserve!$DW$1</f>
        <v>0</v>
      </c>
      <c r="EQ115" s="58">
        <f>-SUM('Gross Plant'!$AH115:$AM115)/SUM('Gross Plant'!$AH$190:$AM$190)*'Capital Spending'!U$12*Reserve!$DW$1</f>
        <v>0</v>
      </c>
    </row>
    <row r="116" spans="1:147">
      <c r="A116" s="49">
        <v>33400</v>
      </c>
      <c r="B116" s="34" t="s">
        <v>79</v>
      </c>
      <c r="C116" s="51">
        <f t="shared" si="237"/>
        <v>0</v>
      </c>
      <c r="D116" s="51">
        <f t="shared" si="238"/>
        <v>0</v>
      </c>
      <c r="E116" s="69">
        <v>0</v>
      </c>
      <c r="F116" s="41">
        <f t="shared" si="239"/>
        <v>0</v>
      </c>
      <c r="G116" s="41">
        <f t="shared" si="240"/>
        <v>0</v>
      </c>
      <c r="H116" s="41">
        <f t="shared" si="241"/>
        <v>0</v>
      </c>
      <c r="I116" s="41">
        <f t="shared" si="242"/>
        <v>0</v>
      </c>
      <c r="J116" s="41">
        <f t="shared" si="243"/>
        <v>0</v>
      </c>
      <c r="K116" s="41">
        <f t="shared" si="244"/>
        <v>0</v>
      </c>
      <c r="L116" s="41">
        <f t="shared" si="245"/>
        <v>0</v>
      </c>
      <c r="M116" s="41">
        <f t="shared" si="246"/>
        <v>0</v>
      </c>
      <c r="N116" s="41">
        <f t="shared" si="247"/>
        <v>0</v>
      </c>
      <c r="O116" s="41">
        <f t="shared" si="248"/>
        <v>0</v>
      </c>
      <c r="P116" s="41">
        <f t="shared" si="249"/>
        <v>0</v>
      </c>
      <c r="Q116" s="41">
        <f t="shared" si="250"/>
        <v>0</v>
      </c>
      <c r="R116" s="41">
        <f t="shared" si="251"/>
        <v>0</v>
      </c>
      <c r="S116" s="41">
        <f t="shared" si="252"/>
        <v>0</v>
      </c>
      <c r="T116" s="41">
        <f t="shared" si="253"/>
        <v>0</v>
      </c>
      <c r="U116" s="43">
        <f t="shared" si="254"/>
        <v>0</v>
      </c>
      <c r="V116" s="41">
        <f t="shared" si="255"/>
        <v>0</v>
      </c>
      <c r="W116" s="41">
        <f t="shared" si="256"/>
        <v>0</v>
      </c>
      <c r="X116" s="41">
        <f t="shared" si="257"/>
        <v>0</v>
      </c>
      <c r="Y116" s="41">
        <f t="shared" si="258"/>
        <v>0</v>
      </c>
      <c r="Z116" s="41">
        <f t="shared" si="259"/>
        <v>0</v>
      </c>
      <c r="AA116" s="41">
        <f t="shared" si="260"/>
        <v>0</v>
      </c>
      <c r="AB116" s="41">
        <f t="shared" si="261"/>
        <v>0</v>
      </c>
      <c r="AC116" s="41">
        <f t="shared" si="262"/>
        <v>0</v>
      </c>
      <c r="AD116" s="41">
        <f t="shared" si="263"/>
        <v>0</v>
      </c>
      <c r="AE116" s="41">
        <f t="shared" si="264"/>
        <v>0</v>
      </c>
      <c r="AF116" s="41">
        <f t="shared" si="265"/>
        <v>0</v>
      </c>
      <c r="AG116" s="23">
        <f t="shared" si="266"/>
        <v>0</v>
      </c>
      <c r="AH116" s="80">
        <v>3.1699999999999999E-2</v>
      </c>
      <c r="AI116" s="80">
        <v>3.1699999999999999E-2</v>
      </c>
      <c r="AJ116" s="31">
        <f>0</f>
        <v>0</v>
      </c>
      <c r="AK116" s="31">
        <f>0</f>
        <v>0</v>
      </c>
      <c r="AL116" s="31">
        <f>0</f>
        <v>0</v>
      </c>
      <c r="AM116" s="31">
        <f>0</f>
        <v>0</v>
      </c>
      <c r="AN116" s="31">
        <f>0</f>
        <v>0</v>
      </c>
      <c r="AO116" s="31">
        <f>0</f>
        <v>0</v>
      </c>
      <c r="AP116" s="41">
        <f>IF('Net Plant'!I116&gt;0,'Gross Plant'!L116*$AH116/12,0)</f>
        <v>0</v>
      </c>
      <c r="AQ116" s="41">
        <f>IF('Net Plant'!J116&gt;0,'Gross Plant'!M116*$AH116/12,0)</f>
        <v>0</v>
      </c>
      <c r="AR116" s="41">
        <f>IF('Net Plant'!K116&gt;0,'Gross Plant'!N116*$AH116/12,0)</f>
        <v>0</v>
      </c>
      <c r="AS116" s="41">
        <f>IF('Net Plant'!L116&gt;0,'Gross Plant'!O116*$AH116/12,0)</f>
        <v>0</v>
      </c>
      <c r="AT116" s="41">
        <f>IF('Net Plant'!M116&gt;0,'Gross Plant'!P116*$AH116/12,0)</f>
        <v>0</v>
      </c>
      <c r="AU116" s="41">
        <f>IF('Net Plant'!N116&gt;0,'Gross Plant'!Q116*$AH116/12,0)</f>
        <v>0</v>
      </c>
      <c r="AV116" s="41">
        <f>IF('Net Plant'!O116&gt;0,'Gross Plant'!R116*$AH116/12,0)</f>
        <v>0</v>
      </c>
      <c r="AW116" s="41">
        <f>IF('Net Plant'!P116&gt;0,'Gross Plant'!S116*$AH116/12,0)</f>
        <v>0</v>
      </c>
      <c r="AX116" s="41">
        <f>IF('Net Plant'!Q116&gt;0,'Gross Plant'!T116*$AH116/12,0)</f>
        <v>0</v>
      </c>
      <c r="AY116" s="41">
        <f>IF('Net Plant'!R116&gt;0,'Gross Plant'!U116*$AI116/12,0)</f>
        <v>0</v>
      </c>
      <c r="AZ116" s="41">
        <f>IF('Net Plant'!S116&gt;0,'Gross Plant'!V116*$AI116/12,0)</f>
        <v>0</v>
      </c>
      <c r="BA116" s="41">
        <f>IF('Net Plant'!T116&gt;0,'Gross Plant'!W116*$AI116/12,0)</f>
        <v>0</v>
      </c>
      <c r="BB116" s="41">
        <f>IF('Net Plant'!U116&gt;0,'Gross Plant'!X116*$AI116/12,0)</f>
        <v>0</v>
      </c>
      <c r="BC116" s="41">
        <f>IF('Net Plant'!V116&gt;0,'Gross Plant'!Y116*$AI116/12,0)</f>
        <v>0</v>
      </c>
      <c r="BD116" s="41">
        <f>IF('Net Plant'!W116&gt;0,'Gross Plant'!Z116*$AI116/12,0)</f>
        <v>0</v>
      </c>
      <c r="BE116" s="41">
        <f>IF('Net Plant'!X116&gt;0,'Gross Plant'!AA116*$AI116/12,0)</f>
        <v>0</v>
      </c>
      <c r="BF116" s="41">
        <f>IF('Net Plant'!Y116&gt;0,'Gross Plant'!AB116*$AI116/12,0)</f>
        <v>0</v>
      </c>
      <c r="BG116" s="41">
        <f>IF('Net Plant'!Z116&gt;0,'Gross Plant'!AC116*$AI116/12,0)</f>
        <v>0</v>
      </c>
      <c r="BH116" s="41">
        <f>IF('Net Plant'!AA116&gt;0,'Gross Plant'!AD116*$AI116/12,0)</f>
        <v>0</v>
      </c>
      <c r="BI116" s="41">
        <f>IF('Net Plant'!AB116&gt;0,'Gross Plant'!AE116*$AI116/12,0)</f>
        <v>0</v>
      </c>
      <c r="BJ116" s="41">
        <f>IF('Net Plant'!AC116&gt;0,'Gross Plant'!AF116*$AI116/12,0)</f>
        <v>0</v>
      </c>
      <c r="BK116" s="23">
        <f t="shared" si="267"/>
        <v>0</v>
      </c>
      <c r="BL116" s="41"/>
      <c r="BM116" s="31">
        <f>0</f>
        <v>0</v>
      </c>
      <c r="BN116" s="31">
        <f>0</f>
        <v>0</v>
      </c>
      <c r="BO116" s="31">
        <f>0</f>
        <v>0</v>
      </c>
      <c r="BP116" s="31">
        <f>0</f>
        <v>0</v>
      </c>
      <c r="BQ116" s="31">
        <f>0</f>
        <v>0</v>
      </c>
      <c r="BR116" s="31">
        <f>0</f>
        <v>0</v>
      </c>
      <c r="BS116" s="31">
        <f>'Gross Plant'!BQ116</f>
        <v>0</v>
      </c>
      <c r="BT116" s="41">
        <f>'Gross Plant'!BR116</f>
        <v>0</v>
      </c>
      <c r="BU116" s="41">
        <f>'Gross Plant'!BS116</f>
        <v>0</v>
      </c>
      <c r="BV116" s="41">
        <f>'Gross Plant'!BT116</f>
        <v>0</v>
      </c>
      <c r="BW116" s="41">
        <f>'Gross Plant'!BU116</f>
        <v>0</v>
      </c>
      <c r="BX116" s="41">
        <f>'Gross Plant'!BV116</f>
        <v>0</v>
      </c>
      <c r="BY116" s="41">
        <f>'Gross Plant'!BW116</f>
        <v>0</v>
      </c>
      <c r="BZ116" s="41">
        <f>'Gross Plant'!BX116</f>
        <v>0</v>
      </c>
      <c r="CA116" s="41">
        <f>'Gross Plant'!BY116</f>
        <v>0</v>
      </c>
      <c r="CB116" s="41">
        <f>'Gross Plant'!BZ116</f>
        <v>0</v>
      </c>
      <c r="CC116" s="41">
        <f>'Gross Plant'!CA116</f>
        <v>0</v>
      </c>
      <c r="CD116" s="41">
        <f>'Gross Plant'!CB116</f>
        <v>0</v>
      </c>
      <c r="CE116" s="41">
        <f>'Gross Plant'!CC116</f>
        <v>0</v>
      </c>
      <c r="CF116" s="41">
        <f>'Gross Plant'!CD116</f>
        <v>0</v>
      </c>
      <c r="CG116" s="41">
        <f>'Gross Plant'!CE116</f>
        <v>0</v>
      </c>
      <c r="CH116" s="41">
        <f>'Gross Plant'!CF116</f>
        <v>0</v>
      </c>
      <c r="CI116" s="41">
        <f>'Gross Plant'!CG116</f>
        <v>0</v>
      </c>
      <c r="CJ116" s="41">
        <f>'Gross Plant'!CH116</f>
        <v>0</v>
      </c>
      <c r="CK116" s="41">
        <f>'Gross Plant'!CI116</f>
        <v>0</v>
      </c>
      <c r="CL116" s="41">
        <f>'Gross Plant'!CJ116</f>
        <v>0</v>
      </c>
      <c r="CM116" s="41">
        <f>'Gross Plant'!CK116</f>
        <v>0</v>
      </c>
      <c r="CN116" s="41"/>
      <c r="CO116" s="31">
        <f>0</f>
        <v>0</v>
      </c>
      <c r="CP116" s="31">
        <f>0</f>
        <v>0</v>
      </c>
      <c r="CQ116" s="31">
        <f>0</f>
        <v>0</v>
      </c>
      <c r="CR116" s="31">
        <f>0</f>
        <v>0</v>
      </c>
      <c r="CS116" s="31">
        <f>0</f>
        <v>0</v>
      </c>
      <c r="CT116" s="31">
        <f>0</f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41">
        <v>0</v>
      </c>
      <c r="DB116" s="41">
        <v>0</v>
      </c>
      <c r="DC116" s="41">
        <v>0</v>
      </c>
      <c r="DD116" s="41">
        <v>0</v>
      </c>
      <c r="DE116" s="41">
        <v>0</v>
      </c>
      <c r="DF116" s="41">
        <v>0</v>
      </c>
      <c r="DG116" s="41">
        <v>0</v>
      </c>
      <c r="DH116" s="41">
        <v>0</v>
      </c>
      <c r="DI116" s="41">
        <v>0</v>
      </c>
      <c r="DJ116" s="41">
        <v>0</v>
      </c>
      <c r="DK116" s="41">
        <v>0</v>
      </c>
      <c r="DL116" s="41">
        <v>0</v>
      </c>
      <c r="DM116" s="41">
        <v>0</v>
      </c>
      <c r="DN116" s="41">
        <v>0</v>
      </c>
      <c r="DO116" s="41">
        <v>0</v>
      </c>
      <c r="DP116" s="41"/>
      <c r="DQ116" s="31">
        <f>0</f>
        <v>0</v>
      </c>
      <c r="DR116" s="31">
        <f>0</f>
        <v>0</v>
      </c>
      <c r="DS116" s="31">
        <f>0</f>
        <v>0</v>
      </c>
      <c r="DT116" s="31">
        <f>0</f>
        <v>0</v>
      </c>
      <c r="DU116" s="31">
        <f>0</f>
        <v>0</v>
      </c>
      <c r="DV116" s="31">
        <f>0</f>
        <v>0</v>
      </c>
      <c r="DW116" s="58">
        <f>SUM('Gross Plant'!$AH116:$AM116)/SUM('Gross Plant'!$AH$190:$AM$190)*DW$190</f>
        <v>0</v>
      </c>
      <c r="DX116" s="58">
        <f>SUM('Gross Plant'!$AH116:$AM116)/SUM('Gross Plant'!$AH$190:$AM$190)*DX$190</f>
        <v>0</v>
      </c>
      <c r="DY116" s="58">
        <f>SUM('Gross Plant'!$AH116:$AM116)/SUM('Gross Plant'!$AH$190:$AM$190)*DY$190</f>
        <v>0</v>
      </c>
      <c r="DZ116" s="58">
        <f>-SUM('Gross Plant'!$AH116:$AM116)/SUM('Gross Plant'!$AH$190:$AM$190)*'Capital Spending'!D$12*Reserve!$DW$1</f>
        <v>0</v>
      </c>
      <c r="EA116" s="58">
        <f>-SUM('Gross Plant'!$AH116:$AM116)/SUM('Gross Plant'!$AH$190:$AM$190)*'Capital Spending'!E$12*Reserve!$DW$1</f>
        <v>0</v>
      </c>
      <c r="EB116" s="58">
        <f>-SUM('Gross Plant'!$AH116:$AM116)/SUM('Gross Plant'!$AH$190:$AM$190)*'Capital Spending'!F$12*Reserve!$DW$1</f>
        <v>0</v>
      </c>
      <c r="EC116" s="58">
        <f>-SUM('Gross Plant'!$AH116:$AM116)/SUM('Gross Plant'!$AH$190:$AM$190)*'Capital Spending'!G$12*Reserve!$DW$1</f>
        <v>0</v>
      </c>
      <c r="ED116" s="58">
        <f>-SUM('Gross Plant'!$AH116:$AM116)/SUM('Gross Plant'!$AH$190:$AM$190)*'Capital Spending'!H$12*Reserve!$DW$1</f>
        <v>0</v>
      </c>
      <c r="EE116" s="58">
        <f>-SUM('Gross Plant'!$AH116:$AM116)/SUM('Gross Plant'!$AH$190:$AM$190)*'Capital Spending'!I$12*Reserve!$DW$1</f>
        <v>0</v>
      </c>
      <c r="EF116" s="58">
        <f>-SUM('Gross Plant'!$AH116:$AM116)/SUM('Gross Plant'!$AH$190:$AM$190)*'Capital Spending'!J$12*Reserve!$DW$1</f>
        <v>0</v>
      </c>
      <c r="EG116" s="58">
        <f>-SUM('Gross Plant'!$AH116:$AM116)/SUM('Gross Plant'!$AH$190:$AM$190)*'Capital Spending'!K$12*Reserve!$DW$1</f>
        <v>0</v>
      </c>
      <c r="EH116" s="58">
        <f>-SUM('Gross Plant'!$AH116:$AM116)/SUM('Gross Plant'!$AH$190:$AM$190)*'Capital Spending'!L$12*Reserve!$DW$1</f>
        <v>0</v>
      </c>
      <c r="EI116" s="58">
        <f>-SUM('Gross Plant'!$AH116:$AM116)/SUM('Gross Plant'!$AH$190:$AM$190)*'Capital Spending'!M$12*Reserve!$DW$1</f>
        <v>0</v>
      </c>
      <c r="EJ116" s="58">
        <f>-SUM('Gross Plant'!$AH116:$AM116)/SUM('Gross Plant'!$AH$190:$AM$190)*'Capital Spending'!N$12*Reserve!$DW$1</f>
        <v>0</v>
      </c>
      <c r="EK116" s="58">
        <f>-SUM('Gross Plant'!$AH116:$AM116)/SUM('Gross Plant'!$AH$190:$AM$190)*'Capital Spending'!O$12*Reserve!$DW$1</f>
        <v>0</v>
      </c>
      <c r="EL116" s="58">
        <f>-SUM('Gross Plant'!$AH116:$AM116)/SUM('Gross Plant'!$AH$190:$AM$190)*'Capital Spending'!P$12*Reserve!$DW$1</f>
        <v>0</v>
      </c>
      <c r="EM116" s="58">
        <f>-SUM('Gross Plant'!$AH116:$AM116)/SUM('Gross Plant'!$AH$190:$AM$190)*'Capital Spending'!Q$12*Reserve!$DW$1</f>
        <v>0</v>
      </c>
      <c r="EN116" s="58">
        <f>-SUM('Gross Plant'!$AH116:$AM116)/SUM('Gross Plant'!$AH$190:$AM$190)*'Capital Spending'!R$12*Reserve!$DW$1</f>
        <v>0</v>
      </c>
      <c r="EO116" s="58">
        <f>-SUM('Gross Plant'!$AH116:$AM116)/SUM('Gross Plant'!$AH$190:$AM$190)*'Capital Spending'!S$12*Reserve!$DW$1</f>
        <v>0</v>
      </c>
      <c r="EP116" s="58">
        <f>-SUM('Gross Plant'!$AH116:$AM116)/SUM('Gross Plant'!$AH$190:$AM$190)*'Capital Spending'!T$12*Reserve!$DW$1</f>
        <v>0</v>
      </c>
      <c r="EQ116" s="58">
        <f>-SUM('Gross Plant'!$AH116:$AM116)/SUM('Gross Plant'!$AH$190:$AM$190)*'Capital Spending'!U$12*Reserve!$DW$1</f>
        <v>0</v>
      </c>
    </row>
    <row r="117" spans="1:147">
      <c r="A117" s="49">
        <v>35010</v>
      </c>
      <c r="B117" t="s">
        <v>80</v>
      </c>
      <c r="C117" s="51">
        <f t="shared" si="237"/>
        <v>0</v>
      </c>
      <c r="D117" s="51">
        <f t="shared" si="238"/>
        <v>0</v>
      </c>
      <c r="E117" s="69">
        <v>0</v>
      </c>
      <c r="F117" s="41">
        <f t="shared" si="239"/>
        <v>0</v>
      </c>
      <c r="G117" s="41">
        <f t="shared" si="240"/>
        <v>0</v>
      </c>
      <c r="H117" s="41">
        <f t="shared" si="241"/>
        <v>0</v>
      </c>
      <c r="I117" s="41">
        <f t="shared" si="242"/>
        <v>0</v>
      </c>
      <c r="J117" s="41">
        <f t="shared" si="243"/>
        <v>0</v>
      </c>
      <c r="K117" s="41">
        <f t="shared" si="244"/>
        <v>0</v>
      </c>
      <c r="L117" s="41">
        <f t="shared" si="245"/>
        <v>0</v>
      </c>
      <c r="M117" s="41">
        <f t="shared" si="246"/>
        <v>0</v>
      </c>
      <c r="N117" s="41">
        <f t="shared" si="247"/>
        <v>0</v>
      </c>
      <c r="O117" s="41">
        <f t="shared" si="248"/>
        <v>0</v>
      </c>
      <c r="P117" s="41">
        <f t="shared" si="249"/>
        <v>0</v>
      </c>
      <c r="Q117" s="41">
        <f t="shared" si="250"/>
        <v>0</v>
      </c>
      <c r="R117" s="41">
        <f t="shared" si="251"/>
        <v>0</v>
      </c>
      <c r="S117" s="41">
        <f t="shared" si="252"/>
        <v>0</v>
      </c>
      <c r="T117" s="41">
        <f t="shared" si="253"/>
        <v>0</v>
      </c>
      <c r="U117" s="41">
        <f t="shared" si="254"/>
        <v>0</v>
      </c>
      <c r="V117" s="41">
        <f t="shared" si="255"/>
        <v>0</v>
      </c>
      <c r="W117" s="41">
        <f t="shared" si="256"/>
        <v>0</v>
      </c>
      <c r="X117" s="41">
        <f t="shared" si="257"/>
        <v>0</v>
      </c>
      <c r="Y117" s="41">
        <f t="shared" si="258"/>
        <v>0</v>
      </c>
      <c r="Z117" s="41">
        <f t="shared" si="259"/>
        <v>0</v>
      </c>
      <c r="AA117" s="41">
        <f t="shared" si="260"/>
        <v>0</v>
      </c>
      <c r="AB117" s="41">
        <f t="shared" si="261"/>
        <v>0</v>
      </c>
      <c r="AC117" s="41">
        <f t="shared" si="262"/>
        <v>0</v>
      </c>
      <c r="AD117" s="41">
        <f t="shared" si="263"/>
        <v>0</v>
      </c>
      <c r="AE117" s="41">
        <f t="shared" si="264"/>
        <v>0</v>
      </c>
      <c r="AF117" s="41">
        <f t="shared" si="265"/>
        <v>0</v>
      </c>
      <c r="AG117" s="23">
        <f t="shared" si="266"/>
        <v>0</v>
      </c>
      <c r="AH117" s="80">
        <f>'[25]KY Depreciation Rates_03-2'!$G73</f>
        <v>0</v>
      </c>
      <c r="AI117" s="80">
        <f>'[25]KY Depreciation Rates_03-2'!$G73</f>
        <v>0</v>
      </c>
      <c r="AJ117" s="31">
        <f>0</f>
        <v>0</v>
      </c>
      <c r="AK117" s="31">
        <f>0</f>
        <v>0</v>
      </c>
      <c r="AL117" s="31">
        <f>0</f>
        <v>0</v>
      </c>
      <c r="AM117" s="31">
        <f>0</f>
        <v>0</v>
      </c>
      <c r="AN117" s="31">
        <f>0</f>
        <v>0</v>
      </c>
      <c r="AO117" s="31">
        <f>0</f>
        <v>0</v>
      </c>
      <c r="AP117" s="41">
        <f>IF('Net Plant'!I117&gt;0,'Gross Plant'!L117*$AH117/12,0)</f>
        <v>0</v>
      </c>
      <c r="AQ117" s="41">
        <f>IF('Net Plant'!J117&gt;0,'Gross Plant'!M117*$AH117/12,0)</f>
        <v>0</v>
      </c>
      <c r="AR117" s="41">
        <f>IF('Net Plant'!K117&gt;0,'Gross Plant'!N117*$AH117/12,0)</f>
        <v>0</v>
      </c>
      <c r="AS117" s="41">
        <f>IF('Net Plant'!L117&gt;0,'Gross Plant'!O117*$AH117/12,0)</f>
        <v>0</v>
      </c>
      <c r="AT117" s="41">
        <f>IF('Net Plant'!M117&gt;0,'Gross Plant'!P117*$AH117/12,0)</f>
        <v>0</v>
      </c>
      <c r="AU117" s="41">
        <f>IF('Net Plant'!N117&gt;0,'Gross Plant'!Q117*$AH117/12,0)</f>
        <v>0</v>
      </c>
      <c r="AV117" s="41">
        <f>IF('Net Plant'!O117&gt;0,'Gross Plant'!R117*$AH117/12,0)</f>
        <v>0</v>
      </c>
      <c r="AW117" s="41">
        <f>IF('Net Plant'!P117&gt;0,'Gross Plant'!S117*$AH117/12,0)</f>
        <v>0</v>
      </c>
      <c r="AX117" s="41">
        <f>IF('Net Plant'!Q117&gt;0,'Gross Plant'!T117*$AH117/12,0)</f>
        <v>0</v>
      </c>
      <c r="AY117" s="41">
        <f>IF('Net Plant'!R117&gt;0,'Gross Plant'!U117*$AI117/12,0)</f>
        <v>0</v>
      </c>
      <c r="AZ117" s="41">
        <f>IF('Net Plant'!S117&gt;0,'Gross Plant'!V117*$AI117/12,0)</f>
        <v>0</v>
      </c>
      <c r="BA117" s="41">
        <f>IF('Net Plant'!T117&gt;0,'Gross Plant'!W117*$AI117/12,0)</f>
        <v>0</v>
      </c>
      <c r="BB117" s="41">
        <f>IF('Net Plant'!U117&gt;0,'Gross Plant'!X117*$AI117/12,0)</f>
        <v>0</v>
      </c>
      <c r="BC117" s="41">
        <f>IF('Net Plant'!V117&gt;0,'Gross Plant'!Y117*$AI117/12,0)</f>
        <v>0</v>
      </c>
      <c r="BD117" s="41">
        <f>IF('Net Plant'!W117&gt;0,'Gross Plant'!Z117*$AI117/12,0)</f>
        <v>0</v>
      </c>
      <c r="BE117" s="41">
        <f>IF('Net Plant'!X117&gt;0,'Gross Plant'!AA117*$AI117/12,0)</f>
        <v>0</v>
      </c>
      <c r="BF117" s="41">
        <f>IF('Net Plant'!Y117&gt;0,'Gross Plant'!AB117*$AI117/12,0)</f>
        <v>0</v>
      </c>
      <c r="BG117" s="41">
        <f>IF('Net Plant'!Z117&gt;0,'Gross Plant'!AC117*$AI117/12,0)</f>
        <v>0</v>
      </c>
      <c r="BH117" s="41">
        <f>IF('Net Plant'!AA117&gt;0,'Gross Plant'!AD117*$AI117/12,0)</f>
        <v>0</v>
      </c>
      <c r="BI117" s="41">
        <f>IF('Net Plant'!AB117&gt;0,'Gross Plant'!AE117*$AI117/12,0)</f>
        <v>0</v>
      </c>
      <c r="BJ117" s="41">
        <f>IF('Net Plant'!AC117&gt;0,'Gross Plant'!AF117*$AI117/12,0)</f>
        <v>0</v>
      </c>
      <c r="BK117" s="23">
        <f t="shared" si="267"/>
        <v>0</v>
      </c>
      <c r="BL117" s="41"/>
      <c r="BM117" s="31">
        <f>0</f>
        <v>0</v>
      </c>
      <c r="BN117" s="31">
        <f>0</f>
        <v>0</v>
      </c>
      <c r="BO117" s="31">
        <f>0</f>
        <v>0</v>
      </c>
      <c r="BP117" s="31">
        <f>0</f>
        <v>0</v>
      </c>
      <c r="BQ117" s="31">
        <f>0</f>
        <v>0</v>
      </c>
      <c r="BR117" s="31">
        <f>0</f>
        <v>0</v>
      </c>
      <c r="BS117" s="31">
        <f>'Gross Plant'!BQ117</f>
        <v>0</v>
      </c>
      <c r="BT117" s="41">
        <f>'Gross Plant'!BR117</f>
        <v>0</v>
      </c>
      <c r="BU117" s="41">
        <f>'Gross Plant'!BS117</f>
        <v>0</v>
      </c>
      <c r="BV117" s="41">
        <f>'Gross Plant'!BT117</f>
        <v>0</v>
      </c>
      <c r="BW117" s="41">
        <f>'Gross Plant'!BU117</f>
        <v>0</v>
      </c>
      <c r="BX117" s="41">
        <f>'Gross Plant'!BV117</f>
        <v>0</v>
      </c>
      <c r="BY117" s="41">
        <f>'Gross Plant'!BW117</f>
        <v>0</v>
      </c>
      <c r="BZ117" s="41">
        <f>'Gross Plant'!BX117</f>
        <v>0</v>
      </c>
      <c r="CA117" s="41">
        <f>'Gross Plant'!BY117</f>
        <v>0</v>
      </c>
      <c r="CB117" s="41">
        <f>'Gross Plant'!BZ117</f>
        <v>0</v>
      </c>
      <c r="CC117" s="41">
        <f>'Gross Plant'!CA117</f>
        <v>0</v>
      </c>
      <c r="CD117" s="41">
        <f>'Gross Plant'!CB117</f>
        <v>0</v>
      </c>
      <c r="CE117" s="41">
        <f>'Gross Plant'!CC117</f>
        <v>0</v>
      </c>
      <c r="CF117" s="41">
        <f>'Gross Plant'!CD117</f>
        <v>0</v>
      </c>
      <c r="CG117" s="41">
        <f>'Gross Plant'!CE117</f>
        <v>0</v>
      </c>
      <c r="CH117" s="41">
        <f>'Gross Plant'!CF117</f>
        <v>0</v>
      </c>
      <c r="CI117" s="41">
        <f>'Gross Plant'!CG117</f>
        <v>0</v>
      </c>
      <c r="CJ117" s="41">
        <f>'Gross Plant'!CH117</f>
        <v>0</v>
      </c>
      <c r="CK117" s="41">
        <f>'Gross Plant'!CI117</f>
        <v>0</v>
      </c>
      <c r="CL117" s="41">
        <f>'Gross Plant'!CJ117</f>
        <v>0</v>
      </c>
      <c r="CM117" s="41">
        <f>'Gross Plant'!CK117</f>
        <v>0</v>
      </c>
      <c r="CN117" s="41"/>
      <c r="CO117" s="31">
        <f>0</f>
        <v>0</v>
      </c>
      <c r="CP117" s="31">
        <f>0</f>
        <v>0</v>
      </c>
      <c r="CQ117" s="31">
        <f>0</f>
        <v>0</v>
      </c>
      <c r="CR117" s="31">
        <f>0</f>
        <v>0</v>
      </c>
      <c r="CS117" s="31">
        <f>0</f>
        <v>0</v>
      </c>
      <c r="CT117" s="31">
        <f>0</f>
        <v>0</v>
      </c>
      <c r="CU117" s="31">
        <v>0</v>
      </c>
      <c r="CV117" s="31">
        <v>0</v>
      </c>
      <c r="CW117" s="31">
        <v>0</v>
      </c>
      <c r="CX117" s="31">
        <v>0</v>
      </c>
      <c r="CY117" s="31">
        <v>0</v>
      </c>
      <c r="CZ117" s="31">
        <v>0</v>
      </c>
      <c r="DA117" s="41">
        <v>0</v>
      </c>
      <c r="DB117" s="41">
        <v>0</v>
      </c>
      <c r="DC117" s="41">
        <v>0</v>
      </c>
      <c r="DD117" s="41">
        <v>0</v>
      </c>
      <c r="DE117" s="41">
        <v>0</v>
      </c>
      <c r="DF117" s="41">
        <v>0</v>
      </c>
      <c r="DG117" s="41">
        <v>0</v>
      </c>
      <c r="DH117" s="41">
        <v>0</v>
      </c>
      <c r="DI117" s="41">
        <v>0</v>
      </c>
      <c r="DJ117" s="41">
        <v>0</v>
      </c>
      <c r="DK117" s="41">
        <v>0</v>
      </c>
      <c r="DL117" s="41">
        <v>0</v>
      </c>
      <c r="DM117" s="41">
        <v>0</v>
      </c>
      <c r="DN117" s="41">
        <v>0</v>
      </c>
      <c r="DO117" s="41">
        <v>0</v>
      </c>
      <c r="DP117" s="41"/>
      <c r="DQ117" s="31">
        <f>0</f>
        <v>0</v>
      </c>
      <c r="DR117" s="31">
        <f>0</f>
        <v>0</v>
      </c>
      <c r="DS117" s="31">
        <f>0</f>
        <v>0</v>
      </c>
      <c r="DT117" s="31">
        <f>0</f>
        <v>0</v>
      </c>
      <c r="DU117" s="31">
        <f>0</f>
        <v>0</v>
      </c>
      <c r="DV117" s="31">
        <f>0</f>
        <v>0</v>
      </c>
      <c r="DW117" s="58">
        <f>SUM('Gross Plant'!$AH117:$AM117)/SUM('Gross Plant'!$AH$190:$AM$190)*DW$190</f>
        <v>0</v>
      </c>
      <c r="DX117" s="58">
        <f>SUM('Gross Plant'!$AH117:$AM117)/SUM('Gross Plant'!$AH$190:$AM$190)*DX$190</f>
        <v>0</v>
      </c>
      <c r="DY117" s="58">
        <f>SUM('Gross Plant'!$AH117:$AM117)/SUM('Gross Plant'!$AH$190:$AM$190)*DY$190</f>
        <v>0</v>
      </c>
      <c r="DZ117" s="58">
        <f>-SUM('Gross Plant'!$AH117:$AM117)/SUM('Gross Plant'!$AH$190:$AM$190)*'Capital Spending'!D$12*Reserve!$DW$1</f>
        <v>0</v>
      </c>
      <c r="EA117" s="58">
        <f>-SUM('Gross Plant'!$AH117:$AM117)/SUM('Gross Plant'!$AH$190:$AM$190)*'Capital Spending'!E$12*Reserve!$DW$1</f>
        <v>0</v>
      </c>
      <c r="EB117" s="58">
        <f>-SUM('Gross Plant'!$AH117:$AM117)/SUM('Gross Plant'!$AH$190:$AM$190)*'Capital Spending'!F$12*Reserve!$DW$1</f>
        <v>0</v>
      </c>
      <c r="EC117" s="58">
        <f>-SUM('Gross Plant'!$AH117:$AM117)/SUM('Gross Plant'!$AH$190:$AM$190)*'Capital Spending'!G$12*Reserve!$DW$1</f>
        <v>0</v>
      </c>
      <c r="ED117" s="58">
        <f>-SUM('Gross Plant'!$AH117:$AM117)/SUM('Gross Plant'!$AH$190:$AM$190)*'Capital Spending'!H$12*Reserve!$DW$1</f>
        <v>0</v>
      </c>
      <c r="EE117" s="58">
        <f>-SUM('Gross Plant'!$AH117:$AM117)/SUM('Gross Plant'!$AH$190:$AM$190)*'Capital Spending'!I$12*Reserve!$DW$1</f>
        <v>0</v>
      </c>
      <c r="EF117" s="58">
        <f>-SUM('Gross Plant'!$AH117:$AM117)/SUM('Gross Plant'!$AH$190:$AM$190)*'Capital Spending'!J$12*Reserve!$DW$1</f>
        <v>0</v>
      </c>
      <c r="EG117" s="58">
        <f>-SUM('Gross Plant'!$AH117:$AM117)/SUM('Gross Plant'!$AH$190:$AM$190)*'Capital Spending'!K$12*Reserve!$DW$1</f>
        <v>0</v>
      </c>
      <c r="EH117" s="58">
        <f>-SUM('Gross Plant'!$AH117:$AM117)/SUM('Gross Plant'!$AH$190:$AM$190)*'Capital Spending'!L$12*Reserve!$DW$1</f>
        <v>0</v>
      </c>
      <c r="EI117" s="58">
        <f>-SUM('Gross Plant'!$AH117:$AM117)/SUM('Gross Plant'!$AH$190:$AM$190)*'Capital Spending'!M$12*Reserve!$DW$1</f>
        <v>0</v>
      </c>
      <c r="EJ117" s="58">
        <f>-SUM('Gross Plant'!$AH117:$AM117)/SUM('Gross Plant'!$AH$190:$AM$190)*'Capital Spending'!N$12*Reserve!$DW$1</f>
        <v>0</v>
      </c>
      <c r="EK117" s="58">
        <f>-SUM('Gross Plant'!$AH117:$AM117)/SUM('Gross Plant'!$AH$190:$AM$190)*'Capital Spending'!O$12*Reserve!$DW$1</f>
        <v>0</v>
      </c>
      <c r="EL117" s="58">
        <f>-SUM('Gross Plant'!$AH117:$AM117)/SUM('Gross Plant'!$AH$190:$AM$190)*'Capital Spending'!P$12*Reserve!$DW$1</f>
        <v>0</v>
      </c>
      <c r="EM117" s="58">
        <f>-SUM('Gross Plant'!$AH117:$AM117)/SUM('Gross Plant'!$AH$190:$AM$190)*'Capital Spending'!Q$12*Reserve!$DW$1</f>
        <v>0</v>
      </c>
      <c r="EN117" s="58">
        <f>-SUM('Gross Plant'!$AH117:$AM117)/SUM('Gross Plant'!$AH$190:$AM$190)*'Capital Spending'!R$12*Reserve!$DW$1</f>
        <v>0</v>
      </c>
      <c r="EO117" s="58">
        <f>-SUM('Gross Plant'!$AH117:$AM117)/SUM('Gross Plant'!$AH$190:$AM$190)*'Capital Spending'!S$12*Reserve!$DW$1</f>
        <v>0</v>
      </c>
      <c r="EP117" s="58">
        <f>-SUM('Gross Plant'!$AH117:$AM117)/SUM('Gross Plant'!$AH$190:$AM$190)*'Capital Spending'!T$12*Reserve!$DW$1</f>
        <v>0</v>
      </c>
      <c r="EQ117" s="58">
        <f>-SUM('Gross Plant'!$AH117:$AM117)/SUM('Gross Plant'!$AH$190:$AM$190)*'Capital Spending'!U$12*Reserve!$DW$1</f>
        <v>0</v>
      </c>
    </row>
    <row r="118" spans="1:147">
      <c r="A118" s="49">
        <v>35020</v>
      </c>
      <c r="B118" t="s">
        <v>81</v>
      </c>
      <c r="C118" s="51">
        <f t="shared" si="237"/>
        <v>4421.7924548076899</v>
      </c>
      <c r="D118" s="51">
        <f t="shared" si="238"/>
        <v>4436.4299374999964</v>
      </c>
      <c r="E118" s="69">
        <f>'[20]Reserve End Balances'!N42</f>
        <v>4415.92</v>
      </c>
      <c r="F118" s="41">
        <f t="shared" si="239"/>
        <v>4416.8999999999996</v>
      </c>
      <c r="G118" s="41">
        <f t="shared" si="240"/>
        <v>4417.8799999999992</v>
      </c>
      <c r="H118" s="41">
        <f t="shared" si="241"/>
        <v>4418.8599999999988</v>
      </c>
      <c r="I118" s="41">
        <f t="shared" si="242"/>
        <v>4419.8399999999983</v>
      </c>
      <c r="J118" s="41">
        <f t="shared" si="243"/>
        <v>4420.8199999999979</v>
      </c>
      <c r="K118" s="41">
        <f t="shared" si="244"/>
        <v>4421.7999999999975</v>
      </c>
      <c r="L118" s="41">
        <f t="shared" si="245"/>
        <v>4422.7753291666641</v>
      </c>
      <c r="M118" s="41">
        <f t="shared" si="246"/>
        <v>4423.7506583333306</v>
      </c>
      <c r="N118" s="41">
        <f t="shared" si="247"/>
        <v>4424.7259874999972</v>
      </c>
      <c r="O118" s="41">
        <f t="shared" si="248"/>
        <v>4425.7013166666638</v>
      </c>
      <c r="P118" s="41">
        <f t="shared" si="249"/>
        <v>4426.6766458333304</v>
      </c>
      <c r="Q118" s="41">
        <f t="shared" si="250"/>
        <v>4427.651974999997</v>
      </c>
      <c r="R118" s="41">
        <f t="shared" si="251"/>
        <v>4428.6273041666636</v>
      </c>
      <c r="S118" s="41">
        <f t="shared" si="252"/>
        <v>4429.6026333333302</v>
      </c>
      <c r="T118" s="41">
        <f t="shared" si="253"/>
        <v>4430.5779624999968</v>
      </c>
      <c r="U118" s="41">
        <f t="shared" si="254"/>
        <v>4431.5532916666634</v>
      </c>
      <c r="V118" s="41">
        <f t="shared" si="255"/>
        <v>4432.52862083333</v>
      </c>
      <c r="W118" s="41">
        <f t="shared" si="256"/>
        <v>4433.5039499999966</v>
      </c>
      <c r="X118" s="41">
        <f t="shared" si="257"/>
        <v>4434.4792791666632</v>
      </c>
      <c r="Y118" s="41">
        <f t="shared" si="258"/>
        <v>4435.4546083333298</v>
      </c>
      <c r="Z118" s="41">
        <f t="shared" si="259"/>
        <v>4436.4299374999964</v>
      </c>
      <c r="AA118" s="41">
        <f t="shared" si="260"/>
        <v>4437.405266666663</v>
      </c>
      <c r="AB118" s="41">
        <f t="shared" si="261"/>
        <v>4438.3805958333296</v>
      </c>
      <c r="AC118" s="41">
        <f t="shared" si="262"/>
        <v>4439.3559249999962</v>
      </c>
      <c r="AD118" s="41">
        <f t="shared" si="263"/>
        <v>4440.3312541666628</v>
      </c>
      <c r="AE118" s="41">
        <f t="shared" si="264"/>
        <v>4441.3065833333294</v>
      </c>
      <c r="AF118" s="41">
        <f t="shared" si="265"/>
        <v>4442.281912499996</v>
      </c>
      <c r="AG118" s="23">
        <f t="shared" si="266"/>
        <v>4436</v>
      </c>
      <c r="AH118" s="80">
        <f>'[25]KY Depreciation Rates_03-2'!$G74</f>
        <v>2.5000000000000001E-3</v>
      </c>
      <c r="AI118" s="80">
        <f>'[25]KY Depreciation Rates_03-2'!$G74</f>
        <v>2.5000000000000001E-3</v>
      </c>
      <c r="AJ118" s="31">
        <f>'[20]Additions (Asset and Reserve)'!AA42</f>
        <v>0.98</v>
      </c>
      <c r="AK118" s="31">
        <f>'[20]Additions (Asset and Reserve)'!AB42</f>
        <v>0.98</v>
      </c>
      <c r="AL118" s="31">
        <f>'[20]Additions (Asset and Reserve)'!AC42</f>
        <v>0.98</v>
      </c>
      <c r="AM118" s="31">
        <f>'[20]Additions (Asset and Reserve)'!AD42</f>
        <v>0.98</v>
      </c>
      <c r="AN118" s="31">
        <f>'[20]Additions (Asset and Reserve)'!AE42</f>
        <v>0.98</v>
      </c>
      <c r="AO118" s="31">
        <f>'[20]Additions (Asset and Reserve)'!AF42</f>
        <v>0.98</v>
      </c>
      <c r="AP118" s="41">
        <f>IF('Net Plant'!I118&gt;0,'Gross Plant'!L118*$AH118/12,0)</f>
        <v>0.97532916666666669</v>
      </c>
      <c r="AQ118" s="41">
        <f>IF('Net Plant'!J118&gt;0,'Gross Plant'!M118*$AH118/12,0)</f>
        <v>0.97532916666666669</v>
      </c>
      <c r="AR118" s="41">
        <f>IF('Net Plant'!K118&gt;0,'Gross Plant'!N118*$AH118/12,0)</f>
        <v>0.97532916666666669</v>
      </c>
      <c r="AS118" s="41">
        <f>IF('Net Plant'!L118&gt;0,'Gross Plant'!O118*$AH118/12,0)</f>
        <v>0.97532916666666669</v>
      </c>
      <c r="AT118" s="41">
        <f>IF('Net Plant'!M118&gt;0,'Gross Plant'!P118*$AH118/12,0)</f>
        <v>0.97532916666666669</v>
      </c>
      <c r="AU118" s="41">
        <f>IF('Net Plant'!N118&gt;0,'Gross Plant'!Q118*$AH118/12,0)</f>
        <v>0.97532916666666669</v>
      </c>
      <c r="AV118" s="41">
        <f>IF('Net Plant'!O118&gt;0,'Gross Plant'!R118*$AH118/12,0)</f>
        <v>0.97532916666666669</v>
      </c>
      <c r="AW118" s="41">
        <f>IF('Net Plant'!P118&gt;0,'Gross Plant'!S118*$AH118/12,0)</f>
        <v>0.97532916666666669</v>
      </c>
      <c r="AX118" s="41">
        <f>IF('Net Plant'!Q118&gt;0,'Gross Plant'!T118*$AH118/12,0)</f>
        <v>0.97532916666666669</v>
      </c>
      <c r="AY118" s="41">
        <f>IF('Net Plant'!R118&gt;0,'Gross Plant'!U118*$AI118/12,0)</f>
        <v>0.97532916666666669</v>
      </c>
      <c r="AZ118" s="41">
        <f>IF('Net Plant'!S118&gt;0,'Gross Plant'!V118*$AI118/12,0)</f>
        <v>0.97532916666666669</v>
      </c>
      <c r="BA118" s="41">
        <f>IF('Net Plant'!T118&gt;0,'Gross Plant'!W118*$AI118/12,0)</f>
        <v>0.97532916666666669</v>
      </c>
      <c r="BB118" s="41">
        <f>IF('Net Plant'!U118&gt;0,'Gross Plant'!X118*$AI118/12,0)</f>
        <v>0.97532916666666669</v>
      </c>
      <c r="BC118" s="41">
        <f>IF('Net Plant'!V118&gt;0,'Gross Plant'!Y118*$AI118/12,0)</f>
        <v>0.97532916666666669</v>
      </c>
      <c r="BD118" s="41">
        <f>IF('Net Plant'!W118&gt;0,'Gross Plant'!Z118*$AI118/12,0)</f>
        <v>0.97532916666666669</v>
      </c>
      <c r="BE118" s="41">
        <f>IF('Net Plant'!X118&gt;0,'Gross Plant'!AA118*$AI118/12,0)</f>
        <v>0.97532916666666669</v>
      </c>
      <c r="BF118" s="41">
        <f>IF('Net Plant'!Y118&gt;0,'Gross Plant'!AB118*$AI118/12,0)</f>
        <v>0.97532916666666669</v>
      </c>
      <c r="BG118" s="41">
        <f>IF('Net Plant'!Z118&gt;0,'Gross Plant'!AC118*$AI118/12,0)</f>
        <v>0.97532916666666669</v>
      </c>
      <c r="BH118" s="41">
        <f>IF('Net Plant'!AA118&gt;0,'Gross Plant'!AD118*$AI118/12,0)</f>
        <v>0.97532916666666669</v>
      </c>
      <c r="BI118" s="41">
        <f>IF('Net Plant'!AB118&gt;0,'Gross Plant'!AE118*$AI118/12,0)</f>
        <v>0.97532916666666669</v>
      </c>
      <c r="BJ118" s="41">
        <f>IF('Net Plant'!AC118&gt;0,'Gross Plant'!AF118*$AI118/12,0)</f>
        <v>0.97532916666666669</v>
      </c>
      <c r="BK118" s="23">
        <f t="shared" si="267"/>
        <v>11.703950000000001</v>
      </c>
      <c r="BL118" s="41"/>
      <c r="BM118" s="31">
        <f>'[20]Retires (Asset and Reserve)'!X42</f>
        <v>0</v>
      </c>
      <c r="BN118" s="31">
        <f>'[20]Retires (Asset and Reserve)'!Y42</f>
        <v>0</v>
      </c>
      <c r="BO118" s="31">
        <f>'[20]Retires (Asset and Reserve)'!Z42</f>
        <v>0</v>
      </c>
      <c r="BP118" s="31">
        <f>'[20]Retires (Asset and Reserve)'!AA42</f>
        <v>0</v>
      </c>
      <c r="BQ118" s="31">
        <f>'[20]Retires (Asset and Reserve)'!AB42</f>
        <v>0</v>
      </c>
      <c r="BR118" s="31">
        <f>'[20]Retires (Asset and Reserve)'!AC42</f>
        <v>0</v>
      </c>
      <c r="BS118" s="31">
        <f>'Gross Plant'!BQ118</f>
        <v>0</v>
      </c>
      <c r="BT118" s="41">
        <f>'Gross Plant'!BR118</f>
        <v>0</v>
      </c>
      <c r="BU118" s="41">
        <f>'Gross Plant'!BS118</f>
        <v>0</v>
      </c>
      <c r="BV118" s="41">
        <f>'Gross Plant'!BT118</f>
        <v>0</v>
      </c>
      <c r="BW118" s="41">
        <f>'Gross Plant'!BU118</f>
        <v>0</v>
      </c>
      <c r="BX118" s="41">
        <f>'Gross Plant'!BV118</f>
        <v>0</v>
      </c>
      <c r="BY118" s="41">
        <f>'Gross Plant'!BW118</f>
        <v>0</v>
      </c>
      <c r="BZ118" s="41">
        <f>'Gross Plant'!BX118</f>
        <v>0</v>
      </c>
      <c r="CA118" s="41">
        <f>'Gross Plant'!BY118</f>
        <v>0</v>
      </c>
      <c r="CB118" s="41">
        <f>'Gross Plant'!BZ118</f>
        <v>0</v>
      </c>
      <c r="CC118" s="41">
        <f>'Gross Plant'!CA118</f>
        <v>0</v>
      </c>
      <c r="CD118" s="41">
        <f>'Gross Plant'!CB118</f>
        <v>0</v>
      </c>
      <c r="CE118" s="41">
        <f>'Gross Plant'!CC118</f>
        <v>0</v>
      </c>
      <c r="CF118" s="41">
        <f>'Gross Plant'!CD118</f>
        <v>0</v>
      </c>
      <c r="CG118" s="41">
        <f>'Gross Plant'!CE118</f>
        <v>0</v>
      </c>
      <c r="CH118" s="41">
        <f>'Gross Plant'!CF118</f>
        <v>0</v>
      </c>
      <c r="CI118" s="41">
        <f>'Gross Plant'!CG118</f>
        <v>0</v>
      </c>
      <c r="CJ118" s="41">
        <f>'Gross Plant'!CH118</f>
        <v>0</v>
      </c>
      <c r="CK118" s="41">
        <f>'Gross Plant'!CI118</f>
        <v>0</v>
      </c>
      <c r="CL118" s="41">
        <f>'Gross Plant'!CJ118</f>
        <v>0</v>
      </c>
      <c r="CM118" s="41">
        <f>'Gross Plant'!CK118</f>
        <v>0</v>
      </c>
      <c r="CN118" s="41"/>
      <c r="CO118" s="31">
        <f>'[20]Transfers (Asset and Reserve)'!Z42</f>
        <v>0</v>
      </c>
      <c r="CP118" s="31">
        <f>'[20]Transfers (Asset and Reserve)'!AA42</f>
        <v>0</v>
      </c>
      <c r="CQ118" s="31">
        <f>'[20]Transfers (Asset and Reserve)'!AB42</f>
        <v>0</v>
      </c>
      <c r="CR118" s="31">
        <f>'[20]Transfers (Asset and Reserve)'!AC42</f>
        <v>0</v>
      </c>
      <c r="CS118" s="31">
        <f>'[20]Transfers (Asset and Reserve)'!AD42</f>
        <v>0</v>
      </c>
      <c r="CT118" s="31">
        <f>'[20]Transfers (Asset and Reserve)'!AE42</f>
        <v>0</v>
      </c>
      <c r="CU118" s="31">
        <v>0</v>
      </c>
      <c r="CV118" s="31">
        <v>0</v>
      </c>
      <c r="CW118" s="31">
        <v>0</v>
      </c>
      <c r="CX118" s="31">
        <v>0</v>
      </c>
      <c r="CY118" s="31">
        <v>0</v>
      </c>
      <c r="CZ118" s="3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0</v>
      </c>
      <c r="DJ118" s="41">
        <v>0</v>
      </c>
      <c r="DK118" s="41">
        <v>0</v>
      </c>
      <c r="DL118" s="41">
        <v>0</v>
      </c>
      <c r="DM118" s="41">
        <v>0</v>
      </c>
      <c r="DN118" s="41">
        <v>0</v>
      </c>
      <c r="DO118" s="41">
        <v>0</v>
      </c>
      <c r="DP118" s="41"/>
      <c r="DQ118" s="31">
        <f>[20]COR!O42</f>
        <v>0</v>
      </c>
      <c r="DR118" s="31">
        <f>[20]COR!P42</f>
        <v>0</v>
      </c>
      <c r="DS118" s="31">
        <f>[20]COR!Q42</f>
        <v>0</v>
      </c>
      <c r="DT118" s="31">
        <f>[20]COR!R42</f>
        <v>0</v>
      </c>
      <c r="DU118" s="31">
        <f>[20]COR!S42</f>
        <v>0</v>
      </c>
      <c r="DV118" s="31">
        <f>[20]COR!T42</f>
        <v>0</v>
      </c>
      <c r="DW118" s="58">
        <f>SUM('Gross Plant'!$AH118:$AM118)/SUM('Gross Plant'!$AH$190:$AM$190)*DW$190</f>
        <v>0</v>
      </c>
      <c r="DX118" s="58">
        <f>SUM('Gross Plant'!$AH118:$AM118)/SUM('Gross Plant'!$AH$190:$AM$190)*DX$190</f>
        <v>0</v>
      </c>
      <c r="DY118" s="58">
        <f>SUM('Gross Plant'!$AH118:$AM118)/SUM('Gross Plant'!$AH$190:$AM$190)*DY$190</f>
        <v>0</v>
      </c>
      <c r="DZ118" s="58">
        <f>-SUM('Gross Plant'!$AH118:$AM118)/SUM('Gross Plant'!$AH$190:$AM$190)*'Capital Spending'!D$12*Reserve!$DW$1</f>
        <v>0</v>
      </c>
      <c r="EA118" s="58">
        <f>-SUM('Gross Plant'!$AH118:$AM118)/SUM('Gross Plant'!$AH$190:$AM$190)*'Capital Spending'!E$12*Reserve!$DW$1</f>
        <v>0</v>
      </c>
      <c r="EB118" s="58">
        <f>-SUM('Gross Plant'!$AH118:$AM118)/SUM('Gross Plant'!$AH$190:$AM$190)*'Capital Spending'!F$12*Reserve!$DW$1</f>
        <v>0</v>
      </c>
      <c r="EC118" s="58">
        <f>-SUM('Gross Plant'!$AH118:$AM118)/SUM('Gross Plant'!$AH$190:$AM$190)*'Capital Spending'!G$12*Reserve!$DW$1</f>
        <v>0</v>
      </c>
      <c r="ED118" s="58">
        <f>-SUM('Gross Plant'!$AH118:$AM118)/SUM('Gross Plant'!$AH$190:$AM$190)*'Capital Spending'!H$12*Reserve!$DW$1</f>
        <v>0</v>
      </c>
      <c r="EE118" s="58">
        <f>-SUM('Gross Plant'!$AH118:$AM118)/SUM('Gross Plant'!$AH$190:$AM$190)*'Capital Spending'!I$12*Reserve!$DW$1</f>
        <v>0</v>
      </c>
      <c r="EF118" s="58">
        <f>-SUM('Gross Plant'!$AH118:$AM118)/SUM('Gross Plant'!$AH$190:$AM$190)*'Capital Spending'!J$12*Reserve!$DW$1</f>
        <v>0</v>
      </c>
      <c r="EG118" s="58">
        <f>-SUM('Gross Plant'!$AH118:$AM118)/SUM('Gross Plant'!$AH$190:$AM$190)*'Capital Spending'!K$12*Reserve!$DW$1</f>
        <v>0</v>
      </c>
      <c r="EH118" s="58">
        <f>-SUM('Gross Plant'!$AH118:$AM118)/SUM('Gross Plant'!$AH$190:$AM$190)*'Capital Spending'!L$12*Reserve!$DW$1</f>
        <v>0</v>
      </c>
      <c r="EI118" s="58">
        <f>-SUM('Gross Plant'!$AH118:$AM118)/SUM('Gross Plant'!$AH$190:$AM$190)*'Capital Spending'!M$12*Reserve!$DW$1</f>
        <v>0</v>
      </c>
      <c r="EJ118" s="58">
        <f>-SUM('Gross Plant'!$AH118:$AM118)/SUM('Gross Plant'!$AH$190:$AM$190)*'Capital Spending'!N$12*Reserve!$DW$1</f>
        <v>0</v>
      </c>
      <c r="EK118" s="58">
        <f>-SUM('Gross Plant'!$AH118:$AM118)/SUM('Gross Plant'!$AH$190:$AM$190)*'Capital Spending'!O$12*Reserve!$DW$1</f>
        <v>0</v>
      </c>
      <c r="EL118" s="58">
        <f>-SUM('Gross Plant'!$AH118:$AM118)/SUM('Gross Plant'!$AH$190:$AM$190)*'Capital Spending'!P$12*Reserve!$DW$1</f>
        <v>0</v>
      </c>
      <c r="EM118" s="58">
        <f>-SUM('Gross Plant'!$AH118:$AM118)/SUM('Gross Plant'!$AH$190:$AM$190)*'Capital Spending'!Q$12*Reserve!$DW$1</f>
        <v>0</v>
      </c>
      <c r="EN118" s="58">
        <f>-SUM('Gross Plant'!$AH118:$AM118)/SUM('Gross Plant'!$AH$190:$AM$190)*'Capital Spending'!R$12*Reserve!$DW$1</f>
        <v>0</v>
      </c>
      <c r="EO118" s="58">
        <f>-SUM('Gross Plant'!$AH118:$AM118)/SUM('Gross Plant'!$AH$190:$AM$190)*'Capital Spending'!S$12*Reserve!$DW$1</f>
        <v>0</v>
      </c>
      <c r="EP118" s="58">
        <f>-SUM('Gross Plant'!$AH118:$AM118)/SUM('Gross Plant'!$AH$190:$AM$190)*'Capital Spending'!T$12*Reserve!$DW$1</f>
        <v>0</v>
      </c>
      <c r="EQ118" s="58">
        <f>-SUM('Gross Plant'!$AH118:$AM118)/SUM('Gross Plant'!$AH$190:$AM$190)*'Capital Spending'!U$12*Reserve!$DW$1</f>
        <v>0</v>
      </c>
    </row>
    <row r="119" spans="1:147">
      <c r="A119" s="49">
        <v>35100</v>
      </c>
      <c r="B119" t="s">
        <v>82</v>
      </c>
      <c r="C119" s="51">
        <f t="shared" si="237"/>
        <v>5616.3354348269249</v>
      </c>
      <c r="D119" s="51">
        <f t="shared" si="238"/>
        <v>5990.3304662499968</v>
      </c>
      <c r="E119" s="69">
        <f>'[20]Reserve End Balances'!N43</f>
        <v>5466.75</v>
      </c>
      <c r="F119" s="41">
        <f t="shared" si="239"/>
        <v>5491.68</v>
      </c>
      <c r="G119" s="41">
        <f t="shared" si="240"/>
        <v>5516.6100000000006</v>
      </c>
      <c r="H119" s="41">
        <f t="shared" si="241"/>
        <v>5541.5400000000009</v>
      </c>
      <c r="I119" s="41">
        <f t="shared" si="242"/>
        <v>5566.4700000000012</v>
      </c>
      <c r="J119" s="41">
        <f t="shared" si="243"/>
        <v>5591.4000000000015</v>
      </c>
      <c r="K119" s="41">
        <f t="shared" si="244"/>
        <v>5616.3300000000017</v>
      </c>
      <c r="L119" s="41">
        <f t="shared" si="245"/>
        <v>5641.2633644166681</v>
      </c>
      <c r="M119" s="41">
        <f t="shared" si="246"/>
        <v>5666.1967288333344</v>
      </c>
      <c r="N119" s="41">
        <f t="shared" si="247"/>
        <v>5691.1300932500008</v>
      </c>
      <c r="O119" s="41">
        <f t="shared" si="248"/>
        <v>5716.0634576666671</v>
      </c>
      <c r="P119" s="41">
        <f t="shared" si="249"/>
        <v>5740.9968220833334</v>
      </c>
      <c r="Q119" s="41">
        <f t="shared" si="250"/>
        <v>5765.9301864999998</v>
      </c>
      <c r="R119" s="41">
        <f t="shared" si="251"/>
        <v>5790.8635509166661</v>
      </c>
      <c r="S119" s="41">
        <f t="shared" si="252"/>
        <v>5815.7969153333324</v>
      </c>
      <c r="T119" s="41">
        <f t="shared" si="253"/>
        <v>5840.7302797499988</v>
      </c>
      <c r="U119" s="41">
        <f t="shared" si="254"/>
        <v>5865.6636441666651</v>
      </c>
      <c r="V119" s="41">
        <f t="shared" si="255"/>
        <v>5890.5970085833314</v>
      </c>
      <c r="W119" s="41">
        <f t="shared" si="256"/>
        <v>5915.5303729999978</v>
      </c>
      <c r="X119" s="41">
        <f t="shared" si="257"/>
        <v>5940.4637374166641</v>
      </c>
      <c r="Y119" s="41">
        <f t="shared" si="258"/>
        <v>5965.3971018333305</v>
      </c>
      <c r="Z119" s="41">
        <f t="shared" si="259"/>
        <v>5990.3304662499968</v>
      </c>
      <c r="AA119" s="41">
        <f t="shared" si="260"/>
        <v>6015.2638306666631</v>
      </c>
      <c r="AB119" s="41">
        <f t="shared" si="261"/>
        <v>6040.1971950833295</v>
      </c>
      <c r="AC119" s="41">
        <f t="shared" si="262"/>
        <v>6065.1305594999958</v>
      </c>
      <c r="AD119" s="41">
        <f t="shared" si="263"/>
        <v>6090.0639239166621</v>
      </c>
      <c r="AE119" s="41">
        <f t="shared" si="264"/>
        <v>6114.9972883333285</v>
      </c>
      <c r="AF119" s="41">
        <f t="shared" si="265"/>
        <v>6139.9306527499948</v>
      </c>
      <c r="AG119" s="23">
        <f t="shared" si="266"/>
        <v>5990</v>
      </c>
      <c r="AH119" s="80">
        <f>'[25]KY Depreciation Rates_03-2'!$G75</f>
        <v>1.67E-2</v>
      </c>
      <c r="AI119" s="80">
        <f>'[25]KY Depreciation Rates_03-2'!$G75</f>
        <v>1.67E-2</v>
      </c>
      <c r="AJ119" s="31">
        <f>'[20]Additions (Asset and Reserve)'!AA43</f>
        <v>24.93</v>
      </c>
      <c r="AK119" s="31">
        <f>'[20]Additions (Asset and Reserve)'!AB43</f>
        <v>24.93</v>
      </c>
      <c r="AL119" s="31">
        <f>'[20]Additions (Asset and Reserve)'!AC43</f>
        <v>24.93</v>
      </c>
      <c r="AM119" s="31">
        <f>'[20]Additions (Asset and Reserve)'!AD43</f>
        <v>24.93</v>
      </c>
      <c r="AN119" s="31">
        <f>'[20]Additions (Asset and Reserve)'!AE43</f>
        <v>24.93</v>
      </c>
      <c r="AO119" s="31">
        <f>'[20]Additions (Asset and Reserve)'!AF43</f>
        <v>24.93</v>
      </c>
      <c r="AP119" s="41">
        <f>IF('Net Plant'!I119&gt;0,'Gross Plant'!L119*$AH119/12,0)</f>
        <v>24.933364416666663</v>
      </c>
      <c r="AQ119" s="41">
        <f>IF('Net Plant'!J119&gt;0,'Gross Plant'!M119*$AH119/12,0)</f>
        <v>24.933364416666663</v>
      </c>
      <c r="AR119" s="41">
        <f>IF('Net Plant'!K119&gt;0,'Gross Plant'!N119*$AH119/12,0)</f>
        <v>24.933364416666663</v>
      </c>
      <c r="AS119" s="41">
        <f>IF('Net Plant'!L119&gt;0,'Gross Plant'!O119*$AH119/12,0)</f>
        <v>24.933364416666663</v>
      </c>
      <c r="AT119" s="41">
        <f>IF('Net Plant'!M119&gt;0,'Gross Plant'!P119*$AH119/12,0)</f>
        <v>24.933364416666663</v>
      </c>
      <c r="AU119" s="41">
        <f>IF('Net Plant'!N119&gt;0,'Gross Plant'!Q119*$AH119/12,0)</f>
        <v>24.933364416666663</v>
      </c>
      <c r="AV119" s="41">
        <f>IF('Net Plant'!O119&gt;0,'Gross Plant'!R119*$AH119/12,0)</f>
        <v>24.933364416666663</v>
      </c>
      <c r="AW119" s="41">
        <f>IF('Net Plant'!P119&gt;0,'Gross Plant'!S119*$AH119/12,0)</f>
        <v>24.933364416666663</v>
      </c>
      <c r="AX119" s="41">
        <f>IF('Net Plant'!Q119&gt;0,'Gross Plant'!T119*$AH119/12,0)</f>
        <v>24.933364416666663</v>
      </c>
      <c r="AY119" s="41">
        <f>IF('Net Plant'!R119&gt;0,'Gross Plant'!U119*$AI119/12,0)</f>
        <v>24.933364416666663</v>
      </c>
      <c r="AZ119" s="41">
        <f>IF('Net Plant'!S119&gt;0,'Gross Plant'!V119*$AI119/12,0)</f>
        <v>24.933364416666663</v>
      </c>
      <c r="BA119" s="41">
        <f>IF('Net Plant'!T119&gt;0,'Gross Plant'!W119*$AI119/12,0)</f>
        <v>24.933364416666663</v>
      </c>
      <c r="BB119" s="41">
        <f>IF('Net Plant'!U119&gt;0,'Gross Plant'!X119*$AI119/12,0)</f>
        <v>24.933364416666663</v>
      </c>
      <c r="BC119" s="41">
        <f>IF('Net Plant'!V119&gt;0,'Gross Plant'!Y119*$AI119/12,0)</f>
        <v>24.933364416666663</v>
      </c>
      <c r="BD119" s="41">
        <f>IF('Net Plant'!W119&gt;0,'Gross Plant'!Z119*$AI119/12,0)</f>
        <v>24.933364416666663</v>
      </c>
      <c r="BE119" s="41">
        <f>IF('Net Plant'!X119&gt;0,'Gross Plant'!AA119*$AI119/12,0)</f>
        <v>24.933364416666663</v>
      </c>
      <c r="BF119" s="41">
        <f>IF('Net Plant'!Y119&gt;0,'Gross Plant'!AB119*$AI119/12,0)</f>
        <v>24.933364416666663</v>
      </c>
      <c r="BG119" s="41">
        <f>IF('Net Plant'!Z119&gt;0,'Gross Plant'!AC119*$AI119/12,0)</f>
        <v>24.933364416666663</v>
      </c>
      <c r="BH119" s="41">
        <f>IF('Net Plant'!AA119&gt;0,'Gross Plant'!AD119*$AI119/12,0)</f>
        <v>24.933364416666663</v>
      </c>
      <c r="BI119" s="41">
        <f>IF('Net Plant'!AB119&gt;0,'Gross Plant'!AE119*$AI119/12,0)</f>
        <v>24.933364416666663</v>
      </c>
      <c r="BJ119" s="41">
        <f>IF('Net Plant'!AC119&gt;0,'Gross Plant'!AF119*$AI119/12,0)</f>
        <v>24.933364416666663</v>
      </c>
      <c r="BK119" s="23">
        <f t="shared" si="267"/>
        <v>299.20037300000001</v>
      </c>
      <c r="BL119" s="41"/>
      <c r="BM119" s="31">
        <f>'[20]Retires (Asset and Reserve)'!X43</f>
        <v>0</v>
      </c>
      <c r="BN119" s="31">
        <f>'[20]Retires (Asset and Reserve)'!Y43</f>
        <v>0</v>
      </c>
      <c r="BO119" s="31">
        <f>'[20]Retires (Asset and Reserve)'!Z43</f>
        <v>0</v>
      </c>
      <c r="BP119" s="31">
        <f>'[20]Retires (Asset and Reserve)'!AA43</f>
        <v>0</v>
      </c>
      <c r="BQ119" s="31">
        <f>'[20]Retires (Asset and Reserve)'!AB43</f>
        <v>0</v>
      </c>
      <c r="BR119" s="31">
        <f>'[20]Retires (Asset and Reserve)'!AC43</f>
        <v>0</v>
      </c>
      <c r="BS119" s="31">
        <f>'Gross Plant'!BQ119</f>
        <v>0</v>
      </c>
      <c r="BT119" s="41">
        <f>'Gross Plant'!BR119</f>
        <v>0</v>
      </c>
      <c r="BU119" s="41">
        <f>'Gross Plant'!BS119</f>
        <v>0</v>
      </c>
      <c r="BV119" s="41">
        <f>'Gross Plant'!BT119</f>
        <v>0</v>
      </c>
      <c r="BW119" s="41">
        <f>'Gross Plant'!BU119</f>
        <v>0</v>
      </c>
      <c r="BX119" s="41">
        <f>'Gross Plant'!BV119</f>
        <v>0</v>
      </c>
      <c r="BY119" s="41">
        <f>'Gross Plant'!BW119</f>
        <v>0</v>
      </c>
      <c r="BZ119" s="41">
        <f>'Gross Plant'!BX119</f>
        <v>0</v>
      </c>
      <c r="CA119" s="41">
        <f>'Gross Plant'!BY119</f>
        <v>0</v>
      </c>
      <c r="CB119" s="41">
        <f>'Gross Plant'!BZ119</f>
        <v>0</v>
      </c>
      <c r="CC119" s="41">
        <f>'Gross Plant'!CA119</f>
        <v>0</v>
      </c>
      <c r="CD119" s="41">
        <f>'Gross Plant'!CB119</f>
        <v>0</v>
      </c>
      <c r="CE119" s="41">
        <f>'Gross Plant'!CC119</f>
        <v>0</v>
      </c>
      <c r="CF119" s="41">
        <f>'Gross Plant'!CD119</f>
        <v>0</v>
      </c>
      <c r="CG119" s="41">
        <f>'Gross Plant'!CE119</f>
        <v>0</v>
      </c>
      <c r="CH119" s="41">
        <f>'Gross Plant'!CF119</f>
        <v>0</v>
      </c>
      <c r="CI119" s="41">
        <f>'Gross Plant'!CG119</f>
        <v>0</v>
      </c>
      <c r="CJ119" s="41">
        <f>'Gross Plant'!CH119</f>
        <v>0</v>
      </c>
      <c r="CK119" s="41">
        <f>'Gross Plant'!CI119</f>
        <v>0</v>
      </c>
      <c r="CL119" s="41">
        <f>'Gross Plant'!CJ119</f>
        <v>0</v>
      </c>
      <c r="CM119" s="41">
        <f>'Gross Plant'!CK119</f>
        <v>0</v>
      </c>
      <c r="CN119" s="41"/>
      <c r="CO119" s="31">
        <f>'[20]Transfers (Asset and Reserve)'!Z43</f>
        <v>0</v>
      </c>
      <c r="CP119" s="31">
        <f>'[20]Transfers (Asset and Reserve)'!AA43</f>
        <v>0</v>
      </c>
      <c r="CQ119" s="31">
        <f>'[20]Transfers (Asset and Reserve)'!AB43</f>
        <v>0</v>
      </c>
      <c r="CR119" s="31">
        <f>'[20]Transfers (Asset and Reserve)'!AC43</f>
        <v>0</v>
      </c>
      <c r="CS119" s="31">
        <f>'[20]Transfers (Asset and Reserve)'!AD43</f>
        <v>0</v>
      </c>
      <c r="CT119" s="31">
        <f>'[20]Transfers (Asset and Reserve)'!AE43</f>
        <v>0</v>
      </c>
      <c r="CU119" s="31">
        <v>0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/>
      <c r="DQ119" s="31">
        <f>[20]COR!O43</f>
        <v>0</v>
      </c>
      <c r="DR119" s="31">
        <f>[20]COR!P43</f>
        <v>0</v>
      </c>
      <c r="DS119" s="31">
        <f>[20]COR!Q43</f>
        <v>0</v>
      </c>
      <c r="DT119" s="31">
        <f>[20]COR!R43</f>
        <v>0</v>
      </c>
      <c r="DU119" s="31">
        <f>[20]COR!S43</f>
        <v>0</v>
      </c>
      <c r="DV119" s="31">
        <f>[20]COR!T43</f>
        <v>0</v>
      </c>
      <c r="DW119" s="58">
        <f>SUM('Gross Plant'!$AH119:$AM119)/SUM('Gross Plant'!$AH$190:$AM$190)*DW$190</f>
        <v>0</v>
      </c>
      <c r="DX119" s="58">
        <f>SUM('Gross Plant'!$AH119:$AM119)/SUM('Gross Plant'!$AH$190:$AM$190)*DX$190</f>
        <v>0</v>
      </c>
      <c r="DY119" s="58">
        <f>SUM('Gross Plant'!$AH119:$AM119)/SUM('Gross Plant'!$AH$190:$AM$190)*DY$190</f>
        <v>0</v>
      </c>
      <c r="DZ119" s="58">
        <f>-SUM('Gross Plant'!$AH119:$AM119)/SUM('Gross Plant'!$AH$190:$AM$190)*'Capital Spending'!D$12*Reserve!$DW$1</f>
        <v>0</v>
      </c>
      <c r="EA119" s="58">
        <f>-SUM('Gross Plant'!$AH119:$AM119)/SUM('Gross Plant'!$AH$190:$AM$190)*'Capital Spending'!E$12*Reserve!$DW$1</f>
        <v>0</v>
      </c>
      <c r="EB119" s="58">
        <f>-SUM('Gross Plant'!$AH119:$AM119)/SUM('Gross Plant'!$AH$190:$AM$190)*'Capital Spending'!F$12*Reserve!$DW$1</f>
        <v>0</v>
      </c>
      <c r="EC119" s="58">
        <f>-SUM('Gross Plant'!$AH119:$AM119)/SUM('Gross Plant'!$AH$190:$AM$190)*'Capital Spending'!G$12*Reserve!$DW$1</f>
        <v>0</v>
      </c>
      <c r="ED119" s="58">
        <f>-SUM('Gross Plant'!$AH119:$AM119)/SUM('Gross Plant'!$AH$190:$AM$190)*'Capital Spending'!H$12*Reserve!$DW$1</f>
        <v>0</v>
      </c>
      <c r="EE119" s="58">
        <f>-SUM('Gross Plant'!$AH119:$AM119)/SUM('Gross Plant'!$AH$190:$AM$190)*'Capital Spending'!I$12*Reserve!$DW$1</f>
        <v>0</v>
      </c>
      <c r="EF119" s="58">
        <f>-SUM('Gross Plant'!$AH119:$AM119)/SUM('Gross Plant'!$AH$190:$AM$190)*'Capital Spending'!J$12*Reserve!$DW$1</f>
        <v>0</v>
      </c>
      <c r="EG119" s="58">
        <f>-SUM('Gross Plant'!$AH119:$AM119)/SUM('Gross Plant'!$AH$190:$AM$190)*'Capital Spending'!K$12*Reserve!$DW$1</f>
        <v>0</v>
      </c>
      <c r="EH119" s="58">
        <f>-SUM('Gross Plant'!$AH119:$AM119)/SUM('Gross Plant'!$AH$190:$AM$190)*'Capital Spending'!L$12*Reserve!$DW$1</f>
        <v>0</v>
      </c>
      <c r="EI119" s="58">
        <f>-SUM('Gross Plant'!$AH119:$AM119)/SUM('Gross Plant'!$AH$190:$AM$190)*'Capital Spending'!M$12*Reserve!$DW$1</f>
        <v>0</v>
      </c>
      <c r="EJ119" s="58">
        <f>-SUM('Gross Plant'!$AH119:$AM119)/SUM('Gross Plant'!$AH$190:$AM$190)*'Capital Spending'!N$12*Reserve!$DW$1</f>
        <v>0</v>
      </c>
      <c r="EK119" s="58">
        <f>-SUM('Gross Plant'!$AH119:$AM119)/SUM('Gross Plant'!$AH$190:$AM$190)*'Capital Spending'!O$12*Reserve!$DW$1</f>
        <v>0</v>
      </c>
      <c r="EL119" s="58">
        <f>-SUM('Gross Plant'!$AH119:$AM119)/SUM('Gross Plant'!$AH$190:$AM$190)*'Capital Spending'!P$12*Reserve!$DW$1</f>
        <v>0</v>
      </c>
      <c r="EM119" s="58">
        <f>-SUM('Gross Plant'!$AH119:$AM119)/SUM('Gross Plant'!$AH$190:$AM$190)*'Capital Spending'!Q$12*Reserve!$DW$1</f>
        <v>0</v>
      </c>
      <c r="EN119" s="58">
        <f>-SUM('Gross Plant'!$AH119:$AM119)/SUM('Gross Plant'!$AH$190:$AM$190)*'Capital Spending'!R$12*Reserve!$DW$1</f>
        <v>0</v>
      </c>
      <c r="EO119" s="58">
        <f>-SUM('Gross Plant'!$AH119:$AM119)/SUM('Gross Plant'!$AH$190:$AM$190)*'Capital Spending'!S$12*Reserve!$DW$1</f>
        <v>0</v>
      </c>
      <c r="EP119" s="58">
        <f>-SUM('Gross Plant'!$AH119:$AM119)/SUM('Gross Plant'!$AH$190:$AM$190)*'Capital Spending'!T$12*Reserve!$DW$1</f>
        <v>0</v>
      </c>
      <c r="EQ119" s="58">
        <f>-SUM('Gross Plant'!$AH119:$AM119)/SUM('Gross Plant'!$AH$190:$AM$190)*'Capital Spending'!U$12*Reserve!$DW$1</f>
        <v>0</v>
      </c>
    </row>
    <row r="120" spans="1:147">
      <c r="A120" s="49">
        <v>35102</v>
      </c>
      <c r="B120" t="s">
        <v>83</v>
      </c>
      <c r="C120" s="51">
        <f t="shared" si="237"/>
        <v>109407.09089730766</v>
      </c>
      <c r="D120" s="51">
        <f t="shared" si="238"/>
        <v>111820.96547499996</v>
      </c>
      <c r="E120" s="69">
        <f>'[20]Reserve End Balances'!N44</f>
        <v>108441.52</v>
      </c>
      <c r="F120" s="41">
        <f t="shared" si="239"/>
        <v>108602.45</v>
      </c>
      <c r="G120" s="41">
        <f t="shared" si="240"/>
        <v>108763.37999999999</v>
      </c>
      <c r="H120" s="41">
        <f t="shared" si="241"/>
        <v>108924.30999999998</v>
      </c>
      <c r="I120" s="41">
        <f t="shared" si="242"/>
        <v>109085.23999999998</v>
      </c>
      <c r="J120" s="41">
        <f t="shared" si="243"/>
        <v>109246.16999999997</v>
      </c>
      <c r="K120" s="41">
        <f t="shared" si="244"/>
        <v>109407.09999999996</v>
      </c>
      <c r="L120" s="41">
        <f t="shared" si="245"/>
        <v>109568.02436499996</v>
      </c>
      <c r="M120" s="41">
        <f t="shared" si="246"/>
        <v>109728.94872999996</v>
      </c>
      <c r="N120" s="41">
        <f t="shared" si="247"/>
        <v>109889.87309499996</v>
      </c>
      <c r="O120" s="41">
        <f t="shared" si="248"/>
        <v>110050.79745999996</v>
      </c>
      <c r="P120" s="41">
        <f t="shared" si="249"/>
        <v>110211.72182499996</v>
      </c>
      <c r="Q120" s="41">
        <f t="shared" si="250"/>
        <v>110372.64618999996</v>
      </c>
      <c r="R120" s="41">
        <f t="shared" si="251"/>
        <v>110533.57055499995</v>
      </c>
      <c r="S120" s="41">
        <f t="shared" si="252"/>
        <v>110694.49491999995</v>
      </c>
      <c r="T120" s="41">
        <f t="shared" si="253"/>
        <v>110855.41928499995</v>
      </c>
      <c r="U120" s="41">
        <f t="shared" si="254"/>
        <v>111016.34364999995</v>
      </c>
      <c r="V120" s="41">
        <f t="shared" si="255"/>
        <v>111177.26801499995</v>
      </c>
      <c r="W120" s="41">
        <f t="shared" si="256"/>
        <v>111338.19237999995</v>
      </c>
      <c r="X120" s="41">
        <f t="shared" si="257"/>
        <v>111499.11674499995</v>
      </c>
      <c r="Y120" s="41">
        <f t="shared" si="258"/>
        <v>111660.04110999995</v>
      </c>
      <c r="Z120" s="41">
        <f t="shared" si="259"/>
        <v>111820.96547499995</v>
      </c>
      <c r="AA120" s="41">
        <f t="shared" si="260"/>
        <v>111981.88983999995</v>
      </c>
      <c r="AB120" s="41">
        <f t="shared" si="261"/>
        <v>112142.81420499994</v>
      </c>
      <c r="AC120" s="41">
        <f t="shared" si="262"/>
        <v>112303.73856999994</v>
      </c>
      <c r="AD120" s="41">
        <f t="shared" si="263"/>
        <v>112464.66293499994</v>
      </c>
      <c r="AE120" s="41">
        <f t="shared" si="264"/>
        <v>112625.58729999994</v>
      </c>
      <c r="AF120" s="41">
        <f t="shared" si="265"/>
        <v>112786.51166499994</v>
      </c>
      <c r="AG120" s="23">
        <f t="shared" si="266"/>
        <v>111821</v>
      </c>
      <c r="AH120" s="80">
        <f>'[25]KY Depreciation Rates_03-2'!$G76</f>
        <v>1.26E-2</v>
      </c>
      <c r="AI120" s="80">
        <f>'[25]KY Depreciation Rates_03-2'!$G76</f>
        <v>1.26E-2</v>
      </c>
      <c r="AJ120" s="31">
        <f>'[20]Additions (Asset and Reserve)'!AA44</f>
        <v>160.93</v>
      </c>
      <c r="AK120" s="31">
        <f>'[20]Additions (Asset and Reserve)'!AB44</f>
        <v>160.93</v>
      </c>
      <c r="AL120" s="31">
        <f>'[20]Additions (Asset and Reserve)'!AC44</f>
        <v>160.93</v>
      </c>
      <c r="AM120" s="31">
        <f>'[20]Additions (Asset and Reserve)'!AD44</f>
        <v>160.93</v>
      </c>
      <c r="AN120" s="31">
        <f>'[20]Additions (Asset and Reserve)'!AE44</f>
        <v>160.93</v>
      </c>
      <c r="AO120" s="31">
        <f>'[20]Additions (Asset and Reserve)'!AF44</f>
        <v>160.93</v>
      </c>
      <c r="AP120" s="41">
        <f>IF('Net Plant'!I120&gt;0,'Gross Plant'!L120*$AH120/12,0)</f>
        <v>160.92436499999999</v>
      </c>
      <c r="AQ120" s="41">
        <f>IF('Net Plant'!J120&gt;0,'Gross Plant'!M120*$AH120/12,0)</f>
        <v>160.92436499999999</v>
      </c>
      <c r="AR120" s="41">
        <f>IF('Net Plant'!K120&gt;0,'Gross Plant'!N120*$AH120/12,0)</f>
        <v>160.92436499999999</v>
      </c>
      <c r="AS120" s="41">
        <f>IF('Net Plant'!L120&gt;0,'Gross Plant'!O120*$AH120/12,0)</f>
        <v>160.92436499999999</v>
      </c>
      <c r="AT120" s="41">
        <f>IF('Net Plant'!M120&gt;0,'Gross Plant'!P120*$AH120/12,0)</f>
        <v>160.92436499999999</v>
      </c>
      <c r="AU120" s="41">
        <f>IF('Net Plant'!N120&gt;0,'Gross Plant'!Q120*$AH120/12,0)</f>
        <v>160.92436499999999</v>
      </c>
      <c r="AV120" s="41">
        <f>IF('Net Plant'!O120&gt;0,'Gross Plant'!R120*$AH120/12,0)</f>
        <v>160.92436499999999</v>
      </c>
      <c r="AW120" s="41">
        <f>IF('Net Plant'!P120&gt;0,'Gross Plant'!S120*$AH120/12,0)</f>
        <v>160.92436499999999</v>
      </c>
      <c r="AX120" s="41">
        <f>IF('Net Plant'!Q120&gt;0,'Gross Plant'!T120*$AH120/12,0)</f>
        <v>160.92436499999999</v>
      </c>
      <c r="AY120" s="41">
        <f>IF('Net Plant'!R120&gt;0,'Gross Plant'!U120*$AI120/12,0)</f>
        <v>160.92436499999999</v>
      </c>
      <c r="AZ120" s="41">
        <f>IF('Net Plant'!S120&gt;0,'Gross Plant'!V120*$AI120/12,0)</f>
        <v>160.92436499999999</v>
      </c>
      <c r="BA120" s="41">
        <f>IF('Net Plant'!T120&gt;0,'Gross Plant'!W120*$AI120/12,0)</f>
        <v>160.92436499999999</v>
      </c>
      <c r="BB120" s="41">
        <f>IF('Net Plant'!U120&gt;0,'Gross Plant'!X120*$AI120/12,0)</f>
        <v>160.92436499999999</v>
      </c>
      <c r="BC120" s="41">
        <f>IF('Net Plant'!V120&gt;0,'Gross Plant'!Y120*$AI120/12,0)</f>
        <v>160.92436499999999</v>
      </c>
      <c r="BD120" s="41">
        <f>IF('Net Plant'!W120&gt;0,'Gross Plant'!Z120*$AI120/12,0)</f>
        <v>160.92436499999999</v>
      </c>
      <c r="BE120" s="41">
        <f>IF('Net Plant'!X120&gt;0,'Gross Plant'!AA120*$AI120/12,0)</f>
        <v>160.92436499999999</v>
      </c>
      <c r="BF120" s="41">
        <f>IF('Net Plant'!Y120&gt;0,'Gross Plant'!AB120*$AI120/12,0)</f>
        <v>160.92436499999999</v>
      </c>
      <c r="BG120" s="41">
        <f>IF('Net Plant'!Z120&gt;0,'Gross Plant'!AC120*$AI120/12,0)</f>
        <v>160.92436499999999</v>
      </c>
      <c r="BH120" s="41">
        <f>IF('Net Plant'!AA120&gt;0,'Gross Plant'!AD120*$AI120/12,0)</f>
        <v>160.92436499999999</v>
      </c>
      <c r="BI120" s="41">
        <f>IF('Net Plant'!AB120&gt;0,'Gross Plant'!AE120*$AI120/12,0)</f>
        <v>160.92436499999999</v>
      </c>
      <c r="BJ120" s="41">
        <f>IF('Net Plant'!AC120&gt;0,'Gross Plant'!AF120*$AI120/12,0)</f>
        <v>160.92436499999999</v>
      </c>
      <c r="BK120" s="23">
        <f t="shared" si="267"/>
        <v>1931.0923800000003</v>
      </c>
      <c r="BL120" s="41"/>
      <c r="BM120" s="31">
        <f>'[20]Retires (Asset and Reserve)'!X44</f>
        <v>0</v>
      </c>
      <c r="BN120" s="31">
        <f>'[20]Retires (Asset and Reserve)'!Y44</f>
        <v>0</v>
      </c>
      <c r="BO120" s="31">
        <f>'[20]Retires (Asset and Reserve)'!Z44</f>
        <v>0</v>
      </c>
      <c r="BP120" s="31">
        <f>'[20]Retires (Asset and Reserve)'!AA44</f>
        <v>0</v>
      </c>
      <c r="BQ120" s="31">
        <f>'[20]Retires (Asset and Reserve)'!AB44</f>
        <v>0</v>
      </c>
      <c r="BR120" s="31">
        <f>'[20]Retires (Asset and Reserve)'!AC44</f>
        <v>0</v>
      </c>
      <c r="BS120" s="31">
        <f>'Gross Plant'!BQ120</f>
        <v>0</v>
      </c>
      <c r="BT120" s="41">
        <f>'Gross Plant'!BR120</f>
        <v>0</v>
      </c>
      <c r="BU120" s="41">
        <f>'Gross Plant'!BS120</f>
        <v>0</v>
      </c>
      <c r="BV120" s="41">
        <f>'Gross Plant'!BT120</f>
        <v>0</v>
      </c>
      <c r="BW120" s="41">
        <f>'Gross Plant'!BU120</f>
        <v>0</v>
      </c>
      <c r="BX120" s="41">
        <f>'Gross Plant'!BV120</f>
        <v>0</v>
      </c>
      <c r="BY120" s="41">
        <f>'Gross Plant'!BW120</f>
        <v>0</v>
      </c>
      <c r="BZ120" s="41">
        <f>'Gross Plant'!BX120</f>
        <v>0</v>
      </c>
      <c r="CA120" s="41">
        <f>'Gross Plant'!BY120</f>
        <v>0</v>
      </c>
      <c r="CB120" s="41">
        <f>'Gross Plant'!BZ120</f>
        <v>0</v>
      </c>
      <c r="CC120" s="41">
        <f>'Gross Plant'!CA120</f>
        <v>0</v>
      </c>
      <c r="CD120" s="41">
        <f>'Gross Plant'!CB120</f>
        <v>0</v>
      </c>
      <c r="CE120" s="41">
        <f>'Gross Plant'!CC120</f>
        <v>0</v>
      </c>
      <c r="CF120" s="41">
        <f>'Gross Plant'!CD120</f>
        <v>0</v>
      </c>
      <c r="CG120" s="41">
        <f>'Gross Plant'!CE120</f>
        <v>0</v>
      </c>
      <c r="CH120" s="41">
        <f>'Gross Plant'!CF120</f>
        <v>0</v>
      </c>
      <c r="CI120" s="41">
        <f>'Gross Plant'!CG120</f>
        <v>0</v>
      </c>
      <c r="CJ120" s="41">
        <f>'Gross Plant'!CH120</f>
        <v>0</v>
      </c>
      <c r="CK120" s="41">
        <f>'Gross Plant'!CI120</f>
        <v>0</v>
      </c>
      <c r="CL120" s="41">
        <f>'Gross Plant'!CJ120</f>
        <v>0</v>
      </c>
      <c r="CM120" s="41">
        <f>'Gross Plant'!CK120</f>
        <v>0</v>
      </c>
      <c r="CN120" s="41"/>
      <c r="CO120" s="31">
        <f>'[20]Transfers (Asset and Reserve)'!Z44</f>
        <v>0</v>
      </c>
      <c r="CP120" s="31">
        <f>'[20]Transfers (Asset and Reserve)'!AA44</f>
        <v>0</v>
      </c>
      <c r="CQ120" s="31">
        <f>'[20]Transfers (Asset and Reserve)'!AB44</f>
        <v>0</v>
      </c>
      <c r="CR120" s="31">
        <f>'[20]Transfers (Asset and Reserve)'!AC44</f>
        <v>0</v>
      </c>
      <c r="CS120" s="31">
        <f>'[20]Transfers (Asset and Reserve)'!AD44</f>
        <v>0</v>
      </c>
      <c r="CT120" s="31">
        <f>'[20]Transfers (Asset and Reserve)'!AE44</f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/>
      <c r="DQ120" s="31">
        <f>[20]COR!O44</f>
        <v>0</v>
      </c>
      <c r="DR120" s="31">
        <f>[20]COR!P44</f>
        <v>0</v>
      </c>
      <c r="DS120" s="31">
        <f>[20]COR!Q44</f>
        <v>0</v>
      </c>
      <c r="DT120" s="31">
        <f>[20]COR!R44</f>
        <v>0</v>
      </c>
      <c r="DU120" s="31">
        <f>[20]COR!S44</f>
        <v>0</v>
      </c>
      <c r="DV120" s="31">
        <f>[20]COR!T44</f>
        <v>0</v>
      </c>
      <c r="DW120" s="58">
        <f>SUM('Gross Plant'!$AH120:$AM120)/SUM('Gross Plant'!$AH$190:$AM$190)*DW$190</f>
        <v>0</v>
      </c>
      <c r="DX120" s="58">
        <f>SUM('Gross Plant'!$AH120:$AM120)/SUM('Gross Plant'!$AH$190:$AM$190)*DX$190</f>
        <v>0</v>
      </c>
      <c r="DY120" s="58">
        <f>SUM('Gross Plant'!$AH120:$AM120)/SUM('Gross Plant'!$AH$190:$AM$190)*DY$190</f>
        <v>0</v>
      </c>
      <c r="DZ120" s="58">
        <f>-SUM('Gross Plant'!$AH120:$AM120)/SUM('Gross Plant'!$AH$190:$AM$190)*'Capital Spending'!D$12*Reserve!$DW$1</f>
        <v>0</v>
      </c>
      <c r="EA120" s="58">
        <f>-SUM('Gross Plant'!$AH120:$AM120)/SUM('Gross Plant'!$AH$190:$AM$190)*'Capital Spending'!E$12*Reserve!$DW$1</f>
        <v>0</v>
      </c>
      <c r="EB120" s="58">
        <f>-SUM('Gross Plant'!$AH120:$AM120)/SUM('Gross Plant'!$AH$190:$AM$190)*'Capital Spending'!F$12*Reserve!$DW$1</f>
        <v>0</v>
      </c>
      <c r="EC120" s="58">
        <f>-SUM('Gross Plant'!$AH120:$AM120)/SUM('Gross Plant'!$AH$190:$AM$190)*'Capital Spending'!G$12*Reserve!$DW$1</f>
        <v>0</v>
      </c>
      <c r="ED120" s="58">
        <f>-SUM('Gross Plant'!$AH120:$AM120)/SUM('Gross Plant'!$AH$190:$AM$190)*'Capital Spending'!H$12*Reserve!$DW$1</f>
        <v>0</v>
      </c>
      <c r="EE120" s="58">
        <f>-SUM('Gross Plant'!$AH120:$AM120)/SUM('Gross Plant'!$AH$190:$AM$190)*'Capital Spending'!I$12*Reserve!$DW$1</f>
        <v>0</v>
      </c>
      <c r="EF120" s="58">
        <f>-SUM('Gross Plant'!$AH120:$AM120)/SUM('Gross Plant'!$AH$190:$AM$190)*'Capital Spending'!J$12*Reserve!$DW$1</f>
        <v>0</v>
      </c>
      <c r="EG120" s="58">
        <f>-SUM('Gross Plant'!$AH120:$AM120)/SUM('Gross Plant'!$AH$190:$AM$190)*'Capital Spending'!K$12*Reserve!$DW$1</f>
        <v>0</v>
      </c>
      <c r="EH120" s="58">
        <f>-SUM('Gross Plant'!$AH120:$AM120)/SUM('Gross Plant'!$AH$190:$AM$190)*'Capital Spending'!L$12*Reserve!$DW$1</f>
        <v>0</v>
      </c>
      <c r="EI120" s="58">
        <f>-SUM('Gross Plant'!$AH120:$AM120)/SUM('Gross Plant'!$AH$190:$AM$190)*'Capital Spending'!M$12*Reserve!$DW$1</f>
        <v>0</v>
      </c>
      <c r="EJ120" s="58">
        <f>-SUM('Gross Plant'!$AH120:$AM120)/SUM('Gross Plant'!$AH$190:$AM$190)*'Capital Spending'!N$12*Reserve!$DW$1</f>
        <v>0</v>
      </c>
      <c r="EK120" s="58">
        <f>-SUM('Gross Plant'!$AH120:$AM120)/SUM('Gross Plant'!$AH$190:$AM$190)*'Capital Spending'!O$12*Reserve!$DW$1</f>
        <v>0</v>
      </c>
      <c r="EL120" s="58">
        <f>-SUM('Gross Plant'!$AH120:$AM120)/SUM('Gross Plant'!$AH$190:$AM$190)*'Capital Spending'!P$12*Reserve!$DW$1</f>
        <v>0</v>
      </c>
      <c r="EM120" s="58">
        <f>-SUM('Gross Plant'!$AH120:$AM120)/SUM('Gross Plant'!$AH$190:$AM$190)*'Capital Spending'!Q$12*Reserve!$DW$1</f>
        <v>0</v>
      </c>
      <c r="EN120" s="58">
        <f>-SUM('Gross Plant'!$AH120:$AM120)/SUM('Gross Plant'!$AH$190:$AM$190)*'Capital Spending'!R$12*Reserve!$DW$1</f>
        <v>0</v>
      </c>
      <c r="EO120" s="58">
        <f>-SUM('Gross Plant'!$AH120:$AM120)/SUM('Gross Plant'!$AH$190:$AM$190)*'Capital Spending'!S$12*Reserve!$DW$1</f>
        <v>0</v>
      </c>
      <c r="EP120" s="58">
        <f>-SUM('Gross Plant'!$AH120:$AM120)/SUM('Gross Plant'!$AH$190:$AM$190)*'Capital Spending'!T$12*Reserve!$DW$1</f>
        <v>0</v>
      </c>
      <c r="EQ120" s="58">
        <f>-SUM('Gross Plant'!$AH120:$AM120)/SUM('Gross Plant'!$AH$190:$AM$190)*'Capital Spending'!U$12*Reserve!$DW$1</f>
        <v>0</v>
      </c>
    </row>
    <row r="121" spans="1:147">
      <c r="A121" s="49">
        <v>35103</v>
      </c>
      <c r="B121" t="s">
        <v>84</v>
      </c>
      <c r="C121" s="51">
        <f t="shared" si="237"/>
        <v>20006.509070615393</v>
      </c>
      <c r="D121" s="51">
        <f t="shared" si="238"/>
        <v>20272.601370000008</v>
      </c>
      <c r="E121" s="69">
        <f>'[20]Reserve End Balances'!N45</f>
        <v>19900.07</v>
      </c>
      <c r="F121" s="41">
        <f t="shared" si="239"/>
        <v>19917.810000000001</v>
      </c>
      <c r="G121" s="41">
        <f t="shared" si="240"/>
        <v>19935.550000000003</v>
      </c>
      <c r="H121" s="41">
        <f t="shared" si="241"/>
        <v>19953.290000000005</v>
      </c>
      <c r="I121" s="41">
        <f t="shared" si="242"/>
        <v>19971.030000000006</v>
      </c>
      <c r="J121" s="41">
        <f t="shared" si="243"/>
        <v>19988.770000000008</v>
      </c>
      <c r="K121" s="41">
        <f t="shared" si="244"/>
        <v>20006.510000000009</v>
      </c>
      <c r="L121" s="41">
        <f t="shared" si="245"/>
        <v>20024.249424666676</v>
      </c>
      <c r="M121" s="41">
        <f t="shared" si="246"/>
        <v>20041.988849333342</v>
      </c>
      <c r="N121" s="41">
        <f t="shared" si="247"/>
        <v>20059.728274000008</v>
      </c>
      <c r="O121" s="41">
        <f t="shared" si="248"/>
        <v>20077.467698666675</v>
      </c>
      <c r="P121" s="41">
        <f t="shared" si="249"/>
        <v>20095.207123333341</v>
      </c>
      <c r="Q121" s="41">
        <f t="shared" si="250"/>
        <v>20112.946548000007</v>
      </c>
      <c r="R121" s="41">
        <f t="shared" si="251"/>
        <v>20130.685972666673</v>
      </c>
      <c r="S121" s="41">
        <f t="shared" si="252"/>
        <v>20148.42539733334</v>
      </c>
      <c r="T121" s="41">
        <f t="shared" si="253"/>
        <v>20166.164822000006</v>
      </c>
      <c r="U121" s="41">
        <f t="shared" si="254"/>
        <v>20183.904246666672</v>
      </c>
      <c r="V121" s="41">
        <f t="shared" si="255"/>
        <v>20201.643671333339</v>
      </c>
      <c r="W121" s="41">
        <f t="shared" si="256"/>
        <v>20219.383096000005</v>
      </c>
      <c r="X121" s="41">
        <f t="shared" si="257"/>
        <v>20237.122520666671</v>
      </c>
      <c r="Y121" s="41">
        <f t="shared" si="258"/>
        <v>20254.861945333338</v>
      </c>
      <c r="Z121" s="41">
        <f t="shared" si="259"/>
        <v>20272.601370000004</v>
      </c>
      <c r="AA121" s="41">
        <f t="shared" si="260"/>
        <v>20290.34079466667</v>
      </c>
      <c r="AB121" s="41">
        <f t="shared" si="261"/>
        <v>20308.080219333337</v>
      </c>
      <c r="AC121" s="41">
        <f t="shared" si="262"/>
        <v>20325.819644000003</v>
      </c>
      <c r="AD121" s="41">
        <f t="shared" si="263"/>
        <v>20343.559068666669</v>
      </c>
      <c r="AE121" s="41">
        <f t="shared" si="264"/>
        <v>20361.298493333336</v>
      </c>
      <c r="AF121" s="41">
        <f t="shared" si="265"/>
        <v>20379.037918000002</v>
      </c>
      <c r="AG121" s="23">
        <f t="shared" si="266"/>
        <v>20273</v>
      </c>
      <c r="AH121" s="80">
        <f>'[25]KY Depreciation Rates_03-2'!$G77</f>
        <v>9.1999999999999998E-3</v>
      </c>
      <c r="AI121" s="80">
        <f>'[25]KY Depreciation Rates_03-2'!$G77</f>
        <v>9.1999999999999998E-3</v>
      </c>
      <c r="AJ121" s="31">
        <f>'[20]Additions (Asset and Reserve)'!AA45</f>
        <v>17.739999999999998</v>
      </c>
      <c r="AK121" s="31">
        <f>'[20]Additions (Asset and Reserve)'!AB45</f>
        <v>17.739999999999998</v>
      </c>
      <c r="AL121" s="31">
        <f>'[20]Additions (Asset and Reserve)'!AC45</f>
        <v>17.739999999999998</v>
      </c>
      <c r="AM121" s="31">
        <f>'[20]Additions (Asset and Reserve)'!AD45</f>
        <v>17.739999999999998</v>
      </c>
      <c r="AN121" s="31">
        <f>'[20]Additions (Asset and Reserve)'!AE45</f>
        <v>17.739999999999998</v>
      </c>
      <c r="AO121" s="31">
        <f>'[20]Additions (Asset and Reserve)'!AF45</f>
        <v>17.739999999999998</v>
      </c>
      <c r="AP121" s="41">
        <f>IF('Net Plant'!I121&gt;0,'Gross Plant'!L121*$AH121/12,0)</f>
        <v>17.739424666666668</v>
      </c>
      <c r="AQ121" s="41">
        <f>IF('Net Plant'!J121&gt;0,'Gross Plant'!M121*$AH121/12,0)</f>
        <v>17.739424666666668</v>
      </c>
      <c r="AR121" s="41">
        <f>IF('Net Plant'!K121&gt;0,'Gross Plant'!N121*$AH121/12,0)</f>
        <v>17.739424666666668</v>
      </c>
      <c r="AS121" s="41">
        <f>IF('Net Plant'!L121&gt;0,'Gross Plant'!O121*$AH121/12,0)</f>
        <v>17.739424666666668</v>
      </c>
      <c r="AT121" s="41">
        <f>IF('Net Plant'!M121&gt;0,'Gross Plant'!P121*$AH121/12,0)</f>
        <v>17.739424666666668</v>
      </c>
      <c r="AU121" s="41">
        <f>IF('Net Plant'!N121&gt;0,'Gross Plant'!Q121*$AH121/12,0)</f>
        <v>17.739424666666668</v>
      </c>
      <c r="AV121" s="41">
        <f>IF('Net Plant'!O121&gt;0,'Gross Plant'!R121*$AH121/12,0)</f>
        <v>17.739424666666668</v>
      </c>
      <c r="AW121" s="41">
        <f>IF('Net Plant'!P121&gt;0,'Gross Plant'!S121*$AH121/12,0)</f>
        <v>17.739424666666668</v>
      </c>
      <c r="AX121" s="41">
        <f>IF('Net Plant'!Q121&gt;0,'Gross Plant'!T121*$AH121/12,0)</f>
        <v>17.739424666666668</v>
      </c>
      <c r="AY121" s="41">
        <f>IF('Net Plant'!R121&gt;0,'Gross Plant'!U121*$AI121/12,0)</f>
        <v>17.739424666666668</v>
      </c>
      <c r="AZ121" s="41">
        <f>IF('Net Plant'!S121&gt;0,'Gross Plant'!V121*$AI121/12,0)</f>
        <v>17.739424666666668</v>
      </c>
      <c r="BA121" s="41">
        <f>IF('Net Plant'!T121&gt;0,'Gross Plant'!W121*$AI121/12,0)</f>
        <v>17.739424666666668</v>
      </c>
      <c r="BB121" s="41">
        <f>IF('Net Plant'!U121&gt;0,'Gross Plant'!X121*$AI121/12,0)</f>
        <v>17.739424666666668</v>
      </c>
      <c r="BC121" s="41">
        <f>IF('Net Plant'!V121&gt;0,'Gross Plant'!Y121*$AI121/12,0)</f>
        <v>17.739424666666668</v>
      </c>
      <c r="BD121" s="41">
        <f>IF('Net Plant'!W121&gt;0,'Gross Plant'!Z121*$AI121/12,0)</f>
        <v>17.739424666666668</v>
      </c>
      <c r="BE121" s="41">
        <f>IF('Net Plant'!X121&gt;0,'Gross Plant'!AA121*$AI121/12,0)</f>
        <v>17.739424666666668</v>
      </c>
      <c r="BF121" s="41">
        <f>IF('Net Plant'!Y121&gt;0,'Gross Plant'!AB121*$AI121/12,0)</f>
        <v>17.739424666666668</v>
      </c>
      <c r="BG121" s="41">
        <f>IF('Net Plant'!Z121&gt;0,'Gross Plant'!AC121*$AI121/12,0)</f>
        <v>17.739424666666668</v>
      </c>
      <c r="BH121" s="41">
        <f>IF('Net Plant'!AA121&gt;0,'Gross Plant'!AD121*$AI121/12,0)</f>
        <v>17.739424666666668</v>
      </c>
      <c r="BI121" s="41">
        <f>IF('Net Plant'!AB121&gt;0,'Gross Plant'!AE121*$AI121/12,0)</f>
        <v>17.739424666666668</v>
      </c>
      <c r="BJ121" s="41">
        <f>IF('Net Plant'!AC121&gt;0,'Gross Plant'!AF121*$AI121/12,0)</f>
        <v>17.739424666666668</v>
      </c>
      <c r="BK121" s="23">
        <f t="shared" si="267"/>
        <v>212.87309600000006</v>
      </c>
      <c r="BL121" s="41"/>
      <c r="BM121" s="31">
        <f>'[20]Retires (Asset and Reserve)'!X45</f>
        <v>0</v>
      </c>
      <c r="BN121" s="31">
        <f>'[20]Retires (Asset and Reserve)'!Y45</f>
        <v>0</v>
      </c>
      <c r="BO121" s="31">
        <f>'[20]Retires (Asset and Reserve)'!Z45</f>
        <v>0</v>
      </c>
      <c r="BP121" s="31">
        <f>'[20]Retires (Asset and Reserve)'!AA45</f>
        <v>0</v>
      </c>
      <c r="BQ121" s="31">
        <f>'[20]Retires (Asset and Reserve)'!AB45</f>
        <v>0</v>
      </c>
      <c r="BR121" s="31">
        <f>'[20]Retires (Asset and Reserve)'!AC45</f>
        <v>0</v>
      </c>
      <c r="BS121" s="31">
        <f>'Gross Plant'!BQ121</f>
        <v>0</v>
      </c>
      <c r="BT121" s="41">
        <f>'Gross Plant'!BR121</f>
        <v>0</v>
      </c>
      <c r="BU121" s="41">
        <f>'Gross Plant'!BS121</f>
        <v>0</v>
      </c>
      <c r="BV121" s="41">
        <f>'Gross Plant'!BT121</f>
        <v>0</v>
      </c>
      <c r="BW121" s="41">
        <f>'Gross Plant'!BU121</f>
        <v>0</v>
      </c>
      <c r="BX121" s="41">
        <f>'Gross Plant'!BV121</f>
        <v>0</v>
      </c>
      <c r="BY121" s="41">
        <f>'Gross Plant'!BW121</f>
        <v>0</v>
      </c>
      <c r="BZ121" s="41">
        <f>'Gross Plant'!BX121</f>
        <v>0</v>
      </c>
      <c r="CA121" s="41">
        <f>'Gross Plant'!BY121</f>
        <v>0</v>
      </c>
      <c r="CB121" s="41">
        <f>'Gross Plant'!BZ121</f>
        <v>0</v>
      </c>
      <c r="CC121" s="41">
        <f>'Gross Plant'!CA121</f>
        <v>0</v>
      </c>
      <c r="CD121" s="41">
        <f>'Gross Plant'!CB121</f>
        <v>0</v>
      </c>
      <c r="CE121" s="41">
        <f>'Gross Plant'!CC121</f>
        <v>0</v>
      </c>
      <c r="CF121" s="41">
        <f>'Gross Plant'!CD121</f>
        <v>0</v>
      </c>
      <c r="CG121" s="41">
        <f>'Gross Plant'!CE121</f>
        <v>0</v>
      </c>
      <c r="CH121" s="41">
        <f>'Gross Plant'!CF121</f>
        <v>0</v>
      </c>
      <c r="CI121" s="41">
        <f>'Gross Plant'!CG121</f>
        <v>0</v>
      </c>
      <c r="CJ121" s="41">
        <f>'Gross Plant'!CH121</f>
        <v>0</v>
      </c>
      <c r="CK121" s="41">
        <f>'Gross Plant'!CI121</f>
        <v>0</v>
      </c>
      <c r="CL121" s="41">
        <f>'Gross Plant'!CJ121</f>
        <v>0</v>
      </c>
      <c r="CM121" s="41">
        <f>'Gross Plant'!CK121</f>
        <v>0</v>
      </c>
      <c r="CN121" s="41"/>
      <c r="CO121" s="31">
        <f>'[20]Transfers (Asset and Reserve)'!Z45</f>
        <v>0</v>
      </c>
      <c r="CP121" s="31">
        <f>'[20]Transfers (Asset and Reserve)'!AA45</f>
        <v>0</v>
      </c>
      <c r="CQ121" s="31">
        <f>'[20]Transfers (Asset and Reserve)'!AB45</f>
        <v>0</v>
      </c>
      <c r="CR121" s="31">
        <f>'[20]Transfers (Asset and Reserve)'!AC45</f>
        <v>0</v>
      </c>
      <c r="CS121" s="31">
        <f>'[20]Transfers (Asset and Reserve)'!AD45</f>
        <v>0</v>
      </c>
      <c r="CT121" s="31">
        <f>'[20]Transfers (Asset and Reserve)'!AE45</f>
        <v>0</v>
      </c>
      <c r="CU121" s="31">
        <v>0</v>
      </c>
      <c r="CV121" s="31">
        <v>0</v>
      </c>
      <c r="CW121" s="31">
        <v>0</v>
      </c>
      <c r="CX121" s="31">
        <v>0</v>
      </c>
      <c r="CY121" s="31">
        <v>0</v>
      </c>
      <c r="CZ121" s="3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0</v>
      </c>
      <c r="DO121" s="41">
        <v>0</v>
      </c>
      <c r="DP121" s="41"/>
      <c r="DQ121" s="31">
        <f>[20]COR!O45</f>
        <v>0</v>
      </c>
      <c r="DR121" s="31">
        <f>[20]COR!P45</f>
        <v>0</v>
      </c>
      <c r="DS121" s="31">
        <f>[20]COR!Q45</f>
        <v>0</v>
      </c>
      <c r="DT121" s="31">
        <f>[20]COR!R45</f>
        <v>0</v>
      </c>
      <c r="DU121" s="31">
        <f>[20]COR!S45</f>
        <v>0</v>
      </c>
      <c r="DV121" s="31">
        <f>[20]COR!T45</f>
        <v>0</v>
      </c>
      <c r="DW121" s="58">
        <f>SUM('Gross Plant'!$AH121:$AM121)/SUM('Gross Plant'!$AH$190:$AM$190)*DW$190</f>
        <v>0</v>
      </c>
      <c r="DX121" s="58">
        <f>SUM('Gross Plant'!$AH121:$AM121)/SUM('Gross Plant'!$AH$190:$AM$190)*DX$190</f>
        <v>0</v>
      </c>
      <c r="DY121" s="58">
        <f>SUM('Gross Plant'!$AH121:$AM121)/SUM('Gross Plant'!$AH$190:$AM$190)*DY$190</f>
        <v>0</v>
      </c>
      <c r="DZ121" s="58">
        <f>-SUM('Gross Plant'!$AH121:$AM121)/SUM('Gross Plant'!$AH$190:$AM$190)*'Capital Spending'!D$12*Reserve!$DW$1</f>
        <v>0</v>
      </c>
      <c r="EA121" s="58">
        <f>-SUM('Gross Plant'!$AH121:$AM121)/SUM('Gross Plant'!$AH$190:$AM$190)*'Capital Spending'!E$12*Reserve!$DW$1</f>
        <v>0</v>
      </c>
      <c r="EB121" s="58">
        <f>-SUM('Gross Plant'!$AH121:$AM121)/SUM('Gross Plant'!$AH$190:$AM$190)*'Capital Spending'!F$12*Reserve!$DW$1</f>
        <v>0</v>
      </c>
      <c r="EC121" s="58">
        <f>-SUM('Gross Plant'!$AH121:$AM121)/SUM('Gross Plant'!$AH$190:$AM$190)*'Capital Spending'!G$12*Reserve!$DW$1</f>
        <v>0</v>
      </c>
      <c r="ED121" s="58">
        <f>-SUM('Gross Plant'!$AH121:$AM121)/SUM('Gross Plant'!$AH$190:$AM$190)*'Capital Spending'!H$12*Reserve!$DW$1</f>
        <v>0</v>
      </c>
      <c r="EE121" s="58">
        <f>-SUM('Gross Plant'!$AH121:$AM121)/SUM('Gross Plant'!$AH$190:$AM$190)*'Capital Spending'!I$12*Reserve!$DW$1</f>
        <v>0</v>
      </c>
      <c r="EF121" s="58">
        <f>-SUM('Gross Plant'!$AH121:$AM121)/SUM('Gross Plant'!$AH$190:$AM$190)*'Capital Spending'!J$12*Reserve!$DW$1</f>
        <v>0</v>
      </c>
      <c r="EG121" s="58">
        <f>-SUM('Gross Plant'!$AH121:$AM121)/SUM('Gross Plant'!$AH$190:$AM$190)*'Capital Spending'!K$12*Reserve!$DW$1</f>
        <v>0</v>
      </c>
      <c r="EH121" s="58">
        <f>-SUM('Gross Plant'!$AH121:$AM121)/SUM('Gross Plant'!$AH$190:$AM$190)*'Capital Spending'!L$12*Reserve!$DW$1</f>
        <v>0</v>
      </c>
      <c r="EI121" s="58">
        <f>-SUM('Gross Plant'!$AH121:$AM121)/SUM('Gross Plant'!$AH$190:$AM$190)*'Capital Spending'!M$12*Reserve!$DW$1</f>
        <v>0</v>
      </c>
      <c r="EJ121" s="58">
        <f>-SUM('Gross Plant'!$AH121:$AM121)/SUM('Gross Plant'!$AH$190:$AM$190)*'Capital Spending'!N$12*Reserve!$DW$1</f>
        <v>0</v>
      </c>
      <c r="EK121" s="58">
        <f>-SUM('Gross Plant'!$AH121:$AM121)/SUM('Gross Plant'!$AH$190:$AM$190)*'Capital Spending'!O$12*Reserve!$DW$1</f>
        <v>0</v>
      </c>
      <c r="EL121" s="58">
        <f>-SUM('Gross Plant'!$AH121:$AM121)/SUM('Gross Plant'!$AH$190:$AM$190)*'Capital Spending'!P$12*Reserve!$DW$1</f>
        <v>0</v>
      </c>
      <c r="EM121" s="58">
        <f>-SUM('Gross Plant'!$AH121:$AM121)/SUM('Gross Plant'!$AH$190:$AM$190)*'Capital Spending'!Q$12*Reserve!$DW$1</f>
        <v>0</v>
      </c>
      <c r="EN121" s="58">
        <f>-SUM('Gross Plant'!$AH121:$AM121)/SUM('Gross Plant'!$AH$190:$AM$190)*'Capital Spending'!R$12*Reserve!$DW$1</f>
        <v>0</v>
      </c>
      <c r="EO121" s="58">
        <f>-SUM('Gross Plant'!$AH121:$AM121)/SUM('Gross Plant'!$AH$190:$AM$190)*'Capital Spending'!S$12*Reserve!$DW$1</f>
        <v>0</v>
      </c>
      <c r="EP121" s="58">
        <f>-SUM('Gross Plant'!$AH121:$AM121)/SUM('Gross Plant'!$AH$190:$AM$190)*'Capital Spending'!T$12*Reserve!$DW$1</f>
        <v>0</v>
      </c>
      <c r="EQ121" s="58">
        <f>-SUM('Gross Plant'!$AH121:$AM121)/SUM('Gross Plant'!$AH$190:$AM$190)*'Capital Spending'!U$12*Reserve!$DW$1</f>
        <v>0</v>
      </c>
    </row>
    <row r="122" spans="1:147">
      <c r="A122" s="49">
        <v>35104</v>
      </c>
      <c r="B122" t="s">
        <v>85</v>
      </c>
      <c r="C122" s="51">
        <f t="shared" si="237"/>
        <v>96130.66981211539</v>
      </c>
      <c r="D122" s="51">
        <f t="shared" si="238"/>
        <v>98364.101112500008</v>
      </c>
      <c r="E122" s="69">
        <f>'[20]Reserve End Balances'!N46</f>
        <v>95237.32</v>
      </c>
      <c r="F122" s="41">
        <f t="shared" si="239"/>
        <v>95386.21</v>
      </c>
      <c r="G122" s="41">
        <f t="shared" si="240"/>
        <v>95535.1</v>
      </c>
      <c r="H122" s="41">
        <f t="shared" si="241"/>
        <v>95683.99</v>
      </c>
      <c r="I122" s="41">
        <f t="shared" si="242"/>
        <v>95832.88</v>
      </c>
      <c r="J122" s="41">
        <f t="shared" si="243"/>
        <v>95981.77</v>
      </c>
      <c r="K122" s="41">
        <f t="shared" si="244"/>
        <v>96130.66</v>
      </c>
      <c r="L122" s="41">
        <f t="shared" si="245"/>
        <v>96279.55607416667</v>
      </c>
      <c r="M122" s="41">
        <f t="shared" si="246"/>
        <v>96428.452148333337</v>
      </c>
      <c r="N122" s="41">
        <f t="shared" si="247"/>
        <v>96577.348222500004</v>
      </c>
      <c r="O122" s="41">
        <f t="shared" si="248"/>
        <v>96726.244296666671</v>
      </c>
      <c r="P122" s="41">
        <f t="shared" si="249"/>
        <v>96875.140370833338</v>
      </c>
      <c r="Q122" s="41">
        <f t="shared" si="250"/>
        <v>97024.036445000005</v>
      </c>
      <c r="R122" s="41">
        <f t="shared" si="251"/>
        <v>97172.932519166672</v>
      </c>
      <c r="S122" s="41">
        <f t="shared" si="252"/>
        <v>97321.828593333339</v>
      </c>
      <c r="T122" s="41">
        <f t="shared" si="253"/>
        <v>97470.724667500006</v>
      </c>
      <c r="U122" s="41">
        <f t="shared" si="254"/>
        <v>97619.620741666673</v>
      </c>
      <c r="V122" s="41">
        <f t="shared" si="255"/>
        <v>97768.51681583334</v>
      </c>
      <c r="W122" s="41">
        <f t="shared" si="256"/>
        <v>97917.412890000007</v>
      </c>
      <c r="X122" s="41">
        <f t="shared" si="257"/>
        <v>98066.308964166674</v>
      </c>
      <c r="Y122" s="41">
        <f t="shared" si="258"/>
        <v>98215.205038333341</v>
      </c>
      <c r="Z122" s="41">
        <f t="shared" si="259"/>
        <v>98364.101112500008</v>
      </c>
      <c r="AA122" s="41">
        <f t="shared" si="260"/>
        <v>98512.997186666675</v>
      </c>
      <c r="AB122" s="41">
        <f t="shared" si="261"/>
        <v>98661.893260833342</v>
      </c>
      <c r="AC122" s="41">
        <f t="shared" si="262"/>
        <v>98810.789335000009</v>
      </c>
      <c r="AD122" s="41">
        <f t="shared" si="263"/>
        <v>98959.685409166676</v>
      </c>
      <c r="AE122" s="41">
        <f t="shared" si="264"/>
        <v>99108.581483333342</v>
      </c>
      <c r="AF122" s="41">
        <f t="shared" si="265"/>
        <v>99257.477557500009</v>
      </c>
      <c r="AG122" s="23">
        <f t="shared" si="266"/>
        <v>98364</v>
      </c>
      <c r="AH122" s="80">
        <f>'[25]KY Depreciation Rates_03-2'!$G78</f>
        <v>1.3000000000000001E-2</v>
      </c>
      <c r="AI122" s="80">
        <f>'[25]KY Depreciation Rates_03-2'!$G78</f>
        <v>1.3000000000000001E-2</v>
      </c>
      <c r="AJ122" s="31">
        <f>'[20]Additions (Asset and Reserve)'!AA46</f>
        <v>148.88999999999999</v>
      </c>
      <c r="AK122" s="31">
        <f>'[20]Additions (Asset and Reserve)'!AB46</f>
        <v>148.88999999999999</v>
      </c>
      <c r="AL122" s="31">
        <f>'[20]Additions (Asset and Reserve)'!AC46</f>
        <v>148.88999999999999</v>
      </c>
      <c r="AM122" s="31">
        <f>'[20]Additions (Asset and Reserve)'!AD46</f>
        <v>148.88999999999999</v>
      </c>
      <c r="AN122" s="31">
        <f>'[20]Additions (Asset and Reserve)'!AE46</f>
        <v>148.88999999999999</v>
      </c>
      <c r="AO122" s="31">
        <f>'[20]Additions (Asset and Reserve)'!AF46</f>
        <v>148.88999999999999</v>
      </c>
      <c r="AP122" s="41">
        <f>IF('Net Plant'!I122&gt;0,'Gross Plant'!L122*$AH122/12,0)</f>
        <v>148.89607416666669</v>
      </c>
      <c r="AQ122" s="41">
        <f>IF('Net Plant'!J122&gt;0,'Gross Plant'!M122*$AH122/12,0)</f>
        <v>148.89607416666669</v>
      </c>
      <c r="AR122" s="41">
        <f>IF('Net Plant'!K122&gt;0,'Gross Plant'!N122*$AH122/12,0)</f>
        <v>148.89607416666669</v>
      </c>
      <c r="AS122" s="41">
        <f>IF('Net Plant'!L122&gt;0,'Gross Plant'!O122*$AH122/12,0)</f>
        <v>148.89607416666669</v>
      </c>
      <c r="AT122" s="41">
        <f>IF('Net Plant'!M122&gt;0,'Gross Plant'!P122*$AH122/12,0)</f>
        <v>148.89607416666669</v>
      </c>
      <c r="AU122" s="41">
        <f>IF('Net Plant'!N122&gt;0,'Gross Plant'!Q122*$AH122/12,0)</f>
        <v>148.89607416666669</v>
      </c>
      <c r="AV122" s="41">
        <f>IF('Net Plant'!O122&gt;0,'Gross Plant'!R122*$AH122/12,0)</f>
        <v>148.89607416666669</v>
      </c>
      <c r="AW122" s="41">
        <f>IF('Net Plant'!P122&gt;0,'Gross Plant'!S122*$AH122/12,0)</f>
        <v>148.89607416666669</v>
      </c>
      <c r="AX122" s="41">
        <f>IF('Net Plant'!Q122&gt;0,'Gross Plant'!T122*$AH122/12,0)</f>
        <v>148.89607416666669</v>
      </c>
      <c r="AY122" s="41">
        <f>IF('Net Plant'!R122&gt;0,'Gross Plant'!U122*$AI122/12,0)</f>
        <v>148.89607416666669</v>
      </c>
      <c r="AZ122" s="41">
        <f>IF('Net Plant'!S122&gt;0,'Gross Plant'!V122*$AI122/12,0)</f>
        <v>148.89607416666669</v>
      </c>
      <c r="BA122" s="41">
        <f>IF('Net Plant'!T122&gt;0,'Gross Plant'!W122*$AI122/12,0)</f>
        <v>148.89607416666669</v>
      </c>
      <c r="BB122" s="41">
        <f>IF('Net Plant'!U122&gt;0,'Gross Plant'!X122*$AI122/12,0)</f>
        <v>148.89607416666669</v>
      </c>
      <c r="BC122" s="41">
        <f>IF('Net Plant'!V122&gt;0,'Gross Plant'!Y122*$AI122/12,0)</f>
        <v>148.89607416666669</v>
      </c>
      <c r="BD122" s="41">
        <f>IF('Net Plant'!W122&gt;0,'Gross Plant'!Z122*$AI122/12,0)</f>
        <v>148.89607416666669</v>
      </c>
      <c r="BE122" s="41">
        <f>IF('Net Plant'!X122&gt;0,'Gross Plant'!AA122*$AI122/12,0)</f>
        <v>148.89607416666669</v>
      </c>
      <c r="BF122" s="41">
        <f>IF('Net Plant'!Y122&gt;0,'Gross Plant'!AB122*$AI122/12,0)</f>
        <v>148.89607416666669</v>
      </c>
      <c r="BG122" s="41">
        <f>IF('Net Plant'!Z122&gt;0,'Gross Plant'!AC122*$AI122/12,0)</f>
        <v>148.89607416666669</v>
      </c>
      <c r="BH122" s="41">
        <f>IF('Net Plant'!AA122&gt;0,'Gross Plant'!AD122*$AI122/12,0)</f>
        <v>148.89607416666669</v>
      </c>
      <c r="BI122" s="41">
        <f>IF('Net Plant'!AB122&gt;0,'Gross Plant'!AE122*$AI122/12,0)</f>
        <v>148.89607416666669</v>
      </c>
      <c r="BJ122" s="41">
        <f>IF('Net Plant'!AC122&gt;0,'Gross Plant'!AF122*$AI122/12,0)</f>
        <v>148.89607416666669</v>
      </c>
      <c r="BK122" s="23">
        <f t="shared" si="267"/>
        <v>1786.7528900000004</v>
      </c>
      <c r="BL122" s="41"/>
      <c r="BM122" s="31">
        <f>'[20]Retires (Asset and Reserve)'!X46</f>
        <v>0</v>
      </c>
      <c r="BN122" s="31">
        <f>'[20]Retires (Asset and Reserve)'!Y46</f>
        <v>0</v>
      </c>
      <c r="BO122" s="31">
        <f>'[20]Retires (Asset and Reserve)'!Z46</f>
        <v>0</v>
      </c>
      <c r="BP122" s="31">
        <f>'[20]Retires (Asset and Reserve)'!AA46</f>
        <v>0</v>
      </c>
      <c r="BQ122" s="31">
        <f>'[20]Retires (Asset and Reserve)'!AB46</f>
        <v>0</v>
      </c>
      <c r="BR122" s="31">
        <f>'[20]Retires (Asset and Reserve)'!AC46</f>
        <v>0</v>
      </c>
      <c r="BS122" s="31">
        <f>'Gross Plant'!BQ122</f>
        <v>0</v>
      </c>
      <c r="BT122" s="41">
        <f>'Gross Plant'!BR122</f>
        <v>0</v>
      </c>
      <c r="BU122" s="41">
        <f>'Gross Plant'!BS122</f>
        <v>0</v>
      </c>
      <c r="BV122" s="41">
        <f>'Gross Plant'!BT122</f>
        <v>0</v>
      </c>
      <c r="BW122" s="41">
        <f>'Gross Plant'!BU122</f>
        <v>0</v>
      </c>
      <c r="BX122" s="41">
        <f>'Gross Plant'!BV122</f>
        <v>0</v>
      </c>
      <c r="BY122" s="41">
        <f>'Gross Plant'!BW122</f>
        <v>0</v>
      </c>
      <c r="BZ122" s="41">
        <f>'Gross Plant'!BX122</f>
        <v>0</v>
      </c>
      <c r="CA122" s="41">
        <f>'Gross Plant'!BY122</f>
        <v>0</v>
      </c>
      <c r="CB122" s="41">
        <f>'Gross Plant'!BZ122</f>
        <v>0</v>
      </c>
      <c r="CC122" s="41">
        <f>'Gross Plant'!CA122</f>
        <v>0</v>
      </c>
      <c r="CD122" s="41">
        <f>'Gross Plant'!CB122</f>
        <v>0</v>
      </c>
      <c r="CE122" s="41">
        <f>'Gross Plant'!CC122</f>
        <v>0</v>
      </c>
      <c r="CF122" s="41">
        <f>'Gross Plant'!CD122</f>
        <v>0</v>
      </c>
      <c r="CG122" s="41">
        <f>'Gross Plant'!CE122</f>
        <v>0</v>
      </c>
      <c r="CH122" s="41">
        <f>'Gross Plant'!CF122</f>
        <v>0</v>
      </c>
      <c r="CI122" s="41">
        <f>'Gross Plant'!CG122</f>
        <v>0</v>
      </c>
      <c r="CJ122" s="41">
        <f>'Gross Plant'!CH122</f>
        <v>0</v>
      </c>
      <c r="CK122" s="41">
        <f>'Gross Plant'!CI122</f>
        <v>0</v>
      </c>
      <c r="CL122" s="41">
        <f>'Gross Plant'!CJ122</f>
        <v>0</v>
      </c>
      <c r="CM122" s="41">
        <f>'Gross Plant'!CK122</f>
        <v>0</v>
      </c>
      <c r="CN122" s="41"/>
      <c r="CO122" s="31">
        <f>'[20]Transfers (Asset and Reserve)'!Z46</f>
        <v>0</v>
      </c>
      <c r="CP122" s="31">
        <f>'[20]Transfers (Asset and Reserve)'!AA46</f>
        <v>0</v>
      </c>
      <c r="CQ122" s="31">
        <f>'[20]Transfers (Asset and Reserve)'!AB46</f>
        <v>0</v>
      </c>
      <c r="CR122" s="31">
        <f>'[20]Transfers (Asset and Reserve)'!AC46</f>
        <v>0</v>
      </c>
      <c r="CS122" s="31">
        <f>'[20]Transfers (Asset and Reserve)'!AD46</f>
        <v>0</v>
      </c>
      <c r="CT122" s="31">
        <f>'[20]Transfers (Asset and Reserve)'!AE46</f>
        <v>0</v>
      </c>
      <c r="CU122" s="31">
        <v>0</v>
      </c>
      <c r="CV122" s="31">
        <v>0</v>
      </c>
      <c r="CW122" s="31">
        <v>0</v>
      </c>
      <c r="CX122" s="31">
        <v>0</v>
      </c>
      <c r="CY122" s="31">
        <v>0</v>
      </c>
      <c r="CZ122" s="3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0</v>
      </c>
      <c r="DP122" s="41"/>
      <c r="DQ122" s="31">
        <f>[20]COR!O46</f>
        <v>0</v>
      </c>
      <c r="DR122" s="31">
        <f>[20]COR!P46</f>
        <v>0</v>
      </c>
      <c r="DS122" s="31">
        <f>[20]COR!Q46</f>
        <v>0</v>
      </c>
      <c r="DT122" s="31">
        <f>[20]COR!R46</f>
        <v>0</v>
      </c>
      <c r="DU122" s="31">
        <f>[20]COR!S46</f>
        <v>0</v>
      </c>
      <c r="DV122" s="31">
        <f>[20]COR!T46</f>
        <v>0</v>
      </c>
      <c r="DW122" s="58">
        <f>SUM('Gross Plant'!$AH122:$AM122)/SUM('Gross Plant'!$AH$190:$AM$190)*DW$190</f>
        <v>0</v>
      </c>
      <c r="DX122" s="58">
        <f>SUM('Gross Plant'!$AH122:$AM122)/SUM('Gross Plant'!$AH$190:$AM$190)*DX$190</f>
        <v>0</v>
      </c>
      <c r="DY122" s="58">
        <f>SUM('Gross Plant'!$AH122:$AM122)/SUM('Gross Plant'!$AH$190:$AM$190)*DY$190</f>
        <v>0</v>
      </c>
      <c r="DZ122" s="58">
        <f>-SUM('Gross Plant'!$AH122:$AM122)/SUM('Gross Plant'!$AH$190:$AM$190)*'Capital Spending'!D$12*Reserve!$DW$1</f>
        <v>0</v>
      </c>
      <c r="EA122" s="58">
        <f>-SUM('Gross Plant'!$AH122:$AM122)/SUM('Gross Plant'!$AH$190:$AM$190)*'Capital Spending'!E$12*Reserve!$DW$1</f>
        <v>0</v>
      </c>
      <c r="EB122" s="58">
        <f>-SUM('Gross Plant'!$AH122:$AM122)/SUM('Gross Plant'!$AH$190:$AM$190)*'Capital Spending'!F$12*Reserve!$DW$1</f>
        <v>0</v>
      </c>
      <c r="EC122" s="58">
        <f>-SUM('Gross Plant'!$AH122:$AM122)/SUM('Gross Plant'!$AH$190:$AM$190)*'Capital Spending'!G$12*Reserve!$DW$1</f>
        <v>0</v>
      </c>
      <c r="ED122" s="58">
        <f>-SUM('Gross Plant'!$AH122:$AM122)/SUM('Gross Plant'!$AH$190:$AM$190)*'Capital Spending'!H$12*Reserve!$DW$1</f>
        <v>0</v>
      </c>
      <c r="EE122" s="58">
        <f>-SUM('Gross Plant'!$AH122:$AM122)/SUM('Gross Plant'!$AH$190:$AM$190)*'Capital Spending'!I$12*Reserve!$DW$1</f>
        <v>0</v>
      </c>
      <c r="EF122" s="58">
        <f>-SUM('Gross Plant'!$AH122:$AM122)/SUM('Gross Plant'!$AH$190:$AM$190)*'Capital Spending'!J$12*Reserve!$DW$1</f>
        <v>0</v>
      </c>
      <c r="EG122" s="58">
        <f>-SUM('Gross Plant'!$AH122:$AM122)/SUM('Gross Plant'!$AH$190:$AM$190)*'Capital Spending'!K$12*Reserve!$DW$1</f>
        <v>0</v>
      </c>
      <c r="EH122" s="58">
        <f>-SUM('Gross Plant'!$AH122:$AM122)/SUM('Gross Plant'!$AH$190:$AM$190)*'Capital Spending'!L$12*Reserve!$DW$1</f>
        <v>0</v>
      </c>
      <c r="EI122" s="58">
        <f>-SUM('Gross Plant'!$AH122:$AM122)/SUM('Gross Plant'!$AH$190:$AM$190)*'Capital Spending'!M$12*Reserve!$DW$1</f>
        <v>0</v>
      </c>
      <c r="EJ122" s="58">
        <f>-SUM('Gross Plant'!$AH122:$AM122)/SUM('Gross Plant'!$AH$190:$AM$190)*'Capital Spending'!N$12*Reserve!$DW$1</f>
        <v>0</v>
      </c>
      <c r="EK122" s="58">
        <f>-SUM('Gross Plant'!$AH122:$AM122)/SUM('Gross Plant'!$AH$190:$AM$190)*'Capital Spending'!O$12*Reserve!$DW$1</f>
        <v>0</v>
      </c>
      <c r="EL122" s="58">
        <f>-SUM('Gross Plant'!$AH122:$AM122)/SUM('Gross Plant'!$AH$190:$AM$190)*'Capital Spending'!P$12*Reserve!$DW$1</f>
        <v>0</v>
      </c>
      <c r="EM122" s="58">
        <f>-SUM('Gross Plant'!$AH122:$AM122)/SUM('Gross Plant'!$AH$190:$AM$190)*'Capital Spending'!Q$12*Reserve!$DW$1</f>
        <v>0</v>
      </c>
      <c r="EN122" s="58">
        <f>-SUM('Gross Plant'!$AH122:$AM122)/SUM('Gross Plant'!$AH$190:$AM$190)*'Capital Spending'!R$12*Reserve!$DW$1</f>
        <v>0</v>
      </c>
      <c r="EO122" s="58">
        <f>-SUM('Gross Plant'!$AH122:$AM122)/SUM('Gross Plant'!$AH$190:$AM$190)*'Capital Spending'!S$12*Reserve!$DW$1</f>
        <v>0</v>
      </c>
      <c r="EP122" s="58">
        <f>-SUM('Gross Plant'!$AH122:$AM122)/SUM('Gross Plant'!$AH$190:$AM$190)*'Capital Spending'!T$12*Reserve!$DW$1</f>
        <v>0</v>
      </c>
      <c r="EQ122" s="58">
        <f>-SUM('Gross Plant'!$AH122:$AM122)/SUM('Gross Plant'!$AH$190:$AM$190)*'Capital Spending'!U$12*Reserve!$DW$1</f>
        <v>0</v>
      </c>
    </row>
    <row r="123" spans="1:147">
      <c r="A123" s="49">
        <v>35200</v>
      </c>
      <c r="B123" t="s">
        <v>86</v>
      </c>
      <c r="C123" s="51">
        <f t="shared" si="237"/>
        <v>1022096.0791402691</v>
      </c>
      <c r="D123" s="51">
        <f t="shared" si="238"/>
        <v>1167489.7363025001</v>
      </c>
      <c r="E123" s="69">
        <f>'[20]Reserve End Balances'!N47</f>
        <v>1026321.55</v>
      </c>
      <c r="F123" s="41">
        <f t="shared" si="239"/>
        <v>1038446.4500000001</v>
      </c>
      <c r="G123" s="41">
        <f t="shared" si="240"/>
        <v>1050571.3500000001</v>
      </c>
      <c r="H123" s="41">
        <f t="shared" si="241"/>
        <v>1062696.25</v>
      </c>
      <c r="I123" s="41">
        <f t="shared" si="242"/>
        <v>964337.95</v>
      </c>
      <c r="J123" s="41">
        <f t="shared" si="243"/>
        <v>976285.44</v>
      </c>
      <c r="K123" s="41">
        <f t="shared" si="244"/>
        <v>988232.92999999993</v>
      </c>
      <c r="L123" s="41">
        <f t="shared" si="245"/>
        <v>1000183.3837534999</v>
      </c>
      <c r="M123" s="41">
        <f t="shared" si="246"/>
        <v>1012133.837507</v>
      </c>
      <c r="N123" s="41">
        <f t="shared" si="247"/>
        <v>1024084.2912605</v>
      </c>
      <c r="O123" s="41">
        <f t="shared" si="248"/>
        <v>1036034.745014</v>
      </c>
      <c r="P123" s="41">
        <f t="shared" si="249"/>
        <v>1047985.1987675</v>
      </c>
      <c r="Q123" s="41">
        <f t="shared" si="250"/>
        <v>1059935.652521</v>
      </c>
      <c r="R123" s="41">
        <f t="shared" si="251"/>
        <v>1071886.1062745</v>
      </c>
      <c r="S123" s="41">
        <f t="shared" si="252"/>
        <v>1083836.560028</v>
      </c>
      <c r="T123" s="41">
        <f t="shared" si="253"/>
        <v>1095787.0137815</v>
      </c>
      <c r="U123" s="41">
        <f t="shared" si="254"/>
        <v>1107737.4675350001</v>
      </c>
      <c r="V123" s="41">
        <f t="shared" si="255"/>
        <v>1119687.9212885001</v>
      </c>
      <c r="W123" s="41">
        <f t="shared" si="256"/>
        <v>1131638.3750420001</v>
      </c>
      <c r="X123" s="41">
        <f t="shared" si="257"/>
        <v>1143588.8287955001</v>
      </c>
      <c r="Y123" s="41">
        <f t="shared" si="258"/>
        <v>1155539.2825490001</v>
      </c>
      <c r="Z123" s="41">
        <f t="shared" si="259"/>
        <v>1167489.7363025001</v>
      </c>
      <c r="AA123" s="41">
        <f t="shared" si="260"/>
        <v>1179440.1900560001</v>
      </c>
      <c r="AB123" s="41">
        <f t="shared" si="261"/>
        <v>1191390.6438095002</v>
      </c>
      <c r="AC123" s="41">
        <f t="shared" si="262"/>
        <v>1203341.0975630002</v>
      </c>
      <c r="AD123" s="41">
        <f t="shared" si="263"/>
        <v>1215291.5513165002</v>
      </c>
      <c r="AE123" s="41">
        <f t="shared" si="264"/>
        <v>1227242.0050700002</v>
      </c>
      <c r="AF123" s="41">
        <f t="shared" si="265"/>
        <v>1239192.4588235002</v>
      </c>
      <c r="AG123" s="23">
        <f t="shared" si="266"/>
        <v>1167490</v>
      </c>
      <c r="AH123" s="80">
        <f>'[25]KY Depreciation Rates_03-2'!$G79</f>
        <v>1.9300000000000001E-2</v>
      </c>
      <c r="AI123" s="80">
        <f>'[25]KY Depreciation Rates_03-2'!$G79</f>
        <v>1.9300000000000001E-2</v>
      </c>
      <c r="AJ123" s="31">
        <f>'[20]Additions (Asset and Reserve)'!AA47</f>
        <v>12124.9</v>
      </c>
      <c r="AK123" s="31">
        <f>'[20]Additions (Asset and Reserve)'!AB47</f>
        <v>12124.9</v>
      </c>
      <c r="AL123" s="31">
        <f>'[20]Additions (Asset and Reserve)'!AC47</f>
        <v>12124.9</v>
      </c>
      <c r="AM123" s="31">
        <f>'[20]Additions (Asset and Reserve)'!AD47</f>
        <v>11947.49</v>
      </c>
      <c r="AN123" s="31">
        <f>'[20]Additions (Asset and Reserve)'!AE47</f>
        <v>11947.49</v>
      </c>
      <c r="AO123" s="31">
        <f>'[20]Additions (Asset and Reserve)'!AF47</f>
        <v>11947.49</v>
      </c>
      <c r="AP123" s="41">
        <f>IF('Net Plant'!I123&gt;0,'Gross Plant'!L123*$AH123/12,0)</f>
        <v>11950.4537535</v>
      </c>
      <c r="AQ123" s="41">
        <f>IF('Net Plant'!J123&gt;0,'Gross Plant'!M123*$AH123/12,0)</f>
        <v>11950.4537535</v>
      </c>
      <c r="AR123" s="41">
        <f>IF('Net Plant'!K123&gt;0,'Gross Plant'!N123*$AH123/12,0)</f>
        <v>11950.4537535</v>
      </c>
      <c r="AS123" s="41">
        <f>IF('Net Plant'!L123&gt;0,'Gross Plant'!O123*$AH123/12,0)</f>
        <v>11950.4537535</v>
      </c>
      <c r="AT123" s="41">
        <f>IF('Net Plant'!M123&gt;0,'Gross Plant'!P123*$AH123/12,0)</f>
        <v>11950.4537535</v>
      </c>
      <c r="AU123" s="41">
        <f>IF('Net Plant'!N123&gt;0,'Gross Plant'!Q123*$AH123/12,0)</f>
        <v>11950.4537535</v>
      </c>
      <c r="AV123" s="41">
        <f>IF('Net Plant'!O123&gt;0,'Gross Plant'!R123*$AH123/12,0)</f>
        <v>11950.4537535</v>
      </c>
      <c r="AW123" s="41">
        <f>IF('Net Plant'!P123&gt;0,'Gross Plant'!S123*$AH123/12,0)</f>
        <v>11950.4537535</v>
      </c>
      <c r="AX123" s="41">
        <f>IF('Net Plant'!Q123&gt;0,'Gross Plant'!T123*$AH123/12,0)</f>
        <v>11950.4537535</v>
      </c>
      <c r="AY123" s="41">
        <f>IF('Net Plant'!R123&gt;0,'Gross Plant'!U123*$AI123/12,0)</f>
        <v>11950.4537535</v>
      </c>
      <c r="AZ123" s="41">
        <f>IF('Net Plant'!S123&gt;0,'Gross Plant'!V123*$AI123/12,0)</f>
        <v>11950.4537535</v>
      </c>
      <c r="BA123" s="41">
        <f>IF('Net Plant'!T123&gt;0,'Gross Plant'!W123*$AI123/12,0)</f>
        <v>11950.4537535</v>
      </c>
      <c r="BB123" s="41">
        <f>IF('Net Plant'!U123&gt;0,'Gross Plant'!X123*$AI123/12,0)</f>
        <v>11950.4537535</v>
      </c>
      <c r="BC123" s="41">
        <f>IF('Net Plant'!V123&gt;0,'Gross Plant'!Y123*$AI123/12,0)</f>
        <v>11950.4537535</v>
      </c>
      <c r="BD123" s="41">
        <f>IF('Net Plant'!W123&gt;0,'Gross Plant'!Z123*$AI123/12,0)</f>
        <v>11950.4537535</v>
      </c>
      <c r="BE123" s="41">
        <f>IF('Net Plant'!X123&gt;0,'Gross Plant'!AA123*$AI123/12,0)</f>
        <v>11950.4537535</v>
      </c>
      <c r="BF123" s="41">
        <f>IF('Net Plant'!Y123&gt;0,'Gross Plant'!AB123*$AI123/12,0)</f>
        <v>11950.4537535</v>
      </c>
      <c r="BG123" s="41">
        <f>IF('Net Plant'!Z123&gt;0,'Gross Plant'!AC123*$AI123/12,0)</f>
        <v>11950.4537535</v>
      </c>
      <c r="BH123" s="41">
        <f>IF('Net Plant'!AA123&gt;0,'Gross Plant'!AD123*$AI123/12,0)</f>
        <v>11950.4537535</v>
      </c>
      <c r="BI123" s="41">
        <f>IF('Net Plant'!AB123&gt;0,'Gross Plant'!AE123*$AI123/12,0)</f>
        <v>11950.4537535</v>
      </c>
      <c r="BJ123" s="41">
        <f>IF('Net Plant'!AC123&gt;0,'Gross Plant'!AF123*$AI123/12,0)</f>
        <v>11950.4537535</v>
      </c>
      <c r="BK123" s="23">
        <f t="shared" si="267"/>
        <v>143405.44504200001</v>
      </c>
      <c r="BL123" s="41"/>
      <c r="BM123" s="31">
        <f>'[20]Retires (Asset and Reserve)'!X47</f>
        <v>0</v>
      </c>
      <c r="BN123" s="31">
        <f>'[20]Retires (Asset and Reserve)'!Y47</f>
        <v>0</v>
      </c>
      <c r="BO123" s="31">
        <f>'[20]Retires (Asset and Reserve)'!Z47</f>
        <v>0</v>
      </c>
      <c r="BP123" s="31">
        <f>'[20]Retires (Asset and Reserve)'!AA47</f>
        <v>-110305.79</v>
      </c>
      <c r="BQ123" s="31">
        <f>'[20]Retires (Asset and Reserve)'!AB47</f>
        <v>0</v>
      </c>
      <c r="BR123" s="31">
        <f>'[20]Retires (Asset and Reserve)'!AC47</f>
        <v>0</v>
      </c>
      <c r="BS123" s="31">
        <f>'Gross Plant'!BQ123</f>
        <v>0</v>
      </c>
      <c r="BT123" s="41">
        <f>'Gross Plant'!BR123</f>
        <v>0</v>
      </c>
      <c r="BU123" s="41">
        <f>'Gross Plant'!BS123</f>
        <v>0</v>
      </c>
      <c r="BV123" s="41">
        <f>'Gross Plant'!BT123</f>
        <v>0</v>
      </c>
      <c r="BW123" s="41">
        <f>'Gross Plant'!BU123</f>
        <v>0</v>
      </c>
      <c r="BX123" s="41">
        <f>'Gross Plant'!BV123</f>
        <v>0</v>
      </c>
      <c r="BY123" s="41">
        <f>'Gross Plant'!BW123</f>
        <v>0</v>
      </c>
      <c r="BZ123" s="41">
        <f>'Gross Plant'!BX123</f>
        <v>0</v>
      </c>
      <c r="CA123" s="41">
        <f>'Gross Plant'!BY123</f>
        <v>0</v>
      </c>
      <c r="CB123" s="41">
        <f>'Gross Plant'!BZ123</f>
        <v>0</v>
      </c>
      <c r="CC123" s="41">
        <f>'Gross Plant'!CA123</f>
        <v>0</v>
      </c>
      <c r="CD123" s="41">
        <f>'Gross Plant'!CB123</f>
        <v>0</v>
      </c>
      <c r="CE123" s="41">
        <f>'Gross Plant'!CC123</f>
        <v>0</v>
      </c>
      <c r="CF123" s="41">
        <f>'Gross Plant'!CD123</f>
        <v>0</v>
      </c>
      <c r="CG123" s="41">
        <f>'Gross Plant'!CE123</f>
        <v>0</v>
      </c>
      <c r="CH123" s="41">
        <f>'Gross Plant'!CF123</f>
        <v>0</v>
      </c>
      <c r="CI123" s="41">
        <f>'Gross Plant'!CG123</f>
        <v>0</v>
      </c>
      <c r="CJ123" s="41">
        <f>'Gross Plant'!CH123</f>
        <v>0</v>
      </c>
      <c r="CK123" s="41">
        <f>'Gross Plant'!CI123</f>
        <v>0</v>
      </c>
      <c r="CL123" s="41">
        <f>'Gross Plant'!CJ123</f>
        <v>0</v>
      </c>
      <c r="CM123" s="41">
        <f>'Gross Plant'!CK123</f>
        <v>0</v>
      </c>
      <c r="CN123" s="41"/>
      <c r="CO123" s="31">
        <f>'[20]Transfers (Asset and Reserve)'!Z47</f>
        <v>0</v>
      </c>
      <c r="CP123" s="31">
        <f>'[20]Transfers (Asset and Reserve)'!AA47</f>
        <v>0</v>
      </c>
      <c r="CQ123" s="31">
        <f>'[20]Transfers (Asset and Reserve)'!AB47</f>
        <v>0</v>
      </c>
      <c r="CR123" s="31">
        <f>'[20]Transfers (Asset and Reserve)'!AC47</f>
        <v>0</v>
      </c>
      <c r="CS123" s="31">
        <f>'[20]Transfers (Asset and Reserve)'!AD47</f>
        <v>0</v>
      </c>
      <c r="CT123" s="31">
        <f>'[20]Transfers (Asset and Reserve)'!AE47</f>
        <v>0</v>
      </c>
      <c r="CU123" s="31">
        <v>0</v>
      </c>
      <c r="CV123" s="31">
        <v>0</v>
      </c>
      <c r="CW123" s="31">
        <v>0</v>
      </c>
      <c r="CX123" s="31">
        <v>0</v>
      </c>
      <c r="CY123" s="31">
        <v>0</v>
      </c>
      <c r="CZ123" s="3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/>
      <c r="DQ123" s="31">
        <f>[20]COR!O47</f>
        <v>0</v>
      </c>
      <c r="DR123" s="31">
        <f>[20]COR!P47</f>
        <v>0</v>
      </c>
      <c r="DS123" s="31">
        <f>[20]COR!Q47</f>
        <v>0</v>
      </c>
      <c r="DT123" s="31">
        <f>[20]COR!R47</f>
        <v>0</v>
      </c>
      <c r="DU123" s="31">
        <f>[20]COR!S47</f>
        <v>0</v>
      </c>
      <c r="DV123" s="31">
        <f>[20]COR!T47</f>
        <v>0</v>
      </c>
      <c r="DW123" s="58">
        <f>SUM('Gross Plant'!$AH123:$AM123)/SUM('Gross Plant'!$AH$190:$AM$190)*DW$190</f>
        <v>0</v>
      </c>
      <c r="DX123" s="58">
        <f>SUM('Gross Plant'!$AH123:$AM123)/SUM('Gross Plant'!$AH$190:$AM$190)*DX$190</f>
        <v>0</v>
      </c>
      <c r="DY123" s="58">
        <f>SUM('Gross Plant'!$AH123:$AM123)/SUM('Gross Plant'!$AH$190:$AM$190)*DY$190</f>
        <v>0</v>
      </c>
      <c r="DZ123" s="58">
        <f>-SUM('Gross Plant'!$AH123:$AM123)/SUM('Gross Plant'!$AH$190:$AM$190)*'Capital Spending'!D$12*Reserve!$DW$1</f>
        <v>0</v>
      </c>
      <c r="EA123" s="58">
        <f>-SUM('Gross Plant'!$AH123:$AM123)/SUM('Gross Plant'!$AH$190:$AM$190)*'Capital Spending'!E$12*Reserve!$DW$1</f>
        <v>0</v>
      </c>
      <c r="EB123" s="58">
        <f>-SUM('Gross Plant'!$AH123:$AM123)/SUM('Gross Plant'!$AH$190:$AM$190)*'Capital Spending'!F$12*Reserve!$DW$1</f>
        <v>0</v>
      </c>
      <c r="EC123" s="58">
        <f>-SUM('Gross Plant'!$AH123:$AM123)/SUM('Gross Plant'!$AH$190:$AM$190)*'Capital Spending'!G$12*Reserve!$DW$1</f>
        <v>0</v>
      </c>
      <c r="ED123" s="58">
        <f>-SUM('Gross Plant'!$AH123:$AM123)/SUM('Gross Plant'!$AH$190:$AM$190)*'Capital Spending'!H$12*Reserve!$DW$1</f>
        <v>0</v>
      </c>
      <c r="EE123" s="58">
        <f>-SUM('Gross Plant'!$AH123:$AM123)/SUM('Gross Plant'!$AH$190:$AM$190)*'Capital Spending'!I$12*Reserve!$DW$1</f>
        <v>0</v>
      </c>
      <c r="EF123" s="58">
        <f>-SUM('Gross Plant'!$AH123:$AM123)/SUM('Gross Plant'!$AH$190:$AM$190)*'Capital Spending'!J$12*Reserve!$DW$1</f>
        <v>0</v>
      </c>
      <c r="EG123" s="58">
        <f>-SUM('Gross Plant'!$AH123:$AM123)/SUM('Gross Plant'!$AH$190:$AM$190)*'Capital Spending'!K$12*Reserve!$DW$1</f>
        <v>0</v>
      </c>
      <c r="EH123" s="58">
        <f>-SUM('Gross Plant'!$AH123:$AM123)/SUM('Gross Plant'!$AH$190:$AM$190)*'Capital Spending'!L$12*Reserve!$DW$1</f>
        <v>0</v>
      </c>
      <c r="EI123" s="58">
        <f>-SUM('Gross Plant'!$AH123:$AM123)/SUM('Gross Plant'!$AH$190:$AM$190)*'Capital Spending'!M$12*Reserve!$DW$1</f>
        <v>0</v>
      </c>
      <c r="EJ123" s="58">
        <f>-SUM('Gross Plant'!$AH123:$AM123)/SUM('Gross Plant'!$AH$190:$AM$190)*'Capital Spending'!N$12*Reserve!$DW$1</f>
        <v>0</v>
      </c>
      <c r="EK123" s="58">
        <f>-SUM('Gross Plant'!$AH123:$AM123)/SUM('Gross Plant'!$AH$190:$AM$190)*'Capital Spending'!O$12*Reserve!$DW$1</f>
        <v>0</v>
      </c>
      <c r="EL123" s="58">
        <f>-SUM('Gross Plant'!$AH123:$AM123)/SUM('Gross Plant'!$AH$190:$AM$190)*'Capital Spending'!P$12*Reserve!$DW$1</f>
        <v>0</v>
      </c>
      <c r="EM123" s="58">
        <f>-SUM('Gross Plant'!$AH123:$AM123)/SUM('Gross Plant'!$AH$190:$AM$190)*'Capital Spending'!Q$12*Reserve!$DW$1</f>
        <v>0</v>
      </c>
      <c r="EN123" s="58">
        <f>-SUM('Gross Plant'!$AH123:$AM123)/SUM('Gross Plant'!$AH$190:$AM$190)*'Capital Spending'!R$12*Reserve!$DW$1</f>
        <v>0</v>
      </c>
      <c r="EO123" s="58">
        <f>-SUM('Gross Plant'!$AH123:$AM123)/SUM('Gross Plant'!$AH$190:$AM$190)*'Capital Spending'!S$12*Reserve!$DW$1</f>
        <v>0</v>
      </c>
      <c r="EP123" s="58">
        <f>-SUM('Gross Plant'!$AH123:$AM123)/SUM('Gross Plant'!$AH$190:$AM$190)*'Capital Spending'!T$12*Reserve!$DW$1</f>
        <v>0</v>
      </c>
      <c r="EQ123" s="58">
        <f>-SUM('Gross Plant'!$AH123:$AM123)/SUM('Gross Plant'!$AH$190:$AM$190)*'Capital Spending'!U$12*Reserve!$DW$1</f>
        <v>0</v>
      </c>
    </row>
    <row r="124" spans="1:147">
      <c r="A124" s="49">
        <v>35201</v>
      </c>
      <c r="B124" t="s">
        <v>87</v>
      </c>
      <c r="C124" s="51">
        <f t="shared" si="237"/>
        <v>1361668.0316476533</v>
      </c>
      <c r="D124" s="51">
        <f t="shared" si="238"/>
        <v>1393755.5124424996</v>
      </c>
      <c r="E124" s="69">
        <f>'[20]Reserve End Balances'!N48</f>
        <v>1348833.02</v>
      </c>
      <c r="F124" s="41">
        <f t="shared" si="239"/>
        <v>1350972.19</v>
      </c>
      <c r="G124" s="41">
        <f t="shared" si="240"/>
        <v>1353111.3599999999</v>
      </c>
      <c r="H124" s="41">
        <f t="shared" si="241"/>
        <v>1355250.5299999998</v>
      </c>
      <c r="I124" s="41">
        <f t="shared" si="242"/>
        <v>1357389.6999999997</v>
      </c>
      <c r="J124" s="41">
        <f t="shared" si="243"/>
        <v>1359528.8699999996</v>
      </c>
      <c r="K124" s="41">
        <f t="shared" si="244"/>
        <v>1361668.0399999996</v>
      </c>
      <c r="L124" s="41">
        <f t="shared" si="245"/>
        <v>1363807.2048294996</v>
      </c>
      <c r="M124" s="41">
        <f t="shared" si="246"/>
        <v>1365946.3696589996</v>
      </c>
      <c r="N124" s="41">
        <f t="shared" si="247"/>
        <v>1368085.5344884996</v>
      </c>
      <c r="O124" s="41">
        <f t="shared" si="248"/>
        <v>1370224.6993179996</v>
      </c>
      <c r="P124" s="41">
        <f t="shared" si="249"/>
        <v>1372363.8641474997</v>
      </c>
      <c r="Q124" s="41">
        <f t="shared" si="250"/>
        <v>1374503.0289769997</v>
      </c>
      <c r="R124" s="41">
        <f t="shared" si="251"/>
        <v>1376642.1938064997</v>
      </c>
      <c r="S124" s="41">
        <f t="shared" si="252"/>
        <v>1378781.3586359997</v>
      </c>
      <c r="T124" s="41">
        <f t="shared" si="253"/>
        <v>1380920.5234654997</v>
      </c>
      <c r="U124" s="41">
        <f t="shared" si="254"/>
        <v>1383059.6882949998</v>
      </c>
      <c r="V124" s="41">
        <f t="shared" si="255"/>
        <v>1385198.8531244998</v>
      </c>
      <c r="W124" s="41">
        <f t="shared" si="256"/>
        <v>1387338.0179539998</v>
      </c>
      <c r="X124" s="41">
        <f t="shared" si="257"/>
        <v>1389477.1827834998</v>
      </c>
      <c r="Y124" s="41">
        <f t="shared" si="258"/>
        <v>1391616.3476129998</v>
      </c>
      <c r="Z124" s="41">
        <f t="shared" si="259"/>
        <v>1393755.5124424999</v>
      </c>
      <c r="AA124" s="41">
        <f t="shared" si="260"/>
        <v>1395894.6772719999</v>
      </c>
      <c r="AB124" s="41">
        <f t="shared" si="261"/>
        <v>1398033.8421014999</v>
      </c>
      <c r="AC124" s="41">
        <f t="shared" si="262"/>
        <v>1400173.0069309999</v>
      </c>
      <c r="AD124" s="41">
        <f t="shared" si="263"/>
        <v>1402312.1717604999</v>
      </c>
      <c r="AE124" s="41">
        <f t="shared" si="264"/>
        <v>1404451.33659</v>
      </c>
      <c r="AF124" s="41">
        <f t="shared" si="265"/>
        <v>1406590.5014195</v>
      </c>
      <c r="AG124" s="23">
        <f t="shared" si="266"/>
        <v>1393756</v>
      </c>
      <c r="AH124" s="80">
        <f>'[25]KY Depreciation Rates_03-2'!$G80</f>
        <v>1.5099999999999999E-2</v>
      </c>
      <c r="AI124" s="80">
        <f>'[25]KY Depreciation Rates_03-2'!$G80</f>
        <v>1.5099999999999999E-2</v>
      </c>
      <c r="AJ124" s="31">
        <f>'[20]Additions (Asset and Reserve)'!AA48</f>
        <v>2139.17</v>
      </c>
      <c r="AK124" s="31">
        <f>'[20]Additions (Asset and Reserve)'!AB48</f>
        <v>2139.17</v>
      </c>
      <c r="AL124" s="31">
        <f>'[20]Additions (Asset and Reserve)'!AC48</f>
        <v>2139.17</v>
      </c>
      <c r="AM124" s="31">
        <f>'[20]Additions (Asset and Reserve)'!AD48</f>
        <v>2139.17</v>
      </c>
      <c r="AN124" s="31">
        <f>'[20]Additions (Asset and Reserve)'!AE48</f>
        <v>2139.17</v>
      </c>
      <c r="AO124" s="31">
        <f>'[20]Additions (Asset and Reserve)'!AF48</f>
        <v>2139.17</v>
      </c>
      <c r="AP124" s="41">
        <f>IF('Net Plant'!I124&gt;0,'Gross Plant'!L124*$AH124/12,0)</f>
        <v>2139.1648295</v>
      </c>
      <c r="AQ124" s="41">
        <f>IF('Net Plant'!J124&gt;0,'Gross Plant'!M124*$AH124/12,0)</f>
        <v>2139.1648295</v>
      </c>
      <c r="AR124" s="41">
        <f>IF('Net Plant'!K124&gt;0,'Gross Plant'!N124*$AH124/12,0)</f>
        <v>2139.1648295</v>
      </c>
      <c r="AS124" s="41">
        <f>IF('Net Plant'!L124&gt;0,'Gross Plant'!O124*$AH124/12,0)</f>
        <v>2139.1648295</v>
      </c>
      <c r="AT124" s="41">
        <f>IF('Net Plant'!M124&gt;0,'Gross Plant'!P124*$AH124/12,0)</f>
        <v>2139.1648295</v>
      </c>
      <c r="AU124" s="41">
        <f>IF('Net Plant'!N124&gt;0,'Gross Plant'!Q124*$AH124/12,0)</f>
        <v>2139.1648295</v>
      </c>
      <c r="AV124" s="41">
        <f>IF('Net Plant'!O124&gt;0,'Gross Plant'!R124*$AH124/12,0)</f>
        <v>2139.1648295</v>
      </c>
      <c r="AW124" s="41">
        <f>IF('Net Plant'!P124&gt;0,'Gross Plant'!S124*$AH124/12,0)</f>
        <v>2139.1648295</v>
      </c>
      <c r="AX124" s="41">
        <f>IF('Net Plant'!Q124&gt;0,'Gross Plant'!T124*$AH124/12,0)</f>
        <v>2139.1648295</v>
      </c>
      <c r="AY124" s="41">
        <f>IF('Net Plant'!R124&gt;0,'Gross Plant'!U124*$AI124/12,0)</f>
        <v>2139.1648295</v>
      </c>
      <c r="AZ124" s="41">
        <f>IF('Net Plant'!S124&gt;0,'Gross Plant'!V124*$AI124/12,0)</f>
        <v>2139.1648295</v>
      </c>
      <c r="BA124" s="41">
        <f>IF('Net Plant'!T124&gt;0,'Gross Plant'!W124*$AI124/12,0)</f>
        <v>2139.1648295</v>
      </c>
      <c r="BB124" s="41">
        <f>IF('Net Plant'!U124&gt;0,'Gross Plant'!X124*$AI124/12,0)</f>
        <v>2139.1648295</v>
      </c>
      <c r="BC124" s="41">
        <f>IF('Net Plant'!V124&gt;0,'Gross Plant'!Y124*$AI124/12,0)</f>
        <v>2139.1648295</v>
      </c>
      <c r="BD124" s="41">
        <f>IF('Net Plant'!W124&gt;0,'Gross Plant'!Z124*$AI124/12,0)</f>
        <v>2139.1648295</v>
      </c>
      <c r="BE124" s="41">
        <f>IF('Net Plant'!X124&gt;0,'Gross Plant'!AA124*$AI124/12,0)</f>
        <v>2139.1648295</v>
      </c>
      <c r="BF124" s="41">
        <f>IF('Net Plant'!Y124&gt;0,'Gross Plant'!AB124*$AI124/12,0)</f>
        <v>2139.1648295</v>
      </c>
      <c r="BG124" s="41">
        <f>IF('Net Plant'!Z124&gt;0,'Gross Plant'!AC124*$AI124/12,0)</f>
        <v>2139.1648295</v>
      </c>
      <c r="BH124" s="41">
        <f>IF('Net Plant'!AA124&gt;0,'Gross Plant'!AD124*$AI124/12,0)</f>
        <v>2139.1648295</v>
      </c>
      <c r="BI124" s="41">
        <f>IF('Net Plant'!AB124&gt;0,'Gross Plant'!AE124*$AI124/12,0)</f>
        <v>2139.1648295</v>
      </c>
      <c r="BJ124" s="41">
        <f>IF('Net Plant'!AC124&gt;0,'Gross Plant'!AF124*$AI124/12,0)</f>
        <v>2139.1648295</v>
      </c>
      <c r="BK124" s="23">
        <f t="shared" si="267"/>
        <v>25669.977954000005</v>
      </c>
      <c r="BL124" s="41"/>
      <c r="BM124" s="31">
        <f>'[20]Retires (Asset and Reserve)'!X48</f>
        <v>0</v>
      </c>
      <c r="BN124" s="31">
        <f>'[20]Retires (Asset and Reserve)'!Y48</f>
        <v>0</v>
      </c>
      <c r="BO124" s="31">
        <f>'[20]Retires (Asset and Reserve)'!Z48</f>
        <v>0</v>
      </c>
      <c r="BP124" s="31">
        <f>'[20]Retires (Asset and Reserve)'!AA48</f>
        <v>0</v>
      </c>
      <c r="BQ124" s="31">
        <f>'[20]Retires (Asset and Reserve)'!AB48</f>
        <v>0</v>
      </c>
      <c r="BR124" s="31">
        <f>'[20]Retires (Asset and Reserve)'!AC48</f>
        <v>0</v>
      </c>
      <c r="BS124" s="31">
        <f>'Gross Plant'!BQ124</f>
        <v>0</v>
      </c>
      <c r="BT124" s="41">
        <f>'Gross Plant'!BR124</f>
        <v>0</v>
      </c>
      <c r="BU124" s="41">
        <f>'Gross Plant'!BS124</f>
        <v>0</v>
      </c>
      <c r="BV124" s="41">
        <f>'Gross Plant'!BT124</f>
        <v>0</v>
      </c>
      <c r="BW124" s="41">
        <f>'Gross Plant'!BU124</f>
        <v>0</v>
      </c>
      <c r="BX124" s="41">
        <f>'Gross Plant'!BV124</f>
        <v>0</v>
      </c>
      <c r="BY124" s="41">
        <f>'Gross Plant'!BW124</f>
        <v>0</v>
      </c>
      <c r="BZ124" s="41">
        <f>'Gross Plant'!BX124</f>
        <v>0</v>
      </c>
      <c r="CA124" s="41">
        <f>'Gross Plant'!BY124</f>
        <v>0</v>
      </c>
      <c r="CB124" s="41">
        <f>'Gross Plant'!BZ124</f>
        <v>0</v>
      </c>
      <c r="CC124" s="41">
        <f>'Gross Plant'!CA124</f>
        <v>0</v>
      </c>
      <c r="CD124" s="41">
        <f>'Gross Plant'!CB124</f>
        <v>0</v>
      </c>
      <c r="CE124" s="41">
        <f>'Gross Plant'!CC124</f>
        <v>0</v>
      </c>
      <c r="CF124" s="41">
        <f>'Gross Plant'!CD124</f>
        <v>0</v>
      </c>
      <c r="CG124" s="41">
        <f>'Gross Plant'!CE124</f>
        <v>0</v>
      </c>
      <c r="CH124" s="41">
        <f>'Gross Plant'!CF124</f>
        <v>0</v>
      </c>
      <c r="CI124" s="41">
        <f>'Gross Plant'!CG124</f>
        <v>0</v>
      </c>
      <c r="CJ124" s="41">
        <f>'Gross Plant'!CH124</f>
        <v>0</v>
      </c>
      <c r="CK124" s="41">
        <f>'Gross Plant'!CI124</f>
        <v>0</v>
      </c>
      <c r="CL124" s="41">
        <f>'Gross Plant'!CJ124</f>
        <v>0</v>
      </c>
      <c r="CM124" s="41">
        <f>'Gross Plant'!CK124</f>
        <v>0</v>
      </c>
      <c r="CN124" s="41"/>
      <c r="CO124" s="31">
        <f>'[20]Transfers (Asset and Reserve)'!Z48</f>
        <v>0</v>
      </c>
      <c r="CP124" s="31">
        <f>'[20]Transfers (Asset and Reserve)'!AA48</f>
        <v>0</v>
      </c>
      <c r="CQ124" s="31">
        <f>'[20]Transfers (Asset and Reserve)'!AB48</f>
        <v>0</v>
      </c>
      <c r="CR124" s="31">
        <f>'[20]Transfers (Asset and Reserve)'!AC48</f>
        <v>0</v>
      </c>
      <c r="CS124" s="31">
        <f>'[20]Transfers (Asset and Reserve)'!AD48</f>
        <v>0</v>
      </c>
      <c r="CT124" s="31">
        <f>'[20]Transfers (Asset and Reserve)'!AE48</f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/>
      <c r="DQ124" s="31">
        <f>[20]COR!O48</f>
        <v>0</v>
      </c>
      <c r="DR124" s="31">
        <f>[20]COR!P48</f>
        <v>0</v>
      </c>
      <c r="DS124" s="31">
        <f>[20]COR!Q48</f>
        <v>0</v>
      </c>
      <c r="DT124" s="31">
        <f>[20]COR!R48</f>
        <v>0</v>
      </c>
      <c r="DU124" s="31">
        <f>[20]COR!S48</f>
        <v>0</v>
      </c>
      <c r="DV124" s="31">
        <f>[20]COR!T48</f>
        <v>0</v>
      </c>
      <c r="DW124" s="58">
        <f>SUM('Gross Plant'!$AH124:$AM124)/SUM('Gross Plant'!$AH$190:$AM$190)*DW$190</f>
        <v>0</v>
      </c>
      <c r="DX124" s="58">
        <f>SUM('Gross Plant'!$AH124:$AM124)/SUM('Gross Plant'!$AH$190:$AM$190)*DX$190</f>
        <v>0</v>
      </c>
      <c r="DY124" s="58">
        <f>SUM('Gross Plant'!$AH124:$AM124)/SUM('Gross Plant'!$AH$190:$AM$190)*DY$190</f>
        <v>0</v>
      </c>
      <c r="DZ124" s="58">
        <f>-SUM('Gross Plant'!$AH124:$AM124)/SUM('Gross Plant'!$AH$190:$AM$190)*'Capital Spending'!D$12*Reserve!$DW$1</f>
        <v>0</v>
      </c>
      <c r="EA124" s="58">
        <f>-SUM('Gross Plant'!$AH124:$AM124)/SUM('Gross Plant'!$AH$190:$AM$190)*'Capital Spending'!E$12*Reserve!$DW$1</f>
        <v>0</v>
      </c>
      <c r="EB124" s="58">
        <f>-SUM('Gross Plant'!$AH124:$AM124)/SUM('Gross Plant'!$AH$190:$AM$190)*'Capital Spending'!F$12*Reserve!$DW$1</f>
        <v>0</v>
      </c>
      <c r="EC124" s="58">
        <f>-SUM('Gross Plant'!$AH124:$AM124)/SUM('Gross Plant'!$AH$190:$AM$190)*'Capital Spending'!G$12*Reserve!$DW$1</f>
        <v>0</v>
      </c>
      <c r="ED124" s="58">
        <f>-SUM('Gross Plant'!$AH124:$AM124)/SUM('Gross Plant'!$AH$190:$AM$190)*'Capital Spending'!H$12*Reserve!$DW$1</f>
        <v>0</v>
      </c>
      <c r="EE124" s="58">
        <f>-SUM('Gross Plant'!$AH124:$AM124)/SUM('Gross Plant'!$AH$190:$AM$190)*'Capital Spending'!I$12*Reserve!$DW$1</f>
        <v>0</v>
      </c>
      <c r="EF124" s="58">
        <f>-SUM('Gross Plant'!$AH124:$AM124)/SUM('Gross Plant'!$AH$190:$AM$190)*'Capital Spending'!J$12*Reserve!$DW$1</f>
        <v>0</v>
      </c>
      <c r="EG124" s="58">
        <f>-SUM('Gross Plant'!$AH124:$AM124)/SUM('Gross Plant'!$AH$190:$AM$190)*'Capital Spending'!K$12*Reserve!$DW$1</f>
        <v>0</v>
      </c>
      <c r="EH124" s="58">
        <f>-SUM('Gross Plant'!$AH124:$AM124)/SUM('Gross Plant'!$AH$190:$AM$190)*'Capital Spending'!L$12*Reserve!$DW$1</f>
        <v>0</v>
      </c>
      <c r="EI124" s="58">
        <f>-SUM('Gross Plant'!$AH124:$AM124)/SUM('Gross Plant'!$AH$190:$AM$190)*'Capital Spending'!M$12*Reserve!$DW$1</f>
        <v>0</v>
      </c>
      <c r="EJ124" s="58">
        <f>-SUM('Gross Plant'!$AH124:$AM124)/SUM('Gross Plant'!$AH$190:$AM$190)*'Capital Spending'!N$12*Reserve!$DW$1</f>
        <v>0</v>
      </c>
      <c r="EK124" s="58">
        <f>-SUM('Gross Plant'!$AH124:$AM124)/SUM('Gross Plant'!$AH$190:$AM$190)*'Capital Spending'!O$12*Reserve!$DW$1</f>
        <v>0</v>
      </c>
      <c r="EL124" s="58">
        <f>-SUM('Gross Plant'!$AH124:$AM124)/SUM('Gross Plant'!$AH$190:$AM$190)*'Capital Spending'!P$12*Reserve!$DW$1</f>
        <v>0</v>
      </c>
      <c r="EM124" s="58">
        <f>-SUM('Gross Plant'!$AH124:$AM124)/SUM('Gross Plant'!$AH$190:$AM$190)*'Capital Spending'!Q$12*Reserve!$DW$1</f>
        <v>0</v>
      </c>
      <c r="EN124" s="58">
        <f>-SUM('Gross Plant'!$AH124:$AM124)/SUM('Gross Plant'!$AH$190:$AM$190)*'Capital Spending'!R$12*Reserve!$DW$1</f>
        <v>0</v>
      </c>
      <c r="EO124" s="58">
        <f>-SUM('Gross Plant'!$AH124:$AM124)/SUM('Gross Plant'!$AH$190:$AM$190)*'Capital Spending'!S$12*Reserve!$DW$1</f>
        <v>0</v>
      </c>
      <c r="EP124" s="58">
        <f>-SUM('Gross Plant'!$AH124:$AM124)/SUM('Gross Plant'!$AH$190:$AM$190)*'Capital Spending'!T$12*Reserve!$DW$1</f>
        <v>0</v>
      </c>
      <c r="EQ124" s="58">
        <f>-SUM('Gross Plant'!$AH124:$AM124)/SUM('Gross Plant'!$AH$190:$AM$190)*'Capital Spending'!U$12*Reserve!$DW$1</f>
        <v>0</v>
      </c>
    </row>
    <row r="125" spans="1:147">
      <c r="A125" s="49">
        <v>35202</v>
      </c>
      <c r="B125" t="s">
        <v>88</v>
      </c>
      <c r="C125" s="51">
        <f t="shared" si="237"/>
        <v>457625.5661538461</v>
      </c>
      <c r="D125" s="51">
        <f t="shared" si="238"/>
        <v>458146.13999999996</v>
      </c>
      <c r="E125" s="69">
        <f>'[20]Reserve End Balances'!N49</f>
        <v>456212.58</v>
      </c>
      <c r="F125" s="41">
        <f t="shared" si="239"/>
        <v>456534.84</v>
      </c>
      <c r="G125" s="41">
        <f t="shared" si="240"/>
        <v>456857.10000000003</v>
      </c>
      <c r="H125" s="41">
        <f t="shared" si="241"/>
        <v>457179.36000000004</v>
      </c>
      <c r="I125" s="41">
        <f t="shared" si="242"/>
        <v>457501.62000000005</v>
      </c>
      <c r="J125" s="41">
        <f t="shared" si="243"/>
        <v>457823.88000000006</v>
      </c>
      <c r="K125" s="41">
        <f t="shared" si="244"/>
        <v>458146.14000000007</v>
      </c>
      <c r="L125" s="41">
        <f t="shared" si="245"/>
        <v>458146.14000000007</v>
      </c>
      <c r="M125" s="41">
        <f t="shared" si="246"/>
        <v>458146.14000000007</v>
      </c>
      <c r="N125" s="41">
        <f t="shared" si="247"/>
        <v>458146.14000000007</v>
      </c>
      <c r="O125" s="41">
        <f t="shared" si="248"/>
        <v>458146.14000000007</v>
      </c>
      <c r="P125" s="41">
        <f t="shared" si="249"/>
        <v>458146.14000000007</v>
      </c>
      <c r="Q125" s="41">
        <f t="shared" si="250"/>
        <v>458146.14000000007</v>
      </c>
      <c r="R125" s="41">
        <f t="shared" si="251"/>
        <v>458146.14000000007</v>
      </c>
      <c r="S125" s="41">
        <f t="shared" si="252"/>
        <v>458146.14000000007</v>
      </c>
      <c r="T125" s="41">
        <f t="shared" si="253"/>
        <v>458146.14000000007</v>
      </c>
      <c r="U125" s="41">
        <f t="shared" si="254"/>
        <v>458146.14000000007</v>
      </c>
      <c r="V125" s="41">
        <f t="shared" si="255"/>
        <v>458146.14000000007</v>
      </c>
      <c r="W125" s="41">
        <f t="shared" si="256"/>
        <v>458146.14000000007</v>
      </c>
      <c r="X125" s="41">
        <f t="shared" si="257"/>
        <v>458146.14000000007</v>
      </c>
      <c r="Y125" s="41">
        <f t="shared" si="258"/>
        <v>458146.14000000007</v>
      </c>
      <c r="Z125" s="41">
        <f t="shared" si="259"/>
        <v>458146.14000000007</v>
      </c>
      <c r="AA125" s="41">
        <f t="shared" si="260"/>
        <v>458146.14000000007</v>
      </c>
      <c r="AB125" s="41">
        <f t="shared" si="261"/>
        <v>458146.14000000007</v>
      </c>
      <c r="AC125" s="41">
        <f t="shared" si="262"/>
        <v>458146.14000000007</v>
      </c>
      <c r="AD125" s="41">
        <f t="shared" si="263"/>
        <v>458146.14000000007</v>
      </c>
      <c r="AE125" s="41">
        <f t="shared" si="264"/>
        <v>458146.14000000007</v>
      </c>
      <c r="AF125" s="41">
        <f t="shared" si="265"/>
        <v>458146.14000000007</v>
      </c>
      <c r="AG125" s="23">
        <f t="shared" si="266"/>
        <v>458146</v>
      </c>
      <c r="AH125" s="80">
        <f>'[25]KY Depreciation Rates_03-2'!$G81</f>
        <v>9.2999999999999992E-3</v>
      </c>
      <c r="AI125" s="80">
        <f>'[25]KY Depreciation Rates_03-2'!$G81</f>
        <v>9.2999999999999992E-3</v>
      </c>
      <c r="AJ125" s="31">
        <f>'[20]Additions (Asset and Reserve)'!AA49</f>
        <v>322.26</v>
      </c>
      <c r="AK125" s="31">
        <f>'[20]Additions (Asset and Reserve)'!AB49</f>
        <v>322.26</v>
      </c>
      <c r="AL125" s="31">
        <f>'[20]Additions (Asset and Reserve)'!AC49</f>
        <v>322.26</v>
      </c>
      <c r="AM125" s="31">
        <f>'[20]Additions (Asset and Reserve)'!AD49</f>
        <v>322.26</v>
      </c>
      <c r="AN125" s="31">
        <f>'[20]Additions (Asset and Reserve)'!AE49</f>
        <v>322.26</v>
      </c>
      <c r="AO125" s="31">
        <f>'[20]Additions (Asset and Reserve)'!AF49</f>
        <v>322.26</v>
      </c>
      <c r="AP125" s="41">
        <f>IF('Net Plant'!I125&gt;0,'Gross Plant'!L125*$AH125/12,0)</f>
        <v>0</v>
      </c>
      <c r="AQ125" s="41">
        <f>IF('Net Plant'!J125&gt;0,'Gross Plant'!M125*$AH125/12,0)</f>
        <v>0</v>
      </c>
      <c r="AR125" s="41">
        <f>IF('Net Plant'!K125&gt;0,'Gross Plant'!N125*$AH125/12,0)</f>
        <v>0</v>
      </c>
      <c r="AS125" s="41">
        <f>IF('Net Plant'!L125&gt;0,'Gross Plant'!O125*$AH125/12,0)</f>
        <v>0</v>
      </c>
      <c r="AT125" s="41">
        <f>IF('Net Plant'!M125&gt;0,'Gross Plant'!P125*$AH125/12,0)</f>
        <v>0</v>
      </c>
      <c r="AU125" s="41">
        <f>IF('Net Plant'!N125&gt;0,'Gross Plant'!Q125*$AH125/12,0)</f>
        <v>0</v>
      </c>
      <c r="AV125" s="41">
        <f>IF('Net Plant'!O125&gt;0,'Gross Plant'!R125*$AH125/12,0)</f>
        <v>0</v>
      </c>
      <c r="AW125" s="41">
        <f>IF('Net Plant'!P125&gt;0,'Gross Plant'!S125*$AH125/12,0)</f>
        <v>0</v>
      </c>
      <c r="AX125" s="41">
        <f>IF('Net Plant'!Q125&gt;0,'Gross Plant'!T125*$AH125/12,0)</f>
        <v>0</v>
      </c>
      <c r="AY125" s="41">
        <f>IF('Net Plant'!R125&gt;0,'Gross Plant'!U125*$AI125/12,0)</f>
        <v>0</v>
      </c>
      <c r="AZ125" s="41">
        <f>IF('Net Plant'!S125&gt;0,'Gross Plant'!V125*$AI125/12,0)</f>
        <v>0</v>
      </c>
      <c r="BA125" s="41">
        <f>IF('Net Plant'!T125&gt;0,'Gross Plant'!W125*$AI125/12,0)</f>
        <v>0</v>
      </c>
      <c r="BB125" s="41">
        <f>IF('Net Plant'!U125&gt;0,'Gross Plant'!X125*$AI125/12,0)</f>
        <v>0</v>
      </c>
      <c r="BC125" s="41">
        <f>IF('Net Plant'!V125&gt;0,'Gross Plant'!Y125*$AI125/12,0)</f>
        <v>0</v>
      </c>
      <c r="BD125" s="41">
        <f>IF('Net Plant'!W125&gt;0,'Gross Plant'!Z125*$AI125/12,0)</f>
        <v>0</v>
      </c>
      <c r="BE125" s="41">
        <f>IF('Net Plant'!X125&gt;0,'Gross Plant'!AA125*$AI125/12,0)</f>
        <v>0</v>
      </c>
      <c r="BF125" s="41">
        <f>IF('Net Plant'!Y125&gt;0,'Gross Plant'!AB125*$AI125/12,0)</f>
        <v>0</v>
      </c>
      <c r="BG125" s="41">
        <f>IF('Net Plant'!Z125&gt;0,'Gross Plant'!AC125*$AI125/12,0)</f>
        <v>0</v>
      </c>
      <c r="BH125" s="41">
        <f>IF('Net Plant'!AA125&gt;0,'Gross Plant'!AD125*$AI125/12,0)</f>
        <v>0</v>
      </c>
      <c r="BI125" s="41">
        <f>IF('Net Plant'!AB125&gt;0,'Gross Plant'!AE125*$AI125/12,0)</f>
        <v>0</v>
      </c>
      <c r="BJ125" s="41">
        <f>IF('Net Plant'!AC125&gt;0,'Gross Plant'!AF125*$AI125/12,0)</f>
        <v>0</v>
      </c>
      <c r="BK125" s="23">
        <f t="shared" si="267"/>
        <v>0</v>
      </c>
      <c r="BL125" s="41"/>
      <c r="BM125" s="31">
        <f>'[20]Retires (Asset and Reserve)'!X49</f>
        <v>0</v>
      </c>
      <c r="BN125" s="31">
        <f>'[20]Retires (Asset and Reserve)'!Y49</f>
        <v>0</v>
      </c>
      <c r="BO125" s="31">
        <f>'[20]Retires (Asset and Reserve)'!Z49</f>
        <v>0</v>
      </c>
      <c r="BP125" s="31">
        <f>'[20]Retires (Asset and Reserve)'!AA49</f>
        <v>0</v>
      </c>
      <c r="BQ125" s="31">
        <f>'[20]Retires (Asset and Reserve)'!AB49</f>
        <v>0</v>
      </c>
      <c r="BR125" s="31">
        <f>'[20]Retires (Asset and Reserve)'!AC49</f>
        <v>0</v>
      </c>
      <c r="BS125" s="31">
        <f>'Gross Plant'!BQ125</f>
        <v>0</v>
      </c>
      <c r="BT125" s="41">
        <f>'Gross Plant'!BR125</f>
        <v>0</v>
      </c>
      <c r="BU125" s="41">
        <f>'Gross Plant'!BS125</f>
        <v>0</v>
      </c>
      <c r="BV125" s="41">
        <f>'Gross Plant'!BT125</f>
        <v>0</v>
      </c>
      <c r="BW125" s="41">
        <f>'Gross Plant'!BU125</f>
        <v>0</v>
      </c>
      <c r="BX125" s="41">
        <f>'Gross Plant'!BV125</f>
        <v>0</v>
      </c>
      <c r="BY125" s="41">
        <f>'Gross Plant'!BW125</f>
        <v>0</v>
      </c>
      <c r="BZ125" s="41">
        <f>'Gross Plant'!BX125</f>
        <v>0</v>
      </c>
      <c r="CA125" s="41">
        <f>'Gross Plant'!BY125</f>
        <v>0</v>
      </c>
      <c r="CB125" s="41">
        <f>'Gross Plant'!BZ125</f>
        <v>0</v>
      </c>
      <c r="CC125" s="41">
        <f>'Gross Plant'!CA125</f>
        <v>0</v>
      </c>
      <c r="CD125" s="41">
        <f>'Gross Plant'!CB125</f>
        <v>0</v>
      </c>
      <c r="CE125" s="41">
        <f>'Gross Plant'!CC125</f>
        <v>0</v>
      </c>
      <c r="CF125" s="41">
        <f>'Gross Plant'!CD125</f>
        <v>0</v>
      </c>
      <c r="CG125" s="41">
        <f>'Gross Plant'!CE125</f>
        <v>0</v>
      </c>
      <c r="CH125" s="41">
        <f>'Gross Plant'!CF125</f>
        <v>0</v>
      </c>
      <c r="CI125" s="41">
        <f>'Gross Plant'!CG125</f>
        <v>0</v>
      </c>
      <c r="CJ125" s="41">
        <f>'Gross Plant'!CH125</f>
        <v>0</v>
      </c>
      <c r="CK125" s="41">
        <f>'Gross Plant'!CI125</f>
        <v>0</v>
      </c>
      <c r="CL125" s="41">
        <f>'Gross Plant'!CJ125</f>
        <v>0</v>
      </c>
      <c r="CM125" s="41">
        <f>'Gross Plant'!CK125</f>
        <v>0</v>
      </c>
      <c r="CN125" s="41"/>
      <c r="CO125" s="31">
        <f>'[20]Transfers (Asset and Reserve)'!Z49</f>
        <v>0</v>
      </c>
      <c r="CP125" s="31">
        <f>'[20]Transfers (Asset and Reserve)'!AA49</f>
        <v>0</v>
      </c>
      <c r="CQ125" s="31">
        <f>'[20]Transfers (Asset and Reserve)'!AB49</f>
        <v>0</v>
      </c>
      <c r="CR125" s="31">
        <f>'[20]Transfers (Asset and Reserve)'!AC49</f>
        <v>0</v>
      </c>
      <c r="CS125" s="31">
        <f>'[20]Transfers (Asset and Reserve)'!AD49</f>
        <v>0</v>
      </c>
      <c r="CT125" s="31">
        <f>'[20]Transfers (Asset and Reserve)'!AE49</f>
        <v>0</v>
      </c>
      <c r="CU125" s="31">
        <v>0</v>
      </c>
      <c r="CV125" s="31">
        <v>0</v>
      </c>
      <c r="CW125" s="31">
        <v>0</v>
      </c>
      <c r="CX125" s="31">
        <v>0</v>
      </c>
      <c r="CY125" s="31">
        <v>0</v>
      </c>
      <c r="CZ125" s="3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/>
      <c r="DQ125" s="31">
        <f>[20]COR!O49</f>
        <v>0</v>
      </c>
      <c r="DR125" s="31">
        <f>[20]COR!P49</f>
        <v>0</v>
      </c>
      <c r="DS125" s="31">
        <f>[20]COR!Q49</f>
        <v>0</v>
      </c>
      <c r="DT125" s="31">
        <f>[20]COR!R49</f>
        <v>0</v>
      </c>
      <c r="DU125" s="31">
        <f>[20]COR!S49</f>
        <v>0</v>
      </c>
      <c r="DV125" s="31">
        <f>[20]COR!T49</f>
        <v>0</v>
      </c>
      <c r="DW125" s="58">
        <f>SUM('Gross Plant'!$AH125:$AM125)/SUM('Gross Plant'!$AH$190:$AM$190)*DW$190</f>
        <v>0</v>
      </c>
      <c r="DX125" s="58">
        <f>SUM('Gross Plant'!$AH125:$AM125)/SUM('Gross Plant'!$AH$190:$AM$190)*DX$190</f>
        <v>0</v>
      </c>
      <c r="DY125" s="58">
        <f>SUM('Gross Plant'!$AH125:$AM125)/SUM('Gross Plant'!$AH$190:$AM$190)*DY$190</f>
        <v>0</v>
      </c>
      <c r="DZ125" s="58">
        <f>-SUM('Gross Plant'!$AH125:$AM125)/SUM('Gross Plant'!$AH$190:$AM$190)*'Capital Spending'!D$12*Reserve!$DW$1</f>
        <v>0</v>
      </c>
      <c r="EA125" s="58">
        <f>-SUM('Gross Plant'!$AH125:$AM125)/SUM('Gross Plant'!$AH$190:$AM$190)*'Capital Spending'!E$12*Reserve!$DW$1</f>
        <v>0</v>
      </c>
      <c r="EB125" s="58">
        <f>-SUM('Gross Plant'!$AH125:$AM125)/SUM('Gross Plant'!$AH$190:$AM$190)*'Capital Spending'!F$12*Reserve!$DW$1</f>
        <v>0</v>
      </c>
      <c r="EC125" s="58">
        <f>-SUM('Gross Plant'!$AH125:$AM125)/SUM('Gross Plant'!$AH$190:$AM$190)*'Capital Spending'!G$12*Reserve!$DW$1</f>
        <v>0</v>
      </c>
      <c r="ED125" s="58">
        <f>-SUM('Gross Plant'!$AH125:$AM125)/SUM('Gross Plant'!$AH$190:$AM$190)*'Capital Spending'!H$12*Reserve!$DW$1</f>
        <v>0</v>
      </c>
      <c r="EE125" s="58">
        <f>-SUM('Gross Plant'!$AH125:$AM125)/SUM('Gross Plant'!$AH$190:$AM$190)*'Capital Spending'!I$12*Reserve!$DW$1</f>
        <v>0</v>
      </c>
      <c r="EF125" s="58">
        <f>-SUM('Gross Plant'!$AH125:$AM125)/SUM('Gross Plant'!$AH$190:$AM$190)*'Capital Spending'!J$12*Reserve!$DW$1</f>
        <v>0</v>
      </c>
      <c r="EG125" s="58">
        <f>-SUM('Gross Plant'!$AH125:$AM125)/SUM('Gross Plant'!$AH$190:$AM$190)*'Capital Spending'!K$12*Reserve!$DW$1</f>
        <v>0</v>
      </c>
      <c r="EH125" s="58">
        <f>-SUM('Gross Plant'!$AH125:$AM125)/SUM('Gross Plant'!$AH$190:$AM$190)*'Capital Spending'!L$12*Reserve!$DW$1</f>
        <v>0</v>
      </c>
      <c r="EI125" s="58">
        <f>-SUM('Gross Plant'!$AH125:$AM125)/SUM('Gross Plant'!$AH$190:$AM$190)*'Capital Spending'!M$12*Reserve!$DW$1</f>
        <v>0</v>
      </c>
      <c r="EJ125" s="58">
        <f>-SUM('Gross Plant'!$AH125:$AM125)/SUM('Gross Plant'!$AH$190:$AM$190)*'Capital Spending'!N$12*Reserve!$DW$1</f>
        <v>0</v>
      </c>
      <c r="EK125" s="58">
        <f>-SUM('Gross Plant'!$AH125:$AM125)/SUM('Gross Plant'!$AH$190:$AM$190)*'Capital Spending'!O$12*Reserve!$DW$1</f>
        <v>0</v>
      </c>
      <c r="EL125" s="58">
        <f>-SUM('Gross Plant'!$AH125:$AM125)/SUM('Gross Plant'!$AH$190:$AM$190)*'Capital Spending'!P$12*Reserve!$DW$1</f>
        <v>0</v>
      </c>
      <c r="EM125" s="58">
        <f>-SUM('Gross Plant'!$AH125:$AM125)/SUM('Gross Plant'!$AH$190:$AM$190)*'Capital Spending'!Q$12*Reserve!$DW$1</f>
        <v>0</v>
      </c>
      <c r="EN125" s="58">
        <f>-SUM('Gross Plant'!$AH125:$AM125)/SUM('Gross Plant'!$AH$190:$AM$190)*'Capital Spending'!R$12*Reserve!$DW$1</f>
        <v>0</v>
      </c>
      <c r="EO125" s="58">
        <f>-SUM('Gross Plant'!$AH125:$AM125)/SUM('Gross Plant'!$AH$190:$AM$190)*'Capital Spending'!S$12*Reserve!$DW$1</f>
        <v>0</v>
      </c>
      <c r="EP125" s="58">
        <f>-SUM('Gross Plant'!$AH125:$AM125)/SUM('Gross Plant'!$AH$190:$AM$190)*'Capital Spending'!T$12*Reserve!$DW$1</f>
        <v>0</v>
      </c>
      <c r="EQ125" s="58">
        <f>-SUM('Gross Plant'!$AH125:$AM125)/SUM('Gross Plant'!$AH$190:$AM$190)*'Capital Spending'!U$12*Reserve!$DW$1</f>
        <v>0</v>
      </c>
    </row>
    <row r="126" spans="1:147">
      <c r="A126" s="49">
        <v>35203</v>
      </c>
      <c r="B126" t="s">
        <v>89</v>
      </c>
      <c r="C126" s="51">
        <f t="shared" si="237"/>
        <v>693512.27909538476</v>
      </c>
      <c r="D126" s="51">
        <f t="shared" si="238"/>
        <v>731646.02160000068</v>
      </c>
      <c r="E126" s="69">
        <f>'[20]Reserve End Balances'!N50</f>
        <v>678258.78</v>
      </c>
      <c r="F126" s="41">
        <f t="shared" si="239"/>
        <v>680801.03</v>
      </c>
      <c r="G126" s="41">
        <f t="shared" si="240"/>
        <v>683343.28</v>
      </c>
      <c r="H126" s="41">
        <f t="shared" si="241"/>
        <v>685885.53</v>
      </c>
      <c r="I126" s="41">
        <f t="shared" si="242"/>
        <v>688427.78</v>
      </c>
      <c r="J126" s="41">
        <f t="shared" si="243"/>
        <v>690970.03</v>
      </c>
      <c r="K126" s="41">
        <f t="shared" si="244"/>
        <v>693512.28</v>
      </c>
      <c r="L126" s="41">
        <f t="shared" si="245"/>
        <v>696054.52944000007</v>
      </c>
      <c r="M126" s="41">
        <f t="shared" si="246"/>
        <v>698596.77888000011</v>
      </c>
      <c r="N126" s="41">
        <f t="shared" si="247"/>
        <v>701139.02832000016</v>
      </c>
      <c r="O126" s="41">
        <f t="shared" si="248"/>
        <v>703681.2777600002</v>
      </c>
      <c r="P126" s="41">
        <f t="shared" si="249"/>
        <v>706223.52720000024</v>
      </c>
      <c r="Q126" s="41">
        <f t="shared" si="250"/>
        <v>708765.77664000029</v>
      </c>
      <c r="R126" s="41">
        <f t="shared" si="251"/>
        <v>711308.02608000033</v>
      </c>
      <c r="S126" s="41">
        <f t="shared" si="252"/>
        <v>713850.27552000037</v>
      </c>
      <c r="T126" s="41">
        <f t="shared" si="253"/>
        <v>716392.52496000042</v>
      </c>
      <c r="U126" s="41">
        <f t="shared" si="254"/>
        <v>718934.77440000046</v>
      </c>
      <c r="V126" s="41">
        <f t="shared" si="255"/>
        <v>721477.0238400005</v>
      </c>
      <c r="W126" s="41">
        <f t="shared" si="256"/>
        <v>724019.27328000055</v>
      </c>
      <c r="X126" s="41">
        <f t="shared" si="257"/>
        <v>726561.52272000059</v>
      </c>
      <c r="Y126" s="41">
        <f t="shared" si="258"/>
        <v>729103.77216000063</v>
      </c>
      <c r="Z126" s="41">
        <f t="shared" si="259"/>
        <v>731646.02160000068</v>
      </c>
      <c r="AA126" s="41">
        <f t="shared" si="260"/>
        <v>734188.27104000072</v>
      </c>
      <c r="AB126" s="41">
        <f t="shared" si="261"/>
        <v>736730.52048000076</v>
      </c>
      <c r="AC126" s="41">
        <f t="shared" si="262"/>
        <v>739272.76992000081</v>
      </c>
      <c r="AD126" s="41">
        <f t="shared" si="263"/>
        <v>741815.01936000085</v>
      </c>
      <c r="AE126" s="41">
        <f t="shared" si="264"/>
        <v>744357.26880000089</v>
      </c>
      <c r="AF126" s="41">
        <f t="shared" si="265"/>
        <v>746899.51824000094</v>
      </c>
      <c r="AG126" s="23">
        <f t="shared" si="266"/>
        <v>731646</v>
      </c>
      <c r="AH126" s="80">
        <f>'[25]KY Depreciation Rates_03-2'!$G82</f>
        <v>1.7999999999999999E-2</v>
      </c>
      <c r="AI126" s="80">
        <f>'[25]KY Depreciation Rates_03-2'!$G82</f>
        <v>1.7999999999999999E-2</v>
      </c>
      <c r="AJ126" s="31">
        <f>'[20]Additions (Asset and Reserve)'!AA50</f>
        <v>2542.25</v>
      </c>
      <c r="AK126" s="31">
        <f>'[20]Additions (Asset and Reserve)'!AB50</f>
        <v>2542.25</v>
      </c>
      <c r="AL126" s="31">
        <f>'[20]Additions (Asset and Reserve)'!AC50</f>
        <v>2542.25</v>
      </c>
      <c r="AM126" s="31">
        <f>'[20]Additions (Asset and Reserve)'!AD50</f>
        <v>2542.25</v>
      </c>
      <c r="AN126" s="31">
        <f>'[20]Additions (Asset and Reserve)'!AE50</f>
        <v>2542.25</v>
      </c>
      <c r="AO126" s="31">
        <f>'[20]Additions (Asset and Reserve)'!AF50</f>
        <v>2542.25</v>
      </c>
      <c r="AP126" s="41">
        <f>IF('Net Plant'!I126&gt;0,'Gross Plant'!L126*$AH126/12,0)</f>
        <v>2542.24944</v>
      </c>
      <c r="AQ126" s="41">
        <f>IF('Net Plant'!J126&gt;0,'Gross Plant'!M126*$AH126/12,0)</f>
        <v>2542.24944</v>
      </c>
      <c r="AR126" s="41">
        <f>IF('Net Plant'!K126&gt;0,'Gross Plant'!N126*$AH126/12,0)</f>
        <v>2542.24944</v>
      </c>
      <c r="AS126" s="41">
        <f>IF('Net Plant'!L126&gt;0,'Gross Plant'!O126*$AH126/12,0)</f>
        <v>2542.24944</v>
      </c>
      <c r="AT126" s="41">
        <f>IF('Net Plant'!M126&gt;0,'Gross Plant'!P126*$AH126/12,0)</f>
        <v>2542.24944</v>
      </c>
      <c r="AU126" s="41">
        <f>IF('Net Plant'!N126&gt;0,'Gross Plant'!Q126*$AH126/12,0)</f>
        <v>2542.24944</v>
      </c>
      <c r="AV126" s="41">
        <f>IF('Net Plant'!O126&gt;0,'Gross Plant'!R126*$AH126/12,0)</f>
        <v>2542.24944</v>
      </c>
      <c r="AW126" s="41">
        <f>IF('Net Plant'!P126&gt;0,'Gross Plant'!S126*$AH126/12,0)</f>
        <v>2542.24944</v>
      </c>
      <c r="AX126" s="41">
        <f>IF('Net Plant'!Q126&gt;0,'Gross Plant'!T126*$AH126/12,0)</f>
        <v>2542.24944</v>
      </c>
      <c r="AY126" s="41">
        <f>IF('Net Plant'!R126&gt;0,'Gross Plant'!U126*$AI126/12,0)</f>
        <v>2542.24944</v>
      </c>
      <c r="AZ126" s="41">
        <f>IF('Net Plant'!S126&gt;0,'Gross Plant'!V126*$AI126/12,0)</f>
        <v>2542.24944</v>
      </c>
      <c r="BA126" s="41">
        <f>IF('Net Plant'!T126&gt;0,'Gross Plant'!W126*$AI126/12,0)</f>
        <v>2542.24944</v>
      </c>
      <c r="BB126" s="41">
        <f>IF('Net Plant'!U126&gt;0,'Gross Plant'!X126*$AI126/12,0)</f>
        <v>2542.24944</v>
      </c>
      <c r="BC126" s="41">
        <f>IF('Net Plant'!V126&gt;0,'Gross Plant'!Y126*$AI126/12,0)</f>
        <v>2542.24944</v>
      </c>
      <c r="BD126" s="41">
        <f>IF('Net Plant'!W126&gt;0,'Gross Plant'!Z126*$AI126/12,0)</f>
        <v>2542.24944</v>
      </c>
      <c r="BE126" s="41">
        <f>IF('Net Plant'!X126&gt;0,'Gross Plant'!AA126*$AI126/12,0)</f>
        <v>2542.24944</v>
      </c>
      <c r="BF126" s="41">
        <f>IF('Net Plant'!Y126&gt;0,'Gross Plant'!AB126*$AI126/12,0)</f>
        <v>2542.24944</v>
      </c>
      <c r="BG126" s="41">
        <f>IF('Net Plant'!Z126&gt;0,'Gross Plant'!AC126*$AI126/12,0)</f>
        <v>2542.24944</v>
      </c>
      <c r="BH126" s="41">
        <f>IF('Net Plant'!AA126&gt;0,'Gross Plant'!AD126*$AI126/12,0)</f>
        <v>2542.24944</v>
      </c>
      <c r="BI126" s="41">
        <f>IF('Net Plant'!AB126&gt;0,'Gross Plant'!AE126*$AI126/12,0)</f>
        <v>2542.24944</v>
      </c>
      <c r="BJ126" s="41">
        <f>IF('Net Plant'!AC126&gt;0,'Gross Plant'!AF126*$AI126/12,0)</f>
        <v>2542.24944</v>
      </c>
      <c r="BK126" s="23">
        <f t="shared" si="267"/>
        <v>30506.993279999999</v>
      </c>
      <c r="BL126" s="41"/>
      <c r="BM126" s="31">
        <f>'[20]Retires (Asset and Reserve)'!X50</f>
        <v>0</v>
      </c>
      <c r="BN126" s="31">
        <f>'[20]Retires (Asset and Reserve)'!Y50</f>
        <v>0</v>
      </c>
      <c r="BO126" s="31">
        <f>'[20]Retires (Asset and Reserve)'!Z50</f>
        <v>0</v>
      </c>
      <c r="BP126" s="31">
        <f>'[20]Retires (Asset and Reserve)'!AA50</f>
        <v>0</v>
      </c>
      <c r="BQ126" s="31">
        <f>'[20]Retires (Asset and Reserve)'!AB50</f>
        <v>0</v>
      </c>
      <c r="BR126" s="31">
        <f>'[20]Retires (Asset and Reserve)'!AC50</f>
        <v>0</v>
      </c>
      <c r="BS126" s="31">
        <f>'Gross Plant'!BQ126</f>
        <v>0</v>
      </c>
      <c r="BT126" s="41">
        <f>'Gross Plant'!BR126</f>
        <v>0</v>
      </c>
      <c r="BU126" s="41">
        <f>'Gross Plant'!BS126</f>
        <v>0</v>
      </c>
      <c r="BV126" s="41">
        <f>'Gross Plant'!BT126</f>
        <v>0</v>
      </c>
      <c r="BW126" s="41">
        <f>'Gross Plant'!BU126</f>
        <v>0</v>
      </c>
      <c r="BX126" s="41">
        <f>'Gross Plant'!BV126</f>
        <v>0</v>
      </c>
      <c r="BY126" s="41">
        <f>'Gross Plant'!BW126</f>
        <v>0</v>
      </c>
      <c r="BZ126" s="41">
        <f>'Gross Plant'!BX126</f>
        <v>0</v>
      </c>
      <c r="CA126" s="41">
        <f>'Gross Plant'!BY126</f>
        <v>0</v>
      </c>
      <c r="CB126" s="41">
        <f>'Gross Plant'!BZ126</f>
        <v>0</v>
      </c>
      <c r="CC126" s="41">
        <f>'Gross Plant'!CA126</f>
        <v>0</v>
      </c>
      <c r="CD126" s="41">
        <f>'Gross Plant'!CB126</f>
        <v>0</v>
      </c>
      <c r="CE126" s="41">
        <f>'Gross Plant'!CC126</f>
        <v>0</v>
      </c>
      <c r="CF126" s="41">
        <f>'Gross Plant'!CD126</f>
        <v>0</v>
      </c>
      <c r="CG126" s="41">
        <f>'Gross Plant'!CE126</f>
        <v>0</v>
      </c>
      <c r="CH126" s="41">
        <f>'Gross Plant'!CF126</f>
        <v>0</v>
      </c>
      <c r="CI126" s="41">
        <f>'Gross Plant'!CG126</f>
        <v>0</v>
      </c>
      <c r="CJ126" s="41">
        <f>'Gross Plant'!CH126</f>
        <v>0</v>
      </c>
      <c r="CK126" s="41">
        <f>'Gross Plant'!CI126</f>
        <v>0</v>
      </c>
      <c r="CL126" s="41">
        <f>'Gross Plant'!CJ126</f>
        <v>0</v>
      </c>
      <c r="CM126" s="41">
        <f>'Gross Plant'!CK126</f>
        <v>0</v>
      </c>
      <c r="CN126" s="41"/>
      <c r="CO126" s="31">
        <f>'[20]Transfers (Asset and Reserve)'!Z50</f>
        <v>0</v>
      </c>
      <c r="CP126" s="31">
        <f>'[20]Transfers (Asset and Reserve)'!AA50</f>
        <v>0</v>
      </c>
      <c r="CQ126" s="31">
        <f>'[20]Transfers (Asset and Reserve)'!AB50</f>
        <v>0</v>
      </c>
      <c r="CR126" s="31">
        <f>'[20]Transfers (Asset and Reserve)'!AC50</f>
        <v>0</v>
      </c>
      <c r="CS126" s="31">
        <f>'[20]Transfers (Asset and Reserve)'!AD50</f>
        <v>0</v>
      </c>
      <c r="CT126" s="31">
        <f>'[20]Transfers (Asset and Reserve)'!AE50</f>
        <v>0</v>
      </c>
      <c r="CU126" s="31">
        <v>0</v>
      </c>
      <c r="CV126" s="31">
        <v>0</v>
      </c>
      <c r="CW126" s="31">
        <v>0</v>
      </c>
      <c r="CX126" s="31">
        <v>0</v>
      </c>
      <c r="CY126" s="31">
        <v>0</v>
      </c>
      <c r="CZ126" s="3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/>
      <c r="DQ126" s="31">
        <f>[20]COR!O50</f>
        <v>0</v>
      </c>
      <c r="DR126" s="31">
        <f>[20]COR!P50</f>
        <v>0</v>
      </c>
      <c r="DS126" s="31">
        <f>[20]COR!Q50</f>
        <v>0</v>
      </c>
      <c r="DT126" s="31">
        <f>[20]COR!R50</f>
        <v>0</v>
      </c>
      <c r="DU126" s="31">
        <f>[20]COR!S50</f>
        <v>0</v>
      </c>
      <c r="DV126" s="31">
        <f>[20]COR!T50</f>
        <v>0</v>
      </c>
      <c r="DW126" s="58">
        <f>SUM('Gross Plant'!$AH126:$AM126)/SUM('Gross Plant'!$AH$190:$AM$190)*DW$190</f>
        <v>0</v>
      </c>
      <c r="DX126" s="58">
        <f>SUM('Gross Plant'!$AH126:$AM126)/SUM('Gross Plant'!$AH$190:$AM$190)*DX$190</f>
        <v>0</v>
      </c>
      <c r="DY126" s="58">
        <f>SUM('Gross Plant'!$AH126:$AM126)/SUM('Gross Plant'!$AH$190:$AM$190)*DY$190</f>
        <v>0</v>
      </c>
      <c r="DZ126" s="58">
        <f>-SUM('Gross Plant'!$AH126:$AM126)/SUM('Gross Plant'!$AH$190:$AM$190)*'Capital Spending'!D$12*Reserve!$DW$1</f>
        <v>0</v>
      </c>
      <c r="EA126" s="58">
        <f>-SUM('Gross Plant'!$AH126:$AM126)/SUM('Gross Plant'!$AH$190:$AM$190)*'Capital Spending'!E$12*Reserve!$DW$1</f>
        <v>0</v>
      </c>
      <c r="EB126" s="58">
        <f>-SUM('Gross Plant'!$AH126:$AM126)/SUM('Gross Plant'!$AH$190:$AM$190)*'Capital Spending'!F$12*Reserve!$DW$1</f>
        <v>0</v>
      </c>
      <c r="EC126" s="58">
        <f>-SUM('Gross Plant'!$AH126:$AM126)/SUM('Gross Plant'!$AH$190:$AM$190)*'Capital Spending'!G$12*Reserve!$DW$1</f>
        <v>0</v>
      </c>
      <c r="ED126" s="58">
        <f>-SUM('Gross Plant'!$AH126:$AM126)/SUM('Gross Plant'!$AH$190:$AM$190)*'Capital Spending'!H$12*Reserve!$DW$1</f>
        <v>0</v>
      </c>
      <c r="EE126" s="58">
        <f>-SUM('Gross Plant'!$AH126:$AM126)/SUM('Gross Plant'!$AH$190:$AM$190)*'Capital Spending'!I$12*Reserve!$DW$1</f>
        <v>0</v>
      </c>
      <c r="EF126" s="58">
        <f>-SUM('Gross Plant'!$AH126:$AM126)/SUM('Gross Plant'!$AH$190:$AM$190)*'Capital Spending'!J$12*Reserve!$DW$1</f>
        <v>0</v>
      </c>
      <c r="EG126" s="58">
        <f>-SUM('Gross Plant'!$AH126:$AM126)/SUM('Gross Plant'!$AH$190:$AM$190)*'Capital Spending'!K$12*Reserve!$DW$1</f>
        <v>0</v>
      </c>
      <c r="EH126" s="58">
        <f>-SUM('Gross Plant'!$AH126:$AM126)/SUM('Gross Plant'!$AH$190:$AM$190)*'Capital Spending'!L$12*Reserve!$DW$1</f>
        <v>0</v>
      </c>
      <c r="EI126" s="58">
        <f>-SUM('Gross Plant'!$AH126:$AM126)/SUM('Gross Plant'!$AH$190:$AM$190)*'Capital Spending'!M$12*Reserve!$DW$1</f>
        <v>0</v>
      </c>
      <c r="EJ126" s="58">
        <f>-SUM('Gross Plant'!$AH126:$AM126)/SUM('Gross Plant'!$AH$190:$AM$190)*'Capital Spending'!N$12*Reserve!$DW$1</f>
        <v>0</v>
      </c>
      <c r="EK126" s="58">
        <f>-SUM('Gross Plant'!$AH126:$AM126)/SUM('Gross Plant'!$AH$190:$AM$190)*'Capital Spending'!O$12*Reserve!$DW$1</f>
        <v>0</v>
      </c>
      <c r="EL126" s="58">
        <f>-SUM('Gross Plant'!$AH126:$AM126)/SUM('Gross Plant'!$AH$190:$AM$190)*'Capital Spending'!P$12*Reserve!$DW$1</f>
        <v>0</v>
      </c>
      <c r="EM126" s="58">
        <f>-SUM('Gross Plant'!$AH126:$AM126)/SUM('Gross Plant'!$AH$190:$AM$190)*'Capital Spending'!Q$12*Reserve!$DW$1</f>
        <v>0</v>
      </c>
      <c r="EN126" s="58">
        <f>-SUM('Gross Plant'!$AH126:$AM126)/SUM('Gross Plant'!$AH$190:$AM$190)*'Capital Spending'!R$12*Reserve!$DW$1</f>
        <v>0</v>
      </c>
      <c r="EO126" s="58">
        <f>-SUM('Gross Plant'!$AH126:$AM126)/SUM('Gross Plant'!$AH$190:$AM$190)*'Capital Spending'!S$12*Reserve!$DW$1</f>
        <v>0</v>
      </c>
      <c r="EP126" s="58">
        <f>-SUM('Gross Plant'!$AH126:$AM126)/SUM('Gross Plant'!$AH$190:$AM$190)*'Capital Spending'!T$12*Reserve!$DW$1</f>
        <v>0</v>
      </c>
      <c r="EQ126" s="58">
        <f>-SUM('Gross Plant'!$AH126:$AM126)/SUM('Gross Plant'!$AH$190:$AM$190)*'Capital Spending'!U$12*Reserve!$DW$1</f>
        <v>0</v>
      </c>
    </row>
    <row r="127" spans="1:147">
      <c r="A127" s="49">
        <v>35210</v>
      </c>
      <c r="B127" t="s">
        <v>90</v>
      </c>
      <c r="C127" s="51">
        <f t="shared" si="237"/>
        <v>166691.50206163464</v>
      </c>
      <c r="D127" s="51">
        <f t="shared" si="238"/>
        <v>167472.56914375009</v>
      </c>
      <c r="E127" s="69">
        <f>'[20]Reserve End Balances'!N51</f>
        <v>166379.07999999999</v>
      </c>
      <c r="F127" s="41">
        <f t="shared" si="239"/>
        <v>166431.15</v>
      </c>
      <c r="G127" s="41">
        <f t="shared" si="240"/>
        <v>166483.22</v>
      </c>
      <c r="H127" s="41">
        <f t="shared" si="241"/>
        <v>166535.29</v>
      </c>
      <c r="I127" s="41">
        <f t="shared" si="242"/>
        <v>166587.36000000002</v>
      </c>
      <c r="J127" s="41">
        <f t="shared" si="243"/>
        <v>166639.43000000002</v>
      </c>
      <c r="K127" s="41">
        <f t="shared" si="244"/>
        <v>166691.50000000003</v>
      </c>
      <c r="L127" s="41">
        <f t="shared" si="245"/>
        <v>166743.57127625003</v>
      </c>
      <c r="M127" s="41">
        <f t="shared" si="246"/>
        <v>166795.64255250004</v>
      </c>
      <c r="N127" s="41">
        <f t="shared" si="247"/>
        <v>166847.71382875004</v>
      </c>
      <c r="O127" s="41">
        <f t="shared" si="248"/>
        <v>166899.78510500005</v>
      </c>
      <c r="P127" s="41">
        <f t="shared" si="249"/>
        <v>166951.85638125005</v>
      </c>
      <c r="Q127" s="41">
        <f t="shared" si="250"/>
        <v>167003.92765750005</v>
      </c>
      <c r="R127" s="41">
        <f t="shared" si="251"/>
        <v>167055.99893375006</v>
      </c>
      <c r="S127" s="41">
        <f t="shared" si="252"/>
        <v>167108.07021000006</v>
      </c>
      <c r="T127" s="41">
        <f t="shared" si="253"/>
        <v>167160.14148625007</v>
      </c>
      <c r="U127" s="41">
        <f t="shared" si="254"/>
        <v>167212.21276250007</v>
      </c>
      <c r="V127" s="41">
        <f t="shared" si="255"/>
        <v>167264.28403875008</v>
      </c>
      <c r="W127" s="41">
        <f t="shared" si="256"/>
        <v>167316.35531500008</v>
      </c>
      <c r="X127" s="41">
        <f t="shared" si="257"/>
        <v>167368.42659125009</v>
      </c>
      <c r="Y127" s="41">
        <f t="shared" si="258"/>
        <v>167420.49786750009</v>
      </c>
      <c r="Z127" s="41">
        <f t="shared" si="259"/>
        <v>167472.56914375009</v>
      </c>
      <c r="AA127" s="41">
        <f t="shared" si="260"/>
        <v>167524.6404200001</v>
      </c>
      <c r="AB127" s="41">
        <f t="shared" si="261"/>
        <v>167576.7116962501</v>
      </c>
      <c r="AC127" s="41">
        <f t="shared" si="262"/>
        <v>167628.78297250011</v>
      </c>
      <c r="AD127" s="41">
        <f t="shared" si="263"/>
        <v>167680.85424875011</v>
      </c>
      <c r="AE127" s="41">
        <f t="shared" si="264"/>
        <v>167732.92552500012</v>
      </c>
      <c r="AF127" s="41">
        <f t="shared" si="265"/>
        <v>167784.99680125012</v>
      </c>
      <c r="AG127" s="23">
        <f t="shared" si="266"/>
        <v>167473</v>
      </c>
      <c r="AH127" s="80">
        <f>'[25]KY Depreciation Rates_03-2'!$G83</f>
        <v>3.5000000000000001E-3</v>
      </c>
      <c r="AI127" s="80">
        <f>'[25]KY Depreciation Rates_03-2'!$G83</f>
        <v>3.5000000000000001E-3</v>
      </c>
      <c r="AJ127" s="31">
        <f>'[20]Additions (Asset and Reserve)'!AA51</f>
        <v>52.07</v>
      </c>
      <c r="AK127" s="31">
        <f>'[20]Additions (Asset and Reserve)'!AB51</f>
        <v>52.07</v>
      </c>
      <c r="AL127" s="31">
        <f>'[20]Additions (Asset and Reserve)'!AC51</f>
        <v>52.07</v>
      </c>
      <c r="AM127" s="31">
        <f>'[20]Additions (Asset and Reserve)'!AD51</f>
        <v>52.07</v>
      </c>
      <c r="AN127" s="31">
        <f>'[20]Additions (Asset and Reserve)'!AE51</f>
        <v>52.07</v>
      </c>
      <c r="AO127" s="31">
        <f>'[20]Additions (Asset and Reserve)'!AF51</f>
        <v>52.07</v>
      </c>
      <c r="AP127" s="41">
        <f>IF('Net Plant'!I127&gt;0,'Gross Plant'!L127*$AH127/12,0)</f>
        <v>52.071276250000004</v>
      </c>
      <c r="AQ127" s="41">
        <f>IF('Net Plant'!J127&gt;0,'Gross Plant'!M127*$AH127/12,0)</f>
        <v>52.071276250000004</v>
      </c>
      <c r="AR127" s="41">
        <f>IF('Net Plant'!K127&gt;0,'Gross Plant'!N127*$AH127/12,0)</f>
        <v>52.071276250000004</v>
      </c>
      <c r="AS127" s="41">
        <f>IF('Net Plant'!L127&gt;0,'Gross Plant'!O127*$AH127/12,0)</f>
        <v>52.071276250000004</v>
      </c>
      <c r="AT127" s="41">
        <f>IF('Net Plant'!M127&gt;0,'Gross Plant'!P127*$AH127/12,0)</f>
        <v>52.071276250000004</v>
      </c>
      <c r="AU127" s="41">
        <f>IF('Net Plant'!N127&gt;0,'Gross Plant'!Q127*$AH127/12,0)</f>
        <v>52.071276250000004</v>
      </c>
      <c r="AV127" s="41">
        <f>IF('Net Plant'!O127&gt;0,'Gross Plant'!R127*$AH127/12,0)</f>
        <v>52.071276250000004</v>
      </c>
      <c r="AW127" s="41">
        <f>IF('Net Plant'!P127&gt;0,'Gross Plant'!S127*$AH127/12,0)</f>
        <v>52.071276250000004</v>
      </c>
      <c r="AX127" s="41">
        <f>IF('Net Plant'!Q127&gt;0,'Gross Plant'!T127*$AH127/12,0)</f>
        <v>52.071276250000004</v>
      </c>
      <c r="AY127" s="41">
        <f>IF('Net Plant'!R127&gt;0,'Gross Plant'!U127*$AI127/12,0)</f>
        <v>52.071276250000004</v>
      </c>
      <c r="AZ127" s="41">
        <f>IF('Net Plant'!S127&gt;0,'Gross Plant'!V127*$AI127/12,0)</f>
        <v>52.071276250000004</v>
      </c>
      <c r="BA127" s="41">
        <f>IF('Net Plant'!T127&gt;0,'Gross Plant'!W127*$AI127/12,0)</f>
        <v>52.071276250000004</v>
      </c>
      <c r="BB127" s="41">
        <f>IF('Net Plant'!U127&gt;0,'Gross Plant'!X127*$AI127/12,0)</f>
        <v>52.071276250000004</v>
      </c>
      <c r="BC127" s="41">
        <f>IF('Net Plant'!V127&gt;0,'Gross Plant'!Y127*$AI127/12,0)</f>
        <v>52.071276250000004</v>
      </c>
      <c r="BD127" s="41">
        <f>IF('Net Plant'!W127&gt;0,'Gross Plant'!Z127*$AI127/12,0)</f>
        <v>52.071276250000004</v>
      </c>
      <c r="BE127" s="41">
        <f>IF('Net Plant'!X127&gt;0,'Gross Plant'!AA127*$AI127/12,0)</f>
        <v>52.071276250000004</v>
      </c>
      <c r="BF127" s="41">
        <f>IF('Net Plant'!Y127&gt;0,'Gross Plant'!AB127*$AI127/12,0)</f>
        <v>52.071276250000004</v>
      </c>
      <c r="BG127" s="41">
        <f>IF('Net Plant'!Z127&gt;0,'Gross Plant'!AC127*$AI127/12,0)</f>
        <v>52.071276250000004</v>
      </c>
      <c r="BH127" s="41">
        <f>IF('Net Plant'!AA127&gt;0,'Gross Plant'!AD127*$AI127/12,0)</f>
        <v>52.071276250000004</v>
      </c>
      <c r="BI127" s="41">
        <f>IF('Net Plant'!AB127&gt;0,'Gross Plant'!AE127*$AI127/12,0)</f>
        <v>52.071276250000004</v>
      </c>
      <c r="BJ127" s="41">
        <f>IF('Net Plant'!AC127&gt;0,'Gross Plant'!AF127*$AI127/12,0)</f>
        <v>52.071276250000004</v>
      </c>
      <c r="BK127" s="23">
        <f t="shared" si="267"/>
        <v>624.85531499999991</v>
      </c>
      <c r="BL127" s="41"/>
      <c r="BM127" s="31">
        <f>'[20]Retires (Asset and Reserve)'!X51</f>
        <v>0</v>
      </c>
      <c r="BN127" s="31">
        <f>'[20]Retires (Asset and Reserve)'!Y51</f>
        <v>0</v>
      </c>
      <c r="BO127" s="31">
        <f>'[20]Retires (Asset and Reserve)'!Z51</f>
        <v>0</v>
      </c>
      <c r="BP127" s="31">
        <f>'[20]Retires (Asset and Reserve)'!AA51</f>
        <v>0</v>
      </c>
      <c r="BQ127" s="31">
        <f>'[20]Retires (Asset and Reserve)'!AB51</f>
        <v>0</v>
      </c>
      <c r="BR127" s="31">
        <f>'[20]Retires (Asset and Reserve)'!AC51</f>
        <v>0</v>
      </c>
      <c r="BS127" s="31">
        <f>'Gross Plant'!BQ127</f>
        <v>0</v>
      </c>
      <c r="BT127" s="41">
        <f>'Gross Plant'!BR127</f>
        <v>0</v>
      </c>
      <c r="BU127" s="41">
        <f>'Gross Plant'!BS127</f>
        <v>0</v>
      </c>
      <c r="BV127" s="41">
        <f>'Gross Plant'!BT127</f>
        <v>0</v>
      </c>
      <c r="BW127" s="41">
        <f>'Gross Plant'!BU127</f>
        <v>0</v>
      </c>
      <c r="BX127" s="41">
        <f>'Gross Plant'!BV127</f>
        <v>0</v>
      </c>
      <c r="BY127" s="41">
        <f>'Gross Plant'!BW127</f>
        <v>0</v>
      </c>
      <c r="BZ127" s="41">
        <f>'Gross Plant'!BX127</f>
        <v>0</v>
      </c>
      <c r="CA127" s="41">
        <f>'Gross Plant'!BY127</f>
        <v>0</v>
      </c>
      <c r="CB127" s="41">
        <f>'Gross Plant'!BZ127</f>
        <v>0</v>
      </c>
      <c r="CC127" s="41">
        <f>'Gross Plant'!CA127</f>
        <v>0</v>
      </c>
      <c r="CD127" s="41">
        <f>'Gross Plant'!CB127</f>
        <v>0</v>
      </c>
      <c r="CE127" s="41">
        <f>'Gross Plant'!CC127</f>
        <v>0</v>
      </c>
      <c r="CF127" s="41">
        <f>'Gross Plant'!CD127</f>
        <v>0</v>
      </c>
      <c r="CG127" s="41">
        <f>'Gross Plant'!CE127</f>
        <v>0</v>
      </c>
      <c r="CH127" s="41">
        <f>'Gross Plant'!CF127</f>
        <v>0</v>
      </c>
      <c r="CI127" s="41">
        <f>'Gross Plant'!CG127</f>
        <v>0</v>
      </c>
      <c r="CJ127" s="41">
        <f>'Gross Plant'!CH127</f>
        <v>0</v>
      </c>
      <c r="CK127" s="41">
        <f>'Gross Plant'!CI127</f>
        <v>0</v>
      </c>
      <c r="CL127" s="41">
        <f>'Gross Plant'!CJ127</f>
        <v>0</v>
      </c>
      <c r="CM127" s="41">
        <f>'Gross Plant'!CK127</f>
        <v>0</v>
      </c>
      <c r="CN127" s="41"/>
      <c r="CO127" s="31">
        <f>'[20]Transfers (Asset and Reserve)'!Z51</f>
        <v>0</v>
      </c>
      <c r="CP127" s="31">
        <f>'[20]Transfers (Asset and Reserve)'!AA51</f>
        <v>0</v>
      </c>
      <c r="CQ127" s="31">
        <f>'[20]Transfers (Asset and Reserve)'!AB51</f>
        <v>0</v>
      </c>
      <c r="CR127" s="31">
        <f>'[20]Transfers (Asset and Reserve)'!AC51</f>
        <v>0</v>
      </c>
      <c r="CS127" s="31">
        <f>'[20]Transfers (Asset and Reserve)'!AD51</f>
        <v>0</v>
      </c>
      <c r="CT127" s="31">
        <f>'[20]Transfers (Asset and Reserve)'!AE51</f>
        <v>0</v>
      </c>
      <c r="CU127" s="31">
        <v>0</v>
      </c>
      <c r="CV127" s="31">
        <v>0</v>
      </c>
      <c r="CW127" s="31">
        <v>0</v>
      </c>
      <c r="CX127" s="31">
        <v>0</v>
      </c>
      <c r="CY127" s="31">
        <v>0</v>
      </c>
      <c r="CZ127" s="3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/>
      <c r="DQ127" s="31">
        <f>[20]COR!O51</f>
        <v>0</v>
      </c>
      <c r="DR127" s="31">
        <f>[20]COR!P51</f>
        <v>0</v>
      </c>
      <c r="DS127" s="31">
        <f>[20]COR!Q51</f>
        <v>0</v>
      </c>
      <c r="DT127" s="31">
        <f>[20]COR!R51</f>
        <v>0</v>
      </c>
      <c r="DU127" s="31">
        <f>[20]COR!S51</f>
        <v>0</v>
      </c>
      <c r="DV127" s="31">
        <f>[20]COR!T51</f>
        <v>0</v>
      </c>
      <c r="DW127" s="58">
        <f>SUM('Gross Plant'!$AH127:$AM127)/SUM('Gross Plant'!$AH$190:$AM$190)*DW$190</f>
        <v>0</v>
      </c>
      <c r="DX127" s="58">
        <f>SUM('Gross Plant'!$AH127:$AM127)/SUM('Gross Plant'!$AH$190:$AM$190)*DX$190</f>
        <v>0</v>
      </c>
      <c r="DY127" s="58">
        <f>SUM('Gross Plant'!$AH127:$AM127)/SUM('Gross Plant'!$AH$190:$AM$190)*DY$190</f>
        <v>0</v>
      </c>
      <c r="DZ127" s="58">
        <f>-SUM('Gross Plant'!$AH127:$AM127)/SUM('Gross Plant'!$AH$190:$AM$190)*'Capital Spending'!D$12*Reserve!$DW$1</f>
        <v>0</v>
      </c>
      <c r="EA127" s="58">
        <f>-SUM('Gross Plant'!$AH127:$AM127)/SUM('Gross Plant'!$AH$190:$AM$190)*'Capital Spending'!E$12*Reserve!$DW$1</f>
        <v>0</v>
      </c>
      <c r="EB127" s="58">
        <f>-SUM('Gross Plant'!$AH127:$AM127)/SUM('Gross Plant'!$AH$190:$AM$190)*'Capital Spending'!F$12*Reserve!$DW$1</f>
        <v>0</v>
      </c>
      <c r="EC127" s="58">
        <f>-SUM('Gross Plant'!$AH127:$AM127)/SUM('Gross Plant'!$AH$190:$AM$190)*'Capital Spending'!G$12*Reserve!$DW$1</f>
        <v>0</v>
      </c>
      <c r="ED127" s="58">
        <f>-SUM('Gross Plant'!$AH127:$AM127)/SUM('Gross Plant'!$AH$190:$AM$190)*'Capital Spending'!H$12*Reserve!$DW$1</f>
        <v>0</v>
      </c>
      <c r="EE127" s="58">
        <f>-SUM('Gross Plant'!$AH127:$AM127)/SUM('Gross Plant'!$AH$190:$AM$190)*'Capital Spending'!I$12*Reserve!$DW$1</f>
        <v>0</v>
      </c>
      <c r="EF127" s="58">
        <f>-SUM('Gross Plant'!$AH127:$AM127)/SUM('Gross Plant'!$AH$190:$AM$190)*'Capital Spending'!J$12*Reserve!$DW$1</f>
        <v>0</v>
      </c>
      <c r="EG127" s="58">
        <f>-SUM('Gross Plant'!$AH127:$AM127)/SUM('Gross Plant'!$AH$190:$AM$190)*'Capital Spending'!K$12*Reserve!$DW$1</f>
        <v>0</v>
      </c>
      <c r="EH127" s="58">
        <f>-SUM('Gross Plant'!$AH127:$AM127)/SUM('Gross Plant'!$AH$190:$AM$190)*'Capital Spending'!L$12*Reserve!$DW$1</f>
        <v>0</v>
      </c>
      <c r="EI127" s="58">
        <f>-SUM('Gross Plant'!$AH127:$AM127)/SUM('Gross Plant'!$AH$190:$AM$190)*'Capital Spending'!M$12*Reserve!$DW$1</f>
        <v>0</v>
      </c>
      <c r="EJ127" s="58">
        <f>-SUM('Gross Plant'!$AH127:$AM127)/SUM('Gross Plant'!$AH$190:$AM$190)*'Capital Spending'!N$12*Reserve!$DW$1</f>
        <v>0</v>
      </c>
      <c r="EK127" s="58">
        <f>-SUM('Gross Plant'!$AH127:$AM127)/SUM('Gross Plant'!$AH$190:$AM$190)*'Capital Spending'!O$12*Reserve!$DW$1</f>
        <v>0</v>
      </c>
      <c r="EL127" s="58">
        <f>-SUM('Gross Plant'!$AH127:$AM127)/SUM('Gross Plant'!$AH$190:$AM$190)*'Capital Spending'!P$12*Reserve!$DW$1</f>
        <v>0</v>
      </c>
      <c r="EM127" s="58">
        <f>-SUM('Gross Plant'!$AH127:$AM127)/SUM('Gross Plant'!$AH$190:$AM$190)*'Capital Spending'!Q$12*Reserve!$DW$1</f>
        <v>0</v>
      </c>
      <c r="EN127" s="58">
        <f>-SUM('Gross Plant'!$AH127:$AM127)/SUM('Gross Plant'!$AH$190:$AM$190)*'Capital Spending'!R$12*Reserve!$DW$1</f>
        <v>0</v>
      </c>
      <c r="EO127" s="58">
        <f>-SUM('Gross Plant'!$AH127:$AM127)/SUM('Gross Plant'!$AH$190:$AM$190)*'Capital Spending'!S$12*Reserve!$DW$1</f>
        <v>0</v>
      </c>
      <c r="EP127" s="58">
        <f>-SUM('Gross Plant'!$AH127:$AM127)/SUM('Gross Plant'!$AH$190:$AM$190)*'Capital Spending'!T$12*Reserve!$DW$1</f>
        <v>0</v>
      </c>
      <c r="EQ127" s="58">
        <f>-SUM('Gross Plant'!$AH127:$AM127)/SUM('Gross Plant'!$AH$190:$AM$190)*'Capital Spending'!U$12*Reserve!$DW$1</f>
        <v>0</v>
      </c>
    </row>
    <row r="128" spans="1:147">
      <c r="A128" s="49">
        <v>35211</v>
      </c>
      <c r="B128" s="46" t="s">
        <v>91</v>
      </c>
      <c r="C128" s="51">
        <f t="shared" si="237"/>
        <v>42874.260750615394</v>
      </c>
      <c r="D128" s="51">
        <f t="shared" si="238"/>
        <v>43475.016970000011</v>
      </c>
      <c r="E128" s="69">
        <f>'[20]Reserve End Balances'!N52</f>
        <v>42633.96</v>
      </c>
      <c r="F128" s="41">
        <f t="shared" si="239"/>
        <v>42674.01</v>
      </c>
      <c r="G128" s="41">
        <f t="shared" si="240"/>
        <v>42714.060000000005</v>
      </c>
      <c r="H128" s="41">
        <f t="shared" si="241"/>
        <v>42754.110000000008</v>
      </c>
      <c r="I128" s="41">
        <f t="shared" si="242"/>
        <v>42794.160000000011</v>
      </c>
      <c r="J128" s="41">
        <f t="shared" si="243"/>
        <v>42834.210000000014</v>
      </c>
      <c r="K128" s="41">
        <f t="shared" si="244"/>
        <v>42874.260000000017</v>
      </c>
      <c r="L128" s="41">
        <f t="shared" si="245"/>
        <v>42914.310464666683</v>
      </c>
      <c r="M128" s="41">
        <f t="shared" si="246"/>
        <v>42954.36092933335</v>
      </c>
      <c r="N128" s="41">
        <f t="shared" si="247"/>
        <v>42994.411394000017</v>
      </c>
      <c r="O128" s="41">
        <f t="shared" si="248"/>
        <v>43034.461858666684</v>
      </c>
      <c r="P128" s="41">
        <f t="shared" si="249"/>
        <v>43074.512323333351</v>
      </c>
      <c r="Q128" s="41">
        <f t="shared" si="250"/>
        <v>43114.562788000017</v>
      </c>
      <c r="R128" s="41">
        <f t="shared" si="251"/>
        <v>43154.613252666684</v>
      </c>
      <c r="S128" s="41">
        <f t="shared" si="252"/>
        <v>43194.663717333351</v>
      </c>
      <c r="T128" s="41">
        <f t="shared" si="253"/>
        <v>43234.714182000018</v>
      </c>
      <c r="U128" s="41">
        <f t="shared" si="254"/>
        <v>43274.764646666685</v>
      </c>
      <c r="V128" s="41">
        <f t="shared" si="255"/>
        <v>43314.815111333352</v>
      </c>
      <c r="W128" s="41">
        <f t="shared" si="256"/>
        <v>43354.865576000018</v>
      </c>
      <c r="X128" s="41">
        <f t="shared" si="257"/>
        <v>43394.916040666685</v>
      </c>
      <c r="Y128" s="41">
        <f t="shared" si="258"/>
        <v>43434.966505333352</v>
      </c>
      <c r="Z128" s="41">
        <f t="shared" si="259"/>
        <v>43475.016970000019</v>
      </c>
      <c r="AA128" s="41">
        <f t="shared" si="260"/>
        <v>43515.067434666686</v>
      </c>
      <c r="AB128" s="41">
        <f t="shared" si="261"/>
        <v>43555.117899333352</v>
      </c>
      <c r="AC128" s="41">
        <f t="shared" si="262"/>
        <v>43595.168364000019</v>
      </c>
      <c r="AD128" s="41">
        <f t="shared" si="263"/>
        <v>43635.218828666686</v>
      </c>
      <c r="AE128" s="41">
        <f t="shared" si="264"/>
        <v>43675.269293333353</v>
      </c>
      <c r="AF128" s="41">
        <f t="shared" si="265"/>
        <v>43715.31975800002</v>
      </c>
      <c r="AG128" s="23">
        <f t="shared" si="266"/>
        <v>43475</v>
      </c>
      <c r="AH128" s="80">
        <f>'[25]KY Depreciation Rates_03-2'!$G84</f>
        <v>8.8000000000000005E-3</v>
      </c>
      <c r="AI128" s="80">
        <f>'[25]KY Depreciation Rates_03-2'!$G84</f>
        <v>8.8000000000000005E-3</v>
      </c>
      <c r="AJ128" s="31">
        <f>'[20]Additions (Asset and Reserve)'!AA52</f>
        <v>40.049999999999997</v>
      </c>
      <c r="AK128" s="31">
        <f>'[20]Additions (Asset and Reserve)'!AB52</f>
        <v>40.049999999999997</v>
      </c>
      <c r="AL128" s="31">
        <f>'[20]Additions (Asset and Reserve)'!AC52</f>
        <v>40.049999999999997</v>
      </c>
      <c r="AM128" s="31">
        <f>'[20]Additions (Asset and Reserve)'!AD52</f>
        <v>40.049999999999997</v>
      </c>
      <c r="AN128" s="31">
        <f>'[20]Additions (Asset and Reserve)'!AE52</f>
        <v>40.049999999999997</v>
      </c>
      <c r="AO128" s="31">
        <f>'[20]Additions (Asset and Reserve)'!AF52</f>
        <v>40.049999999999997</v>
      </c>
      <c r="AP128" s="41">
        <f>IF('Net Plant'!I128&gt;0,'Gross Plant'!L128*$AH128/12,0)</f>
        <v>40.050464666666663</v>
      </c>
      <c r="AQ128" s="41">
        <f>IF('Net Plant'!J128&gt;0,'Gross Plant'!M128*$AH128/12,0)</f>
        <v>40.050464666666663</v>
      </c>
      <c r="AR128" s="41">
        <f>IF('Net Plant'!K128&gt;0,'Gross Plant'!N128*$AH128/12,0)</f>
        <v>40.050464666666663</v>
      </c>
      <c r="AS128" s="41">
        <f>IF('Net Plant'!L128&gt;0,'Gross Plant'!O128*$AH128/12,0)</f>
        <v>40.050464666666663</v>
      </c>
      <c r="AT128" s="41">
        <f>IF('Net Plant'!M128&gt;0,'Gross Plant'!P128*$AH128/12,0)</f>
        <v>40.050464666666663</v>
      </c>
      <c r="AU128" s="41">
        <f>IF('Net Plant'!N128&gt;0,'Gross Plant'!Q128*$AH128/12,0)</f>
        <v>40.050464666666663</v>
      </c>
      <c r="AV128" s="41">
        <f>IF('Net Plant'!O128&gt;0,'Gross Plant'!R128*$AH128/12,0)</f>
        <v>40.050464666666663</v>
      </c>
      <c r="AW128" s="41">
        <f>IF('Net Plant'!P128&gt;0,'Gross Plant'!S128*$AH128/12,0)</f>
        <v>40.050464666666663</v>
      </c>
      <c r="AX128" s="41">
        <f>IF('Net Plant'!Q128&gt;0,'Gross Plant'!T128*$AH128/12,0)</f>
        <v>40.050464666666663</v>
      </c>
      <c r="AY128" s="41">
        <f>IF('Net Plant'!R128&gt;0,'Gross Plant'!U128*$AI128/12,0)</f>
        <v>40.050464666666663</v>
      </c>
      <c r="AZ128" s="41">
        <f>IF('Net Plant'!S128&gt;0,'Gross Plant'!V128*$AI128/12,0)</f>
        <v>40.050464666666663</v>
      </c>
      <c r="BA128" s="41">
        <f>IF('Net Plant'!T128&gt;0,'Gross Plant'!W128*$AI128/12,0)</f>
        <v>40.050464666666663</v>
      </c>
      <c r="BB128" s="41">
        <f>IF('Net Plant'!U128&gt;0,'Gross Plant'!X128*$AI128/12,0)</f>
        <v>40.050464666666663</v>
      </c>
      <c r="BC128" s="41">
        <f>IF('Net Plant'!V128&gt;0,'Gross Plant'!Y128*$AI128/12,0)</f>
        <v>40.050464666666663</v>
      </c>
      <c r="BD128" s="41">
        <f>IF('Net Plant'!W128&gt;0,'Gross Plant'!Z128*$AI128/12,0)</f>
        <v>40.050464666666663</v>
      </c>
      <c r="BE128" s="41">
        <f>IF('Net Plant'!X128&gt;0,'Gross Plant'!AA128*$AI128/12,0)</f>
        <v>40.050464666666663</v>
      </c>
      <c r="BF128" s="41">
        <f>IF('Net Plant'!Y128&gt;0,'Gross Plant'!AB128*$AI128/12,0)</f>
        <v>40.050464666666663</v>
      </c>
      <c r="BG128" s="41">
        <f>IF('Net Plant'!Z128&gt;0,'Gross Plant'!AC128*$AI128/12,0)</f>
        <v>40.050464666666663</v>
      </c>
      <c r="BH128" s="41">
        <f>IF('Net Plant'!AA128&gt;0,'Gross Plant'!AD128*$AI128/12,0)</f>
        <v>40.050464666666663</v>
      </c>
      <c r="BI128" s="41">
        <f>IF('Net Plant'!AB128&gt;0,'Gross Plant'!AE128*$AI128/12,0)</f>
        <v>40.050464666666663</v>
      </c>
      <c r="BJ128" s="41">
        <f>IF('Net Plant'!AC128&gt;0,'Gross Plant'!AF128*$AI128/12,0)</f>
        <v>40.050464666666663</v>
      </c>
      <c r="BK128" s="23">
        <f t="shared" si="267"/>
        <v>480.60557599999987</v>
      </c>
      <c r="BL128" s="41"/>
      <c r="BM128" s="31">
        <f>'[20]Retires (Asset and Reserve)'!X52</f>
        <v>0</v>
      </c>
      <c r="BN128" s="31">
        <f>'[20]Retires (Asset and Reserve)'!Y52</f>
        <v>0</v>
      </c>
      <c r="BO128" s="31">
        <f>'[20]Retires (Asset and Reserve)'!Z52</f>
        <v>0</v>
      </c>
      <c r="BP128" s="31">
        <f>'[20]Retires (Asset and Reserve)'!AA52</f>
        <v>0</v>
      </c>
      <c r="BQ128" s="31">
        <f>'[20]Retires (Asset and Reserve)'!AB52</f>
        <v>0</v>
      </c>
      <c r="BR128" s="31">
        <f>'[20]Retires (Asset and Reserve)'!AC52</f>
        <v>0</v>
      </c>
      <c r="BS128" s="31">
        <f>'Gross Plant'!BQ128</f>
        <v>0</v>
      </c>
      <c r="BT128" s="41">
        <f>'Gross Plant'!BR128</f>
        <v>0</v>
      </c>
      <c r="BU128" s="41">
        <f>'Gross Plant'!BS128</f>
        <v>0</v>
      </c>
      <c r="BV128" s="41">
        <f>'Gross Plant'!BT128</f>
        <v>0</v>
      </c>
      <c r="BW128" s="41">
        <f>'Gross Plant'!BU128</f>
        <v>0</v>
      </c>
      <c r="BX128" s="41">
        <f>'Gross Plant'!BV128</f>
        <v>0</v>
      </c>
      <c r="BY128" s="41">
        <f>'Gross Plant'!BW128</f>
        <v>0</v>
      </c>
      <c r="BZ128" s="41">
        <f>'Gross Plant'!BX128</f>
        <v>0</v>
      </c>
      <c r="CA128" s="41">
        <f>'Gross Plant'!BY128</f>
        <v>0</v>
      </c>
      <c r="CB128" s="41">
        <f>'Gross Plant'!BZ128</f>
        <v>0</v>
      </c>
      <c r="CC128" s="41">
        <f>'Gross Plant'!CA128</f>
        <v>0</v>
      </c>
      <c r="CD128" s="41">
        <f>'Gross Plant'!CB128</f>
        <v>0</v>
      </c>
      <c r="CE128" s="41">
        <f>'Gross Plant'!CC128</f>
        <v>0</v>
      </c>
      <c r="CF128" s="41">
        <f>'Gross Plant'!CD128</f>
        <v>0</v>
      </c>
      <c r="CG128" s="41">
        <f>'Gross Plant'!CE128</f>
        <v>0</v>
      </c>
      <c r="CH128" s="41">
        <f>'Gross Plant'!CF128</f>
        <v>0</v>
      </c>
      <c r="CI128" s="41">
        <f>'Gross Plant'!CG128</f>
        <v>0</v>
      </c>
      <c r="CJ128" s="41">
        <f>'Gross Plant'!CH128</f>
        <v>0</v>
      </c>
      <c r="CK128" s="41">
        <f>'Gross Plant'!CI128</f>
        <v>0</v>
      </c>
      <c r="CL128" s="41">
        <f>'Gross Plant'!CJ128</f>
        <v>0</v>
      </c>
      <c r="CM128" s="41">
        <f>'Gross Plant'!CK128</f>
        <v>0</v>
      </c>
      <c r="CN128" s="41"/>
      <c r="CO128" s="31">
        <f>'[20]Transfers (Asset and Reserve)'!Z52</f>
        <v>0</v>
      </c>
      <c r="CP128" s="31">
        <f>'[20]Transfers (Asset and Reserve)'!AA52</f>
        <v>0</v>
      </c>
      <c r="CQ128" s="31">
        <f>'[20]Transfers (Asset and Reserve)'!AB52</f>
        <v>0</v>
      </c>
      <c r="CR128" s="31">
        <f>'[20]Transfers (Asset and Reserve)'!AC52</f>
        <v>0</v>
      </c>
      <c r="CS128" s="31">
        <f>'[20]Transfers (Asset and Reserve)'!AD52</f>
        <v>0</v>
      </c>
      <c r="CT128" s="31">
        <f>'[20]Transfers (Asset and Reserve)'!AE52</f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/>
      <c r="DQ128" s="31">
        <f>[20]COR!O52</f>
        <v>0</v>
      </c>
      <c r="DR128" s="31">
        <f>[20]COR!P52</f>
        <v>0</v>
      </c>
      <c r="DS128" s="31">
        <f>[20]COR!Q52</f>
        <v>0</v>
      </c>
      <c r="DT128" s="31">
        <f>[20]COR!R52</f>
        <v>0</v>
      </c>
      <c r="DU128" s="31">
        <f>[20]COR!S52</f>
        <v>0</v>
      </c>
      <c r="DV128" s="31">
        <f>[20]COR!T52</f>
        <v>0</v>
      </c>
      <c r="DW128" s="58">
        <f>SUM('Gross Plant'!$AH128:$AM128)/SUM('Gross Plant'!$AH$190:$AM$190)*DW$190</f>
        <v>0</v>
      </c>
      <c r="DX128" s="58">
        <f>SUM('Gross Plant'!$AH128:$AM128)/SUM('Gross Plant'!$AH$190:$AM$190)*DX$190</f>
        <v>0</v>
      </c>
      <c r="DY128" s="58">
        <f>SUM('Gross Plant'!$AH128:$AM128)/SUM('Gross Plant'!$AH$190:$AM$190)*DY$190</f>
        <v>0</v>
      </c>
      <c r="DZ128" s="58">
        <f>-SUM('Gross Plant'!$AH128:$AM128)/SUM('Gross Plant'!$AH$190:$AM$190)*'Capital Spending'!D$12*Reserve!$DW$1</f>
        <v>0</v>
      </c>
      <c r="EA128" s="58">
        <f>-SUM('Gross Plant'!$AH128:$AM128)/SUM('Gross Plant'!$AH$190:$AM$190)*'Capital Spending'!E$12*Reserve!$DW$1</f>
        <v>0</v>
      </c>
      <c r="EB128" s="58">
        <f>-SUM('Gross Plant'!$AH128:$AM128)/SUM('Gross Plant'!$AH$190:$AM$190)*'Capital Spending'!F$12*Reserve!$DW$1</f>
        <v>0</v>
      </c>
      <c r="EC128" s="58">
        <f>-SUM('Gross Plant'!$AH128:$AM128)/SUM('Gross Plant'!$AH$190:$AM$190)*'Capital Spending'!G$12*Reserve!$DW$1</f>
        <v>0</v>
      </c>
      <c r="ED128" s="58">
        <f>-SUM('Gross Plant'!$AH128:$AM128)/SUM('Gross Plant'!$AH$190:$AM$190)*'Capital Spending'!H$12*Reserve!$DW$1</f>
        <v>0</v>
      </c>
      <c r="EE128" s="58">
        <f>-SUM('Gross Plant'!$AH128:$AM128)/SUM('Gross Plant'!$AH$190:$AM$190)*'Capital Spending'!I$12*Reserve!$DW$1</f>
        <v>0</v>
      </c>
      <c r="EF128" s="58">
        <f>-SUM('Gross Plant'!$AH128:$AM128)/SUM('Gross Plant'!$AH$190:$AM$190)*'Capital Spending'!J$12*Reserve!$DW$1</f>
        <v>0</v>
      </c>
      <c r="EG128" s="58">
        <f>-SUM('Gross Plant'!$AH128:$AM128)/SUM('Gross Plant'!$AH$190:$AM$190)*'Capital Spending'!K$12*Reserve!$DW$1</f>
        <v>0</v>
      </c>
      <c r="EH128" s="58">
        <f>-SUM('Gross Plant'!$AH128:$AM128)/SUM('Gross Plant'!$AH$190:$AM$190)*'Capital Spending'!L$12*Reserve!$DW$1</f>
        <v>0</v>
      </c>
      <c r="EI128" s="58">
        <f>-SUM('Gross Plant'!$AH128:$AM128)/SUM('Gross Plant'!$AH$190:$AM$190)*'Capital Spending'!M$12*Reserve!$DW$1</f>
        <v>0</v>
      </c>
      <c r="EJ128" s="58">
        <f>-SUM('Gross Plant'!$AH128:$AM128)/SUM('Gross Plant'!$AH$190:$AM$190)*'Capital Spending'!N$12*Reserve!$DW$1</f>
        <v>0</v>
      </c>
      <c r="EK128" s="58">
        <f>-SUM('Gross Plant'!$AH128:$AM128)/SUM('Gross Plant'!$AH$190:$AM$190)*'Capital Spending'!O$12*Reserve!$DW$1</f>
        <v>0</v>
      </c>
      <c r="EL128" s="58">
        <f>-SUM('Gross Plant'!$AH128:$AM128)/SUM('Gross Plant'!$AH$190:$AM$190)*'Capital Spending'!P$12*Reserve!$DW$1</f>
        <v>0</v>
      </c>
      <c r="EM128" s="58">
        <f>-SUM('Gross Plant'!$AH128:$AM128)/SUM('Gross Plant'!$AH$190:$AM$190)*'Capital Spending'!Q$12*Reserve!$DW$1</f>
        <v>0</v>
      </c>
      <c r="EN128" s="58">
        <f>-SUM('Gross Plant'!$AH128:$AM128)/SUM('Gross Plant'!$AH$190:$AM$190)*'Capital Spending'!R$12*Reserve!$DW$1</f>
        <v>0</v>
      </c>
      <c r="EO128" s="58">
        <f>-SUM('Gross Plant'!$AH128:$AM128)/SUM('Gross Plant'!$AH$190:$AM$190)*'Capital Spending'!S$12*Reserve!$DW$1</f>
        <v>0</v>
      </c>
      <c r="EP128" s="58">
        <f>-SUM('Gross Plant'!$AH128:$AM128)/SUM('Gross Plant'!$AH$190:$AM$190)*'Capital Spending'!T$12*Reserve!$DW$1</f>
        <v>0</v>
      </c>
      <c r="EQ128" s="58">
        <f>-SUM('Gross Plant'!$AH128:$AM128)/SUM('Gross Plant'!$AH$190:$AM$190)*'Capital Spending'!U$12*Reserve!$DW$1</f>
        <v>0</v>
      </c>
    </row>
    <row r="129" spans="1:147">
      <c r="A129" s="49">
        <v>35301</v>
      </c>
      <c r="B129" t="s">
        <v>92</v>
      </c>
      <c r="C129" s="51">
        <f t="shared" si="237"/>
        <v>138412.45258134609</v>
      </c>
      <c r="D129" s="51">
        <f t="shared" si="238"/>
        <v>140219.74111249999</v>
      </c>
      <c r="E129" s="69">
        <f>'[20]Reserve End Balances'!N53</f>
        <v>137689.51999999999</v>
      </c>
      <c r="F129" s="41">
        <f t="shared" si="239"/>
        <v>137810.00999999998</v>
      </c>
      <c r="G129" s="41">
        <f t="shared" si="240"/>
        <v>137930.49999999997</v>
      </c>
      <c r="H129" s="41">
        <f t="shared" si="241"/>
        <v>138050.98999999996</v>
      </c>
      <c r="I129" s="41">
        <f t="shared" si="242"/>
        <v>138171.47999999995</v>
      </c>
      <c r="J129" s="41">
        <f t="shared" si="243"/>
        <v>138291.96999999994</v>
      </c>
      <c r="K129" s="41">
        <f t="shared" si="244"/>
        <v>138412.45999999993</v>
      </c>
      <c r="L129" s="41">
        <f t="shared" si="245"/>
        <v>138532.94540749994</v>
      </c>
      <c r="M129" s="41">
        <f t="shared" si="246"/>
        <v>138653.43081499994</v>
      </c>
      <c r="N129" s="41">
        <f t="shared" si="247"/>
        <v>138773.91622249995</v>
      </c>
      <c r="O129" s="41">
        <f t="shared" si="248"/>
        <v>138894.40162999995</v>
      </c>
      <c r="P129" s="41">
        <f t="shared" si="249"/>
        <v>139014.88703749995</v>
      </c>
      <c r="Q129" s="41">
        <f t="shared" si="250"/>
        <v>139135.37244499996</v>
      </c>
      <c r="R129" s="41">
        <f t="shared" si="251"/>
        <v>139255.85785249996</v>
      </c>
      <c r="S129" s="41">
        <f t="shared" si="252"/>
        <v>139376.34325999997</v>
      </c>
      <c r="T129" s="41">
        <f t="shared" si="253"/>
        <v>139496.82866749997</v>
      </c>
      <c r="U129" s="41">
        <f t="shared" si="254"/>
        <v>139617.31407499997</v>
      </c>
      <c r="V129" s="41">
        <f t="shared" si="255"/>
        <v>139737.79948249998</v>
      </c>
      <c r="W129" s="41">
        <f t="shared" si="256"/>
        <v>139858.28488999998</v>
      </c>
      <c r="X129" s="41">
        <f t="shared" si="257"/>
        <v>139978.77029749998</v>
      </c>
      <c r="Y129" s="41">
        <f t="shared" si="258"/>
        <v>140099.25570499999</v>
      </c>
      <c r="Z129" s="41">
        <f t="shared" si="259"/>
        <v>140219.74111249999</v>
      </c>
      <c r="AA129" s="41">
        <f t="shared" si="260"/>
        <v>140340.22652</v>
      </c>
      <c r="AB129" s="41">
        <f t="shared" si="261"/>
        <v>140460.7119275</v>
      </c>
      <c r="AC129" s="41">
        <f t="shared" si="262"/>
        <v>140581.197335</v>
      </c>
      <c r="AD129" s="41">
        <f t="shared" si="263"/>
        <v>140701.68274250001</v>
      </c>
      <c r="AE129" s="41">
        <f t="shared" si="264"/>
        <v>140822.16815000001</v>
      </c>
      <c r="AF129" s="41">
        <f t="shared" si="265"/>
        <v>140942.65355750002</v>
      </c>
      <c r="AG129" s="23">
        <f t="shared" si="266"/>
        <v>140220</v>
      </c>
      <c r="AH129" s="80">
        <f>'[25]KY Depreciation Rates_03-2'!$G85</f>
        <v>8.0999999999999996E-3</v>
      </c>
      <c r="AI129" s="80">
        <f>'[25]KY Depreciation Rates_03-2'!$G85</f>
        <v>8.0999999999999996E-3</v>
      </c>
      <c r="AJ129" s="31">
        <f>'[20]Additions (Asset and Reserve)'!AA53</f>
        <v>120.49</v>
      </c>
      <c r="AK129" s="31">
        <f>'[20]Additions (Asset and Reserve)'!AB53</f>
        <v>120.49</v>
      </c>
      <c r="AL129" s="31">
        <f>'[20]Additions (Asset and Reserve)'!AC53</f>
        <v>120.49</v>
      </c>
      <c r="AM129" s="31">
        <f>'[20]Additions (Asset and Reserve)'!AD53</f>
        <v>120.49</v>
      </c>
      <c r="AN129" s="31">
        <f>'[20]Additions (Asset and Reserve)'!AE53</f>
        <v>120.49</v>
      </c>
      <c r="AO129" s="31">
        <f>'[20]Additions (Asset and Reserve)'!AF53</f>
        <v>120.49</v>
      </c>
      <c r="AP129" s="41">
        <f>IF('Net Plant'!I129&gt;0,'Gross Plant'!L129*$AH129/12,0)</f>
        <v>120.48540749999999</v>
      </c>
      <c r="AQ129" s="41">
        <f>IF('Net Plant'!J129&gt;0,'Gross Plant'!M129*$AH129/12,0)</f>
        <v>120.48540749999999</v>
      </c>
      <c r="AR129" s="41">
        <f>IF('Net Plant'!K129&gt;0,'Gross Plant'!N129*$AH129/12,0)</f>
        <v>120.48540749999999</v>
      </c>
      <c r="AS129" s="41">
        <f>IF('Net Plant'!L129&gt;0,'Gross Plant'!O129*$AH129/12,0)</f>
        <v>120.48540749999999</v>
      </c>
      <c r="AT129" s="41">
        <f>IF('Net Plant'!M129&gt;0,'Gross Plant'!P129*$AH129/12,0)</f>
        <v>120.48540749999999</v>
      </c>
      <c r="AU129" s="41">
        <f>IF('Net Plant'!N129&gt;0,'Gross Plant'!Q129*$AH129/12,0)</f>
        <v>120.48540749999999</v>
      </c>
      <c r="AV129" s="41">
        <f>IF('Net Plant'!O129&gt;0,'Gross Plant'!R129*$AH129/12,0)</f>
        <v>120.48540749999999</v>
      </c>
      <c r="AW129" s="41">
        <f>IF('Net Plant'!P129&gt;0,'Gross Plant'!S129*$AH129/12,0)</f>
        <v>120.48540749999999</v>
      </c>
      <c r="AX129" s="41">
        <f>IF('Net Plant'!Q129&gt;0,'Gross Plant'!T129*$AH129/12,0)</f>
        <v>120.48540749999999</v>
      </c>
      <c r="AY129" s="41">
        <f>IF('Net Plant'!R129&gt;0,'Gross Plant'!U129*$AI129/12,0)</f>
        <v>120.48540749999999</v>
      </c>
      <c r="AZ129" s="41">
        <f>IF('Net Plant'!S129&gt;0,'Gross Plant'!V129*$AI129/12,0)</f>
        <v>120.48540749999999</v>
      </c>
      <c r="BA129" s="41">
        <f>IF('Net Plant'!T129&gt;0,'Gross Plant'!W129*$AI129/12,0)</f>
        <v>120.48540749999999</v>
      </c>
      <c r="BB129" s="41">
        <f>IF('Net Plant'!U129&gt;0,'Gross Plant'!X129*$AI129/12,0)</f>
        <v>120.48540749999999</v>
      </c>
      <c r="BC129" s="41">
        <f>IF('Net Plant'!V129&gt;0,'Gross Plant'!Y129*$AI129/12,0)</f>
        <v>120.48540749999999</v>
      </c>
      <c r="BD129" s="41">
        <f>IF('Net Plant'!W129&gt;0,'Gross Plant'!Z129*$AI129/12,0)</f>
        <v>120.48540749999999</v>
      </c>
      <c r="BE129" s="41">
        <f>IF('Net Plant'!X129&gt;0,'Gross Plant'!AA129*$AI129/12,0)</f>
        <v>120.48540749999999</v>
      </c>
      <c r="BF129" s="41">
        <f>IF('Net Plant'!Y129&gt;0,'Gross Plant'!AB129*$AI129/12,0)</f>
        <v>120.48540749999999</v>
      </c>
      <c r="BG129" s="41">
        <f>IF('Net Plant'!Z129&gt;0,'Gross Plant'!AC129*$AI129/12,0)</f>
        <v>120.48540749999999</v>
      </c>
      <c r="BH129" s="41">
        <f>IF('Net Plant'!AA129&gt;0,'Gross Plant'!AD129*$AI129/12,0)</f>
        <v>120.48540749999999</v>
      </c>
      <c r="BI129" s="41">
        <f>IF('Net Plant'!AB129&gt;0,'Gross Plant'!AE129*$AI129/12,0)</f>
        <v>120.48540749999999</v>
      </c>
      <c r="BJ129" s="41">
        <f>IF('Net Plant'!AC129&gt;0,'Gross Plant'!AF129*$AI129/12,0)</f>
        <v>120.48540749999999</v>
      </c>
      <c r="BK129" s="23">
        <f t="shared" si="267"/>
        <v>1445.8248900000001</v>
      </c>
      <c r="BL129" s="41"/>
      <c r="BM129" s="31">
        <f>'[20]Retires (Asset and Reserve)'!X53</f>
        <v>0</v>
      </c>
      <c r="BN129" s="31">
        <f>'[20]Retires (Asset and Reserve)'!Y53</f>
        <v>0</v>
      </c>
      <c r="BO129" s="31">
        <f>'[20]Retires (Asset and Reserve)'!Z53</f>
        <v>0</v>
      </c>
      <c r="BP129" s="31">
        <f>'[20]Retires (Asset and Reserve)'!AA53</f>
        <v>0</v>
      </c>
      <c r="BQ129" s="31">
        <f>'[20]Retires (Asset and Reserve)'!AB53</f>
        <v>0</v>
      </c>
      <c r="BR129" s="31">
        <f>'[20]Retires (Asset and Reserve)'!AC53</f>
        <v>0</v>
      </c>
      <c r="BS129" s="31">
        <f>'Gross Plant'!BQ129</f>
        <v>0</v>
      </c>
      <c r="BT129" s="41">
        <f>'Gross Plant'!BR129</f>
        <v>0</v>
      </c>
      <c r="BU129" s="41">
        <f>'Gross Plant'!BS129</f>
        <v>0</v>
      </c>
      <c r="BV129" s="41">
        <f>'Gross Plant'!BT129</f>
        <v>0</v>
      </c>
      <c r="BW129" s="41">
        <f>'Gross Plant'!BU129</f>
        <v>0</v>
      </c>
      <c r="BX129" s="41">
        <f>'Gross Plant'!BV129</f>
        <v>0</v>
      </c>
      <c r="BY129" s="41">
        <f>'Gross Plant'!BW129</f>
        <v>0</v>
      </c>
      <c r="BZ129" s="41">
        <f>'Gross Plant'!BX129</f>
        <v>0</v>
      </c>
      <c r="CA129" s="41">
        <f>'Gross Plant'!BY129</f>
        <v>0</v>
      </c>
      <c r="CB129" s="41">
        <f>'Gross Plant'!BZ129</f>
        <v>0</v>
      </c>
      <c r="CC129" s="41">
        <f>'Gross Plant'!CA129</f>
        <v>0</v>
      </c>
      <c r="CD129" s="41">
        <f>'Gross Plant'!CB129</f>
        <v>0</v>
      </c>
      <c r="CE129" s="41">
        <f>'Gross Plant'!CC129</f>
        <v>0</v>
      </c>
      <c r="CF129" s="41">
        <f>'Gross Plant'!CD129</f>
        <v>0</v>
      </c>
      <c r="CG129" s="41">
        <f>'Gross Plant'!CE129</f>
        <v>0</v>
      </c>
      <c r="CH129" s="41">
        <f>'Gross Plant'!CF129</f>
        <v>0</v>
      </c>
      <c r="CI129" s="41">
        <f>'Gross Plant'!CG129</f>
        <v>0</v>
      </c>
      <c r="CJ129" s="41">
        <f>'Gross Plant'!CH129</f>
        <v>0</v>
      </c>
      <c r="CK129" s="41">
        <f>'Gross Plant'!CI129</f>
        <v>0</v>
      </c>
      <c r="CL129" s="41">
        <f>'Gross Plant'!CJ129</f>
        <v>0</v>
      </c>
      <c r="CM129" s="41">
        <f>'Gross Plant'!CK129</f>
        <v>0</v>
      </c>
      <c r="CN129" s="41"/>
      <c r="CO129" s="31">
        <f>'[20]Transfers (Asset and Reserve)'!Z53</f>
        <v>0</v>
      </c>
      <c r="CP129" s="31">
        <f>'[20]Transfers (Asset and Reserve)'!AA53</f>
        <v>0</v>
      </c>
      <c r="CQ129" s="31">
        <f>'[20]Transfers (Asset and Reserve)'!AB53</f>
        <v>0</v>
      </c>
      <c r="CR129" s="31">
        <f>'[20]Transfers (Asset and Reserve)'!AC53</f>
        <v>0</v>
      </c>
      <c r="CS129" s="31">
        <f>'[20]Transfers (Asset and Reserve)'!AD53</f>
        <v>0</v>
      </c>
      <c r="CT129" s="31">
        <f>'[20]Transfers (Asset and Reserve)'!AE53</f>
        <v>0</v>
      </c>
      <c r="CU129" s="31">
        <v>0</v>
      </c>
      <c r="CV129" s="31">
        <v>0</v>
      </c>
      <c r="CW129" s="31">
        <v>0</v>
      </c>
      <c r="CX129" s="31">
        <v>0</v>
      </c>
      <c r="CY129" s="31">
        <v>0</v>
      </c>
      <c r="CZ129" s="3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/>
      <c r="DQ129" s="31">
        <f>[20]COR!O53</f>
        <v>0</v>
      </c>
      <c r="DR129" s="31">
        <f>[20]COR!P53</f>
        <v>0</v>
      </c>
      <c r="DS129" s="31">
        <f>[20]COR!Q53</f>
        <v>0</v>
      </c>
      <c r="DT129" s="31">
        <f>[20]COR!R53</f>
        <v>0</v>
      </c>
      <c r="DU129" s="31">
        <f>[20]COR!S53</f>
        <v>0</v>
      </c>
      <c r="DV129" s="31">
        <f>[20]COR!T53</f>
        <v>0</v>
      </c>
      <c r="DW129" s="58">
        <f>SUM('Gross Plant'!$AH129:$AM129)/SUM('Gross Plant'!$AH$190:$AM$190)*DW$190</f>
        <v>0</v>
      </c>
      <c r="DX129" s="58">
        <f>SUM('Gross Plant'!$AH129:$AM129)/SUM('Gross Plant'!$AH$190:$AM$190)*DX$190</f>
        <v>0</v>
      </c>
      <c r="DY129" s="58">
        <f>SUM('Gross Plant'!$AH129:$AM129)/SUM('Gross Plant'!$AH$190:$AM$190)*DY$190</f>
        <v>0</v>
      </c>
      <c r="DZ129" s="58">
        <f>-SUM('Gross Plant'!$AH129:$AM129)/SUM('Gross Plant'!$AH$190:$AM$190)*'Capital Spending'!D$12*Reserve!$DW$1</f>
        <v>0</v>
      </c>
      <c r="EA129" s="58">
        <f>-SUM('Gross Plant'!$AH129:$AM129)/SUM('Gross Plant'!$AH$190:$AM$190)*'Capital Spending'!E$12*Reserve!$DW$1</f>
        <v>0</v>
      </c>
      <c r="EB129" s="58">
        <f>-SUM('Gross Plant'!$AH129:$AM129)/SUM('Gross Plant'!$AH$190:$AM$190)*'Capital Spending'!F$12*Reserve!$DW$1</f>
        <v>0</v>
      </c>
      <c r="EC129" s="58">
        <f>-SUM('Gross Plant'!$AH129:$AM129)/SUM('Gross Plant'!$AH$190:$AM$190)*'Capital Spending'!G$12*Reserve!$DW$1</f>
        <v>0</v>
      </c>
      <c r="ED129" s="58">
        <f>-SUM('Gross Plant'!$AH129:$AM129)/SUM('Gross Plant'!$AH$190:$AM$190)*'Capital Spending'!H$12*Reserve!$DW$1</f>
        <v>0</v>
      </c>
      <c r="EE129" s="58">
        <f>-SUM('Gross Plant'!$AH129:$AM129)/SUM('Gross Plant'!$AH$190:$AM$190)*'Capital Spending'!I$12*Reserve!$DW$1</f>
        <v>0</v>
      </c>
      <c r="EF129" s="58">
        <f>-SUM('Gross Plant'!$AH129:$AM129)/SUM('Gross Plant'!$AH$190:$AM$190)*'Capital Spending'!J$12*Reserve!$DW$1</f>
        <v>0</v>
      </c>
      <c r="EG129" s="58">
        <f>-SUM('Gross Plant'!$AH129:$AM129)/SUM('Gross Plant'!$AH$190:$AM$190)*'Capital Spending'!K$12*Reserve!$DW$1</f>
        <v>0</v>
      </c>
      <c r="EH129" s="58">
        <f>-SUM('Gross Plant'!$AH129:$AM129)/SUM('Gross Plant'!$AH$190:$AM$190)*'Capital Spending'!L$12*Reserve!$DW$1</f>
        <v>0</v>
      </c>
      <c r="EI129" s="58">
        <f>-SUM('Gross Plant'!$AH129:$AM129)/SUM('Gross Plant'!$AH$190:$AM$190)*'Capital Spending'!M$12*Reserve!$DW$1</f>
        <v>0</v>
      </c>
      <c r="EJ129" s="58">
        <f>-SUM('Gross Plant'!$AH129:$AM129)/SUM('Gross Plant'!$AH$190:$AM$190)*'Capital Spending'!N$12*Reserve!$DW$1</f>
        <v>0</v>
      </c>
      <c r="EK129" s="58">
        <f>-SUM('Gross Plant'!$AH129:$AM129)/SUM('Gross Plant'!$AH$190:$AM$190)*'Capital Spending'!O$12*Reserve!$DW$1</f>
        <v>0</v>
      </c>
      <c r="EL129" s="58">
        <f>-SUM('Gross Plant'!$AH129:$AM129)/SUM('Gross Plant'!$AH$190:$AM$190)*'Capital Spending'!P$12*Reserve!$DW$1</f>
        <v>0</v>
      </c>
      <c r="EM129" s="58">
        <f>-SUM('Gross Plant'!$AH129:$AM129)/SUM('Gross Plant'!$AH$190:$AM$190)*'Capital Spending'!Q$12*Reserve!$DW$1</f>
        <v>0</v>
      </c>
      <c r="EN129" s="58">
        <f>-SUM('Gross Plant'!$AH129:$AM129)/SUM('Gross Plant'!$AH$190:$AM$190)*'Capital Spending'!R$12*Reserve!$DW$1</f>
        <v>0</v>
      </c>
      <c r="EO129" s="58">
        <f>-SUM('Gross Plant'!$AH129:$AM129)/SUM('Gross Plant'!$AH$190:$AM$190)*'Capital Spending'!S$12*Reserve!$DW$1</f>
        <v>0</v>
      </c>
      <c r="EP129" s="58">
        <f>-SUM('Gross Plant'!$AH129:$AM129)/SUM('Gross Plant'!$AH$190:$AM$190)*'Capital Spending'!T$12*Reserve!$DW$1</f>
        <v>0</v>
      </c>
      <c r="EQ129" s="58">
        <f>-SUM('Gross Plant'!$AH129:$AM129)/SUM('Gross Plant'!$AH$190:$AM$190)*'Capital Spending'!U$12*Reserve!$DW$1</f>
        <v>0</v>
      </c>
    </row>
    <row r="130" spans="1:147">
      <c r="A130" s="49">
        <v>35302</v>
      </c>
      <c r="B130" t="s">
        <v>93</v>
      </c>
      <c r="C130" s="51">
        <f t="shared" si="237"/>
        <v>193266.04693282695</v>
      </c>
      <c r="D130" s="51">
        <f t="shared" si="238"/>
        <v>195386.80437625007</v>
      </c>
      <c r="E130" s="69">
        <f>'[20]Reserve End Balances'!N54</f>
        <v>192417.76</v>
      </c>
      <c r="F130" s="41">
        <f t="shared" si="239"/>
        <v>192559.14</v>
      </c>
      <c r="G130" s="41">
        <f t="shared" si="240"/>
        <v>192700.52000000002</v>
      </c>
      <c r="H130" s="41">
        <f t="shared" si="241"/>
        <v>192841.90000000002</v>
      </c>
      <c r="I130" s="41">
        <f t="shared" si="242"/>
        <v>192983.28000000003</v>
      </c>
      <c r="J130" s="41">
        <f t="shared" si="243"/>
        <v>193124.66000000003</v>
      </c>
      <c r="K130" s="41">
        <f t="shared" si="244"/>
        <v>193266.04000000004</v>
      </c>
      <c r="L130" s="41">
        <f t="shared" si="245"/>
        <v>193407.42429175004</v>
      </c>
      <c r="M130" s="41">
        <f t="shared" si="246"/>
        <v>193548.80858350004</v>
      </c>
      <c r="N130" s="41">
        <f t="shared" si="247"/>
        <v>193690.19287525004</v>
      </c>
      <c r="O130" s="41">
        <f t="shared" si="248"/>
        <v>193831.57716700004</v>
      </c>
      <c r="P130" s="41">
        <f t="shared" si="249"/>
        <v>193972.96145875004</v>
      </c>
      <c r="Q130" s="41">
        <f t="shared" si="250"/>
        <v>194114.34575050004</v>
      </c>
      <c r="R130" s="41">
        <f t="shared" si="251"/>
        <v>194255.73004225004</v>
      </c>
      <c r="S130" s="41">
        <f t="shared" si="252"/>
        <v>194397.11433400004</v>
      </c>
      <c r="T130" s="41">
        <f t="shared" si="253"/>
        <v>194538.49862575004</v>
      </c>
      <c r="U130" s="41">
        <f t="shared" si="254"/>
        <v>194679.88291750004</v>
      </c>
      <c r="V130" s="41">
        <f t="shared" si="255"/>
        <v>194821.26720925004</v>
      </c>
      <c r="W130" s="41">
        <f t="shared" si="256"/>
        <v>194962.65150100004</v>
      </c>
      <c r="X130" s="41">
        <f t="shared" si="257"/>
        <v>195104.03579275004</v>
      </c>
      <c r="Y130" s="41">
        <f t="shared" si="258"/>
        <v>195245.42008450005</v>
      </c>
      <c r="Z130" s="41">
        <f t="shared" si="259"/>
        <v>195386.80437625005</v>
      </c>
      <c r="AA130" s="41">
        <f t="shared" si="260"/>
        <v>195528.18866800005</v>
      </c>
      <c r="AB130" s="41">
        <f t="shared" si="261"/>
        <v>195669.57295975005</v>
      </c>
      <c r="AC130" s="41">
        <f t="shared" si="262"/>
        <v>195810.95725150005</v>
      </c>
      <c r="AD130" s="41">
        <f t="shared" si="263"/>
        <v>195952.34154325005</v>
      </c>
      <c r="AE130" s="41">
        <f t="shared" si="264"/>
        <v>196093.72583500005</v>
      </c>
      <c r="AF130" s="41">
        <f t="shared" si="265"/>
        <v>196235.11012675005</v>
      </c>
      <c r="AG130" s="23">
        <f t="shared" si="266"/>
        <v>195387</v>
      </c>
      <c r="AH130" s="80">
        <f>'[25]KY Depreciation Rates_03-2'!$G86</f>
        <v>8.0999999999999996E-3</v>
      </c>
      <c r="AI130" s="80">
        <f>'[25]KY Depreciation Rates_03-2'!$G86</f>
        <v>8.0999999999999996E-3</v>
      </c>
      <c r="AJ130" s="31">
        <f>'[20]Additions (Asset and Reserve)'!AA54</f>
        <v>141.38</v>
      </c>
      <c r="AK130" s="31">
        <f>'[20]Additions (Asset and Reserve)'!AB54</f>
        <v>141.38</v>
      </c>
      <c r="AL130" s="31">
        <f>'[20]Additions (Asset and Reserve)'!AC54</f>
        <v>141.38</v>
      </c>
      <c r="AM130" s="31">
        <f>'[20]Additions (Asset and Reserve)'!AD54</f>
        <v>141.38</v>
      </c>
      <c r="AN130" s="31">
        <f>'[20]Additions (Asset and Reserve)'!AE54</f>
        <v>141.38</v>
      </c>
      <c r="AO130" s="31">
        <f>'[20]Additions (Asset and Reserve)'!AF54</f>
        <v>141.38</v>
      </c>
      <c r="AP130" s="41">
        <f>IF('Net Plant'!I130&gt;0,'Gross Plant'!L130*$AH130/12,0)</f>
        <v>141.38429174999999</v>
      </c>
      <c r="AQ130" s="41">
        <f>IF('Net Plant'!J130&gt;0,'Gross Plant'!M130*$AH130/12,0)</f>
        <v>141.38429174999999</v>
      </c>
      <c r="AR130" s="41">
        <f>IF('Net Plant'!K130&gt;0,'Gross Plant'!N130*$AH130/12,0)</f>
        <v>141.38429174999999</v>
      </c>
      <c r="AS130" s="41">
        <f>IF('Net Plant'!L130&gt;0,'Gross Plant'!O130*$AH130/12,0)</f>
        <v>141.38429174999999</v>
      </c>
      <c r="AT130" s="41">
        <f>IF('Net Plant'!M130&gt;0,'Gross Plant'!P130*$AH130/12,0)</f>
        <v>141.38429174999999</v>
      </c>
      <c r="AU130" s="41">
        <f>IF('Net Plant'!N130&gt;0,'Gross Plant'!Q130*$AH130/12,0)</f>
        <v>141.38429174999999</v>
      </c>
      <c r="AV130" s="41">
        <f>IF('Net Plant'!O130&gt;0,'Gross Plant'!R130*$AH130/12,0)</f>
        <v>141.38429174999999</v>
      </c>
      <c r="AW130" s="41">
        <f>IF('Net Plant'!P130&gt;0,'Gross Plant'!S130*$AH130/12,0)</f>
        <v>141.38429174999999</v>
      </c>
      <c r="AX130" s="41">
        <f>IF('Net Plant'!Q130&gt;0,'Gross Plant'!T130*$AH130/12,0)</f>
        <v>141.38429174999999</v>
      </c>
      <c r="AY130" s="41">
        <f>IF('Net Plant'!R130&gt;0,'Gross Plant'!U130*$AI130/12,0)</f>
        <v>141.38429174999999</v>
      </c>
      <c r="AZ130" s="41">
        <f>IF('Net Plant'!S130&gt;0,'Gross Plant'!V130*$AI130/12,0)</f>
        <v>141.38429174999999</v>
      </c>
      <c r="BA130" s="41">
        <f>IF('Net Plant'!T130&gt;0,'Gross Plant'!W130*$AI130/12,0)</f>
        <v>141.38429174999999</v>
      </c>
      <c r="BB130" s="41">
        <f>IF('Net Plant'!U130&gt;0,'Gross Plant'!X130*$AI130/12,0)</f>
        <v>141.38429174999999</v>
      </c>
      <c r="BC130" s="41">
        <f>IF('Net Plant'!V130&gt;0,'Gross Plant'!Y130*$AI130/12,0)</f>
        <v>141.38429174999999</v>
      </c>
      <c r="BD130" s="41">
        <f>IF('Net Plant'!W130&gt;0,'Gross Plant'!Z130*$AI130/12,0)</f>
        <v>141.38429174999999</v>
      </c>
      <c r="BE130" s="41">
        <f>IF('Net Plant'!X130&gt;0,'Gross Plant'!AA130*$AI130/12,0)</f>
        <v>141.38429174999999</v>
      </c>
      <c r="BF130" s="41">
        <f>IF('Net Plant'!Y130&gt;0,'Gross Plant'!AB130*$AI130/12,0)</f>
        <v>141.38429174999999</v>
      </c>
      <c r="BG130" s="41">
        <f>IF('Net Plant'!Z130&gt;0,'Gross Plant'!AC130*$AI130/12,0)</f>
        <v>141.38429174999999</v>
      </c>
      <c r="BH130" s="41">
        <f>IF('Net Plant'!AA130&gt;0,'Gross Plant'!AD130*$AI130/12,0)</f>
        <v>141.38429174999999</v>
      </c>
      <c r="BI130" s="41">
        <f>IF('Net Plant'!AB130&gt;0,'Gross Plant'!AE130*$AI130/12,0)</f>
        <v>141.38429174999999</v>
      </c>
      <c r="BJ130" s="41">
        <f>IF('Net Plant'!AC130&gt;0,'Gross Plant'!AF130*$AI130/12,0)</f>
        <v>141.38429174999999</v>
      </c>
      <c r="BK130" s="23">
        <f t="shared" si="267"/>
        <v>1696.6115010000003</v>
      </c>
      <c r="BL130" s="41"/>
      <c r="BM130" s="31">
        <f>'[20]Retires (Asset and Reserve)'!X54</f>
        <v>0</v>
      </c>
      <c r="BN130" s="31">
        <f>'[20]Retires (Asset and Reserve)'!Y54</f>
        <v>0</v>
      </c>
      <c r="BO130" s="31">
        <f>'[20]Retires (Asset and Reserve)'!Z54</f>
        <v>0</v>
      </c>
      <c r="BP130" s="31">
        <f>'[20]Retires (Asset and Reserve)'!AA54</f>
        <v>0</v>
      </c>
      <c r="BQ130" s="31">
        <f>'[20]Retires (Asset and Reserve)'!AB54</f>
        <v>0</v>
      </c>
      <c r="BR130" s="31">
        <f>'[20]Retires (Asset and Reserve)'!AC54</f>
        <v>0</v>
      </c>
      <c r="BS130" s="31">
        <f>'Gross Plant'!BQ130</f>
        <v>0</v>
      </c>
      <c r="BT130" s="41">
        <f>'Gross Plant'!BR130</f>
        <v>0</v>
      </c>
      <c r="BU130" s="41">
        <f>'Gross Plant'!BS130</f>
        <v>0</v>
      </c>
      <c r="BV130" s="41">
        <f>'Gross Plant'!BT130</f>
        <v>0</v>
      </c>
      <c r="BW130" s="41">
        <f>'Gross Plant'!BU130</f>
        <v>0</v>
      </c>
      <c r="BX130" s="41">
        <f>'Gross Plant'!BV130</f>
        <v>0</v>
      </c>
      <c r="BY130" s="41">
        <f>'Gross Plant'!BW130</f>
        <v>0</v>
      </c>
      <c r="BZ130" s="41">
        <f>'Gross Plant'!BX130</f>
        <v>0</v>
      </c>
      <c r="CA130" s="41">
        <f>'Gross Plant'!BY130</f>
        <v>0</v>
      </c>
      <c r="CB130" s="41">
        <f>'Gross Plant'!BZ130</f>
        <v>0</v>
      </c>
      <c r="CC130" s="41">
        <f>'Gross Plant'!CA130</f>
        <v>0</v>
      </c>
      <c r="CD130" s="41">
        <f>'Gross Plant'!CB130</f>
        <v>0</v>
      </c>
      <c r="CE130" s="41">
        <f>'Gross Plant'!CC130</f>
        <v>0</v>
      </c>
      <c r="CF130" s="41">
        <f>'Gross Plant'!CD130</f>
        <v>0</v>
      </c>
      <c r="CG130" s="41">
        <f>'Gross Plant'!CE130</f>
        <v>0</v>
      </c>
      <c r="CH130" s="41">
        <f>'Gross Plant'!CF130</f>
        <v>0</v>
      </c>
      <c r="CI130" s="41">
        <f>'Gross Plant'!CG130</f>
        <v>0</v>
      </c>
      <c r="CJ130" s="41">
        <f>'Gross Plant'!CH130</f>
        <v>0</v>
      </c>
      <c r="CK130" s="41">
        <f>'Gross Plant'!CI130</f>
        <v>0</v>
      </c>
      <c r="CL130" s="41">
        <f>'Gross Plant'!CJ130</f>
        <v>0</v>
      </c>
      <c r="CM130" s="41">
        <f>'Gross Plant'!CK130</f>
        <v>0</v>
      </c>
      <c r="CN130" s="41"/>
      <c r="CO130" s="31">
        <f>'[20]Transfers (Asset and Reserve)'!Z54</f>
        <v>0</v>
      </c>
      <c r="CP130" s="31">
        <f>'[20]Transfers (Asset and Reserve)'!AA54</f>
        <v>0</v>
      </c>
      <c r="CQ130" s="31">
        <f>'[20]Transfers (Asset and Reserve)'!AB54</f>
        <v>0</v>
      </c>
      <c r="CR130" s="31">
        <f>'[20]Transfers (Asset and Reserve)'!AC54</f>
        <v>0</v>
      </c>
      <c r="CS130" s="31">
        <f>'[20]Transfers (Asset and Reserve)'!AD54</f>
        <v>0</v>
      </c>
      <c r="CT130" s="31">
        <f>'[20]Transfers (Asset and Reserve)'!AE54</f>
        <v>0</v>
      </c>
      <c r="CU130" s="31">
        <v>0</v>
      </c>
      <c r="CV130" s="31">
        <v>0</v>
      </c>
      <c r="CW130" s="31">
        <v>0</v>
      </c>
      <c r="CX130" s="31">
        <v>0</v>
      </c>
      <c r="CY130" s="31">
        <v>0</v>
      </c>
      <c r="CZ130" s="3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/>
      <c r="DQ130" s="31">
        <f>[20]COR!O54</f>
        <v>0</v>
      </c>
      <c r="DR130" s="31">
        <f>[20]COR!P54</f>
        <v>0</v>
      </c>
      <c r="DS130" s="31">
        <f>[20]COR!Q54</f>
        <v>0</v>
      </c>
      <c r="DT130" s="31">
        <f>[20]COR!R54</f>
        <v>0</v>
      </c>
      <c r="DU130" s="31">
        <f>[20]COR!S54</f>
        <v>0</v>
      </c>
      <c r="DV130" s="31">
        <f>[20]COR!T54</f>
        <v>0</v>
      </c>
      <c r="DW130" s="58">
        <f>SUM('Gross Plant'!$AH130:$AM130)/SUM('Gross Plant'!$AH$190:$AM$190)*DW$190</f>
        <v>0</v>
      </c>
      <c r="DX130" s="58">
        <f>SUM('Gross Plant'!$AH130:$AM130)/SUM('Gross Plant'!$AH$190:$AM$190)*DX$190</f>
        <v>0</v>
      </c>
      <c r="DY130" s="58">
        <f>SUM('Gross Plant'!$AH130:$AM130)/SUM('Gross Plant'!$AH$190:$AM$190)*DY$190</f>
        <v>0</v>
      </c>
      <c r="DZ130" s="58">
        <f>-SUM('Gross Plant'!$AH130:$AM130)/SUM('Gross Plant'!$AH$190:$AM$190)*'Capital Spending'!D$12*Reserve!$DW$1</f>
        <v>0</v>
      </c>
      <c r="EA130" s="58">
        <f>-SUM('Gross Plant'!$AH130:$AM130)/SUM('Gross Plant'!$AH$190:$AM$190)*'Capital Spending'!E$12*Reserve!$DW$1</f>
        <v>0</v>
      </c>
      <c r="EB130" s="58">
        <f>-SUM('Gross Plant'!$AH130:$AM130)/SUM('Gross Plant'!$AH$190:$AM$190)*'Capital Spending'!F$12*Reserve!$DW$1</f>
        <v>0</v>
      </c>
      <c r="EC130" s="58">
        <f>-SUM('Gross Plant'!$AH130:$AM130)/SUM('Gross Plant'!$AH$190:$AM$190)*'Capital Spending'!G$12*Reserve!$DW$1</f>
        <v>0</v>
      </c>
      <c r="ED130" s="58">
        <f>-SUM('Gross Plant'!$AH130:$AM130)/SUM('Gross Plant'!$AH$190:$AM$190)*'Capital Spending'!H$12*Reserve!$DW$1</f>
        <v>0</v>
      </c>
      <c r="EE130" s="58">
        <f>-SUM('Gross Plant'!$AH130:$AM130)/SUM('Gross Plant'!$AH$190:$AM$190)*'Capital Spending'!I$12*Reserve!$DW$1</f>
        <v>0</v>
      </c>
      <c r="EF130" s="58">
        <f>-SUM('Gross Plant'!$AH130:$AM130)/SUM('Gross Plant'!$AH$190:$AM$190)*'Capital Spending'!J$12*Reserve!$DW$1</f>
        <v>0</v>
      </c>
      <c r="EG130" s="58">
        <f>-SUM('Gross Plant'!$AH130:$AM130)/SUM('Gross Plant'!$AH$190:$AM$190)*'Capital Spending'!K$12*Reserve!$DW$1</f>
        <v>0</v>
      </c>
      <c r="EH130" s="58">
        <f>-SUM('Gross Plant'!$AH130:$AM130)/SUM('Gross Plant'!$AH$190:$AM$190)*'Capital Spending'!L$12*Reserve!$DW$1</f>
        <v>0</v>
      </c>
      <c r="EI130" s="58">
        <f>-SUM('Gross Plant'!$AH130:$AM130)/SUM('Gross Plant'!$AH$190:$AM$190)*'Capital Spending'!M$12*Reserve!$DW$1</f>
        <v>0</v>
      </c>
      <c r="EJ130" s="58">
        <f>-SUM('Gross Plant'!$AH130:$AM130)/SUM('Gross Plant'!$AH$190:$AM$190)*'Capital Spending'!N$12*Reserve!$DW$1</f>
        <v>0</v>
      </c>
      <c r="EK130" s="58">
        <f>-SUM('Gross Plant'!$AH130:$AM130)/SUM('Gross Plant'!$AH$190:$AM$190)*'Capital Spending'!O$12*Reserve!$DW$1</f>
        <v>0</v>
      </c>
      <c r="EL130" s="58">
        <f>-SUM('Gross Plant'!$AH130:$AM130)/SUM('Gross Plant'!$AH$190:$AM$190)*'Capital Spending'!P$12*Reserve!$DW$1</f>
        <v>0</v>
      </c>
      <c r="EM130" s="58">
        <f>-SUM('Gross Plant'!$AH130:$AM130)/SUM('Gross Plant'!$AH$190:$AM$190)*'Capital Spending'!Q$12*Reserve!$DW$1</f>
        <v>0</v>
      </c>
      <c r="EN130" s="58">
        <f>-SUM('Gross Plant'!$AH130:$AM130)/SUM('Gross Plant'!$AH$190:$AM$190)*'Capital Spending'!R$12*Reserve!$DW$1</f>
        <v>0</v>
      </c>
      <c r="EO130" s="58">
        <f>-SUM('Gross Plant'!$AH130:$AM130)/SUM('Gross Plant'!$AH$190:$AM$190)*'Capital Spending'!S$12*Reserve!$DW$1</f>
        <v>0</v>
      </c>
      <c r="EP130" s="58">
        <f>-SUM('Gross Plant'!$AH130:$AM130)/SUM('Gross Plant'!$AH$190:$AM$190)*'Capital Spending'!T$12*Reserve!$DW$1</f>
        <v>0</v>
      </c>
      <c r="EQ130" s="58">
        <f>-SUM('Gross Plant'!$AH130:$AM130)/SUM('Gross Plant'!$AH$190:$AM$190)*'Capital Spending'!U$12*Reserve!$DW$1</f>
        <v>0</v>
      </c>
    </row>
    <row r="131" spans="1:147">
      <c r="A131" s="49">
        <v>35400</v>
      </c>
      <c r="B131" t="s">
        <v>94</v>
      </c>
      <c r="C131" s="51">
        <f t="shared" si="237"/>
        <v>460914.83850576915</v>
      </c>
      <c r="D131" s="51">
        <f t="shared" si="238"/>
        <v>481692.37612499972</v>
      </c>
      <c r="E131" s="69">
        <f>'[20]Reserve End Balances'!N55</f>
        <v>452603.82</v>
      </c>
      <c r="F131" s="41">
        <f t="shared" si="239"/>
        <v>453988.99</v>
      </c>
      <c r="G131" s="41">
        <f t="shared" si="240"/>
        <v>455374.16</v>
      </c>
      <c r="H131" s="41">
        <f t="shared" si="241"/>
        <v>456759.32999999996</v>
      </c>
      <c r="I131" s="41">
        <f t="shared" si="242"/>
        <v>458144.49999999994</v>
      </c>
      <c r="J131" s="41">
        <f t="shared" si="243"/>
        <v>459529.66999999993</v>
      </c>
      <c r="K131" s="41">
        <f t="shared" si="244"/>
        <v>460914.83999999991</v>
      </c>
      <c r="L131" s="41">
        <f t="shared" si="245"/>
        <v>462300.00907499989</v>
      </c>
      <c r="M131" s="41">
        <f t="shared" si="246"/>
        <v>463685.17814999988</v>
      </c>
      <c r="N131" s="41">
        <f t="shared" si="247"/>
        <v>465070.34722499986</v>
      </c>
      <c r="O131" s="41">
        <f t="shared" si="248"/>
        <v>466455.51629999984</v>
      </c>
      <c r="P131" s="41">
        <f t="shared" si="249"/>
        <v>467840.68537499983</v>
      </c>
      <c r="Q131" s="41">
        <f t="shared" si="250"/>
        <v>469225.85444999981</v>
      </c>
      <c r="R131" s="41">
        <f t="shared" si="251"/>
        <v>470611.02352499979</v>
      </c>
      <c r="S131" s="41">
        <f t="shared" si="252"/>
        <v>471996.19259999978</v>
      </c>
      <c r="T131" s="41">
        <f t="shared" si="253"/>
        <v>473381.36167499976</v>
      </c>
      <c r="U131" s="41">
        <f t="shared" si="254"/>
        <v>474766.53074999974</v>
      </c>
      <c r="V131" s="41">
        <f t="shared" si="255"/>
        <v>476151.69982499973</v>
      </c>
      <c r="W131" s="41">
        <f t="shared" si="256"/>
        <v>477536.86889999971</v>
      </c>
      <c r="X131" s="41">
        <f t="shared" si="257"/>
        <v>478922.03797499969</v>
      </c>
      <c r="Y131" s="41">
        <f t="shared" si="258"/>
        <v>480307.20704999968</v>
      </c>
      <c r="Z131" s="41">
        <f t="shared" si="259"/>
        <v>481692.37612499966</v>
      </c>
      <c r="AA131" s="41">
        <f t="shared" si="260"/>
        <v>483077.54519999964</v>
      </c>
      <c r="AB131" s="41">
        <f t="shared" si="261"/>
        <v>484462.71427499963</v>
      </c>
      <c r="AC131" s="41">
        <f t="shared" si="262"/>
        <v>485847.88334999961</v>
      </c>
      <c r="AD131" s="41">
        <f t="shared" si="263"/>
        <v>487233.05242499959</v>
      </c>
      <c r="AE131" s="41">
        <f t="shared" si="264"/>
        <v>488618.22149999958</v>
      </c>
      <c r="AF131" s="41">
        <f t="shared" si="265"/>
        <v>490003.39057499956</v>
      </c>
      <c r="AG131" s="23">
        <f t="shared" si="266"/>
        <v>481692</v>
      </c>
      <c r="AH131" s="80">
        <f>'[25]KY Depreciation Rates_03-2'!$G87</f>
        <v>1.7999999999999999E-2</v>
      </c>
      <c r="AI131" s="80">
        <f>'[25]KY Depreciation Rates_03-2'!$G87</f>
        <v>1.7999999999999999E-2</v>
      </c>
      <c r="AJ131" s="31">
        <f>'[20]Additions (Asset and Reserve)'!AA55</f>
        <v>1385.17</v>
      </c>
      <c r="AK131" s="31">
        <f>'[20]Additions (Asset and Reserve)'!AB55</f>
        <v>1385.17</v>
      </c>
      <c r="AL131" s="31">
        <f>'[20]Additions (Asset and Reserve)'!AC55</f>
        <v>1385.17</v>
      </c>
      <c r="AM131" s="31">
        <f>'[20]Additions (Asset and Reserve)'!AD55</f>
        <v>1385.17</v>
      </c>
      <c r="AN131" s="31">
        <f>'[20]Additions (Asset and Reserve)'!AE55</f>
        <v>1385.17</v>
      </c>
      <c r="AO131" s="31">
        <f>'[20]Additions (Asset and Reserve)'!AF55</f>
        <v>1385.17</v>
      </c>
      <c r="AP131" s="41">
        <f>IF('Net Plant'!I131&gt;0,'Gross Plant'!L131*$AH131/12,0)</f>
        <v>1385.169075</v>
      </c>
      <c r="AQ131" s="41">
        <f>IF('Net Plant'!J131&gt;0,'Gross Plant'!M131*$AH131/12,0)</f>
        <v>1385.169075</v>
      </c>
      <c r="AR131" s="41">
        <f>IF('Net Plant'!K131&gt;0,'Gross Plant'!N131*$AH131/12,0)</f>
        <v>1385.169075</v>
      </c>
      <c r="AS131" s="41">
        <f>IF('Net Plant'!L131&gt;0,'Gross Plant'!O131*$AH131/12,0)</f>
        <v>1385.169075</v>
      </c>
      <c r="AT131" s="41">
        <f>IF('Net Plant'!M131&gt;0,'Gross Plant'!P131*$AH131/12,0)</f>
        <v>1385.169075</v>
      </c>
      <c r="AU131" s="41">
        <f>IF('Net Plant'!N131&gt;0,'Gross Plant'!Q131*$AH131/12,0)</f>
        <v>1385.169075</v>
      </c>
      <c r="AV131" s="41">
        <f>IF('Net Plant'!O131&gt;0,'Gross Plant'!R131*$AH131/12,0)</f>
        <v>1385.169075</v>
      </c>
      <c r="AW131" s="41">
        <f>IF('Net Plant'!P131&gt;0,'Gross Plant'!S131*$AH131/12,0)</f>
        <v>1385.169075</v>
      </c>
      <c r="AX131" s="41">
        <f>IF('Net Plant'!Q131&gt;0,'Gross Plant'!T131*$AH131/12,0)</f>
        <v>1385.169075</v>
      </c>
      <c r="AY131" s="41">
        <f>IF('Net Plant'!R131&gt;0,'Gross Plant'!U131*$AI131/12,0)</f>
        <v>1385.169075</v>
      </c>
      <c r="AZ131" s="41">
        <f>IF('Net Plant'!S131&gt;0,'Gross Plant'!V131*$AI131/12,0)</f>
        <v>1385.169075</v>
      </c>
      <c r="BA131" s="41">
        <f>IF('Net Plant'!T131&gt;0,'Gross Plant'!W131*$AI131/12,0)</f>
        <v>1385.169075</v>
      </c>
      <c r="BB131" s="41">
        <f>IF('Net Plant'!U131&gt;0,'Gross Plant'!X131*$AI131/12,0)</f>
        <v>1385.169075</v>
      </c>
      <c r="BC131" s="41">
        <f>IF('Net Plant'!V131&gt;0,'Gross Plant'!Y131*$AI131/12,0)</f>
        <v>1385.169075</v>
      </c>
      <c r="BD131" s="41">
        <f>IF('Net Plant'!W131&gt;0,'Gross Plant'!Z131*$AI131/12,0)</f>
        <v>1385.169075</v>
      </c>
      <c r="BE131" s="41">
        <f>IF('Net Plant'!X131&gt;0,'Gross Plant'!AA131*$AI131/12,0)</f>
        <v>1385.169075</v>
      </c>
      <c r="BF131" s="41">
        <f>IF('Net Plant'!Y131&gt;0,'Gross Plant'!AB131*$AI131/12,0)</f>
        <v>1385.169075</v>
      </c>
      <c r="BG131" s="41">
        <f>IF('Net Plant'!Z131&gt;0,'Gross Plant'!AC131*$AI131/12,0)</f>
        <v>1385.169075</v>
      </c>
      <c r="BH131" s="41">
        <f>IF('Net Plant'!AA131&gt;0,'Gross Plant'!AD131*$AI131/12,0)</f>
        <v>1385.169075</v>
      </c>
      <c r="BI131" s="41">
        <f>IF('Net Plant'!AB131&gt;0,'Gross Plant'!AE131*$AI131/12,0)</f>
        <v>1385.169075</v>
      </c>
      <c r="BJ131" s="41">
        <f>IF('Net Plant'!AC131&gt;0,'Gross Plant'!AF131*$AI131/12,0)</f>
        <v>1385.169075</v>
      </c>
      <c r="BK131" s="23">
        <f t="shared" si="267"/>
        <v>16622.028900000001</v>
      </c>
      <c r="BL131" s="41"/>
      <c r="BM131" s="31">
        <f>'[20]Retires (Asset and Reserve)'!X55</f>
        <v>0</v>
      </c>
      <c r="BN131" s="31">
        <f>'[20]Retires (Asset and Reserve)'!Y55</f>
        <v>0</v>
      </c>
      <c r="BO131" s="31">
        <f>'[20]Retires (Asset and Reserve)'!Z55</f>
        <v>0</v>
      </c>
      <c r="BP131" s="31">
        <f>'[20]Retires (Asset and Reserve)'!AA55</f>
        <v>0</v>
      </c>
      <c r="BQ131" s="31">
        <f>'[20]Retires (Asset and Reserve)'!AB55</f>
        <v>0</v>
      </c>
      <c r="BR131" s="31">
        <f>'[20]Retires (Asset and Reserve)'!AC55</f>
        <v>0</v>
      </c>
      <c r="BS131" s="31">
        <f>'Gross Plant'!BQ131</f>
        <v>0</v>
      </c>
      <c r="BT131" s="41">
        <f>'Gross Plant'!BR131</f>
        <v>0</v>
      </c>
      <c r="BU131" s="41">
        <f>'Gross Plant'!BS131</f>
        <v>0</v>
      </c>
      <c r="BV131" s="41">
        <f>'Gross Plant'!BT131</f>
        <v>0</v>
      </c>
      <c r="BW131" s="41">
        <f>'Gross Plant'!BU131</f>
        <v>0</v>
      </c>
      <c r="BX131" s="41">
        <f>'Gross Plant'!BV131</f>
        <v>0</v>
      </c>
      <c r="BY131" s="41">
        <f>'Gross Plant'!BW131</f>
        <v>0</v>
      </c>
      <c r="BZ131" s="41">
        <f>'Gross Plant'!BX131</f>
        <v>0</v>
      </c>
      <c r="CA131" s="41">
        <f>'Gross Plant'!BY131</f>
        <v>0</v>
      </c>
      <c r="CB131" s="41">
        <f>'Gross Plant'!BZ131</f>
        <v>0</v>
      </c>
      <c r="CC131" s="41">
        <f>'Gross Plant'!CA131</f>
        <v>0</v>
      </c>
      <c r="CD131" s="41">
        <f>'Gross Plant'!CB131</f>
        <v>0</v>
      </c>
      <c r="CE131" s="41">
        <f>'Gross Plant'!CC131</f>
        <v>0</v>
      </c>
      <c r="CF131" s="41">
        <f>'Gross Plant'!CD131</f>
        <v>0</v>
      </c>
      <c r="CG131" s="41">
        <f>'Gross Plant'!CE131</f>
        <v>0</v>
      </c>
      <c r="CH131" s="41">
        <f>'Gross Plant'!CF131</f>
        <v>0</v>
      </c>
      <c r="CI131" s="41">
        <f>'Gross Plant'!CG131</f>
        <v>0</v>
      </c>
      <c r="CJ131" s="41">
        <f>'Gross Plant'!CH131</f>
        <v>0</v>
      </c>
      <c r="CK131" s="41">
        <f>'Gross Plant'!CI131</f>
        <v>0</v>
      </c>
      <c r="CL131" s="41">
        <f>'Gross Plant'!CJ131</f>
        <v>0</v>
      </c>
      <c r="CM131" s="41">
        <f>'Gross Plant'!CK131</f>
        <v>0</v>
      </c>
      <c r="CN131" s="41"/>
      <c r="CO131" s="31">
        <f>'[20]Transfers (Asset and Reserve)'!Z55</f>
        <v>0</v>
      </c>
      <c r="CP131" s="31">
        <f>'[20]Transfers (Asset and Reserve)'!AA55</f>
        <v>0</v>
      </c>
      <c r="CQ131" s="31">
        <f>'[20]Transfers (Asset and Reserve)'!AB55</f>
        <v>0</v>
      </c>
      <c r="CR131" s="31">
        <f>'[20]Transfers (Asset and Reserve)'!AC55</f>
        <v>0</v>
      </c>
      <c r="CS131" s="31">
        <f>'[20]Transfers (Asset and Reserve)'!AD55</f>
        <v>0</v>
      </c>
      <c r="CT131" s="31">
        <f>'[20]Transfers (Asset and Reserve)'!AE55</f>
        <v>0</v>
      </c>
      <c r="CU131" s="31">
        <v>0</v>
      </c>
      <c r="CV131" s="31">
        <v>0</v>
      </c>
      <c r="CW131" s="31">
        <v>0</v>
      </c>
      <c r="CX131" s="31">
        <v>0</v>
      </c>
      <c r="CY131" s="31">
        <v>0</v>
      </c>
      <c r="CZ131" s="3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/>
      <c r="DQ131" s="31">
        <f>[20]COR!O55</f>
        <v>0</v>
      </c>
      <c r="DR131" s="31">
        <f>[20]COR!P55</f>
        <v>0</v>
      </c>
      <c r="DS131" s="31">
        <f>[20]COR!Q55</f>
        <v>0</v>
      </c>
      <c r="DT131" s="31">
        <f>[20]COR!R55</f>
        <v>0</v>
      </c>
      <c r="DU131" s="31">
        <f>[20]COR!S55</f>
        <v>0</v>
      </c>
      <c r="DV131" s="31">
        <f>[20]COR!T55</f>
        <v>0</v>
      </c>
      <c r="DW131" s="58">
        <f>SUM('Gross Plant'!$AH131:$AM131)/SUM('Gross Plant'!$AH$190:$AM$190)*DW$190</f>
        <v>0</v>
      </c>
      <c r="DX131" s="58">
        <f>SUM('Gross Plant'!$AH131:$AM131)/SUM('Gross Plant'!$AH$190:$AM$190)*DX$190</f>
        <v>0</v>
      </c>
      <c r="DY131" s="58">
        <f>SUM('Gross Plant'!$AH131:$AM131)/SUM('Gross Plant'!$AH$190:$AM$190)*DY$190</f>
        <v>0</v>
      </c>
      <c r="DZ131" s="58">
        <f>-SUM('Gross Plant'!$AH131:$AM131)/SUM('Gross Plant'!$AH$190:$AM$190)*'Capital Spending'!D$12*Reserve!$DW$1</f>
        <v>0</v>
      </c>
      <c r="EA131" s="58">
        <f>-SUM('Gross Plant'!$AH131:$AM131)/SUM('Gross Plant'!$AH$190:$AM$190)*'Capital Spending'!E$12*Reserve!$DW$1</f>
        <v>0</v>
      </c>
      <c r="EB131" s="58">
        <f>-SUM('Gross Plant'!$AH131:$AM131)/SUM('Gross Plant'!$AH$190:$AM$190)*'Capital Spending'!F$12*Reserve!$DW$1</f>
        <v>0</v>
      </c>
      <c r="EC131" s="58">
        <f>-SUM('Gross Plant'!$AH131:$AM131)/SUM('Gross Plant'!$AH$190:$AM$190)*'Capital Spending'!G$12*Reserve!$DW$1</f>
        <v>0</v>
      </c>
      <c r="ED131" s="58">
        <f>-SUM('Gross Plant'!$AH131:$AM131)/SUM('Gross Plant'!$AH$190:$AM$190)*'Capital Spending'!H$12*Reserve!$DW$1</f>
        <v>0</v>
      </c>
      <c r="EE131" s="58">
        <f>-SUM('Gross Plant'!$AH131:$AM131)/SUM('Gross Plant'!$AH$190:$AM$190)*'Capital Spending'!I$12*Reserve!$DW$1</f>
        <v>0</v>
      </c>
      <c r="EF131" s="58">
        <f>-SUM('Gross Plant'!$AH131:$AM131)/SUM('Gross Plant'!$AH$190:$AM$190)*'Capital Spending'!J$12*Reserve!$DW$1</f>
        <v>0</v>
      </c>
      <c r="EG131" s="58">
        <f>-SUM('Gross Plant'!$AH131:$AM131)/SUM('Gross Plant'!$AH$190:$AM$190)*'Capital Spending'!K$12*Reserve!$DW$1</f>
        <v>0</v>
      </c>
      <c r="EH131" s="58">
        <f>-SUM('Gross Plant'!$AH131:$AM131)/SUM('Gross Plant'!$AH$190:$AM$190)*'Capital Spending'!L$12*Reserve!$DW$1</f>
        <v>0</v>
      </c>
      <c r="EI131" s="58">
        <f>-SUM('Gross Plant'!$AH131:$AM131)/SUM('Gross Plant'!$AH$190:$AM$190)*'Capital Spending'!M$12*Reserve!$DW$1</f>
        <v>0</v>
      </c>
      <c r="EJ131" s="58">
        <f>-SUM('Gross Plant'!$AH131:$AM131)/SUM('Gross Plant'!$AH$190:$AM$190)*'Capital Spending'!N$12*Reserve!$DW$1</f>
        <v>0</v>
      </c>
      <c r="EK131" s="58">
        <f>-SUM('Gross Plant'!$AH131:$AM131)/SUM('Gross Plant'!$AH$190:$AM$190)*'Capital Spending'!O$12*Reserve!$DW$1</f>
        <v>0</v>
      </c>
      <c r="EL131" s="58">
        <f>-SUM('Gross Plant'!$AH131:$AM131)/SUM('Gross Plant'!$AH$190:$AM$190)*'Capital Spending'!P$12*Reserve!$DW$1</f>
        <v>0</v>
      </c>
      <c r="EM131" s="58">
        <f>-SUM('Gross Plant'!$AH131:$AM131)/SUM('Gross Plant'!$AH$190:$AM$190)*'Capital Spending'!Q$12*Reserve!$DW$1</f>
        <v>0</v>
      </c>
      <c r="EN131" s="58">
        <f>-SUM('Gross Plant'!$AH131:$AM131)/SUM('Gross Plant'!$AH$190:$AM$190)*'Capital Spending'!R$12*Reserve!$DW$1</f>
        <v>0</v>
      </c>
      <c r="EO131" s="58">
        <f>-SUM('Gross Plant'!$AH131:$AM131)/SUM('Gross Plant'!$AH$190:$AM$190)*'Capital Spending'!S$12*Reserve!$DW$1</f>
        <v>0</v>
      </c>
      <c r="EP131" s="58">
        <f>-SUM('Gross Plant'!$AH131:$AM131)/SUM('Gross Plant'!$AH$190:$AM$190)*'Capital Spending'!T$12*Reserve!$DW$1</f>
        <v>0</v>
      </c>
      <c r="EQ131" s="58">
        <f>-SUM('Gross Plant'!$AH131:$AM131)/SUM('Gross Plant'!$AH$190:$AM$190)*'Capital Spending'!U$12*Reserve!$DW$1</f>
        <v>0</v>
      </c>
    </row>
    <row r="132" spans="1:147">
      <c r="A132" s="49">
        <v>35500</v>
      </c>
      <c r="B132" t="s">
        <v>95</v>
      </c>
      <c r="C132" s="51">
        <f t="shared" si="237"/>
        <v>199502.75481482738</v>
      </c>
      <c r="D132" s="51">
        <f t="shared" si="238"/>
        <v>188423.91339525761</v>
      </c>
      <c r="E132" s="69">
        <f>'[20]Reserve End Balances'!N56</f>
        <v>202587.54</v>
      </c>
      <c r="F132" s="41">
        <f t="shared" si="239"/>
        <v>202689.92000000001</v>
      </c>
      <c r="G132" s="41">
        <f t="shared" si="240"/>
        <v>202792.30000000002</v>
      </c>
      <c r="H132" s="41">
        <f t="shared" si="241"/>
        <v>202894.68000000002</v>
      </c>
      <c r="I132" s="41">
        <f t="shared" si="242"/>
        <v>200010.68000000002</v>
      </c>
      <c r="J132" s="41">
        <f t="shared" si="243"/>
        <v>200127.77000000002</v>
      </c>
      <c r="K132" s="41">
        <f t="shared" si="244"/>
        <v>200244.86000000002</v>
      </c>
      <c r="L132" s="41">
        <f t="shared" si="245"/>
        <v>199180.20692512134</v>
      </c>
      <c r="M132" s="41">
        <f t="shared" si="246"/>
        <v>198149.35010382449</v>
      </c>
      <c r="N132" s="41">
        <f t="shared" si="247"/>
        <v>197395.89697934</v>
      </c>
      <c r="O132" s="41">
        <f t="shared" si="248"/>
        <v>196620.58605516591</v>
      </c>
      <c r="P132" s="41">
        <f t="shared" si="249"/>
        <v>195719.52935965607</v>
      </c>
      <c r="Q132" s="41">
        <f t="shared" si="250"/>
        <v>195122.49316964822</v>
      </c>
      <c r="R132" s="41">
        <f t="shared" si="251"/>
        <v>194507.78974983032</v>
      </c>
      <c r="S132" s="41">
        <f t="shared" si="252"/>
        <v>193995.82192875232</v>
      </c>
      <c r="T132" s="41">
        <f t="shared" si="253"/>
        <v>193208.07536767269</v>
      </c>
      <c r="U132" s="41">
        <f t="shared" si="254"/>
        <v>192331.86955889006</v>
      </c>
      <c r="V132" s="41">
        <f t="shared" si="255"/>
        <v>191249.23916845446</v>
      </c>
      <c r="W132" s="41">
        <f t="shared" si="256"/>
        <v>190319.10256144992</v>
      </c>
      <c r="X132" s="41">
        <f t="shared" si="257"/>
        <v>189159.48233107143</v>
      </c>
      <c r="Y132" s="41">
        <f t="shared" si="258"/>
        <v>188139.0761707279</v>
      </c>
      <c r="Z132" s="41">
        <f t="shared" si="259"/>
        <v>187423.16217647513</v>
      </c>
      <c r="AA132" s="41">
        <f t="shared" si="260"/>
        <v>187012.35609601811</v>
      </c>
      <c r="AB132" s="41">
        <f t="shared" si="261"/>
        <v>186477.57813228169</v>
      </c>
      <c r="AC132" s="41">
        <f t="shared" si="262"/>
        <v>186234.31760394885</v>
      </c>
      <c r="AD132" s="41">
        <f t="shared" si="263"/>
        <v>186046.97560279525</v>
      </c>
      <c r="AE132" s="41">
        <f t="shared" si="264"/>
        <v>186019.80701577273</v>
      </c>
      <c r="AF132" s="41">
        <f t="shared" si="265"/>
        <v>185889.8323527906</v>
      </c>
      <c r="AG132" s="23">
        <f t="shared" si="266"/>
        <v>188424</v>
      </c>
      <c r="AH132" s="80">
        <f>'[25]KY Depreciation Rates_03-2'!$G88</f>
        <v>5.0999999999999995E-3</v>
      </c>
      <c r="AI132" s="80">
        <f>'[25]KY Depreciation Rates_03-2'!$G88</f>
        <v>5.0999999999999995E-3</v>
      </c>
      <c r="AJ132" s="31">
        <f>'[20]Additions (Asset and Reserve)'!AA56</f>
        <v>102.38</v>
      </c>
      <c r="AK132" s="31">
        <f>'[20]Additions (Asset and Reserve)'!AB56</f>
        <v>102.38</v>
      </c>
      <c r="AL132" s="31">
        <f>'[20]Additions (Asset and Reserve)'!AC56</f>
        <v>102.38</v>
      </c>
      <c r="AM132" s="31">
        <f>'[20]Additions (Asset and Reserve)'!AD56</f>
        <v>117.09</v>
      </c>
      <c r="AN132" s="31">
        <f>'[20]Additions (Asset and Reserve)'!AE56</f>
        <v>117.09</v>
      </c>
      <c r="AO132" s="31">
        <f>'[20]Additions (Asset and Reserve)'!AF56</f>
        <v>117.09</v>
      </c>
      <c r="AP132" s="41">
        <f>IF('Net Plant'!I132&gt;0,'Gross Plant'!L132*$AH132/12,0)</f>
        <v>122.90935799070341</v>
      </c>
      <c r="AQ132" s="41">
        <f>IF('Net Plant'!J132&gt;0,'Gross Plant'!M132*$AH132/12,0)</f>
        <v>128.59334143494928</v>
      </c>
      <c r="AR132" s="41">
        <f>IF('Net Plant'!K132&gt;0,'Gross Plant'!N132*$AH132/12,0)</f>
        <v>132.93870845934711</v>
      </c>
      <c r="AS132" s="41">
        <f>IF('Net Plant'!L132&gt;0,'Gross Plant'!O132*$AH132/12,0)</f>
        <v>137.41316434807732</v>
      </c>
      <c r="AT132" s="41">
        <f>IF('Net Plant'!M132&gt;0,'Gross Plant'!P132*$AH132/12,0)</f>
        <v>142.5291450352783</v>
      </c>
      <c r="AU132" s="41">
        <f>IF('Net Plant'!N132&gt;0,'Gross Plant'!Q132*$AH132/12,0)</f>
        <v>146.17258440435305</v>
      </c>
      <c r="AV132" s="41">
        <f>IF('Net Plant'!O132&gt;0,'Gross Plant'!R132*$AH132/12,0)</f>
        <v>149.92100994218069</v>
      </c>
      <c r="AW132" s="41">
        <f>IF('Net Plant'!P132&gt;0,'Gross Plant'!S132*$AH132/12,0)</f>
        <v>153.18177908673391</v>
      </c>
      <c r="AX132" s="41">
        <f>IF('Net Plant'!Q132&gt;0,'Gross Plant'!T132*$AH132/12,0)</f>
        <v>157.81722533549626</v>
      </c>
      <c r="AY132" s="41">
        <f>IF('Net Plant'!R132&gt;0,'Gross Plant'!U132*$AI132/12,0)</f>
        <v>162.91129891158738</v>
      </c>
      <c r="AZ132" s="41">
        <f>IF('Net Plant'!S132&gt;0,'Gross Plant'!V132*$AI132/12,0)</f>
        <v>169.0474107758987</v>
      </c>
      <c r="BA132" s="41">
        <f>IF('Net Plant'!T132&gt;0,'Gross Plant'!W132*$AI132/12,0)</f>
        <v>174.46249736051473</v>
      </c>
      <c r="BB132" s="41">
        <f>IF('Net Plant'!U132&gt;0,'Gross Plant'!X132*$AI132/12,0)</f>
        <v>181.03480314816179</v>
      </c>
      <c r="BC132" s="41">
        <f>IF('Net Plant'!V132&gt;0,'Gross Plant'!Y132*$AI132/12,0)</f>
        <v>186.95365453098054</v>
      </c>
      <c r="BD132" s="41">
        <f>IF('Net Plant'!W132&gt;0,'Gross Plant'!Z132*$AI132/12,0)</f>
        <v>191.40159628916322</v>
      </c>
      <c r="BE132" s="41">
        <f>IF('Net Plant'!X132&gt;0,'Gross Plant'!AA132*$AI132/12,0)</f>
        <v>194.36834858791485</v>
      </c>
      <c r="BF132" s="41">
        <f>IF('Net Plant'!Y132&gt;0,'Gross Plant'!AB132*$AI132/12,0)</f>
        <v>197.96045905369706</v>
      </c>
      <c r="BG132" s="41">
        <f>IF('Net Plant'!Z132&gt;0,'Gross Plant'!AC132*$AI132/12,0)</f>
        <v>200.13411679525746</v>
      </c>
      <c r="BH132" s="41">
        <f>IF('Net Plant'!AA132&gt;0,'Gross Plant'!AD132*$AI132/12,0)</f>
        <v>202.04300256344823</v>
      </c>
      <c r="BI132" s="41">
        <f>IF('Net Plant'!AB132&gt;0,'Gross Plant'!AE132*$AI132/12,0)</f>
        <v>203.1722043929216</v>
      </c>
      <c r="BJ132" s="41">
        <f>IF('Net Plant'!AC132&gt;0,'Gross Plant'!AF132*$AI132/12,0)</f>
        <v>204.81343925719145</v>
      </c>
      <c r="BK132" s="23">
        <f t="shared" si="267"/>
        <v>2268.3028316667373</v>
      </c>
      <c r="BL132" s="41"/>
      <c r="BM132" s="31">
        <f>'[20]Retires (Asset and Reserve)'!X56</f>
        <v>0</v>
      </c>
      <c r="BN132" s="31">
        <f>'[20]Retires (Asset and Reserve)'!Y56</f>
        <v>0</v>
      </c>
      <c r="BO132" s="31">
        <f>'[20]Retires (Asset and Reserve)'!Z56</f>
        <v>0</v>
      </c>
      <c r="BP132" s="31">
        <f>'[20]Retires (Asset and Reserve)'!AA56</f>
        <v>-3001.09</v>
      </c>
      <c r="BQ132" s="31">
        <f>'[20]Retires (Asset and Reserve)'!AB56</f>
        <v>0</v>
      </c>
      <c r="BR132" s="31">
        <f>'[20]Retires (Asset and Reserve)'!AC56</f>
        <v>0</v>
      </c>
      <c r="BS132" s="31">
        <f>'Gross Plant'!BQ132</f>
        <v>-1187.5624328693589</v>
      </c>
      <c r="BT132" s="41">
        <f>'Gross Plant'!BR132</f>
        <v>-1159.4501627317959</v>
      </c>
      <c r="BU132" s="41">
        <f>'Gross Plant'!BS132</f>
        <v>-886.39183294382019</v>
      </c>
      <c r="BV132" s="41">
        <f>'Gross Plant'!BT132</f>
        <v>-912.72408852218121</v>
      </c>
      <c r="BW132" s="41">
        <f>'Gross Plant'!BU132</f>
        <v>-1043.5858405451206</v>
      </c>
      <c r="BX132" s="41">
        <f>'Gross Plant'!BV132</f>
        <v>-743.20877441218249</v>
      </c>
      <c r="BY132" s="41">
        <f>'Gross Plant'!BW132</f>
        <v>-764.62442976008901</v>
      </c>
      <c r="BZ132" s="41">
        <f>'Gross Plant'!BX132</f>
        <v>-665.14960016472276</v>
      </c>
      <c r="CA132" s="41">
        <f>'Gross Plant'!BY132</f>
        <v>-945.5637864151181</v>
      </c>
      <c r="CB132" s="41">
        <f>'Gross Plant'!BZ132</f>
        <v>-1039.1171076942151</v>
      </c>
      <c r="CC132" s="41">
        <f>'Gross Plant'!CA132</f>
        <v>-1251.677801211498</v>
      </c>
      <c r="CD132" s="41">
        <f>'Gross Plant'!CB132</f>
        <v>-1104.5991043650563</v>
      </c>
      <c r="CE132" s="41">
        <f>'Gross Plant'!CC132</f>
        <v>-1340.6550335266645</v>
      </c>
      <c r="CF132" s="41">
        <f>'Gross Plant'!CD132</f>
        <v>-1207.3598148745145</v>
      </c>
      <c r="CG132" s="41">
        <f>'Gross Plant'!CE132</f>
        <v>-907.31559054192496</v>
      </c>
      <c r="CH132" s="41">
        <f>'Gross Plant'!CF132</f>
        <v>-605.17442904495465</v>
      </c>
      <c r="CI132" s="41">
        <f>'Gross Plant'!CG132</f>
        <v>-732.73842279010012</v>
      </c>
      <c r="CJ132" s="41">
        <f>'Gross Plant'!CH132</f>
        <v>-443.39464512810525</v>
      </c>
      <c r="CK132" s="41">
        <f>'Gross Plant'!CI132</f>
        <v>-389.3850037170273</v>
      </c>
      <c r="CL132" s="41">
        <f>'Gross Plant'!CJ132</f>
        <v>-230.3407914154551</v>
      </c>
      <c r="CM132" s="41">
        <f>'Gross Plant'!CK132</f>
        <v>-334.7881022393131</v>
      </c>
      <c r="CN132" s="41"/>
      <c r="CO132" s="31">
        <f>'[20]Transfers (Asset and Reserve)'!Z56</f>
        <v>0</v>
      </c>
      <c r="CP132" s="31">
        <f>'[20]Transfers (Asset and Reserve)'!AA56</f>
        <v>0</v>
      </c>
      <c r="CQ132" s="31">
        <f>'[20]Transfers (Asset and Reserve)'!AB56</f>
        <v>0</v>
      </c>
      <c r="CR132" s="31">
        <f>'[20]Transfers (Asset and Reserve)'!AC56</f>
        <v>0</v>
      </c>
      <c r="CS132" s="31">
        <f>'[20]Transfers (Asset and Reserve)'!AD56</f>
        <v>0</v>
      </c>
      <c r="CT132" s="31">
        <f>'[20]Transfers (Asset and Reserve)'!AE56</f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0</v>
      </c>
      <c r="DO132" s="41">
        <v>0</v>
      </c>
      <c r="DP132" s="41"/>
      <c r="DQ132" s="31">
        <f>[20]COR!O56</f>
        <v>0</v>
      </c>
      <c r="DR132" s="31">
        <f>[20]COR!P56</f>
        <v>0</v>
      </c>
      <c r="DS132" s="31">
        <f>[20]COR!Q56</f>
        <v>0</v>
      </c>
      <c r="DT132" s="31">
        <f>[20]COR!R56</f>
        <v>0</v>
      </c>
      <c r="DU132" s="31">
        <f>[20]COR!S56</f>
        <v>0</v>
      </c>
      <c r="DV132" s="31">
        <f>[20]COR!T56</f>
        <v>0</v>
      </c>
      <c r="DW132" s="58">
        <f>SUM('Gross Plant'!$AH132:$AM132)/SUM('Gross Plant'!$AH$190:$AM$190)*DW$190</f>
        <v>0</v>
      </c>
      <c r="DX132" s="58">
        <f>SUM('Gross Plant'!$AH132:$AM132)/SUM('Gross Plant'!$AH$190:$AM$190)*DX$190</f>
        <v>0</v>
      </c>
      <c r="DY132" s="58">
        <f>SUM('Gross Plant'!$AH132:$AM132)/SUM('Gross Plant'!$AH$190:$AM$190)*DY$190</f>
        <v>0</v>
      </c>
      <c r="DZ132" s="58">
        <f>-SUM('Gross Plant'!$AH132:$AM132)/SUM('Gross Plant'!$AH$190:$AM$190)*'Capital Spending'!D$12*Reserve!$DW$1</f>
        <v>0</v>
      </c>
      <c r="EA132" s="58">
        <f>-SUM('Gross Plant'!$AH132:$AM132)/SUM('Gross Plant'!$AH$190:$AM$190)*'Capital Spending'!E$12*Reserve!$DW$1</f>
        <v>0</v>
      </c>
      <c r="EB132" s="58">
        <f>-SUM('Gross Plant'!$AH132:$AM132)/SUM('Gross Plant'!$AH$190:$AM$190)*'Capital Spending'!F$12*Reserve!$DW$1</f>
        <v>0</v>
      </c>
      <c r="EC132" s="58">
        <f>-SUM('Gross Plant'!$AH132:$AM132)/SUM('Gross Plant'!$AH$190:$AM$190)*'Capital Spending'!G$12*Reserve!$DW$1</f>
        <v>0</v>
      </c>
      <c r="ED132" s="58">
        <f>-SUM('Gross Plant'!$AH132:$AM132)/SUM('Gross Plant'!$AH$190:$AM$190)*'Capital Spending'!H$12*Reserve!$DW$1</f>
        <v>0</v>
      </c>
      <c r="EE132" s="58">
        <f>-SUM('Gross Plant'!$AH132:$AM132)/SUM('Gross Plant'!$AH$190:$AM$190)*'Capital Spending'!I$12*Reserve!$DW$1</f>
        <v>0</v>
      </c>
      <c r="EF132" s="58">
        <f>-SUM('Gross Plant'!$AH132:$AM132)/SUM('Gross Plant'!$AH$190:$AM$190)*'Capital Spending'!J$12*Reserve!$DW$1</f>
        <v>0</v>
      </c>
      <c r="EG132" s="58">
        <f>-SUM('Gross Plant'!$AH132:$AM132)/SUM('Gross Plant'!$AH$190:$AM$190)*'Capital Spending'!K$12*Reserve!$DW$1</f>
        <v>0</v>
      </c>
      <c r="EH132" s="58">
        <f>-SUM('Gross Plant'!$AH132:$AM132)/SUM('Gross Plant'!$AH$190:$AM$190)*'Capital Spending'!L$12*Reserve!$DW$1</f>
        <v>0</v>
      </c>
      <c r="EI132" s="58">
        <f>-SUM('Gross Plant'!$AH132:$AM132)/SUM('Gross Plant'!$AH$190:$AM$190)*'Capital Spending'!M$12*Reserve!$DW$1</f>
        <v>0</v>
      </c>
      <c r="EJ132" s="58">
        <f>-SUM('Gross Plant'!$AH132:$AM132)/SUM('Gross Plant'!$AH$190:$AM$190)*'Capital Spending'!N$12*Reserve!$DW$1</f>
        <v>0</v>
      </c>
      <c r="EK132" s="58">
        <f>-SUM('Gross Plant'!$AH132:$AM132)/SUM('Gross Plant'!$AH$190:$AM$190)*'Capital Spending'!O$12*Reserve!$DW$1</f>
        <v>0</v>
      </c>
      <c r="EL132" s="58">
        <f>-SUM('Gross Plant'!$AH132:$AM132)/SUM('Gross Plant'!$AH$190:$AM$190)*'Capital Spending'!P$12*Reserve!$DW$1</f>
        <v>0</v>
      </c>
      <c r="EM132" s="58">
        <f>-SUM('Gross Plant'!$AH132:$AM132)/SUM('Gross Plant'!$AH$190:$AM$190)*'Capital Spending'!Q$12*Reserve!$DW$1</f>
        <v>0</v>
      </c>
      <c r="EN132" s="58">
        <f>-SUM('Gross Plant'!$AH132:$AM132)/SUM('Gross Plant'!$AH$190:$AM$190)*'Capital Spending'!R$12*Reserve!$DW$1</f>
        <v>0</v>
      </c>
      <c r="EO132" s="58">
        <f>-SUM('Gross Plant'!$AH132:$AM132)/SUM('Gross Plant'!$AH$190:$AM$190)*'Capital Spending'!S$12*Reserve!$DW$1</f>
        <v>0</v>
      </c>
      <c r="EP132" s="58">
        <f>-SUM('Gross Plant'!$AH132:$AM132)/SUM('Gross Plant'!$AH$190:$AM$190)*'Capital Spending'!T$12*Reserve!$DW$1</f>
        <v>0</v>
      </c>
      <c r="EQ132" s="58">
        <f>-SUM('Gross Plant'!$AH132:$AM132)/SUM('Gross Plant'!$AH$190:$AM$190)*'Capital Spending'!U$12*Reserve!$DW$1</f>
        <v>0</v>
      </c>
    </row>
    <row r="133" spans="1:147">
      <c r="A133" s="49">
        <v>35600</v>
      </c>
      <c r="B133" t="s">
        <v>96</v>
      </c>
      <c r="C133" s="51">
        <f t="shared" si="237"/>
        <v>172816.31548221159</v>
      </c>
      <c r="D133" s="51">
        <f t="shared" si="238"/>
        <v>183442.06090625003</v>
      </c>
      <c r="E133" s="69">
        <f>'[20]Reserve End Balances'!N57</f>
        <v>168566.03</v>
      </c>
      <c r="F133" s="41">
        <f t="shared" si="239"/>
        <v>169274.41</v>
      </c>
      <c r="G133" s="41">
        <f t="shared" si="240"/>
        <v>169982.79</v>
      </c>
      <c r="H133" s="41">
        <f t="shared" si="241"/>
        <v>170691.17</v>
      </c>
      <c r="I133" s="41">
        <f t="shared" si="242"/>
        <v>171399.55000000002</v>
      </c>
      <c r="J133" s="41">
        <f t="shared" si="243"/>
        <v>172107.93000000002</v>
      </c>
      <c r="K133" s="41">
        <f t="shared" si="244"/>
        <v>172816.31000000003</v>
      </c>
      <c r="L133" s="41">
        <f t="shared" si="245"/>
        <v>173524.69339375003</v>
      </c>
      <c r="M133" s="41">
        <f t="shared" si="246"/>
        <v>174233.07678750003</v>
      </c>
      <c r="N133" s="41">
        <f t="shared" si="247"/>
        <v>174941.46018125003</v>
      </c>
      <c r="O133" s="41">
        <f t="shared" si="248"/>
        <v>175649.84357500004</v>
      </c>
      <c r="P133" s="41">
        <f t="shared" si="249"/>
        <v>176358.22696875004</v>
      </c>
      <c r="Q133" s="41">
        <f t="shared" si="250"/>
        <v>177066.61036250004</v>
      </c>
      <c r="R133" s="41">
        <f t="shared" si="251"/>
        <v>177774.99375625004</v>
      </c>
      <c r="S133" s="41">
        <f t="shared" si="252"/>
        <v>178483.37715000004</v>
      </c>
      <c r="T133" s="41">
        <f t="shared" si="253"/>
        <v>179191.76054375005</v>
      </c>
      <c r="U133" s="41">
        <f t="shared" si="254"/>
        <v>179900.14393750005</v>
      </c>
      <c r="V133" s="41">
        <f t="shared" si="255"/>
        <v>180608.52733125005</v>
      </c>
      <c r="W133" s="41">
        <f t="shared" si="256"/>
        <v>181316.91072500005</v>
      </c>
      <c r="X133" s="41">
        <f t="shared" si="257"/>
        <v>182025.29411875005</v>
      </c>
      <c r="Y133" s="41">
        <f t="shared" si="258"/>
        <v>182733.67751250006</v>
      </c>
      <c r="Z133" s="41">
        <f t="shared" si="259"/>
        <v>183442.06090625006</v>
      </c>
      <c r="AA133" s="41">
        <f t="shared" si="260"/>
        <v>184150.44430000006</v>
      </c>
      <c r="AB133" s="41">
        <f t="shared" si="261"/>
        <v>184858.82769375006</v>
      </c>
      <c r="AC133" s="41">
        <f t="shared" si="262"/>
        <v>185567.21108750007</v>
      </c>
      <c r="AD133" s="41">
        <f t="shared" si="263"/>
        <v>186275.59448125007</v>
      </c>
      <c r="AE133" s="41">
        <f t="shared" si="264"/>
        <v>186983.97787500007</v>
      </c>
      <c r="AF133" s="41">
        <f t="shared" si="265"/>
        <v>187692.36126875007</v>
      </c>
      <c r="AG133" s="23">
        <f t="shared" si="266"/>
        <v>183442</v>
      </c>
      <c r="AH133" s="80">
        <f>'[25]KY Depreciation Rates_03-2'!$G89</f>
        <v>2.0500000000000001E-2</v>
      </c>
      <c r="AI133" s="80">
        <f>'[25]KY Depreciation Rates_03-2'!$G89</f>
        <v>2.0500000000000001E-2</v>
      </c>
      <c r="AJ133" s="31">
        <f>'[20]Additions (Asset and Reserve)'!AA57</f>
        <v>708.38</v>
      </c>
      <c r="AK133" s="31">
        <f>'[20]Additions (Asset and Reserve)'!AB57</f>
        <v>708.38</v>
      </c>
      <c r="AL133" s="31">
        <f>'[20]Additions (Asset and Reserve)'!AC57</f>
        <v>708.38</v>
      </c>
      <c r="AM133" s="31">
        <f>'[20]Additions (Asset and Reserve)'!AD57</f>
        <v>708.38</v>
      </c>
      <c r="AN133" s="31">
        <f>'[20]Additions (Asset and Reserve)'!AE57</f>
        <v>708.38</v>
      </c>
      <c r="AO133" s="31">
        <f>'[20]Additions (Asset and Reserve)'!AF57</f>
        <v>708.38</v>
      </c>
      <c r="AP133" s="41">
        <f>IF('Net Plant'!I133&gt;0,'Gross Plant'!L133*$AH133/12,0)</f>
        <v>708.38339374999998</v>
      </c>
      <c r="AQ133" s="41">
        <f>IF('Net Plant'!J133&gt;0,'Gross Plant'!M133*$AH133/12,0)</f>
        <v>708.38339374999998</v>
      </c>
      <c r="AR133" s="41">
        <f>IF('Net Plant'!K133&gt;0,'Gross Plant'!N133*$AH133/12,0)</f>
        <v>708.38339374999998</v>
      </c>
      <c r="AS133" s="41">
        <f>IF('Net Plant'!L133&gt;0,'Gross Plant'!O133*$AH133/12,0)</f>
        <v>708.38339374999998</v>
      </c>
      <c r="AT133" s="41">
        <f>IF('Net Plant'!M133&gt;0,'Gross Plant'!P133*$AH133/12,0)</f>
        <v>708.38339374999998</v>
      </c>
      <c r="AU133" s="41">
        <f>IF('Net Plant'!N133&gt;0,'Gross Plant'!Q133*$AH133/12,0)</f>
        <v>708.38339374999998</v>
      </c>
      <c r="AV133" s="41">
        <f>IF('Net Plant'!O133&gt;0,'Gross Plant'!R133*$AH133/12,0)</f>
        <v>708.38339374999998</v>
      </c>
      <c r="AW133" s="41">
        <f>IF('Net Plant'!P133&gt;0,'Gross Plant'!S133*$AH133/12,0)</f>
        <v>708.38339374999998</v>
      </c>
      <c r="AX133" s="41">
        <f>IF('Net Plant'!Q133&gt;0,'Gross Plant'!T133*$AH133/12,0)</f>
        <v>708.38339374999998</v>
      </c>
      <c r="AY133" s="41">
        <f>IF('Net Plant'!R133&gt;0,'Gross Plant'!U133*$AI133/12,0)</f>
        <v>708.38339374999998</v>
      </c>
      <c r="AZ133" s="41">
        <f>IF('Net Plant'!S133&gt;0,'Gross Plant'!V133*$AI133/12,0)</f>
        <v>708.38339374999998</v>
      </c>
      <c r="BA133" s="41">
        <f>IF('Net Plant'!T133&gt;0,'Gross Plant'!W133*$AI133/12,0)</f>
        <v>708.38339374999998</v>
      </c>
      <c r="BB133" s="41">
        <f>IF('Net Plant'!U133&gt;0,'Gross Plant'!X133*$AI133/12,0)</f>
        <v>708.38339374999998</v>
      </c>
      <c r="BC133" s="41">
        <f>IF('Net Plant'!V133&gt;0,'Gross Plant'!Y133*$AI133/12,0)</f>
        <v>708.38339374999998</v>
      </c>
      <c r="BD133" s="41">
        <f>IF('Net Plant'!W133&gt;0,'Gross Plant'!Z133*$AI133/12,0)</f>
        <v>708.38339374999998</v>
      </c>
      <c r="BE133" s="41">
        <f>IF('Net Plant'!X133&gt;0,'Gross Plant'!AA133*$AI133/12,0)</f>
        <v>708.38339374999998</v>
      </c>
      <c r="BF133" s="41">
        <f>IF('Net Plant'!Y133&gt;0,'Gross Plant'!AB133*$AI133/12,0)</f>
        <v>708.38339374999998</v>
      </c>
      <c r="BG133" s="41">
        <f>IF('Net Plant'!Z133&gt;0,'Gross Plant'!AC133*$AI133/12,0)</f>
        <v>708.38339374999998</v>
      </c>
      <c r="BH133" s="41">
        <f>IF('Net Plant'!AA133&gt;0,'Gross Plant'!AD133*$AI133/12,0)</f>
        <v>708.38339374999998</v>
      </c>
      <c r="BI133" s="41">
        <f>IF('Net Plant'!AB133&gt;0,'Gross Plant'!AE133*$AI133/12,0)</f>
        <v>708.38339374999998</v>
      </c>
      <c r="BJ133" s="41">
        <f>IF('Net Plant'!AC133&gt;0,'Gross Plant'!AF133*$AI133/12,0)</f>
        <v>708.38339374999998</v>
      </c>
      <c r="BK133" s="23">
        <f t="shared" si="267"/>
        <v>8500.6007250000021</v>
      </c>
      <c r="BL133" s="41"/>
      <c r="BM133" s="31">
        <f>'[20]Retires (Asset and Reserve)'!X57</f>
        <v>0</v>
      </c>
      <c r="BN133" s="31">
        <f>'[20]Retires (Asset and Reserve)'!Y57</f>
        <v>0</v>
      </c>
      <c r="BO133" s="31">
        <f>'[20]Retires (Asset and Reserve)'!Z57</f>
        <v>0</v>
      </c>
      <c r="BP133" s="31">
        <f>'[20]Retires (Asset and Reserve)'!AA57</f>
        <v>0</v>
      </c>
      <c r="BQ133" s="31">
        <f>'[20]Retires (Asset and Reserve)'!AB57</f>
        <v>0</v>
      </c>
      <c r="BR133" s="31">
        <f>'[20]Retires (Asset and Reserve)'!AC57</f>
        <v>0</v>
      </c>
      <c r="BS133" s="31">
        <f>'Gross Plant'!BQ133</f>
        <v>0</v>
      </c>
      <c r="BT133" s="41">
        <f>'Gross Plant'!BR133</f>
        <v>0</v>
      </c>
      <c r="BU133" s="41">
        <f>'Gross Plant'!BS133</f>
        <v>0</v>
      </c>
      <c r="BV133" s="41">
        <f>'Gross Plant'!BT133</f>
        <v>0</v>
      </c>
      <c r="BW133" s="41">
        <f>'Gross Plant'!BU133</f>
        <v>0</v>
      </c>
      <c r="BX133" s="41">
        <f>'Gross Plant'!BV133</f>
        <v>0</v>
      </c>
      <c r="BY133" s="41">
        <f>'Gross Plant'!BW133</f>
        <v>0</v>
      </c>
      <c r="BZ133" s="41">
        <f>'Gross Plant'!BX133</f>
        <v>0</v>
      </c>
      <c r="CA133" s="41">
        <f>'Gross Plant'!BY133</f>
        <v>0</v>
      </c>
      <c r="CB133" s="41">
        <f>'Gross Plant'!BZ133</f>
        <v>0</v>
      </c>
      <c r="CC133" s="41">
        <f>'Gross Plant'!CA133</f>
        <v>0</v>
      </c>
      <c r="CD133" s="41">
        <f>'Gross Plant'!CB133</f>
        <v>0</v>
      </c>
      <c r="CE133" s="41">
        <f>'Gross Plant'!CC133</f>
        <v>0</v>
      </c>
      <c r="CF133" s="41">
        <f>'Gross Plant'!CD133</f>
        <v>0</v>
      </c>
      <c r="CG133" s="41">
        <f>'Gross Plant'!CE133</f>
        <v>0</v>
      </c>
      <c r="CH133" s="41">
        <f>'Gross Plant'!CF133</f>
        <v>0</v>
      </c>
      <c r="CI133" s="41">
        <f>'Gross Plant'!CG133</f>
        <v>0</v>
      </c>
      <c r="CJ133" s="41">
        <f>'Gross Plant'!CH133</f>
        <v>0</v>
      </c>
      <c r="CK133" s="41">
        <f>'Gross Plant'!CI133</f>
        <v>0</v>
      </c>
      <c r="CL133" s="41">
        <f>'Gross Plant'!CJ133</f>
        <v>0</v>
      </c>
      <c r="CM133" s="41">
        <f>'Gross Plant'!CK133</f>
        <v>0</v>
      </c>
      <c r="CN133" s="41"/>
      <c r="CO133" s="31">
        <f>'[20]Transfers (Asset and Reserve)'!Z57</f>
        <v>0</v>
      </c>
      <c r="CP133" s="31">
        <f>'[20]Transfers (Asset and Reserve)'!AA57</f>
        <v>0</v>
      </c>
      <c r="CQ133" s="31">
        <f>'[20]Transfers (Asset and Reserve)'!AB57</f>
        <v>0</v>
      </c>
      <c r="CR133" s="31">
        <f>'[20]Transfers (Asset and Reserve)'!AC57</f>
        <v>0</v>
      </c>
      <c r="CS133" s="31">
        <f>'[20]Transfers (Asset and Reserve)'!AD57</f>
        <v>0</v>
      </c>
      <c r="CT133" s="31">
        <f>'[20]Transfers (Asset and Reserve)'!AE57</f>
        <v>0</v>
      </c>
      <c r="CU133" s="31">
        <v>0</v>
      </c>
      <c r="CV133" s="31">
        <v>0</v>
      </c>
      <c r="CW133" s="31">
        <v>0</v>
      </c>
      <c r="CX133" s="31">
        <v>0</v>
      </c>
      <c r="CY133" s="31">
        <v>0</v>
      </c>
      <c r="CZ133" s="3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/>
      <c r="DQ133" s="31">
        <f>[20]COR!O57</f>
        <v>0</v>
      </c>
      <c r="DR133" s="31">
        <f>[20]COR!P57</f>
        <v>0</v>
      </c>
      <c r="DS133" s="31">
        <f>[20]COR!Q57</f>
        <v>0</v>
      </c>
      <c r="DT133" s="31">
        <f>[20]COR!R57</f>
        <v>0</v>
      </c>
      <c r="DU133" s="31">
        <f>[20]COR!S57</f>
        <v>0</v>
      </c>
      <c r="DV133" s="31">
        <f>[20]COR!T57</f>
        <v>0</v>
      </c>
      <c r="DW133" s="58">
        <f>SUM('Gross Plant'!$AH133:$AM133)/SUM('Gross Plant'!$AH$190:$AM$190)*DW$190</f>
        <v>0</v>
      </c>
      <c r="DX133" s="58">
        <f>SUM('Gross Plant'!$AH133:$AM133)/SUM('Gross Plant'!$AH$190:$AM$190)*DX$190</f>
        <v>0</v>
      </c>
      <c r="DY133" s="58">
        <f>SUM('Gross Plant'!$AH133:$AM133)/SUM('Gross Plant'!$AH$190:$AM$190)*DY$190</f>
        <v>0</v>
      </c>
      <c r="DZ133" s="58">
        <f>-SUM('Gross Plant'!$AH133:$AM133)/SUM('Gross Plant'!$AH$190:$AM$190)*'Capital Spending'!D$12*Reserve!$DW$1</f>
        <v>0</v>
      </c>
      <c r="EA133" s="58">
        <f>-SUM('Gross Plant'!$AH133:$AM133)/SUM('Gross Plant'!$AH$190:$AM$190)*'Capital Spending'!E$12*Reserve!$DW$1</f>
        <v>0</v>
      </c>
      <c r="EB133" s="58">
        <f>-SUM('Gross Plant'!$AH133:$AM133)/SUM('Gross Plant'!$AH$190:$AM$190)*'Capital Spending'!F$12*Reserve!$DW$1</f>
        <v>0</v>
      </c>
      <c r="EC133" s="58">
        <f>-SUM('Gross Plant'!$AH133:$AM133)/SUM('Gross Plant'!$AH$190:$AM$190)*'Capital Spending'!G$12*Reserve!$DW$1</f>
        <v>0</v>
      </c>
      <c r="ED133" s="58">
        <f>-SUM('Gross Plant'!$AH133:$AM133)/SUM('Gross Plant'!$AH$190:$AM$190)*'Capital Spending'!H$12*Reserve!$DW$1</f>
        <v>0</v>
      </c>
      <c r="EE133" s="58">
        <f>-SUM('Gross Plant'!$AH133:$AM133)/SUM('Gross Plant'!$AH$190:$AM$190)*'Capital Spending'!I$12*Reserve!$DW$1</f>
        <v>0</v>
      </c>
      <c r="EF133" s="58">
        <f>-SUM('Gross Plant'!$AH133:$AM133)/SUM('Gross Plant'!$AH$190:$AM$190)*'Capital Spending'!J$12*Reserve!$DW$1</f>
        <v>0</v>
      </c>
      <c r="EG133" s="58">
        <f>-SUM('Gross Plant'!$AH133:$AM133)/SUM('Gross Plant'!$AH$190:$AM$190)*'Capital Spending'!K$12*Reserve!$DW$1</f>
        <v>0</v>
      </c>
      <c r="EH133" s="58">
        <f>-SUM('Gross Plant'!$AH133:$AM133)/SUM('Gross Plant'!$AH$190:$AM$190)*'Capital Spending'!L$12*Reserve!$DW$1</f>
        <v>0</v>
      </c>
      <c r="EI133" s="58">
        <f>-SUM('Gross Plant'!$AH133:$AM133)/SUM('Gross Plant'!$AH$190:$AM$190)*'Capital Spending'!M$12*Reserve!$DW$1</f>
        <v>0</v>
      </c>
      <c r="EJ133" s="58">
        <f>-SUM('Gross Plant'!$AH133:$AM133)/SUM('Gross Plant'!$AH$190:$AM$190)*'Capital Spending'!N$12*Reserve!$DW$1</f>
        <v>0</v>
      </c>
      <c r="EK133" s="58">
        <f>-SUM('Gross Plant'!$AH133:$AM133)/SUM('Gross Plant'!$AH$190:$AM$190)*'Capital Spending'!O$12*Reserve!$DW$1</f>
        <v>0</v>
      </c>
      <c r="EL133" s="58">
        <f>-SUM('Gross Plant'!$AH133:$AM133)/SUM('Gross Plant'!$AH$190:$AM$190)*'Capital Spending'!P$12*Reserve!$DW$1</f>
        <v>0</v>
      </c>
      <c r="EM133" s="58">
        <f>-SUM('Gross Plant'!$AH133:$AM133)/SUM('Gross Plant'!$AH$190:$AM$190)*'Capital Spending'!Q$12*Reserve!$DW$1</f>
        <v>0</v>
      </c>
      <c r="EN133" s="58">
        <f>-SUM('Gross Plant'!$AH133:$AM133)/SUM('Gross Plant'!$AH$190:$AM$190)*'Capital Spending'!R$12*Reserve!$DW$1</f>
        <v>0</v>
      </c>
      <c r="EO133" s="58">
        <f>-SUM('Gross Plant'!$AH133:$AM133)/SUM('Gross Plant'!$AH$190:$AM$190)*'Capital Spending'!S$12*Reserve!$DW$1</f>
        <v>0</v>
      </c>
      <c r="EP133" s="58">
        <f>-SUM('Gross Plant'!$AH133:$AM133)/SUM('Gross Plant'!$AH$190:$AM$190)*'Capital Spending'!T$12*Reserve!$DW$1</f>
        <v>0</v>
      </c>
      <c r="EQ133" s="58">
        <f>-SUM('Gross Plant'!$AH133:$AM133)/SUM('Gross Plant'!$AH$190:$AM$190)*'Capital Spending'!U$12*Reserve!$DW$1</f>
        <v>0</v>
      </c>
    </row>
    <row r="134" spans="1:147">
      <c r="A134" s="49">
        <v>36510</v>
      </c>
      <c r="B134" t="s">
        <v>44</v>
      </c>
      <c r="C134" s="51">
        <f t="shared" si="237"/>
        <v>0</v>
      </c>
      <c r="D134" s="51">
        <f t="shared" si="238"/>
        <v>0</v>
      </c>
      <c r="E134" s="69">
        <v>0</v>
      </c>
      <c r="F134" s="41">
        <f t="shared" si="239"/>
        <v>0</v>
      </c>
      <c r="G134" s="41">
        <f t="shared" si="240"/>
        <v>0</v>
      </c>
      <c r="H134" s="41">
        <f t="shared" si="241"/>
        <v>0</v>
      </c>
      <c r="I134" s="41">
        <f t="shared" si="242"/>
        <v>0</v>
      </c>
      <c r="J134" s="41">
        <f t="shared" si="243"/>
        <v>0</v>
      </c>
      <c r="K134" s="41">
        <f t="shared" si="244"/>
        <v>0</v>
      </c>
      <c r="L134" s="41">
        <f t="shared" si="245"/>
        <v>0</v>
      </c>
      <c r="M134" s="41">
        <f t="shared" si="246"/>
        <v>0</v>
      </c>
      <c r="N134" s="41">
        <f t="shared" si="247"/>
        <v>0</v>
      </c>
      <c r="O134" s="41">
        <f t="shared" si="248"/>
        <v>0</v>
      </c>
      <c r="P134" s="41">
        <f t="shared" si="249"/>
        <v>0</v>
      </c>
      <c r="Q134" s="41">
        <f t="shared" si="250"/>
        <v>0</v>
      </c>
      <c r="R134" s="41">
        <f t="shared" si="251"/>
        <v>0</v>
      </c>
      <c r="S134" s="41">
        <f t="shared" si="252"/>
        <v>0</v>
      </c>
      <c r="T134" s="41">
        <f t="shared" si="253"/>
        <v>0</v>
      </c>
      <c r="U134" s="41">
        <f t="shared" si="254"/>
        <v>0</v>
      </c>
      <c r="V134" s="41">
        <f t="shared" si="255"/>
        <v>0</v>
      </c>
      <c r="W134" s="41">
        <f t="shared" si="256"/>
        <v>0</v>
      </c>
      <c r="X134" s="41">
        <f t="shared" si="257"/>
        <v>0</v>
      </c>
      <c r="Y134" s="41">
        <f t="shared" si="258"/>
        <v>0</v>
      </c>
      <c r="Z134" s="41">
        <f t="shared" si="259"/>
        <v>0</v>
      </c>
      <c r="AA134" s="41">
        <f t="shared" si="260"/>
        <v>0</v>
      </c>
      <c r="AB134" s="41">
        <f t="shared" si="261"/>
        <v>0</v>
      </c>
      <c r="AC134" s="41">
        <f t="shared" si="262"/>
        <v>0</v>
      </c>
      <c r="AD134" s="41">
        <f t="shared" si="263"/>
        <v>0</v>
      </c>
      <c r="AE134" s="41">
        <f t="shared" si="264"/>
        <v>0</v>
      </c>
      <c r="AF134" s="41">
        <f t="shared" si="265"/>
        <v>0</v>
      </c>
      <c r="AG134" s="23">
        <f t="shared" si="266"/>
        <v>0</v>
      </c>
      <c r="AH134" s="80">
        <f>'[25]KY Depreciation Rates_03-2'!$G90</f>
        <v>0</v>
      </c>
      <c r="AI134" s="80">
        <f>'[25]KY Depreciation Rates_03-2'!$G90</f>
        <v>0</v>
      </c>
      <c r="AJ134" s="31">
        <f>0</f>
        <v>0</v>
      </c>
      <c r="AK134" s="31">
        <f>0</f>
        <v>0</v>
      </c>
      <c r="AL134" s="31">
        <f>0</f>
        <v>0</v>
      </c>
      <c r="AM134" s="31">
        <f>0</f>
        <v>0</v>
      </c>
      <c r="AN134" s="31">
        <f>0</f>
        <v>0</v>
      </c>
      <c r="AO134" s="31">
        <f>0</f>
        <v>0</v>
      </c>
      <c r="AP134" s="41">
        <f>IF('Net Plant'!I134&gt;0,'Gross Plant'!L134*$AH134/12,0)</f>
        <v>0</v>
      </c>
      <c r="AQ134" s="41">
        <f>IF('Net Plant'!J134&gt;0,'Gross Plant'!M134*$AH134/12,0)</f>
        <v>0</v>
      </c>
      <c r="AR134" s="41">
        <f>IF('Net Plant'!K134&gt;0,'Gross Plant'!N134*$AH134/12,0)</f>
        <v>0</v>
      </c>
      <c r="AS134" s="41">
        <f>IF('Net Plant'!L134&gt;0,'Gross Plant'!O134*$AH134/12,0)</f>
        <v>0</v>
      </c>
      <c r="AT134" s="41">
        <f>IF('Net Plant'!M134&gt;0,'Gross Plant'!P134*$AH134/12,0)</f>
        <v>0</v>
      </c>
      <c r="AU134" s="41">
        <f>IF('Net Plant'!N134&gt;0,'Gross Plant'!Q134*$AH134/12,0)</f>
        <v>0</v>
      </c>
      <c r="AV134" s="41">
        <f>IF('Net Plant'!O134&gt;0,'Gross Plant'!R134*$AH134/12,0)</f>
        <v>0</v>
      </c>
      <c r="AW134" s="41">
        <f>IF('Net Plant'!P134&gt;0,'Gross Plant'!S134*$AH134/12,0)</f>
        <v>0</v>
      </c>
      <c r="AX134" s="41">
        <f>IF('Net Plant'!Q134&gt;0,'Gross Plant'!T134*$AH134/12,0)</f>
        <v>0</v>
      </c>
      <c r="AY134" s="41">
        <f>IF('Net Plant'!R134&gt;0,'Gross Plant'!U134*$AI134/12,0)</f>
        <v>0</v>
      </c>
      <c r="AZ134" s="41">
        <f>IF('Net Plant'!S134&gt;0,'Gross Plant'!V134*$AI134/12,0)</f>
        <v>0</v>
      </c>
      <c r="BA134" s="41">
        <f>IF('Net Plant'!T134&gt;0,'Gross Plant'!W134*$AI134/12,0)</f>
        <v>0</v>
      </c>
      <c r="BB134" s="41">
        <f>IF('Net Plant'!U134&gt;0,'Gross Plant'!X134*$AI134/12,0)</f>
        <v>0</v>
      </c>
      <c r="BC134" s="41">
        <f>IF('Net Plant'!V134&gt;0,'Gross Plant'!Y134*$AI134/12,0)</f>
        <v>0</v>
      </c>
      <c r="BD134" s="41">
        <f>IF('Net Plant'!W134&gt;0,'Gross Plant'!Z134*$AI134/12,0)</f>
        <v>0</v>
      </c>
      <c r="BE134" s="41">
        <f>IF('Net Plant'!X134&gt;0,'Gross Plant'!AA134*$AI134/12,0)</f>
        <v>0</v>
      </c>
      <c r="BF134" s="41">
        <f>IF('Net Plant'!Y134&gt;0,'Gross Plant'!AB134*$AI134/12,0)</f>
        <v>0</v>
      </c>
      <c r="BG134" s="41">
        <f>IF('Net Plant'!Z134&gt;0,'Gross Plant'!AC134*$AI134/12,0)</f>
        <v>0</v>
      </c>
      <c r="BH134" s="41">
        <f>IF('Net Plant'!AA134&gt;0,'Gross Plant'!AD134*$AI134/12,0)</f>
        <v>0</v>
      </c>
      <c r="BI134" s="41">
        <f>IF('Net Plant'!AB134&gt;0,'Gross Plant'!AE134*$AI134/12,0)</f>
        <v>0</v>
      </c>
      <c r="BJ134" s="41">
        <f>IF('Net Plant'!AC134&gt;0,'Gross Plant'!AF134*$AI134/12,0)</f>
        <v>0</v>
      </c>
      <c r="BK134" s="23">
        <f t="shared" si="267"/>
        <v>0</v>
      </c>
      <c r="BL134" s="41"/>
      <c r="BM134" s="31">
        <f>0</f>
        <v>0</v>
      </c>
      <c r="BN134" s="31">
        <f>0</f>
        <v>0</v>
      </c>
      <c r="BO134" s="31">
        <f>0</f>
        <v>0</v>
      </c>
      <c r="BP134" s="31">
        <f>0</f>
        <v>0</v>
      </c>
      <c r="BQ134" s="31">
        <f>0</f>
        <v>0</v>
      </c>
      <c r="BR134" s="31">
        <f>0</f>
        <v>0</v>
      </c>
      <c r="BS134" s="31">
        <f>'Gross Plant'!BQ134</f>
        <v>0</v>
      </c>
      <c r="BT134" s="41">
        <f>'Gross Plant'!BR134</f>
        <v>0</v>
      </c>
      <c r="BU134" s="41">
        <f>'Gross Plant'!BS134</f>
        <v>0</v>
      </c>
      <c r="BV134" s="41">
        <f>'Gross Plant'!BT134</f>
        <v>0</v>
      </c>
      <c r="BW134" s="41">
        <f>'Gross Plant'!BU134</f>
        <v>0</v>
      </c>
      <c r="BX134" s="41">
        <f>'Gross Plant'!BV134</f>
        <v>0</v>
      </c>
      <c r="BY134" s="41">
        <f>'Gross Plant'!BW134</f>
        <v>0</v>
      </c>
      <c r="BZ134" s="41">
        <f>'Gross Plant'!BX134</f>
        <v>0</v>
      </c>
      <c r="CA134" s="41">
        <f>'Gross Plant'!BY134</f>
        <v>0</v>
      </c>
      <c r="CB134" s="41">
        <f>'Gross Plant'!BZ134</f>
        <v>0</v>
      </c>
      <c r="CC134" s="41">
        <f>'Gross Plant'!CA134</f>
        <v>0</v>
      </c>
      <c r="CD134" s="41">
        <f>'Gross Plant'!CB134</f>
        <v>0</v>
      </c>
      <c r="CE134" s="41">
        <f>'Gross Plant'!CC134</f>
        <v>0</v>
      </c>
      <c r="CF134" s="41">
        <f>'Gross Plant'!CD134</f>
        <v>0</v>
      </c>
      <c r="CG134" s="41">
        <f>'Gross Plant'!CE134</f>
        <v>0</v>
      </c>
      <c r="CH134" s="41">
        <f>'Gross Plant'!CF134</f>
        <v>0</v>
      </c>
      <c r="CI134" s="41">
        <f>'Gross Plant'!CG134</f>
        <v>0</v>
      </c>
      <c r="CJ134" s="41">
        <f>'Gross Plant'!CH134</f>
        <v>0</v>
      </c>
      <c r="CK134" s="41">
        <f>'Gross Plant'!CI134</f>
        <v>0</v>
      </c>
      <c r="CL134" s="41">
        <f>'Gross Plant'!CJ134</f>
        <v>0</v>
      </c>
      <c r="CM134" s="41">
        <f>'Gross Plant'!CK134</f>
        <v>0</v>
      </c>
      <c r="CN134" s="41"/>
      <c r="CO134" s="31">
        <f>0</f>
        <v>0</v>
      </c>
      <c r="CP134" s="31">
        <f>0</f>
        <v>0</v>
      </c>
      <c r="CQ134" s="31">
        <f>0</f>
        <v>0</v>
      </c>
      <c r="CR134" s="31">
        <f>0</f>
        <v>0</v>
      </c>
      <c r="CS134" s="31">
        <f>0</f>
        <v>0</v>
      </c>
      <c r="CT134" s="31">
        <f>0</f>
        <v>0</v>
      </c>
      <c r="CU134" s="31">
        <v>0</v>
      </c>
      <c r="CV134" s="31">
        <v>0</v>
      </c>
      <c r="CW134" s="31">
        <v>0</v>
      </c>
      <c r="CX134" s="31">
        <v>0</v>
      </c>
      <c r="CY134" s="31">
        <v>0</v>
      </c>
      <c r="CZ134" s="3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/>
      <c r="DQ134" s="31">
        <f>0</f>
        <v>0</v>
      </c>
      <c r="DR134" s="31">
        <f>0</f>
        <v>0</v>
      </c>
      <c r="DS134" s="31">
        <f>0</f>
        <v>0</v>
      </c>
      <c r="DT134" s="31">
        <f>0</f>
        <v>0</v>
      </c>
      <c r="DU134" s="31">
        <f>0</f>
        <v>0</v>
      </c>
      <c r="DV134" s="31">
        <f>0</f>
        <v>0</v>
      </c>
      <c r="DW134" s="58">
        <f>SUM('Gross Plant'!$AH134:$AM134)/SUM('Gross Plant'!$AH$190:$AM$190)*DW$190</f>
        <v>0</v>
      </c>
      <c r="DX134" s="58">
        <f>SUM('Gross Plant'!$AH134:$AM134)/SUM('Gross Plant'!$AH$190:$AM$190)*DX$190</f>
        <v>0</v>
      </c>
      <c r="DY134" s="58">
        <f>SUM('Gross Plant'!$AH134:$AM134)/SUM('Gross Plant'!$AH$190:$AM$190)*DY$190</f>
        <v>0</v>
      </c>
      <c r="DZ134" s="58">
        <f>-SUM('Gross Plant'!$AH134:$AM134)/SUM('Gross Plant'!$AH$190:$AM$190)*'Capital Spending'!D$12*Reserve!$DW$1</f>
        <v>0</v>
      </c>
      <c r="EA134" s="58">
        <f>-SUM('Gross Plant'!$AH134:$AM134)/SUM('Gross Plant'!$AH$190:$AM$190)*'Capital Spending'!E$12*Reserve!$DW$1</f>
        <v>0</v>
      </c>
      <c r="EB134" s="58">
        <f>-SUM('Gross Plant'!$AH134:$AM134)/SUM('Gross Plant'!$AH$190:$AM$190)*'Capital Spending'!F$12*Reserve!$DW$1</f>
        <v>0</v>
      </c>
      <c r="EC134" s="58">
        <f>-SUM('Gross Plant'!$AH134:$AM134)/SUM('Gross Plant'!$AH$190:$AM$190)*'Capital Spending'!G$12*Reserve!$DW$1</f>
        <v>0</v>
      </c>
      <c r="ED134" s="58">
        <f>-SUM('Gross Plant'!$AH134:$AM134)/SUM('Gross Plant'!$AH$190:$AM$190)*'Capital Spending'!H$12*Reserve!$DW$1</f>
        <v>0</v>
      </c>
      <c r="EE134" s="58">
        <f>-SUM('Gross Plant'!$AH134:$AM134)/SUM('Gross Plant'!$AH$190:$AM$190)*'Capital Spending'!I$12*Reserve!$DW$1</f>
        <v>0</v>
      </c>
      <c r="EF134" s="58">
        <f>-SUM('Gross Plant'!$AH134:$AM134)/SUM('Gross Plant'!$AH$190:$AM$190)*'Capital Spending'!J$12*Reserve!$DW$1</f>
        <v>0</v>
      </c>
      <c r="EG134" s="58">
        <f>-SUM('Gross Plant'!$AH134:$AM134)/SUM('Gross Plant'!$AH$190:$AM$190)*'Capital Spending'!K$12*Reserve!$DW$1</f>
        <v>0</v>
      </c>
      <c r="EH134" s="58">
        <f>-SUM('Gross Plant'!$AH134:$AM134)/SUM('Gross Plant'!$AH$190:$AM$190)*'Capital Spending'!L$12*Reserve!$DW$1</f>
        <v>0</v>
      </c>
      <c r="EI134" s="58">
        <f>-SUM('Gross Plant'!$AH134:$AM134)/SUM('Gross Plant'!$AH$190:$AM$190)*'Capital Spending'!M$12*Reserve!$DW$1</f>
        <v>0</v>
      </c>
      <c r="EJ134" s="58">
        <f>-SUM('Gross Plant'!$AH134:$AM134)/SUM('Gross Plant'!$AH$190:$AM$190)*'Capital Spending'!N$12*Reserve!$DW$1</f>
        <v>0</v>
      </c>
      <c r="EK134" s="58">
        <f>-SUM('Gross Plant'!$AH134:$AM134)/SUM('Gross Plant'!$AH$190:$AM$190)*'Capital Spending'!O$12*Reserve!$DW$1</f>
        <v>0</v>
      </c>
      <c r="EL134" s="58">
        <f>-SUM('Gross Plant'!$AH134:$AM134)/SUM('Gross Plant'!$AH$190:$AM$190)*'Capital Spending'!P$12*Reserve!$DW$1</f>
        <v>0</v>
      </c>
      <c r="EM134" s="58">
        <f>-SUM('Gross Plant'!$AH134:$AM134)/SUM('Gross Plant'!$AH$190:$AM$190)*'Capital Spending'!Q$12*Reserve!$DW$1</f>
        <v>0</v>
      </c>
      <c r="EN134" s="58">
        <f>-SUM('Gross Plant'!$AH134:$AM134)/SUM('Gross Plant'!$AH$190:$AM$190)*'Capital Spending'!R$12*Reserve!$DW$1</f>
        <v>0</v>
      </c>
      <c r="EO134" s="58">
        <f>-SUM('Gross Plant'!$AH134:$AM134)/SUM('Gross Plant'!$AH$190:$AM$190)*'Capital Spending'!S$12*Reserve!$DW$1</f>
        <v>0</v>
      </c>
      <c r="EP134" s="58">
        <f>-SUM('Gross Plant'!$AH134:$AM134)/SUM('Gross Plant'!$AH$190:$AM$190)*'Capital Spending'!T$12*Reserve!$DW$1</f>
        <v>0</v>
      </c>
      <c r="EQ134" s="58">
        <f>-SUM('Gross Plant'!$AH134:$AM134)/SUM('Gross Plant'!$AH$190:$AM$190)*'Capital Spending'!U$12*Reserve!$DW$1</f>
        <v>0</v>
      </c>
    </row>
    <row r="135" spans="1:147">
      <c r="A135" s="49">
        <v>36520</v>
      </c>
      <c r="B135" t="s">
        <v>45</v>
      </c>
      <c r="C135" s="51">
        <f t="shared" si="237"/>
        <v>403342.381023077</v>
      </c>
      <c r="D135" s="51">
        <f t="shared" si="238"/>
        <v>417769.08949999983</v>
      </c>
      <c r="E135" s="69">
        <f>'[20]Reserve End Balances'!N58</f>
        <v>397571.7</v>
      </c>
      <c r="F135" s="41">
        <f t="shared" si="239"/>
        <v>398533.48000000004</v>
      </c>
      <c r="G135" s="41">
        <f t="shared" si="240"/>
        <v>399495.26000000007</v>
      </c>
      <c r="H135" s="41">
        <f t="shared" si="241"/>
        <v>400457.0400000001</v>
      </c>
      <c r="I135" s="41">
        <f t="shared" si="242"/>
        <v>401418.82000000012</v>
      </c>
      <c r="J135" s="41">
        <f t="shared" si="243"/>
        <v>402380.60000000015</v>
      </c>
      <c r="K135" s="41">
        <f t="shared" si="244"/>
        <v>403342.38000000018</v>
      </c>
      <c r="L135" s="41">
        <f t="shared" si="245"/>
        <v>404304.16063333349</v>
      </c>
      <c r="M135" s="41">
        <f t="shared" si="246"/>
        <v>405265.94126666681</v>
      </c>
      <c r="N135" s="41">
        <f t="shared" si="247"/>
        <v>406227.72190000012</v>
      </c>
      <c r="O135" s="41">
        <f t="shared" si="248"/>
        <v>407189.50253333343</v>
      </c>
      <c r="P135" s="41">
        <f t="shared" si="249"/>
        <v>408151.28316666675</v>
      </c>
      <c r="Q135" s="41">
        <f t="shared" si="250"/>
        <v>409113.06380000006</v>
      </c>
      <c r="R135" s="41">
        <f t="shared" si="251"/>
        <v>410074.84443333338</v>
      </c>
      <c r="S135" s="41">
        <f t="shared" si="252"/>
        <v>411036.62506666669</v>
      </c>
      <c r="T135" s="41">
        <f t="shared" si="253"/>
        <v>411998.4057</v>
      </c>
      <c r="U135" s="41">
        <f t="shared" si="254"/>
        <v>412960.18633333332</v>
      </c>
      <c r="V135" s="41">
        <f t="shared" si="255"/>
        <v>413921.96696666663</v>
      </c>
      <c r="W135" s="41">
        <f t="shared" si="256"/>
        <v>414883.74759999994</v>
      </c>
      <c r="X135" s="41">
        <f t="shared" si="257"/>
        <v>415845.52823333326</v>
      </c>
      <c r="Y135" s="41">
        <f t="shared" si="258"/>
        <v>416807.30886666657</v>
      </c>
      <c r="Z135" s="41">
        <f t="shared" si="259"/>
        <v>417769.08949999989</v>
      </c>
      <c r="AA135" s="41">
        <f t="shared" si="260"/>
        <v>418730.8701333332</v>
      </c>
      <c r="AB135" s="41">
        <f t="shared" si="261"/>
        <v>419692.65076666651</v>
      </c>
      <c r="AC135" s="41">
        <f t="shared" si="262"/>
        <v>420654.43139999983</v>
      </c>
      <c r="AD135" s="41">
        <f t="shared" si="263"/>
        <v>421616.21203333314</v>
      </c>
      <c r="AE135" s="41">
        <f t="shared" si="264"/>
        <v>422577.99266666645</v>
      </c>
      <c r="AF135" s="41">
        <f t="shared" si="265"/>
        <v>423539.77329999977</v>
      </c>
      <c r="AG135" s="23">
        <f t="shared" si="266"/>
        <v>417769</v>
      </c>
      <c r="AH135" s="80">
        <f>'[25]KY Depreciation Rates_03-2'!$G91</f>
        <v>1.3299999999999999E-2</v>
      </c>
      <c r="AI135" s="80">
        <f>'[25]KY Depreciation Rates_03-2'!$G91</f>
        <v>1.3299999999999999E-2</v>
      </c>
      <c r="AJ135" s="31">
        <f>'[20]Additions (Asset and Reserve)'!AA58</f>
        <v>961.78</v>
      </c>
      <c r="AK135" s="31">
        <f>'[20]Additions (Asset and Reserve)'!AB58</f>
        <v>961.78</v>
      </c>
      <c r="AL135" s="31">
        <f>'[20]Additions (Asset and Reserve)'!AC58</f>
        <v>961.78</v>
      </c>
      <c r="AM135" s="31">
        <f>'[20]Additions (Asset and Reserve)'!AD58</f>
        <v>961.78</v>
      </c>
      <c r="AN135" s="31">
        <f>'[20]Additions (Asset and Reserve)'!AE58</f>
        <v>961.78</v>
      </c>
      <c r="AO135" s="31">
        <f>'[20]Additions (Asset and Reserve)'!AF58</f>
        <v>961.78</v>
      </c>
      <c r="AP135" s="41">
        <f>IF('Net Plant'!I135&gt;0,'Gross Plant'!L135*$AH135/12,0)</f>
        <v>961.7806333333333</v>
      </c>
      <c r="AQ135" s="41">
        <f>IF('Net Plant'!J135&gt;0,'Gross Plant'!M135*$AH135/12,0)</f>
        <v>961.7806333333333</v>
      </c>
      <c r="AR135" s="41">
        <f>IF('Net Plant'!K135&gt;0,'Gross Plant'!N135*$AH135/12,0)</f>
        <v>961.7806333333333</v>
      </c>
      <c r="AS135" s="41">
        <f>IF('Net Plant'!L135&gt;0,'Gross Plant'!O135*$AH135/12,0)</f>
        <v>961.7806333333333</v>
      </c>
      <c r="AT135" s="41">
        <f>IF('Net Plant'!M135&gt;0,'Gross Plant'!P135*$AH135/12,0)</f>
        <v>961.7806333333333</v>
      </c>
      <c r="AU135" s="41">
        <f>IF('Net Plant'!N135&gt;0,'Gross Plant'!Q135*$AH135/12,0)</f>
        <v>961.7806333333333</v>
      </c>
      <c r="AV135" s="41">
        <f>IF('Net Plant'!O135&gt;0,'Gross Plant'!R135*$AH135/12,0)</f>
        <v>961.7806333333333</v>
      </c>
      <c r="AW135" s="41">
        <f>IF('Net Plant'!P135&gt;0,'Gross Plant'!S135*$AH135/12,0)</f>
        <v>961.7806333333333</v>
      </c>
      <c r="AX135" s="41">
        <f>IF('Net Plant'!Q135&gt;0,'Gross Plant'!T135*$AH135/12,0)</f>
        <v>961.7806333333333</v>
      </c>
      <c r="AY135" s="41">
        <f>IF('Net Plant'!R135&gt;0,'Gross Plant'!U135*$AI135/12,0)</f>
        <v>961.7806333333333</v>
      </c>
      <c r="AZ135" s="41">
        <f>IF('Net Plant'!S135&gt;0,'Gross Plant'!V135*$AI135/12,0)</f>
        <v>961.7806333333333</v>
      </c>
      <c r="BA135" s="41">
        <f>IF('Net Plant'!T135&gt;0,'Gross Plant'!W135*$AI135/12,0)</f>
        <v>961.7806333333333</v>
      </c>
      <c r="BB135" s="41">
        <f>IF('Net Plant'!U135&gt;0,'Gross Plant'!X135*$AI135/12,0)</f>
        <v>961.7806333333333</v>
      </c>
      <c r="BC135" s="41">
        <f>IF('Net Plant'!V135&gt;0,'Gross Plant'!Y135*$AI135/12,0)</f>
        <v>961.7806333333333</v>
      </c>
      <c r="BD135" s="41">
        <f>IF('Net Plant'!W135&gt;0,'Gross Plant'!Z135*$AI135/12,0)</f>
        <v>961.7806333333333</v>
      </c>
      <c r="BE135" s="41">
        <f>IF('Net Plant'!X135&gt;0,'Gross Plant'!AA135*$AI135/12,0)</f>
        <v>961.7806333333333</v>
      </c>
      <c r="BF135" s="41">
        <f>IF('Net Plant'!Y135&gt;0,'Gross Plant'!AB135*$AI135/12,0)</f>
        <v>961.7806333333333</v>
      </c>
      <c r="BG135" s="41">
        <f>IF('Net Plant'!Z135&gt;0,'Gross Plant'!AC135*$AI135/12,0)</f>
        <v>961.7806333333333</v>
      </c>
      <c r="BH135" s="41">
        <f>IF('Net Plant'!AA135&gt;0,'Gross Plant'!AD135*$AI135/12,0)</f>
        <v>961.7806333333333</v>
      </c>
      <c r="BI135" s="41">
        <f>IF('Net Plant'!AB135&gt;0,'Gross Plant'!AE135*$AI135/12,0)</f>
        <v>961.7806333333333</v>
      </c>
      <c r="BJ135" s="41">
        <f>IF('Net Plant'!AC135&gt;0,'Gross Plant'!AF135*$AI135/12,0)</f>
        <v>961.7806333333333</v>
      </c>
      <c r="BK135" s="23">
        <f t="shared" si="267"/>
        <v>11541.367600000003</v>
      </c>
      <c r="BL135" s="41"/>
      <c r="BM135" s="31">
        <f>'[20]Retires (Asset and Reserve)'!X58</f>
        <v>0</v>
      </c>
      <c r="BN135" s="31">
        <f>'[20]Retires (Asset and Reserve)'!Y58</f>
        <v>0</v>
      </c>
      <c r="BO135" s="31">
        <f>'[20]Retires (Asset and Reserve)'!Z58</f>
        <v>0</v>
      </c>
      <c r="BP135" s="31">
        <f>'[20]Retires (Asset and Reserve)'!AA58</f>
        <v>0</v>
      </c>
      <c r="BQ135" s="31">
        <f>'[20]Retires (Asset and Reserve)'!AB58</f>
        <v>0</v>
      </c>
      <c r="BR135" s="31">
        <f>'[20]Retires (Asset and Reserve)'!AC58</f>
        <v>0</v>
      </c>
      <c r="BS135" s="31">
        <f>'Gross Plant'!BQ135</f>
        <v>0</v>
      </c>
      <c r="BT135" s="41">
        <f>'Gross Plant'!BR135</f>
        <v>0</v>
      </c>
      <c r="BU135" s="41">
        <f>'Gross Plant'!BS135</f>
        <v>0</v>
      </c>
      <c r="BV135" s="41">
        <f>'Gross Plant'!BT135</f>
        <v>0</v>
      </c>
      <c r="BW135" s="41">
        <f>'Gross Plant'!BU135</f>
        <v>0</v>
      </c>
      <c r="BX135" s="41">
        <f>'Gross Plant'!BV135</f>
        <v>0</v>
      </c>
      <c r="BY135" s="41">
        <f>'Gross Plant'!BW135</f>
        <v>0</v>
      </c>
      <c r="BZ135" s="41">
        <f>'Gross Plant'!BX135</f>
        <v>0</v>
      </c>
      <c r="CA135" s="41">
        <f>'Gross Plant'!BY135</f>
        <v>0</v>
      </c>
      <c r="CB135" s="41">
        <f>'Gross Plant'!BZ135</f>
        <v>0</v>
      </c>
      <c r="CC135" s="41">
        <f>'Gross Plant'!CA135</f>
        <v>0</v>
      </c>
      <c r="CD135" s="41">
        <f>'Gross Plant'!CB135</f>
        <v>0</v>
      </c>
      <c r="CE135" s="41">
        <f>'Gross Plant'!CC135</f>
        <v>0</v>
      </c>
      <c r="CF135" s="41">
        <f>'Gross Plant'!CD135</f>
        <v>0</v>
      </c>
      <c r="CG135" s="41">
        <f>'Gross Plant'!CE135</f>
        <v>0</v>
      </c>
      <c r="CH135" s="41">
        <f>'Gross Plant'!CF135</f>
        <v>0</v>
      </c>
      <c r="CI135" s="41">
        <f>'Gross Plant'!CG135</f>
        <v>0</v>
      </c>
      <c r="CJ135" s="41">
        <f>'Gross Plant'!CH135</f>
        <v>0</v>
      </c>
      <c r="CK135" s="41">
        <f>'Gross Plant'!CI135</f>
        <v>0</v>
      </c>
      <c r="CL135" s="41">
        <f>'Gross Plant'!CJ135</f>
        <v>0</v>
      </c>
      <c r="CM135" s="41">
        <f>'Gross Plant'!CK135</f>
        <v>0</v>
      </c>
      <c r="CN135" s="41"/>
      <c r="CO135" s="31">
        <f>'[20]Transfers (Asset and Reserve)'!Z58</f>
        <v>0</v>
      </c>
      <c r="CP135" s="31">
        <f>'[20]Transfers (Asset and Reserve)'!AA58</f>
        <v>0</v>
      </c>
      <c r="CQ135" s="31">
        <f>'[20]Transfers (Asset and Reserve)'!AB58</f>
        <v>0</v>
      </c>
      <c r="CR135" s="31">
        <f>'[20]Transfers (Asset and Reserve)'!AC58</f>
        <v>0</v>
      </c>
      <c r="CS135" s="31">
        <f>'[20]Transfers (Asset and Reserve)'!AD58</f>
        <v>0</v>
      </c>
      <c r="CT135" s="31">
        <f>'[20]Transfers (Asset and Reserve)'!AE58</f>
        <v>0</v>
      </c>
      <c r="CU135" s="31">
        <v>0</v>
      </c>
      <c r="CV135" s="31">
        <v>0</v>
      </c>
      <c r="CW135" s="31">
        <v>0</v>
      </c>
      <c r="CX135" s="31">
        <v>0</v>
      </c>
      <c r="CY135" s="31">
        <v>0</v>
      </c>
      <c r="CZ135" s="3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/>
      <c r="DQ135" s="31">
        <f>[20]COR!O58</f>
        <v>0</v>
      </c>
      <c r="DR135" s="31">
        <f>[20]COR!P58</f>
        <v>0</v>
      </c>
      <c r="DS135" s="31">
        <f>[20]COR!Q58</f>
        <v>0</v>
      </c>
      <c r="DT135" s="31">
        <f>[20]COR!R58</f>
        <v>0</v>
      </c>
      <c r="DU135" s="31">
        <f>[20]COR!S58</f>
        <v>0</v>
      </c>
      <c r="DV135" s="31">
        <f>[20]COR!T58</f>
        <v>0</v>
      </c>
      <c r="DW135" s="58">
        <f>SUM('Gross Plant'!$AH135:$AM135)/SUM('Gross Plant'!$AH$190:$AM$190)*DW$190</f>
        <v>0</v>
      </c>
      <c r="DX135" s="58">
        <f>SUM('Gross Plant'!$AH135:$AM135)/SUM('Gross Plant'!$AH$190:$AM$190)*DX$190</f>
        <v>0</v>
      </c>
      <c r="DY135" s="58">
        <f>SUM('Gross Plant'!$AH135:$AM135)/SUM('Gross Plant'!$AH$190:$AM$190)*DY$190</f>
        <v>0</v>
      </c>
      <c r="DZ135" s="58">
        <f>-SUM('Gross Plant'!$AH135:$AM135)/SUM('Gross Plant'!$AH$190:$AM$190)*'Capital Spending'!D$12*Reserve!$DW$1</f>
        <v>0</v>
      </c>
      <c r="EA135" s="58">
        <f>-SUM('Gross Plant'!$AH135:$AM135)/SUM('Gross Plant'!$AH$190:$AM$190)*'Capital Spending'!E$12*Reserve!$DW$1</f>
        <v>0</v>
      </c>
      <c r="EB135" s="58">
        <f>-SUM('Gross Plant'!$AH135:$AM135)/SUM('Gross Plant'!$AH$190:$AM$190)*'Capital Spending'!F$12*Reserve!$DW$1</f>
        <v>0</v>
      </c>
      <c r="EC135" s="58">
        <f>-SUM('Gross Plant'!$AH135:$AM135)/SUM('Gross Plant'!$AH$190:$AM$190)*'Capital Spending'!G$12*Reserve!$DW$1</f>
        <v>0</v>
      </c>
      <c r="ED135" s="58">
        <f>-SUM('Gross Plant'!$AH135:$AM135)/SUM('Gross Plant'!$AH$190:$AM$190)*'Capital Spending'!H$12*Reserve!$DW$1</f>
        <v>0</v>
      </c>
      <c r="EE135" s="58">
        <f>-SUM('Gross Plant'!$AH135:$AM135)/SUM('Gross Plant'!$AH$190:$AM$190)*'Capital Spending'!I$12*Reserve!$DW$1</f>
        <v>0</v>
      </c>
      <c r="EF135" s="58">
        <f>-SUM('Gross Plant'!$AH135:$AM135)/SUM('Gross Plant'!$AH$190:$AM$190)*'Capital Spending'!J$12*Reserve!$DW$1</f>
        <v>0</v>
      </c>
      <c r="EG135" s="58">
        <f>-SUM('Gross Plant'!$AH135:$AM135)/SUM('Gross Plant'!$AH$190:$AM$190)*'Capital Spending'!K$12*Reserve!$DW$1</f>
        <v>0</v>
      </c>
      <c r="EH135" s="58">
        <f>-SUM('Gross Plant'!$AH135:$AM135)/SUM('Gross Plant'!$AH$190:$AM$190)*'Capital Spending'!L$12*Reserve!$DW$1</f>
        <v>0</v>
      </c>
      <c r="EI135" s="58">
        <f>-SUM('Gross Plant'!$AH135:$AM135)/SUM('Gross Plant'!$AH$190:$AM$190)*'Capital Spending'!M$12*Reserve!$DW$1</f>
        <v>0</v>
      </c>
      <c r="EJ135" s="58">
        <f>-SUM('Gross Plant'!$AH135:$AM135)/SUM('Gross Plant'!$AH$190:$AM$190)*'Capital Spending'!N$12*Reserve!$DW$1</f>
        <v>0</v>
      </c>
      <c r="EK135" s="58">
        <f>-SUM('Gross Plant'!$AH135:$AM135)/SUM('Gross Plant'!$AH$190:$AM$190)*'Capital Spending'!O$12*Reserve!$DW$1</f>
        <v>0</v>
      </c>
      <c r="EL135" s="58">
        <f>-SUM('Gross Plant'!$AH135:$AM135)/SUM('Gross Plant'!$AH$190:$AM$190)*'Capital Spending'!P$12*Reserve!$DW$1</f>
        <v>0</v>
      </c>
      <c r="EM135" s="58">
        <f>-SUM('Gross Plant'!$AH135:$AM135)/SUM('Gross Plant'!$AH$190:$AM$190)*'Capital Spending'!Q$12*Reserve!$DW$1</f>
        <v>0</v>
      </c>
      <c r="EN135" s="58">
        <f>-SUM('Gross Plant'!$AH135:$AM135)/SUM('Gross Plant'!$AH$190:$AM$190)*'Capital Spending'!R$12*Reserve!$DW$1</f>
        <v>0</v>
      </c>
      <c r="EO135" s="58">
        <f>-SUM('Gross Plant'!$AH135:$AM135)/SUM('Gross Plant'!$AH$190:$AM$190)*'Capital Spending'!S$12*Reserve!$DW$1</f>
        <v>0</v>
      </c>
      <c r="EP135" s="58">
        <f>-SUM('Gross Plant'!$AH135:$AM135)/SUM('Gross Plant'!$AH$190:$AM$190)*'Capital Spending'!T$12*Reserve!$DW$1</f>
        <v>0</v>
      </c>
      <c r="EQ135" s="58">
        <f>-SUM('Gross Plant'!$AH135:$AM135)/SUM('Gross Plant'!$AH$190:$AM$190)*'Capital Spending'!U$12*Reserve!$DW$1</f>
        <v>0</v>
      </c>
    </row>
    <row r="136" spans="1:147">
      <c r="A136" s="49">
        <v>36602</v>
      </c>
      <c r="B136" t="s">
        <v>97</v>
      </c>
      <c r="C136" s="51">
        <f t="shared" si="237"/>
        <v>15007.279506000001</v>
      </c>
      <c r="D136" s="51">
        <f t="shared" si="238"/>
        <v>16097.55827000001</v>
      </c>
      <c r="E136" s="69">
        <f>'[20]Reserve End Balances'!N59</f>
        <v>14571.19</v>
      </c>
      <c r="F136" s="41">
        <f t="shared" si="239"/>
        <v>14643.87</v>
      </c>
      <c r="G136" s="41">
        <f t="shared" si="240"/>
        <v>14716.550000000001</v>
      </c>
      <c r="H136" s="41">
        <f t="shared" si="241"/>
        <v>14789.230000000001</v>
      </c>
      <c r="I136" s="41">
        <f t="shared" si="242"/>
        <v>14861.910000000002</v>
      </c>
      <c r="J136" s="41">
        <f t="shared" si="243"/>
        <v>14934.590000000002</v>
      </c>
      <c r="K136" s="41">
        <f t="shared" si="244"/>
        <v>15007.270000000002</v>
      </c>
      <c r="L136" s="41">
        <f t="shared" si="245"/>
        <v>15079.95588466667</v>
      </c>
      <c r="M136" s="41">
        <f t="shared" si="246"/>
        <v>15152.641769333337</v>
      </c>
      <c r="N136" s="41">
        <f t="shared" si="247"/>
        <v>15225.327654000004</v>
      </c>
      <c r="O136" s="41">
        <f t="shared" si="248"/>
        <v>15298.013538666672</v>
      </c>
      <c r="P136" s="41">
        <f t="shared" si="249"/>
        <v>15370.699423333339</v>
      </c>
      <c r="Q136" s="41">
        <f t="shared" si="250"/>
        <v>15443.385308000006</v>
      </c>
      <c r="R136" s="41">
        <f t="shared" si="251"/>
        <v>15516.071192666674</v>
      </c>
      <c r="S136" s="41">
        <f t="shared" si="252"/>
        <v>15588.757077333341</v>
      </c>
      <c r="T136" s="41">
        <f t="shared" si="253"/>
        <v>15661.442962000008</v>
      </c>
      <c r="U136" s="41">
        <f t="shared" si="254"/>
        <v>15734.128846666676</v>
      </c>
      <c r="V136" s="41">
        <f t="shared" si="255"/>
        <v>15806.814731333343</v>
      </c>
      <c r="W136" s="41">
        <f t="shared" si="256"/>
        <v>15879.50061600001</v>
      </c>
      <c r="X136" s="41">
        <f t="shared" si="257"/>
        <v>15952.186500666678</v>
      </c>
      <c r="Y136" s="41">
        <f t="shared" si="258"/>
        <v>16024.872385333345</v>
      </c>
      <c r="Z136" s="41">
        <f t="shared" si="259"/>
        <v>16097.558270000012</v>
      </c>
      <c r="AA136" s="41">
        <f t="shared" si="260"/>
        <v>16170.24415466668</v>
      </c>
      <c r="AB136" s="41">
        <f t="shared" si="261"/>
        <v>16242.930039333347</v>
      </c>
      <c r="AC136" s="41">
        <f t="shared" si="262"/>
        <v>16315.615924000014</v>
      </c>
      <c r="AD136" s="41">
        <f t="shared" si="263"/>
        <v>16388.301808666682</v>
      </c>
      <c r="AE136" s="41">
        <f t="shared" si="264"/>
        <v>16460.987693333347</v>
      </c>
      <c r="AF136" s="41">
        <f t="shared" si="265"/>
        <v>16533.673578000013</v>
      </c>
      <c r="AG136" s="23">
        <f t="shared" si="266"/>
        <v>16098</v>
      </c>
      <c r="AH136" s="80">
        <f>'[25]KY Depreciation Rates_03-2'!$G92</f>
        <v>1.78E-2</v>
      </c>
      <c r="AI136" s="80">
        <f>'[25]KY Depreciation Rates_03-2'!$G92</f>
        <v>1.78E-2</v>
      </c>
      <c r="AJ136" s="31">
        <f>'[20]Additions (Asset and Reserve)'!AA59</f>
        <v>72.680000000000007</v>
      </c>
      <c r="AK136" s="31">
        <f>'[20]Additions (Asset and Reserve)'!AB59</f>
        <v>72.680000000000007</v>
      </c>
      <c r="AL136" s="31">
        <f>'[20]Additions (Asset and Reserve)'!AC59</f>
        <v>72.680000000000007</v>
      </c>
      <c r="AM136" s="31">
        <f>'[20]Additions (Asset and Reserve)'!AD59</f>
        <v>72.680000000000007</v>
      </c>
      <c r="AN136" s="31">
        <f>'[20]Additions (Asset and Reserve)'!AE59</f>
        <v>72.680000000000007</v>
      </c>
      <c r="AO136" s="31">
        <f>'[20]Additions (Asset and Reserve)'!AF59</f>
        <v>72.680000000000007</v>
      </c>
      <c r="AP136" s="41">
        <f>IF('Net Plant'!I136&gt;0,'Gross Plant'!L136*$AH136/12,0)</f>
        <v>72.685884666666666</v>
      </c>
      <c r="AQ136" s="41">
        <f>IF('Net Plant'!J136&gt;0,'Gross Plant'!M136*$AH136/12,0)</f>
        <v>72.685884666666666</v>
      </c>
      <c r="AR136" s="41">
        <f>IF('Net Plant'!K136&gt;0,'Gross Plant'!N136*$AH136/12,0)</f>
        <v>72.685884666666666</v>
      </c>
      <c r="AS136" s="41">
        <f>IF('Net Plant'!L136&gt;0,'Gross Plant'!O136*$AH136/12,0)</f>
        <v>72.685884666666666</v>
      </c>
      <c r="AT136" s="41">
        <f>IF('Net Plant'!M136&gt;0,'Gross Plant'!P136*$AH136/12,0)</f>
        <v>72.685884666666666</v>
      </c>
      <c r="AU136" s="41">
        <f>IF('Net Plant'!N136&gt;0,'Gross Plant'!Q136*$AH136/12,0)</f>
        <v>72.685884666666666</v>
      </c>
      <c r="AV136" s="41">
        <f>IF('Net Plant'!O136&gt;0,'Gross Plant'!R136*$AH136/12,0)</f>
        <v>72.685884666666666</v>
      </c>
      <c r="AW136" s="41">
        <f>IF('Net Plant'!P136&gt;0,'Gross Plant'!S136*$AH136/12,0)</f>
        <v>72.685884666666666</v>
      </c>
      <c r="AX136" s="41">
        <f>IF('Net Plant'!Q136&gt;0,'Gross Plant'!T136*$AH136/12,0)</f>
        <v>72.685884666666666</v>
      </c>
      <c r="AY136" s="41">
        <f>IF('Net Plant'!R136&gt;0,'Gross Plant'!U136*$AI136/12,0)</f>
        <v>72.685884666666666</v>
      </c>
      <c r="AZ136" s="41">
        <f>IF('Net Plant'!S136&gt;0,'Gross Plant'!V136*$AI136/12,0)</f>
        <v>72.685884666666666</v>
      </c>
      <c r="BA136" s="41">
        <f>IF('Net Plant'!T136&gt;0,'Gross Plant'!W136*$AI136/12,0)</f>
        <v>72.685884666666666</v>
      </c>
      <c r="BB136" s="41">
        <f>IF('Net Plant'!U136&gt;0,'Gross Plant'!X136*$AI136/12,0)</f>
        <v>72.685884666666666</v>
      </c>
      <c r="BC136" s="41">
        <f>IF('Net Plant'!V136&gt;0,'Gross Plant'!Y136*$AI136/12,0)</f>
        <v>72.685884666666666</v>
      </c>
      <c r="BD136" s="41">
        <f>IF('Net Plant'!W136&gt;0,'Gross Plant'!Z136*$AI136/12,0)</f>
        <v>72.685884666666666</v>
      </c>
      <c r="BE136" s="41">
        <f>IF('Net Plant'!X136&gt;0,'Gross Plant'!AA136*$AI136/12,0)</f>
        <v>72.685884666666666</v>
      </c>
      <c r="BF136" s="41">
        <f>IF('Net Plant'!Y136&gt;0,'Gross Plant'!AB136*$AI136/12,0)</f>
        <v>72.685884666666666</v>
      </c>
      <c r="BG136" s="41">
        <f>IF('Net Plant'!Z136&gt;0,'Gross Plant'!AC136*$AI136/12,0)</f>
        <v>72.685884666666666</v>
      </c>
      <c r="BH136" s="41">
        <f>IF('Net Plant'!AA136&gt;0,'Gross Plant'!AD136*$AI136/12,0)</f>
        <v>72.685884666666666</v>
      </c>
      <c r="BI136" s="41">
        <f>IF('Net Plant'!AB136&gt;0,'Gross Plant'!AE136*$AI136/12,0)</f>
        <v>72.685884666666666</v>
      </c>
      <c r="BJ136" s="41">
        <f>IF('Net Plant'!AC136&gt;0,'Gross Plant'!AF136*$AI136/12,0)</f>
        <v>72.685884666666666</v>
      </c>
      <c r="BK136" s="23">
        <f t="shared" si="267"/>
        <v>872.23061599999994</v>
      </c>
      <c r="BL136" s="41"/>
      <c r="BM136" s="31">
        <f>'[20]Retires (Asset and Reserve)'!X59</f>
        <v>0</v>
      </c>
      <c r="BN136" s="31">
        <f>'[20]Retires (Asset and Reserve)'!Y59</f>
        <v>0</v>
      </c>
      <c r="BO136" s="31">
        <f>'[20]Retires (Asset and Reserve)'!Z59</f>
        <v>0</v>
      </c>
      <c r="BP136" s="31">
        <f>'[20]Retires (Asset and Reserve)'!AA59</f>
        <v>0</v>
      </c>
      <c r="BQ136" s="31">
        <f>'[20]Retires (Asset and Reserve)'!AB59</f>
        <v>0</v>
      </c>
      <c r="BR136" s="31">
        <f>'[20]Retires (Asset and Reserve)'!AC59</f>
        <v>0</v>
      </c>
      <c r="BS136" s="31">
        <f>'Gross Plant'!BQ136</f>
        <v>0</v>
      </c>
      <c r="BT136" s="41">
        <f>'Gross Plant'!BR136</f>
        <v>0</v>
      </c>
      <c r="BU136" s="41">
        <f>'Gross Plant'!BS136</f>
        <v>0</v>
      </c>
      <c r="BV136" s="41">
        <f>'Gross Plant'!BT136</f>
        <v>0</v>
      </c>
      <c r="BW136" s="41">
        <f>'Gross Plant'!BU136</f>
        <v>0</v>
      </c>
      <c r="BX136" s="41">
        <f>'Gross Plant'!BV136</f>
        <v>0</v>
      </c>
      <c r="BY136" s="41">
        <f>'Gross Plant'!BW136</f>
        <v>0</v>
      </c>
      <c r="BZ136" s="41">
        <f>'Gross Plant'!BX136</f>
        <v>0</v>
      </c>
      <c r="CA136" s="41">
        <f>'Gross Plant'!BY136</f>
        <v>0</v>
      </c>
      <c r="CB136" s="41">
        <f>'Gross Plant'!BZ136</f>
        <v>0</v>
      </c>
      <c r="CC136" s="41">
        <f>'Gross Plant'!CA136</f>
        <v>0</v>
      </c>
      <c r="CD136" s="41">
        <f>'Gross Plant'!CB136</f>
        <v>0</v>
      </c>
      <c r="CE136" s="41">
        <f>'Gross Plant'!CC136</f>
        <v>0</v>
      </c>
      <c r="CF136" s="41">
        <f>'Gross Plant'!CD136</f>
        <v>0</v>
      </c>
      <c r="CG136" s="41">
        <f>'Gross Plant'!CE136</f>
        <v>0</v>
      </c>
      <c r="CH136" s="41">
        <f>'Gross Plant'!CF136</f>
        <v>0</v>
      </c>
      <c r="CI136" s="41">
        <f>'Gross Plant'!CG136</f>
        <v>0</v>
      </c>
      <c r="CJ136" s="41">
        <f>'Gross Plant'!CH136</f>
        <v>0</v>
      </c>
      <c r="CK136" s="41">
        <f>'Gross Plant'!CI136</f>
        <v>0</v>
      </c>
      <c r="CL136" s="41">
        <f>'Gross Plant'!CJ136</f>
        <v>0</v>
      </c>
      <c r="CM136" s="41">
        <f>'Gross Plant'!CK136</f>
        <v>0</v>
      </c>
      <c r="CN136" s="41"/>
      <c r="CO136" s="31">
        <f>'[20]Transfers (Asset and Reserve)'!Z59</f>
        <v>0</v>
      </c>
      <c r="CP136" s="31">
        <f>'[20]Transfers (Asset and Reserve)'!AA59</f>
        <v>0</v>
      </c>
      <c r="CQ136" s="31">
        <f>'[20]Transfers (Asset and Reserve)'!AB59</f>
        <v>0</v>
      </c>
      <c r="CR136" s="31">
        <f>'[20]Transfers (Asset and Reserve)'!AC59</f>
        <v>0</v>
      </c>
      <c r="CS136" s="31">
        <f>'[20]Transfers (Asset and Reserve)'!AD59</f>
        <v>0</v>
      </c>
      <c r="CT136" s="31">
        <f>'[20]Transfers (Asset and Reserve)'!AE59</f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41">
        <v>0</v>
      </c>
      <c r="DB136" s="41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0</v>
      </c>
      <c r="DP136" s="41"/>
      <c r="DQ136" s="31">
        <f>[20]COR!O59</f>
        <v>0</v>
      </c>
      <c r="DR136" s="31">
        <f>[20]COR!P59</f>
        <v>0</v>
      </c>
      <c r="DS136" s="31">
        <f>[20]COR!Q59</f>
        <v>0</v>
      </c>
      <c r="DT136" s="31">
        <f>[20]COR!R59</f>
        <v>0</v>
      </c>
      <c r="DU136" s="31">
        <f>[20]COR!S59</f>
        <v>0</v>
      </c>
      <c r="DV136" s="31">
        <f>[20]COR!T59</f>
        <v>0</v>
      </c>
      <c r="DW136" s="58">
        <f>SUM('Gross Plant'!$AH136:$AM136)/SUM('Gross Plant'!$AH$190:$AM$190)*DW$190</f>
        <v>0</v>
      </c>
      <c r="DX136" s="58">
        <f>SUM('Gross Plant'!$AH136:$AM136)/SUM('Gross Plant'!$AH$190:$AM$190)*DX$190</f>
        <v>0</v>
      </c>
      <c r="DY136" s="58">
        <f>SUM('Gross Plant'!$AH136:$AM136)/SUM('Gross Plant'!$AH$190:$AM$190)*DY$190</f>
        <v>0</v>
      </c>
      <c r="DZ136" s="58">
        <f>-SUM('Gross Plant'!$AH136:$AM136)/SUM('Gross Plant'!$AH$190:$AM$190)*'Capital Spending'!D$12*Reserve!$DW$1</f>
        <v>0</v>
      </c>
      <c r="EA136" s="58">
        <f>-SUM('Gross Plant'!$AH136:$AM136)/SUM('Gross Plant'!$AH$190:$AM$190)*'Capital Spending'!E$12*Reserve!$DW$1</f>
        <v>0</v>
      </c>
      <c r="EB136" s="58">
        <f>-SUM('Gross Plant'!$AH136:$AM136)/SUM('Gross Plant'!$AH$190:$AM$190)*'Capital Spending'!F$12*Reserve!$DW$1</f>
        <v>0</v>
      </c>
      <c r="EC136" s="58">
        <f>-SUM('Gross Plant'!$AH136:$AM136)/SUM('Gross Plant'!$AH$190:$AM$190)*'Capital Spending'!G$12*Reserve!$DW$1</f>
        <v>0</v>
      </c>
      <c r="ED136" s="58">
        <f>-SUM('Gross Plant'!$AH136:$AM136)/SUM('Gross Plant'!$AH$190:$AM$190)*'Capital Spending'!H$12*Reserve!$DW$1</f>
        <v>0</v>
      </c>
      <c r="EE136" s="58">
        <f>-SUM('Gross Plant'!$AH136:$AM136)/SUM('Gross Plant'!$AH$190:$AM$190)*'Capital Spending'!I$12*Reserve!$DW$1</f>
        <v>0</v>
      </c>
      <c r="EF136" s="58">
        <f>-SUM('Gross Plant'!$AH136:$AM136)/SUM('Gross Plant'!$AH$190:$AM$190)*'Capital Spending'!J$12*Reserve!$DW$1</f>
        <v>0</v>
      </c>
      <c r="EG136" s="58">
        <f>-SUM('Gross Plant'!$AH136:$AM136)/SUM('Gross Plant'!$AH$190:$AM$190)*'Capital Spending'!K$12*Reserve!$DW$1</f>
        <v>0</v>
      </c>
      <c r="EH136" s="58">
        <f>-SUM('Gross Plant'!$AH136:$AM136)/SUM('Gross Plant'!$AH$190:$AM$190)*'Capital Spending'!L$12*Reserve!$DW$1</f>
        <v>0</v>
      </c>
      <c r="EI136" s="58">
        <f>-SUM('Gross Plant'!$AH136:$AM136)/SUM('Gross Plant'!$AH$190:$AM$190)*'Capital Spending'!M$12*Reserve!$DW$1</f>
        <v>0</v>
      </c>
      <c r="EJ136" s="58">
        <f>-SUM('Gross Plant'!$AH136:$AM136)/SUM('Gross Plant'!$AH$190:$AM$190)*'Capital Spending'!N$12*Reserve!$DW$1</f>
        <v>0</v>
      </c>
      <c r="EK136" s="58">
        <f>-SUM('Gross Plant'!$AH136:$AM136)/SUM('Gross Plant'!$AH$190:$AM$190)*'Capital Spending'!O$12*Reserve!$DW$1</f>
        <v>0</v>
      </c>
      <c r="EL136" s="58">
        <f>-SUM('Gross Plant'!$AH136:$AM136)/SUM('Gross Plant'!$AH$190:$AM$190)*'Capital Spending'!P$12*Reserve!$DW$1</f>
        <v>0</v>
      </c>
      <c r="EM136" s="58">
        <f>-SUM('Gross Plant'!$AH136:$AM136)/SUM('Gross Plant'!$AH$190:$AM$190)*'Capital Spending'!Q$12*Reserve!$DW$1</f>
        <v>0</v>
      </c>
      <c r="EN136" s="58">
        <f>-SUM('Gross Plant'!$AH136:$AM136)/SUM('Gross Plant'!$AH$190:$AM$190)*'Capital Spending'!R$12*Reserve!$DW$1</f>
        <v>0</v>
      </c>
      <c r="EO136" s="58">
        <f>-SUM('Gross Plant'!$AH136:$AM136)/SUM('Gross Plant'!$AH$190:$AM$190)*'Capital Spending'!S$12*Reserve!$DW$1</f>
        <v>0</v>
      </c>
      <c r="EP136" s="58">
        <f>-SUM('Gross Plant'!$AH136:$AM136)/SUM('Gross Plant'!$AH$190:$AM$190)*'Capital Spending'!T$12*Reserve!$DW$1</f>
        <v>0</v>
      </c>
      <c r="EQ136" s="58">
        <f>-SUM('Gross Plant'!$AH136:$AM136)/SUM('Gross Plant'!$AH$190:$AM$190)*'Capital Spending'!U$12*Reserve!$DW$1</f>
        <v>0</v>
      </c>
    </row>
    <row r="137" spans="1:147">
      <c r="A137" s="49">
        <v>36603</v>
      </c>
      <c r="B137" t="s">
        <v>98</v>
      </c>
      <c r="C137" s="51">
        <f t="shared" si="237"/>
        <v>50793.982994884631</v>
      </c>
      <c r="D137" s="51">
        <f t="shared" si="238"/>
        <v>52147.374952500031</v>
      </c>
      <c r="E137" s="69">
        <f>'[20]Reserve End Balances'!N60</f>
        <v>50252.61</v>
      </c>
      <c r="F137" s="41">
        <f t="shared" si="239"/>
        <v>50342.840000000004</v>
      </c>
      <c r="G137" s="41">
        <f t="shared" si="240"/>
        <v>50433.070000000007</v>
      </c>
      <c r="H137" s="41">
        <f t="shared" si="241"/>
        <v>50523.30000000001</v>
      </c>
      <c r="I137" s="41">
        <f t="shared" si="242"/>
        <v>50613.530000000013</v>
      </c>
      <c r="J137" s="41">
        <f t="shared" si="243"/>
        <v>50703.760000000017</v>
      </c>
      <c r="K137" s="41">
        <f t="shared" si="244"/>
        <v>50793.99000000002</v>
      </c>
      <c r="L137" s="41">
        <f t="shared" si="245"/>
        <v>50884.215663500021</v>
      </c>
      <c r="M137" s="41">
        <f t="shared" si="246"/>
        <v>50974.441327000022</v>
      </c>
      <c r="N137" s="41">
        <f t="shared" si="247"/>
        <v>51064.666990500024</v>
      </c>
      <c r="O137" s="41">
        <f t="shared" si="248"/>
        <v>51154.892654000025</v>
      </c>
      <c r="P137" s="41">
        <f t="shared" si="249"/>
        <v>51245.118317500026</v>
      </c>
      <c r="Q137" s="41">
        <f t="shared" si="250"/>
        <v>51335.343981000027</v>
      </c>
      <c r="R137" s="41">
        <f t="shared" si="251"/>
        <v>51425.569644500029</v>
      </c>
      <c r="S137" s="41">
        <f t="shared" si="252"/>
        <v>51515.79530800003</v>
      </c>
      <c r="T137" s="41">
        <f t="shared" si="253"/>
        <v>51606.020971500031</v>
      </c>
      <c r="U137" s="41">
        <f t="shared" si="254"/>
        <v>51696.246635000032</v>
      </c>
      <c r="V137" s="41">
        <f t="shared" si="255"/>
        <v>51786.472298500034</v>
      </c>
      <c r="W137" s="41">
        <f t="shared" si="256"/>
        <v>51876.697962000035</v>
      </c>
      <c r="X137" s="41">
        <f t="shared" si="257"/>
        <v>51966.923625500036</v>
      </c>
      <c r="Y137" s="41">
        <f t="shared" si="258"/>
        <v>52057.149289000037</v>
      </c>
      <c r="Z137" s="41">
        <f t="shared" si="259"/>
        <v>52147.374952500038</v>
      </c>
      <c r="AA137" s="41">
        <f t="shared" si="260"/>
        <v>52237.60061600004</v>
      </c>
      <c r="AB137" s="41">
        <f t="shared" si="261"/>
        <v>52327.826279500041</v>
      </c>
      <c r="AC137" s="41">
        <f t="shared" si="262"/>
        <v>52418.051943000042</v>
      </c>
      <c r="AD137" s="41">
        <f t="shared" si="263"/>
        <v>52508.277606500043</v>
      </c>
      <c r="AE137" s="41">
        <f t="shared" si="264"/>
        <v>52598.503270000045</v>
      </c>
      <c r="AF137" s="41">
        <f t="shared" si="265"/>
        <v>52688.728933500046</v>
      </c>
      <c r="AG137" s="23">
        <f t="shared" si="266"/>
        <v>52147</v>
      </c>
      <c r="AH137" s="80">
        <f>'[25]KY Depreciation Rates_03-2'!$G93</f>
        <v>1.78E-2</v>
      </c>
      <c r="AI137" s="80">
        <f>'[25]KY Depreciation Rates_03-2'!$G93</f>
        <v>1.78E-2</v>
      </c>
      <c r="AJ137" s="31">
        <f>'[20]Additions (Asset and Reserve)'!AA60</f>
        <v>90.23</v>
      </c>
      <c r="AK137" s="31">
        <f>'[20]Additions (Asset and Reserve)'!AB60</f>
        <v>90.23</v>
      </c>
      <c r="AL137" s="31">
        <f>'[20]Additions (Asset and Reserve)'!AC60</f>
        <v>90.23</v>
      </c>
      <c r="AM137" s="31">
        <f>'[20]Additions (Asset and Reserve)'!AD60</f>
        <v>90.23</v>
      </c>
      <c r="AN137" s="31">
        <f>'[20]Additions (Asset and Reserve)'!AE60</f>
        <v>90.23</v>
      </c>
      <c r="AO137" s="31">
        <f>'[20]Additions (Asset and Reserve)'!AF60</f>
        <v>90.23</v>
      </c>
      <c r="AP137" s="41">
        <f>IF('Net Plant'!I137&gt;0,'Gross Plant'!L137*$AH137/12,0)</f>
        <v>90.225663499999996</v>
      </c>
      <c r="AQ137" s="41">
        <f>IF('Net Plant'!J137&gt;0,'Gross Plant'!M137*$AH137/12,0)</f>
        <v>90.225663499999996</v>
      </c>
      <c r="AR137" s="41">
        <f>IF('Net Plant'!K137&gt;0,'Gross Plant'!N137*$AH137/12,0)</f>
        <v>90.225663499999996</v>
      </c>
      <c r="AS137" s="41">
        <f>IF('Net Plant'!L137&gt;0,'Gross Plant'!O137*$AH137/12,0)</f>
        <v>90.225663499999996</v>
      </c>
      <c r="AT137" s="41">
        <f>IF('Net Plant'!M137&gt;0,'Gross Plant'!P137*$AH137/12,0)</f>
        <v>90.225663499999996</v>
      </c>
      <c r="AU137" s="41">
        <f>IF('Net Plant'!N137&gt;0,'Gross Plant'!Q137*$AH137/12,0)</f>
        <v>90.225663499999996</v>
      </c>
      <c r="AV137" s="41">
        <f>IF('Net Plant'!O137&gt;0,'Gross Plant'!R137*$AH137/12,0)</f>
        <v>90.225663499999996</v>
      </c>
      <c r="AW137" s="41">
        <f>IF('Net Plant'!P137&gt;0,'Gross Plant'!S137*$AH137/12,0)</f>
        <v>90.225663499999996</v>
      </c>
      <c r="AX137" s="41">
        <f>IF('Net Plant'!Q137&gt;0,'Gross Plant'!T137*$AH137/12,0)</f>
        <v>90.225663499999996</v>
      </c>
      <c r="AY137" s="41">
        <f>IF('Net Plant'!R137&gt;0,'Gross Plant'!U137*$AI137/12,0)</f>
        <v>90.225663499999996</v>
      </c>
      <c r="AZ137" s="41">
        <f>IF('Net Plant'!S137&gt;0,'Gross Plant'!V137*$AI137/12,0)</f>
        <v>90.225663499999996</v>
      </c>
      <c r="BA137" s="41">
        <f>IF('Net Plant'!T137&gt;0,'Gross Plant'!W137*$AI137/12,0)</f>
        <v>90.225663499999996</v>
      </c>
      <c r="BB137" s="41">
        <f>IF('Net Plant'!U137&gt;0,'Gross Plant'!X137*$AI137/12,0)</f>
        <v>90.225663499999996</v>
      </c>
      <c r="BC137" s="41">
        <f>IF('Net Plant'!V137&gt;0,'Gross Plant'!Y137*$AI137/12,0)</f>
        <v>90.225663499999996</v>
      </c>
      <c r="BD137" s="41">
        <f>IF('Net Plant'!W137&gt;0,'Gross Plant'!Z137*$AI137/12,0)</f>
        <v>90.225663499999996</v>
      </c>
      <c r="BE137" s="41">
        <f>IF('Net Plant'!X137&gt;0,'Gross Plant'!AA137*$AI137/12,0)</f>
        <v>90.225663499999996</v>
      </c>
      <c r="BF137" s="41">
        <f>IF('Net Plant'!Y137&gt;0,'Gross Plant'!AB137*$AI137/12,0)</f>
        <v>90.225663499999996</v>
      </c>
      <c r="BG137" s="41">
        <f>IF('Net Plant'!Z137&gt;0,'Gross Plant'!AC137*$AI137/12,0)</f>
        <v>90.225663499999996</v>
      </c>
      <c r="BH137" s="41">
        <f>IF('Net Plant'!AA137&gt;0,'Gross Plant'!AD137*$AI137/12,0)</f>
        <v>90.225663499999996</v>
      </c>
      <c r="BI137" s="41">
        <f>IF('Net Plant'!AB137&gt;0,'Gross Plant'!AE137*$AI137/12,0)</f>
        <v>90.225663499999996</v>
      </c>
      <c r="BJ137" s="41">
        <f>IF('Net Plant'!AC137&gt;0,'Gross Plant'!AF137*$AI137/12,0)</f>
        <v>90.225663499999996</v>
      </c>
      <c r="BK137" s="23">
        <f t="shared" si="267"/>
        <v>1082.707962</v>
      </c>
      <c r="BL137" s="41"/>
      <c r="BM137" s="31">
        <f>'[20]Retires (Asset and Reserve)'!X60</f>
        <v>0</v>
      </c>
      <c r="BN137" s="31">
        <f>'[20]Retires (Asset and Reserve)'!Y60</f>
        <v>0</v>
      </c>
      <c r="BO137" s="31">
        <f>'[20]Retires (Asset and Reserve)'!Z60</f>
        <v>0</v>
      </c>
      <c r="BP137" s="31">
        <f>'[20]Retires (Asset and Reserve)'!AA60</f>
        <v>0</v>
      </c>
      <c r="BQ137" s="31">
        <f>'[20]Retires (Asset and Reserve)'!AB60</f>
        <v>0</v>
      </c>
      <c r="BR137" s="31">
        <f>'[20]Retires (Asset and Reserve)'!AC60</f>
        <v>0</v>
      </c>
      <c r="BS137" s="31">
        <f>'Gross Plant'!BQ137</f>
        <v>0</v>
      </c>
      <c r="BT137" s="41">
        <f>'Gross Plant'!BR137</f>
        <v>0</v>
      </c>
      <c r="BU137" s="41">
        <f>'Gross Plant'!BS137</f>
        <v>0</v>
      </c>
      <c r="BV137" s="41">
        <f>'Gross Plant'!BT137</f>
        <v>0</v>
      </c>
      <c r="BW137" s="41">
        <f>'Gross Plant'!BU137</f>
        <v>0</v>
      </c>
      <c r="BX137" s="41">
        <f>'Gross Plant'!BV137</f>
        <v>0</v>
      </c>
      <c r="BY137" s="41">
        <f>'Gross Plant'!BW137</f>
        <v>0</v>
      </c>
      <c r="BZ137" s="41">
        <f>'Gross Plant'!BX137</f>
        <v>0</v>
      </c>
      <c r="CA137" s="41">
        <f>'Gross Plant'!BY137</f>
        <v>0</v>
      </c>
      <c r="CB137" s="41">
        <f>'Gross Plant'!BZ137</f>
        <v>0</v>
      </c>
      <c r="CC137" s="41">
        <f>'Gross Plant'!CA137</f>
        <v>0</v>
      </c>
      <c r="CD137" s="41">
        <f>'Gross Plant'!CB137</f>
        <v>0</v>
      </c>
      <c r="CE137" s="41">
        <f>'Gross Plant'!CC137</f>
        <v>0</v>
      </c>
      <c r="CF137" s="41">
        <f>'Gross Plant'!CD137</f>
        <v>0</v>
      </c>
      <c r="CG137" s="41">
        <f>'Gross Plant'!CE137</f>
        <v>0</v>
      </c>
      <c r="CH137" s="41">
        <f>'Gross Plant'!CF137</f>
        <v>0</v>
      </c>
      <c r="CI137" s="41">
        <f>'Gross Plant'!CG137</f>
        <v>0</v>
      </c>
      <c r="CJ137" s="41">
        <f>'Gross Plant'!CH137</f>
        <v>0</v>
      </c>
      <c r="CK137" s="41">
        <f>'Gross Plant'!CI137</f>
        <v>0</v>
      </c>
      <c r="CL137" s="41">
        <f>'Gross Plant'!CJ137</f>
        <v>0</v>
      </c>
      <c r="CM137" s="41">
        <f>'Gross Plant'!CK137</f>
        <v>0</v>
      </c>
      <c r="CN137" s="41"/>
      <c r="CO137" s="31">
        <f>'[20]Transfers (Asset and Reserve)'!Z60</f>
        <v>0</v>
      </c>
      <c r="CP137" s="31">
        <f>'[20]Transfers (Asset and Reserve)'!AA60</f>
        <v>0</v>
      </c>
      <c r="CQ137" s="31">
        <f>'[20]Transfers (Asset and Reserve)'!AB60</f>
        <v>0</v>
      </c>
      <c r="CR137" s="31">
        <f>'[20]Transfers (Asset and Reserve)'!AC60</f>
        <v>0</v>
      </c>
      <c r="CS137" s="31">
        <f>'[20]Transfers (Asset and Reserve)'!AD60</f>
        <v>0</v>
      </c>
      <c r="CT137" s="31">
        <f>'[20]Transfers (Asset and Reserve)'!AE60</f>
        <v>0</v>
      </c>
      <c r="CU137" s="31">
        <v>0</v>
      </c>
      <c r="CV137" s="31">
        <v>0</v>
      </c>
      <c r="CW137" s="31">
        <v>0</v>
      </c>
      <c r="CX137" s="31">
        <v>0</v>
      </c>
      <c r="CY137" s="31">
        <v>0</v>
      </c>
      <c r="CZ137" s="3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/>
      <c r="DQ137" s="31">
        <f>[20]COR!O60</f>
        <v>0</v>
      </c>
      <c r="DR137" s="31">
        <f>[20]COR!P60</f>
        <v>0</v>
      </c>
      <c r="DS137" s="31">
        <f>[20]COR!Q60</f>
        <v>0</v>
      </c>
      <c r="DT137" s="31">
        <f>[20]COR!R60</f>
        <v>0</v>
      </c>
      <c r="DU137" s="31">
        <f>[20]COR!S60</f>
        <v>0</v>
      </c>
      <c r="DV137" s="31">
        <f>[20]COR!T60</f>
        <v>0</v>
      </c>
      <c r="DW137" s="58">
        <f>SUM('Gross Plant'!$AH137:$AM137)/SUM('Gross Plant'!$AH$190:$AM$190)*DW$190</f>
        <v>0</v>
      </c>
      <c r="DX137" s="58">
        <f>SUM('Gross Plant'!$AH137:$AM137)/SUM('Gross Plant'!$AH$190:$AM$190)*DX$190</f>
        <v>0</v>
      </c>
      <c r="DY137" s="58">
        <f>SUM('Gross Plant'!$AH137:$AM137)/SUM('Gross Plant'!$AH$190:$AM$190)*DY$190</f>
        <v>0</v>
      </c>
      <c r="DZ137" s="58">
        <f>-SUM('Gross Plant'!$AH137:$AM137)/SUM('Gross Plant'!$AH$190:$AM$190)*'Capital Spending'!D$12*Reserve!$DW$1</f>
        <v>0</v>
      </c>
      <c r="EA137" s="58">
        <f>-SUM('Gross Plant'!$AH137:$AM137)/SUM('Gross Plant'!$AH$190:$AM$190)*'Capital Spending'!E$12*Reserve!$DW$1</f>
        <v>0</v>
      </c>
      <c r="EB137" s="58">
        <f>-SUM('Gross Plant'!$AH137:$AM137)/SUM('Gross Plant'!$AH$190:$AM$190)*'Capital Spending'!F$12*Reserve!$DW$1</f>
        <v>0</v>
      </c>
      <c r="EC137" s="58">
        <f>-SUM('Gross Plant'!$AH137:$AM137)/SUM('Gross Plant'!$AH$190:$AM$190)*'Capital Spending'!G$12*Reserve!$DW$1</f>
        <v>0</v>
      </c>
      <c r="ED137" s="58">
        <f>-SUM('Gross Plant'!$AH137:$AM137)/SUM('Gross Plant'!$AH$190:$AM$190)*'Capital Spending'!H$12*Reserve!$DW$1</f>
        <v>0</v>
      </c>
      <c r="EE137" s="58">
        <f>-SUM('Gross Plant'!$AH137:$AM137)/SUM('Gross Plant'!$AH$190:$AM$190)*'Capital Spending'!I$12*Reserve!$DW$1</f>
        <v>0</v>
      </c>
      <c r="EF137" s="58">
        <f>-SUM('Gross Plant'!$AH137:$AM137)/SUM('Gross Plant'!$AH$190:$AM$190)*'Capital Spending'!J$12*Reserve!$DW$1</f>
        <v>0</v>
      </c>
      <c r="EG137" s="58">
        <f>-SUM('Gross Plant'!$AH137:$AM137)/SUM('Gross Plant'!$AH$190:$AM$190)*'Capital Spending'!K$12*Reserve!$DW$1</f>
        <v>0</v>
      </c>
      <c r="EH137" s="58">
        <f>-SUM('Gross Plant'!$AH137:$AM137)/SUM('Gross Plant'!$AH$190:$AM$190)*'Capital Spending'!L$12*Reserve!$DW$1</f>
        <v>0</v>
      </c>
      <c r="EI137" s="58">
        <f>-SUM('Gross Plant'!$AH137:$AM137)/SUM('Gross Plant'!$AH$190:$AM$190)*'Capital Spending'!M$12*Reserve!$DW$1</f>
        <v>0</v>
      </c>
      <c r="EJ137" s="58">
        <f>-SUM('Gross Plant'!$AH137:$AM137)/SUM('Gross Plant'!$AH$190:$AM$190)*'Capital Spending'!N$12*Reserve!$DW$1</f>
        <v>0</v>
      </c>
      <c r="EK137" s="58">
        <f>-SUM('Gross Plant'!$AH137:$AM137)/SUM('Gross Plant'!$AH$190:$AM$190)*'Capital Spending'!O$12*Reserve!$DW$1</f>
        <v>0</v>
      </c>
      <c r="EL137" s="58">
        <f>-SUM('Gross Plant'!$AH137:$AM137)/SUM('Gross Plant'!$AH$190:$AM$190)*'Capital Spending'!P$12*Reserve!$DW$1</f>
        <v>0</v>
      </c>
      <c r="EM137" s="58">
        <f>-SUM('Gross Plant'!$AH137:$AM137)/SUM('Gross Plant'!$AH$190:$AM$190)*'Capital Spending'!Q$12*Reserve!$DW$1</f>
        <v>0</v>
      </c>
      <c r="EN137" s="58">
        <f>-SUM('Gross Plant'!$AH137:$AM137)/SUM('Gross Plant'!$AH$190:$AM$190)*'Capital Spending'!R$12*Reserve!$DW$1</f>
        <v>0</v>
      </c>
      <c r="EO137" s="58">
        <f>-SUM('Gross Plant'!$AH137:$AM137)/SUM('Gross Plant'!$AH$190:$AM$190)*'Capital Spending'!S$12*Reserve!$DW$1</f>
        <v>0</v>
      </c>
      <c r="EP137" s="58">
        <f>-SUM('Gross Plant'!$AH137:$AM137)/SUM('Gross Plant'!$AH$190:$AM$190)*'Capital Spending'!T$12*Reserve!$DW$1</f>
        <v>0</v>
      </c>
      <c r="EQ137" s="58">
        <f>-SUM('Gross Plant'!$AH137:$AM137)/SUM('Gross Plant'!$AH$190:$AM$190)*'Capital Spending'!U$12*Reserve!$DW$1</f>
        <v>0</v>
      </c>
    </row>
    <row r="138" spans="1:147">
      <c r="A138" s="49">
        <v>36700</v>
      </c>
      <c r="B138" t="s">
        <v>46</v>
      </c>
      <c r="C138" s="51">
        <f t="shared" si="237"/>
        <v>102946.03892307692</v>
      </c>
      <c r="D138" s="51">
        <f t="shared" si="238"/>
        <v>112878.87999999995</v>
      </c>
      <c r="E138" s="69">
        <f>'[20]Reserve End Balances'!N61</f>
        <v>98972.9</v>
      </c>
      <c r="F138" s="41">
        <f t="shared" si="239"/>
        <v>99635.09</v>
      </c>
      <c r="G138" s="41">
        <f t="shared" si="240"/>
        <v>100297.28</v>
      </c>
      <c r="H138" s="41">
        <f t="shared" si="241"/>
        <v>100959.47</v>
      </c>
      <c r="I138" s="41">
        <f t="shared" si="242"/>
        <v>101621.66</v>
      </c>
      <c r="J138" s="41">
        <f t="shared" si="243"/>
        <v>102283.85</v>
      </c>
      <c r="K138" s="41">
        <f t="shared" si="244"/>
        <v>102946.04000000001</v>
      </c>
      <c r="L138" s="41">
        <f t="shared" si="245"/>
        <v>103608.22933333334</v>
      </c>
      <c r="M138" s="41">
        <f t="shared" si="246"/>
        <v>104270.41866666666</v>
      </c>
      <c r="N138" s="41">
        <f t="shared" si="247"/>
        <v>104932.60799999999</v>
      </c>
      <c r="O138" s="41">
        <f t="shared" si="248"/>
        <v>105594.79733333332</v>
      </c>
      <c r="P138" s="41">
        <f t="shared" si="249"/>
        <v>106256.98666666665</v>
      </c>
      <c r="Q138" s="41">
        <f t="shared" si="250"/>
        <v>106919.17599999998</v>
      </c>
      <c r="R138" s="41">
        <f t="shared" si="251"/>
        <v>107581.36533333331</v>
      </c>
      <c r="S138" s="41">
        <f t="shared" si="252"/>
        <v>108243.55466666663</v>
      </c>
      <c r="T138" s="41">
        <f t="shared" si="253"/>
        <v>108905.74399999996</v>
      </c>
      <c r="U138" s="41">
        <f t="shared" si="254"/>
        <v>109567.93333333329</v>
      </c>
      <c r="V138" s="41">
        <f t="shared" si="255"/>
        <v>110230.12266666662</v>
      </c>
      <c r="W138" s="41">
        <f t="shared" si="256"/>
        <v>110892.31199999995</v>
      </c>
      <c r="X138" s="41">
        <f t="shared" si="257"/>
        <v>111554.50133333328</v>
      </c>
      <c r="Y138" s="41">
        <f t="shared" si="258"/>
        <v>112216.6906666666</v>
      </c>
      <c r="Z138" s="41">
        <f t="shared" si="259"/>
        <v>112878.87999999993</v>
      </c>
      <c r="AA138" s="41">
        <f t="shared" si="260"/>
        <v>113541.06933333326</v>
      </c>
      <c r="AB138" s="41">
        <f t="shared" si="261"/>
        <v>114203.25866666659</v>
      </c>
      <c r="AC138" s="41">
        <f t="shared" si="262"/>
        <v>114865.44799999992</v>
      </c>
      <c r="AD138" s="41">
        <f t="shared" si="263"/>
        <v>115527.63733333324</v>
      </c>
      <c r="AE138" s="41">
        <f t="shared" si="264"/>
        <v>116189.82666666657</v>
      </c>
      <c r="AF138" s="41">
        <f t="shared" si="265"/>
        <v>116852.0159999999</v>
      </c>
      <c r="AG138" s="23">
        <f t="shared" si="266"/>
        <v>112879</v>
      </c>
      <c r="AH138" s="80">
        <f>'[25]KY Depreciation Rates_03-2'!$G94</f>
        <v>0.05</v>
      </c>
      <c r="AI138" s="80">
        <f>'[25]KY Depreciation Rates_03-2'!$G94</f>
        <v>0.05</v>
      </c>
      <c r="AJ138" s="31">
        <f>'[20]Additions (Asset and Reserve)'!AA61</f>
        <v>662.19</v>
      </c>
      <c r="AK138" s="31">
        <f>'[20]Additions (Asset and Reserve)'!AB61</f>
        <v>662.19</v>
      </c>
      <c r="AL138" s="31">
        <f>'[20]Additions (Asset and Reserve)'!AC61</f>
        <v>662.19</v>
      </c>
      <c r="AM138" s="31">
        <f>'[20]Additions (Asset and Reserve)'!AD61</f>
        <v>662.19</v>
      </c>
      <c r="AN138" s="31">
        <f>'[20]Additions (Asset and Reserve)'!AE61</f>
        <v>662.19</v>
      </c>
      <c r="AO138" s="31">
        <f>'[20]Additions (Asset and Reserve)'!AF61</f>
        <v>662.19</v>
      </c>
      <c r="AP138" s="41">
        <f>IF('Net Plant'!I138&gt;0,'Gross Plant'!L138*$AH138/12,0)</f>
        <v>662.18933333333337</v>
      </c>
      <c r="AQ138" s="41">
        <f>IF('Net Plant'!J138&gt;0,'Gross Plant'!M138*$AH138/12,0)</f>
        <v>662.18933333333337</v>
      </c>
      <c r="AR138" s="41">
        <f>IF('Net Plant'!K138&gt;0,'Gross Plant'!N138*$AH138/12,0)</f>
        <v>662.18933333333337</v>
      </c>
      <c r="AS138" s="41">
        <f>IF('Net Plant'!L138&gt;0,'Gross Plant'!O138*$AH138/12,0)</f>
        <v>662.18933333333337</v>
      </c>
      <c r="AT138" s="41">
        <f>IF('Net Plant'!M138&gt;0,'Gross Plant'!P138*$AH138/12,0)</f>
        <v>662.18933333333337</v>
      </c>
      <c r="AU138" s="41">
        <f>IF('Net Plant'!N138&gt;0,'Gross Plant'!Q138*$AH138/12,0)</f>
        <v>662.18933333333337</v>
      </c>
      <c r="AV138" s="41">
        <f>IF('Net Plant'!O138&gt;0,'Gross Plant'!R138*$AH138/12,0)</f>
        <v>662.18933333333337</v>
      </c>
      <c r="AW138" s="41">
        <f>IF('Net Plant'!P138&gt;0,'Gross Plant'!S138*$AH138/12,0)</f>
        <v>662.18933333333337</v>
      </c>
      <c r="AX138" s="41">
        <f>IF('Net Plant'!Q138&gt;0,'Gross Plant'!T138*$AH138/12,0)</f>
        <v>662.18933333333337</v>
      </c>
      <c r="AY138" s="41">
        <f>IF('Net Plant'!R138&gt;0,'Gross Plant'!U138*$AI138/12,0)</f>
        <v>662.18933333333337</v>
      </c>
      <c r="AZ138" s="41">
        <f>IF('Net Plant'!S138&gt;0,'Gross Plant'!V138*$AI138/12,0)</f>
        <v>662.18933333333337</v>
      </c>
      <c r="BA138" s="41">
        <f>IF('Net Plant'!T138&gt;0,'Gross Plant'!W138*$AI138/12,0)</f>
        <v>662.18933333333337</v>
      </c>
      <c r="BB138" s="41">
        <f>IF('Net Plant'!U138&gt;0,'Gross Plant'!X138*$AI138/12,0)</f>
        <v>662.18933333333337</v>
      </c>
      <c r="BC138" s="41">
        <f>IF('Net Plant'!V138&gt;0,'Gross Plant'!Y138*$AI138/12,0)</f>
        <v>662.18933333333337</v>
      </c>
      <c r="BD138" s="41">
        <f>IF('Net Plant'!W138&gt;0,'Gross Plant'!Z138*$AI138/12,0)</f>
        <v>662.18933333333337</v>
      </c>
      <c r="BE138" s="41">
        <f>IF('Net Plant'!X138&gt;0,'Gross Plant'!AA138*$AI138/12,0)</f>
        <v>662.18933333333337</v>
      </c>
      <c r="BF138" s="41">
        <f>IF('Net Plant'!Y138&gt;0,'Gross Plant'!AB138*$AI138/12,0)</f>
        <v>662.18933333333337</v>
      </c>
      <c r="BG138" s="41">
        <f>IF('Net Plant'!Z138&gt;0,'Gross Plant'!AC138*$AI138/12,0)</f>
        <v>662.18933333333337</v>
      </c>
      <c r="BH138" s="41">
        <f>IF('Net Plant'!AA138&gt;0,'Gross Plant'!AD138*$AI138/12,0)</f>
        <v>662.18933333333337</v>
      </c>
      <c r="BI138" s="41">
        <f>IF('Net Plant'!AB138&gt;0,'Gross Plant'!AE138*$AI138/12,0)</f>
        <v>662.18933333333337</v>
      </c>
      <c r="BJ138" s="41">
        <f>IF('Net Plant'!AC138&gt;0,'Gross Plant'!AF138*$AI138/12,0)</f>
        <v>662.18933333333337</v>
      </c>
      <c r="BK138" s="23">
        <f t="shared" si="267"/>
        <v>7946.2720000000018</v>
      </c>
      <c r="BL138" s="41"/>
      <c r="BM138" s="31">
        <f>'[20]Retires (Asset and Reserve)'!X61</f>
        <v>0</v>
      </c>
      <c r="BN138" s="31">
        <f>'[20]Retires (Asset and Reserve)'!Y61</f>
        <v>0</v>
      </c>
      <c r="BO138" s="31">
        <f>'[20]Retires (Asset and Reserve)'!Z61</f>
        <v>0</v>
      </c>
      <c r="BP138" s="31">
        <f>'[20]Retires (Asset and Reserve)'!AA61</f>
        <v>0</v>
      </c>
      <c r="BQ138" s="31">
        <f>'[20]Retires (Asset and Reserve)'!AB61</f>
        <v>0</v>
      </c>
      <c r="BR138" s="31">
        <f>'[20]Retires (Asset and Reserve)'!AC61</f>
        <v>0</v>
      </c>
      <c r="BS138" s="31">
        <f>'Gross Plant'!BQ138</f>
        <v>0</v>
      </c>
      <c r="BT138" s="41">
        <f>'Gross Plant'!BR138</f>
        <v>0</v>
      </c>
      <c r="BU138" s="41">
        <f>'Gross Plant'!BS138</f>
        <v>0</v>
      </c>
      <c r="BV138" s="41">
        <f>'Gross Plant'!BT138</f>
        <v>0</v>
      </c>
      <c r="BW138" s="41">
        <f>'Gross Plant'!BU138</f>
        <v>0</v>
      </c>
      <c r="BX138" s="41">
        <f>'Gross Plant'!BV138</f>
        <v>0</v>
      </c>
      <c r="BY138" s="41">
        <f>'Gross Plant'!BW138</f>
        <v>0</v>
      </c>
      <c r="BZ138" s="41">
        <f>'Gross Plant'!BX138</f>
        <v>0</v>
      </c>
      <c r="CA138" s="41">
        <f>'Gross Plant'!BY138</f>
        <v>0</v>
      </c>
      <c r="CB138" s="41">
        <f>'Gross Plant'!BZ138</f>
        <v>0</v>
      </c>
      <c r="CC138" s="41">
        <f>'Gross Plant'!CA138</f>
        <v>0</v>
      </c>
      <c r="CD138" s="41">
        <f>'Gross Plant'!CB138</f>
        <v>0</v>
      </c>
      <c r="CE138" s="41">
        <f>'Gross Plant'!CC138</f>
        <v>0</v>
      </c>
      <c r="CF138" s="41">
        <f>'Gross Plant'!CD138</f>
        <v>0</v>
      </c>
      <c r="CG138" s="41">
        <f>'Gross Plant'!CE138</f>
        <v>0</v>
      </c>
      <c r="CH138" s="41">
        <f>'Gross Plant'!CF138</f>
        <v>0</v>
      </c>
      <c r="CI138" s="41">
        <f>'Gross Plant'!CG138</f>
        <v>0</v>
      </c>
      <c r="CJ138" s="41">
        <f>'Gross Plant'!CH138</f>
        <v>0</v>
      </c>
      <c r="CK138" s="41">
        <f>'Gross Plant'!CI138</f>
        <v>0</v>
      </c>
      <c r="CL138" s="41">
        <f>'Gross Plant'!CJ138</f>
        <v>0</v>
      </c>
      <c r="CM138" s="41">
        <f>'Gross Plant'!CK138</f>
        <v>0</v>
      </c>
      <c r="CN138" s="41"/>
      <c r="CO138" s="31">
        <f>'[20]Transfers (Asset and Reserve)'!Z61</f>
        <v>0</v>
      </c>
      <c r="CP138" s="31">
        <f>'[20]Transfers (Asset and Reserve)'!AA61</f>
        <v>0</v>
      </c>
      <c r="CQ138" s="31">
        <f>'[20]Transfers (Asset and Reserve)'!AB61</f>
        <v>0</v>
      </c>
      <c r="CR138" s="31">
        <f>'[20]Transfers (Asset and Reserve)'!AC61</f>
        <v>0</v>
      </c>
      <c r="CS138" s="31">
        <f>'[20]Transfers (Asset and Reserve)'!AD61</f>
        <v>0</v>
      </c>
      <c r="CT138" s="31">
        <f>'[20]Transfers (Asset and Reserve)'!AE61</f>
        <v>0</v>
      </c>
      <c r="CU138" s="31">
        <v>0</v>
      </c>
      <c r="CV138" s="31">
        <v>0</v>
      </c>
      <c r="CW138" s="31">
        <v>0</v>
      </c>
      <c r="CX138" s="31">
        <v>0</v>
      </c>
      <c r="CY138" s="31">
        <v>0</v>
      </c>
      <c r="CZ138" s="3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0</v>
      </c>
      <c r="DJ138" s="41">
        <v>0</v>
      </c>
      <c r="DK138" s="41">
        <v>0</v>
      </c>
      <c r="DL138" s="41">
        <v>0</v>
      </c>
      <c r="DM138" s="41">
        <v>0</v>
      </c>
      <c r="DN138" s="41">
        <v>0</v>
      </c>
      <c r="DO138" s="41">
        <v>0</v>
      </c>
      <c r="DP138" s="41"/>
      <c r="DQ138" s="31">
        <f>[20]COR!O61</f>
        <v>0</v>
      </c>
      <c r="DR138" s="31">
        <f>[20]COR!P61</f>
        <v>0</v>
      </c>
      <c r="DS138" s="31">
        <f>[20]COR!Q61</f>
        <v>0</v>
      </c>
      <c r="DT138" s="31">
        <f>[20]COR!R61</f>
        <v>0</v>
      </c>
      <c r="DU138" s="31">
        <f>[20]COR!S61</f>
        <v>0</v>
      </c>
      <c r="DV138" s="31">
        <f>[20]COR!T61</f>
        <v>0</v>
      </c>
      <c r="DW138" s="58">
        <f>SUM('Gross Plant'!$AH138:$AM138)/SUM('Gross Plant'!$AH$190:$AM$190)*DW$190</f>
        <v>0</v>
      </c>
      <c r="DX138" s="58">
        <f>SUM('Gross Plant'!$AH138:$AM138)/SUM('Gross Plant'!$AH$190:$AM$190)*DX$190</f>
        <v>0</v>
      </c>
      <c r="DY138" s="58">
        <f>SUM('Gross Plant'!$AH138:$AM138)/SUM('Gross Plant'!$AH$190:$AM$190)*DY$190</f>
        <v>0</v>
      </c>
      <c r="DZ138" s="58">
        <f>-SUM('Gross Plant'!$AH138:$AM138)/SUM('Gross Plant'!$AH$190:$AM$190)*'Capital Spending'!D$12*Reserve!$DW$1</f>
        <v>0</v>
      </c>
      <c r="EA138" s="58">
        <f>-SUM('Gross Plant'!$AH138:$AM138)/SUM('Gross Plant'!$AH$190:$AM$190)*'Capital Spending'!E$12*Reserve!$DW$1</f>
        <v>0</v>
      </c>
      <c r="EB138" s="58">
        <f>-SUM('Gross Plant'!$AH138:$AM138)/SUM('Gross Plant'!$AH$190:$AM$190)*'Capital Spending'!F$12*Reserve!$DW$1</f>
        <v>0</v>
      </c>
      <c r="EC138" s="58">
        <f>-SUM('Gross Plant'!$AH138:$AM138)/SUM('Gross Plant'!$AH$190:$AM$190)*'Capital Spending'!G$12*Reserve!$DW$1</f>
        <v>0</v>
      </c>
      <c r="ED138" s="58">
        <f>-SUM('Gross Plant'!$AH138:$AM138)/SUM('Gross Plant'!$AH$190:$AM$190)*'Capital Spending'!H$12*Reserve!$DW$1</f>
        <v>0</v>
      </c>
      <c r="EE138" s="58">
        <f>-SUM('Gross Plant'!$AH138:$AM138)/SUM('Gross Plant'!$AH$190:$AM$190)*'Capital Spending'!I$12*Reserve!$DW$1</f>
        <v>0</v>
      </c>
      <c r="EF138" s="58">
        <f>-SUM('Gross Plant'!$AH138:$AM138)/SUM('Gross Plant'!$AH$190:$AM$190)*'Capital Spending'!J$12*Reserve!$DW$1</f>
        <v>0</v>
      </c>
      <c r="EG138" s="58">
        <f>-SUM('Gross Plant'!$AH138:$AM138)/SUM('Gross Plant'!$AH$190:$AM$190)*'Capital Spending'!K$12*Reserve!$DW$1</f>
        <v>0</v>
      </c>
      <c r="EH138" s="58">
        <f>-SUM('Gross Plant'!$AH138:$AM138)/SUM('Gross Plant'!$AH$190:$AM$190)*'Capital Spending'!L$12*Reserve!$DW$1</f>
        <v>0</v>
      </c>
      <c r="EI138" s="58">
        <f>-SUM('Gross Plant'!$AH138:$AM138)/SUM('Gross Plant'!$AH$190:$AM$190)*'Capital Spending'!M$12*Reserve!$DW$1</f>
        <v>0</v>
      </c>
      <c r="EJ138" s="58">
        <f>-SUM('Gross Plant'!$AH138:$AM138)/SUM('Gross Plant'!$AH$190:$AM$190)*'Capital Spending'!N$12*Reserve!$DW$1</f>
        <v>0</v>
      </c>
      <c r="EK138" s="58">
        <f>-SUM('Gross Plant'!$AH138:$AM138)/SUM('Gross Plant'!$AH$190:$AM$190)*'Capital Spending'!O$12*Reserve!$DW$1</f>
        <v>0</v>
      </c>
      <c r="EL138" s="58">
        <f>-SUM('Gross Plant'!$AH138:$AM138)/SUM('Gross Plant'!$AH$190:$AM$190)*'Capital Spending'!P$12*Reserve!$DW$1</f>
        <v>0</v>
      </c>
      <c r="EM138" s="58">
        <f>-SUM('Gross Plant'!$AH138:$AM138)/SUM('Gross Plant'!$AH$190:$AM$190)*'Capital Spending'!Q$12*Reserve!$DW$1</f>
        <v>0</v>
      </c>
      <c r="EN138" s="58">
        <f>-SUM('Gross Plant'!$AH138:$AM138)/SUM('Gross Plant'!$AH$190:$AM$190)*'Capital Spending'!R$12*Reserve!$DW$1</f>
        <v>0</v>
      </c>
      <c r="EO138" s="58">
        <f>-SUM('Gross Plant'!$AH138:$AM138)/SUM('Gross Plant'!$AH$190:$AM$190)*'Capital Spending'!S$12*Reserve!$DW$1</f>
        <v>0</v>
      </c>
      <c r="EP138" s="58">
        <f>-SUM('Gross Plant'!$AH138:$AM138)/SUM('Gross Plant'!$AH$190:$AM$190)*'Capital Spending'!T$12*Reserve!$DW$1</f>
        <v>0</v>
      </c>
      <c r="EQ138" s="58">
        <f>-SUM('Gross Plant'!$AH138:$AM138)/SUM('Gross Plant'!$AH$190:$AM$190)*'Capital Spending'!U$12*Reserve!$DW$1</f>
        <v>0</v>
      </c>
    </row>
    <row r="139" spans="1:147">
      <c r="A139" s="49">
        <v>36701</v>
      </c>
      <c r="B139" t="s">
        <v>47</v>
      </c>
      <c r="C139" s="51">
        <f t="shared" si="237"/>
        <v>18006126.327839408</v>
      </c>
      <c r="D139" s="51">
        <f t="shared" si="238"/>
        <v>18657094.69850878</v>
      </c>
      <c r="E139" s="69">
        <f>'[20]Reserve End Balances'!N62</f>
        <v>17764032.879999999</v>
      </c>
      <c r="F139" s="41">
        <f t="shared" si="239"/>
        <v>17792668.960000001</v>
      </c>
      <c r="G139" s="41">
        <f t="shared" si="240"/>
        <v>17829790.91</v>
      </c>
      <c r="H139" s="41">
        <f t="shared" si="241"/>
        <v>17873347.780000001</v>
      </c>
      <c r="I139" s="41">
        <f t="shared" si="242"/>
        <v>17916904.650000002</v>
      </c>
      <c r="J139" s="41">
        <f t="shared" si="243"/>
        <v>17960461.520000003</v>
      </c>
      <c r="K139" s="41">
        <f t="shared" si="244"/>
        <v>18004018.390000004</v>
      </c>
      <c r="L139" s="41">
        <f t="shared" si="245"/>
        <v>18047556.810567256</v>
      </c>
      <c r="M139" s="41">
        <f t="shared" si="246"/>
        <v>18091095.231134508</v>
      </c>
      <c r="N139" s="41">
        <f t="shared" si="247"/>
        <v>18134633.65170176</v>
      </c>
      <c r="O139" s="41">
        <f t="shared" si="248"/>
        <v>18178172.072269011</v>
      </c>
      <c r="P139" s="41">
        <f t="shared" si="249"/>
        <v>18221710.492836263</v>
      </c>
      <c r="Q139" s="41">
        <f t="shared" si="250"/>
        <v>18265248.913403515</v>
      </c>
      <c r="R139" s="41">
        <f t="shared" si="251"/>
        <v>18308787.333970767</v>
      </c>
      <c r="S139" s="41">
        <f t="shared" si="252"/>
        <v>18352325.754538018</v>
      </c>
      <c r="T139" s="41">
        <f t="shared" si="253"/>
        <v>18395864.17510527</v>
      </c>
      <c r="U139" s="41">
        <f t="shared" si="254"/>
        <v>18439402.595672522</v>
      </c>
      <c r="V139" s="41">
        <f t="shared" si="255"/>
        <v>18482941.016239773</v>
      </c>
      <c r="W139" s="41">
        <f t="shared" si="256"/>
        <v>18526479.436807025</v>
      </c>
      <c r="X139" s="41">
        <f t="shared" si="257"/>
        <v>18570017.857374277</v>
      </c>
      <c r="Y139" s="41">
        <f t="shared" si="258"/>
        <v>18613556.277941529</v>
      </c>
      <c r="Z139" s="41">
        <f t="shared" si="259"/>
        <v>18657094.69850878</v>
      </c>
      <c r="AA139" s="41">
        <f t="shared" si="260"/>
        <v>18700633.119076032</v>
      </c>
      <c r="AB139" s="41">
        <f t="shared" si="261"/>
        <v>18744171.539643284</v>
      </c>
      <c r="AC139" s="41">
        <f t="shared" si="262"/>
        <v>18787709.960210536</v>
      </c>
      <c r="AD139" s="41">
        <f t="shared" si="263"/>
        <v>18831248.380777787</v>
      </c>
      <c r="AE139" s="41">
        <f t="shared" si="264"/>
        <v>18874786.801345039</v>
      </c>
      <c r="AF139" s="41">
        <f t="shared" si="265"/>
        <v>18918325.221912291</v>
      </c>
      <c r="AG139" s="23">
        <f t="shared" si="266"/>
        <v>18657095</v>
      </c>
      <c r="AH139" s="80">
        <f>'[25]KY Depreciation Rates_03-2'!$G95</f>
        <v>1.89E-2</v>
      </c>
      <c r="AI139" s="80">
        <f>'[25]KY Depreciation Rates_03-2'!$G95</f>
        <v>1.89E-2</v>
      </c>
      <c r="AJ139" s="31">
        <f>'[20]Additions (Asset and Reserve)'!AA62</f>
        <v>43566.44</v>
      </c>
      <c r="AK139" s="31">
        <f>'[20]Additions (Asset and Reserve)'!AB62</f>
        <v>43556.87</v>
      </c>
      <c r="AL139" s="31">
        <f>'[20]Additions (Asset and Reserve)'!AC62</f>
        <v>43556.87</v>
      </c>
      <c r="AM139" s="31">
        <f>'[20]Additions (Asset and Reserve)'!AD62</f>
        <v>43556.87</v>
      </c>
      <c r="AN139" s="31">
        <f>'[20]Additions (Asset and Reserve)'!AE62</f>
        <v>43556.87</v>
      </c>
      <c r="AO139" s="31">
        <f>'[20]Additions (Asset and Reserve)'!AF62</f>
        <v>43556.87</v>
      </c>
      <c r="AP139" s="41">
        <f>IF('Net Plant'!I139&gt;0,'Gross Plant'!L139*$AH139/12,0)</f>
        <v>43538.420567250003</v>
      </c>
      <c r="AQ139" s="41">
        <f>IF('Net Plant'!J139&gt;0,'Gross Plant'!M139*$AH139/12,0)</f>
        <v>43538.420567250003</v>
      </c>
      <c r="AR139" s="41">
        <f>IF('Net Plant'!K139&gt;0,'Gross Plant'!N139*$AH139/12,0)</f>
        <v>43538.420567250003</v>
      </c>
      <c r="AS139" s="41">
        <f>IF('Net Plant'!L139&gt;0,'Gross Plant'!O139*$AH139/12,0)</f>
        <v>43538.420567250003</v>
      </c>
      <c r="AT139" s="41">
        <f>IF('Net Plant'!M139&gt;0,'Gross Plant'!P139*$AH139/12,0)</f>
        <v>43538.420567250003</v>
      </c>
      <c r="AU139" s="41">
        <f>IF('Net Plant'!N139&gt;0,'Gross Plant'!Q139*$AH139/12,0)</f>
        <v>43538.420567250003</v>
      </c>
      <c r="AV139" s="41">
        <f>IF('Net Plant'!O139&gt;0,'Gross Plant'!R139*$AH139/12,0)</f>
        <v>43538.420567250003</v>
      </c>
      <c r="AW139" s="41">
        <f>IF('Net Plant'!P139&gt;0,'Gross Plant'!S139*$AH139/12,0)</f>
        <v>43538.420567250003</v>
      </c>
      <c r="AX139" s="41">
        <f>IF('Net Plant'!Q139&gt;0,'Gross Plant'!T139*$AH139/12,0)</f>
        <v>43538.420567250003</v>
      </c>
      <c r="AY139" s="41">
        <f>IF('Net Plant'!R139&gt;0,'Gross Plant'!U139*$AI139/12,0)</f>
        <v>43538.420567250003</v>
      </c>
      <c r="AZ139" s="41">
        <f>IF('Net Plant'!S139&gt;0,'Gross Plant'!V139*$AI139/12,0)</f>
        <v>43538.420567250003</v>
      </c>
      <c r="BA139" s="41">
        <f>IF('Net Plant'!T139&gt;0,'Gross Plant'!W139*$AI139/12,0)</f>
        <v>43538.420567250003</v>
      </c>
      <c r="BB139" s="41">
        <f>IF('Net Plant'!U139&gt;0,'Gross Plant'!X139*$AI139/12,0)</f>
        <v>43538.420567250003</v>
      </c>
      <c r="BC139" s="41">
        <f>IF('Net Plant'!V139&gt;0,'Gross Plant'!Y139*$AI139/12,0)</f>
        <v>43538.420567250003</v>
      </c>
      <c r="BD139" s="41">
        <f>IF('Net Plant'!W139&gt;0,'Gross Plant'!Z139*$AI139/12,0)</f>
        <v>43538.420567250003</v>
      </c>
      <c r="BE139" s="41">
        <f>IF('Net Plant'!X139&gt;0,'Gross Plant'!AA139*$AI139/12,0)</f>
        <v>43538.420567250003</v>
      </c>
      <c r="BF139" s="41">
        <f>IF('Net Plant'!Y139&gt;0,'Gross Plant'!AB139*$AI139/12,0)</f>
        <v>43538.420567250003</v>
      </c>
      <c r="BG139" s="41">
        <f>IF('Net Plant'!Z139&gt;0,'Gross Plant'!AC139*$AI139/12,0)</f>
        <v>43538.420567250003</v>
      </c>
      <c r="BH139" s="41">
        <f>IF('Net Plant'!AA139&gt;0,'Gross Plant'!AD139*$AI139/12,0)</f>
        <v>43538.420567250003</v>
      </c>
      <c r="BI139" s="41">
        <f>IF('Net Plant'!AB139&gt;0,'Gross Plant'!AE139*$AI139/12,0)</f>
        <v>43538.420567250003</v>
      </c>
      <c r="BJ139" s="41">
        <f>IF('Net Plant'!AC139&gt;0,'Gross Plant'!AF139*$AI139/12,0)</f>
        <v>43538.420567250003</v>
      </c>
      <c r="BK139" s="23">
        <f t="shared" si="267"/>
        <v>522461.04680700001</v>
      </c>
      <c r="BL139" s="41"/>
      <c r="BM139" s="31">
        <f>'[20]Retires (Asset and Reserve)'!X62</f>
        <v>-26.4</v>
      </c>
      <c r="BN139" s="31">
        <f>'[20]Retires (Asset and Reserve)'!Y62</f>
        <v>0</v>
      </c>
      <c r="BO139" s="31">
        <f>'[20]Retires (Asset and Reserve)'!Z62</f>
        <v>0</v>
      </c>
      <c r="BP139" s="31">
        <f>'[20]Retires (Asset and Reserve)'!AA62</f>
        <v>0</v>
      </c>
      <c r="BQ139" s="31">
        <f>'[20]Retires (Asset and Reserve)'!AB62</f>
        <v>0</v>
      </c>
      <c r="BR139" s="31">
        <f>'[20]Retires (Asset and Reserve)'!AC62</f>
        <v>0</v>
      </c>
      <c r="BS139" s="31">
        <f>'Gross Plant'!BQ139</f>
        <v>0</v>
      </c>
      <c r="BT139" s="41">
        <f>'Gross Plant'!BR139</f>
        <v>0</v>
      </c>
      <c r="BU139" s="41">
        <f>'Gross Plant'!BS139</f>
        <v>0</v>
      </c>
      <c r="BV139" s="41">
        <f>'Gross Plant'!BT139</f>
        <v>0</v>
      </c>
      <c r="BW139" s="41">
        <f>'Gross Plant'!BU139</f>
        <v>0</v>
      </c>
      <c r="BX139" s="41">
        <f>'Gross Plant'!BV139</f>
        <v>0</v>
      </c>
      <c r="BY139" s="41">
        <f>'Gross Plant'!BW139</f>
        <v>0</v>
      </c>
      <c r="BZ139" s="41">
        <f>'Gross Plant'!BX139</f>
        <v>0</v>
      </c>
      <c r="CA139" s="41">
        <f>'Gross Plant'!BY139</f>
        <v>0</v>
      </c>
      <c r="CB139" s="41">
        <f>'Gross Plant'!BZ139</f>
        <v>0</v>
      </c>
      <c r="CC139" s="41">
        <f>'Gross Plant'!CA139</f>
        <v>0</v>
      </c>
      <c r="CD139" s="41">
        <f>'Gross Plant'!CB139</f>
        <v>0</v>
      </c>
      <c r="CE139" s="41">
        <f>'Gross Plant'!CC139</f>
        <v>0</v>
      </c>
      <c r="CF139" s="41">
        <f>'Gross Plant'!CD139</f>
        <v>0</v>
      </c>
      <c r="CG139" s="41">
        <f>'Gross Plant'!CE139</f>
        <v>0</v>
      </c>
      <c r="CH139" s="41">
        <f>'Gross Plant'!CF139</f>
        <v>0</v>
      </c>
      <c r="CI139" s="41">
        <f>'Gross Plant'!CG139</f>
        <v>0</v>
      </c>
      <c r="CJ139" s="41">
        <f>'Gross Plant'!CH139</f>
        <v>0</v>
      </c>
      <c r="CK139" s="41">
        <f>'Gross Plant'!CI139</f>
        <v>0</v>
      </c>
      <c r="CL139" s="41">
        <f>'Gross Plant'!CJ139</f>
        <v>0</v>
      </c>
      <c r="CM139" s="41">
        <f>'Gross Plant'!CK139</f>
        <v>0</v>
      </c>
      <c r="CN139" s="41"/>
      <c r="CO139" s="31">
        <f>'[20]Transfers (Asset and Reserve)'!Z62</f>
        <v>0</v>
      </c>
      <c r="CP139" s="31">
        <f>'[20]Transfers (Asset and Reserve)'!AA62</f>
        <v>-6434.92</v>
      </c>
      <c r="CQ139" s="31">
        <f>'[20]Transfers (Asset and Reserve)'!AB62</f>
        <v>0</v>
      </c>
      <c r="CR139" s="31">
        <f>'[20]Transfers (Asset and Reserve)'!AC62</f>
        <v>0</v>
      </c>
      <c r="CS139" s="31">
        <f>'[20]Transfers (Asset and Reserve)'!AD62</f>
        <v>0</v>
      </c>
      <c r="CT139" s="31">
        <f>'[20]Transfers (Asset and Reserve)'!AE62</f>
        <v>0</v>
      </c>
      <c r="CU139" s="31">
        <v>0</v>
      </c>
      <c r="CV139" s="31">
        <v>0</v>
      </c>
      <c r="CW139" s="31">
        <v>0</v>
      </c>
      <c r="CX139" s="31">
        <v>0</v>
      </c>
      <c r="CY139" s="31">
        <v>0</v>
      </c>
      <c r="CZ139" s="3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0</v>
      </c>
      <c r="DO139" s="41">
        <v>0</v>
      </c>
      <c r="DP139" s="41"/>
      <c r="DQ139" s="31">
        <f>[20]COR!O62</f>
        <v>-14903.96</v>
      </c>
      <c r="DR139" s="31">
        <f>[20]COR!P62</f>
        <v>0</v>
      </c>
      <c r="DS139" s="31">
        <f>[20]COR!Q62</f>
        <v>0</v>
      </c>
      <c r="DT139" s="31">
        <f>[20]COR!R62</f>
        <v>0</v>
      </c>
      <c r="DU139" s="31">
        <f>[20]COR!S62</f>
        <v>0</v>
      </c>
      <c r="DV139" s="31">
        <f>[20]COR!T62</f>
        <v>0</v>
      </c>
      <c r="DW139" s="58">
        <f>SUM('Gross Plant'!$AH139:$AM139)/SUM('Gross Plant'!$AH$190:$AM$190)*DW$190</f>
        <v>0</v>
      </c>
      <c r="DX139" s="58">
        <f>SUM('Gross Plant'!$AH139:$AM139)/SUM('Gross Plant'!$AH$190:$AM$190)*DX$190</f>
        <v>0</v>
      </c>
      <c r="DY139" s="58">
        <f>SUM('Gross Plant'!$AH139:$AM139)/SUM('Gross Plant'!$AH$190:$AM$190)*DY$190</f>
        <v>0</v>
      </c>
      <c r="DZ139" s="58">
        <f>-SUM('Gross Plant'!$AH139:$AM139)/SUM('Gross Plant'!$AH$190:$AM$190)*'Capital Spending'!D$12*Reserve!$DW$1</f>
        <v>0</v>
      </c>
      <c r="EA139" s="58">
        <f>-SUM('Gross Plant'!$AH139:$AM139)/SUM('Gross Plant'!$AH$190:$AM$190)*'Capital Spending'!E$12*Reserve!$DW$1</f>
        <v>0</v>
      </c>
      <c r="EB139" s="58">
        <f>-SUM('Gross Plant'!$AH139:$AM139)/SUM('Gross Plant'!$AH$190:$AM$190)*'Capital Spending'!F$12*Reserve!$DW$1</f>
        <v>0</v>
      </c>
      <c r="EC139" s="58">
        <f>-SUM('Gross Plant'!$AH139:$AM139)/SUM('Gross Plant'!$AH$190:$AM$190)*'Capital Spending'!G$12*Reserve!$DW$1</f>
        <v>0</v>
      </c>
      <c r="ED139" s="58">
        <f>-SUM('Gross Plant'!$AH139:$AM139)/SUM('Gross Plant'!$AH$190:$AM$190)*'Capital Spending'!H$12*Reserve!$DW$1</f>
        <v>0</v>
      </c>
      <c r="EE139" s="58">
        <f>-SUM('Gross Plant'!$AH139:$AM139)/SUM('Gross Plant'!$AH$190:$AM$190)*'Capital Spending'!I$12*Reserve!$DW$1</f>
        <v>0</v>
      </c>
      <c r="EF139" s="58">
        <f>-SUM('Gross Plant'!$AH139:$AM139)/SUM('Gross Plant'!$AH$190:$AM$190)*'Capital Spending'!J$12*Reserve!$DW$1</f>
        <v>0</v>
      </c>
      <c r="EG139" s="58">
        <f>-SUM('Gross Plant'!$AH139:$AM139)/SUM('Gross Plant'!$AH$190:$AM$190)*'Capital Spending'!K$12*Reserve!$DW$1</f>
        <v>0</v>
      </c>
      <c r="EH139" s="58">
        <f>-SUM('Gross Plant'!$AH139:$AM139)/SUM('Gross Plant'!$AH$190:$AM$190)*'Capital Spending'!L$12*Reserve!$DW$1</f>
        <v>0</v>
      </c>
      <c r="EI139" s="58">
        <f>-SUM('Gross Plant'!$AH139:$AM139)/SUM('Gross Plant'!$AH$190:$AM$190)*'Capital Spending'!M$12*Reserve!$DW$1</f>
        <v>0</v>
      </c>
      <c r="EJ139" s="58">
        <f>-SUM('Gross Plant'!$AH139:$AM139)/SUM('Gross Plant'!$AH$190:$AM$190)*'Capital Spending'!N$12*Reserve!$DW$1</f>
        <v>0</v>
      </c>
      <c r="EK139" s="58">
        <f>-SUM('Gross Plant'!$AH139:$AM139)/SUM('Gross Plant'!$AH$190:$AM$190)*'Capital Spending'!O$12*Reserve!$DW$1</f>
        <v>0</v>
      </c>
      <c r="EL139" s="58">
        <f>-SUM('Gross Plant'!$AH139:$AM139)/SUM('Gross Plant'!$AH$190:$AM$190)*'Capital Spending'!P$12*Reserve!$DW$1</f>
        <v>0</v>
      </c>
      <c r="EM139" s="58">
        <f>-SUM('Gross Plant'!$AH139:$AM139)/SUM('Gross Plant'!$AH$190:$AM$190)*'Capital Spending'!Q$12*Reserve!$DW$1</f>
        <v>0</v>
      </c>
      <c r="EN139" s="58">
        <f>-SUM('Gross Plant'!$AH139:$AM139)/SUM('Gross Plant'!$AH$190:$AM$190)*'Capital Spending'!R$12*Reserve!$DW$1</f>
        <v>0</v>
      </c>
      <c r="EO139" s="58">
        <f>-SUM('Gross Plant'!$AH139:$AM139)/SUM('Gross Plant'!$AH$190:$AM$190)*'Capital Spending'!S$12*Reserve!$DW$1</f>
        <v>0</v>
      </c>
      <c r="EP139" s="58">
        <f>-SUM('Gross Plant'!$AH139:$AM139)/SUM('Gross Plant'!$AH$190:$AM$190)*'Capital Spending'!T$12*Reserve!$DW$1</f>
        <v>0</v>
      </c>
      <c r="EQ139" s="58">
        <f>-SUM('Gross Plant'!$AH139:$AM139)/SUM('Gross Plant'!$AH$190:$AM$190)*'Capital Spending'!U$12*Reserve!$DW$1</f>
        <v>0</v>
      </c>
    </row>
    <row r="140" spans="1:147">
      <c r="A140" s="49">
        <v>36900</v>
      </c>
      <c r="B140" t="s">
        <v>48</v>
      </c>
      <c r="C140" s="51">
        <f t="shared" si="237"/>
        <v>320443.39197446161</v>
      </c>
      <c r="D140" s="51">
        <f t="shared" si="238"/>
        <v>340010.14262000012</v>
      </c>
      <c r="E140" s="69">
        <f>'[20]Reserve End Balances'!N63</f>
        <v>312616.65000000002</v>
      </c>
      <c r="F140" s="41">
        <f t="shared" si="239"/>
        <v>313921.11000000004</v>
      </c>
      <c r="G140" s="41">
        <f t="shared" si="240"/>
        <v>315225.57000000007</v>
      </c>
      <c r="H140" s="41">
        <f t="shared" si="241"/>
        <v>316530.03000000009</v>
      </c>
      <c r="I140" s="41">
        <f t="shared" si="242"/>
        <v>317834.49000000011</v>
      </c>
      <c r="J140" s="41">
        <f t="shared" si="243"/>
        <v>319138.95000000013</v>
      </c>
      <c r="K140" s="41">
        <f t="shared" si="244"/>
        <v>320443.41000000015</v>
      </c>
      <c r="L140" s="41">
        <f t="shared" si="245"/>
        <v>321747.85884133348</v>
      </c>
      <c r="M140" s="41">
        <f t="shared" si="246"/>
        <v>323052.30768266681</v>
      </c>
      <c r="N140" s="41">
        <f t="shared" si="247"/>
        <v>324356.75652400014</v>
      </c>
      <c r="O140" s="41">
        <f t="shared" si="248"/>
        <v>325661.20536533347</v>
      </c>
      <c r="P140" s="41">
        <f t="shared" si="249"/>
        <v>326965.6542066668</v>
      </c>
      <c r="Q140" s="41">
        <f t="shared" si="250"/>
        <v>328270.10304800014</v>
      </c>
      <c r="R140" s="41">
        <f t="shared" si="251"/>
        <v>329574.55188933347</v>
      </c>
      <c r="S140" s="41">
        <f t="shared" si="252"/>
        <v>330879.0007306668</v>
      </c>
      <c r="T140" s="41">
        <f t="shared" si="253"/>
        <v>332183.44957200013</v>
      </c>
      <c r="U140" s="41">
        <f t="shared" si="254"/>
        <v>333487.89841333346</v>
      </c>
      <c r="V140" s="41">
        <f t="shared" si="255"/>
        <v>334792.34725466679</v>
      </c>
      <c r="W140" s="41">
        <f t="shared" si="256"/>
        <v>336096.79609600012</v>
      </c>
      <c r="X140" s="41">
        <f t="shared" si="257"/>
        <v>337401.24493733345</v>
      </c>
      <c r="Y140" s="41">
        <f t="shared" si="258"/>
        <v>338705.69377866678</v>
      </c>
      <c r="Z140" s="41">
        <f t="shared" si="259"/>
        <v>340010.14262000012</v>
      </c>
      <c r="AA140" s="41">
        <f t="shared" si="260"/>
        <v>341314.59146133345</v>
      </c>
      <c r="AB140" s="41">
        <f t="shared" si="261"/>
        <v>342619.04030266678</v>
      </c>
      <c r="AC140" s="41">
        <f t="shared" si="262"/>
        <v>343923.48914400011</v>
      </c>
      <c r="AD140" s="41">
        <f t="shared" si="263"/>
        <v>345227.93798533344</v>
      </c>
      <c r="AE140" s="41">
        <f t="shared" si="264"/>
        <v>346532.38682666677</v>
      </c>
      <c r="AF140" s="41">
        <f t="shared" si="265"/>
        <v>347836.8356680001</v>
      </c>
      <c r="AG140" s="23">
        <f t="shared" si="266"/>
        <v>340010</v>
      </c>
      <c r="AH140" s="80">
        <f>'[25]KY Depreciation Rates_03-2'!$G96</f>
        <v>2.1400000000000002E-2</v>
      </c>
      <c r="AI140" s="80">
        <f>'[25]KY Depreciation Rates_03-2'!$G96</f>
        <v>2.1400000000000002E-2</v>
      </c>
      <c r="AJ140" s="31">
        <f>'[20]Additions (Asset and Reserve)'!AA63</f>
        <v>1304.46</v>
      </c>
      <c r="AK140" s="31">
        <f>'[20]Additions (Asset and Reserve)'!AB63</f>
        <v>1304.46</v>
      </c>
      <c r="AL140" s="31">
        <f>'[20]Additions (Asset and Reserve)'!AC63</f>
        <v>1304.46</v>
      </c>
      <c r="AM140" s="31">
        <f>'[20]Additions (Asset and Reserve)'!AD63</f>
        <v>1304.46</v>
      </c>
      <c r="AN140" s="31">
        <f>'[20]Additions (Asset and Reserve)'!AE63</f>
        <v>1304.46</v>
      </c>
      <c r="AO140" s="31">
        <f>'[20]Additions (Asset and Reserve)'!AF63</f>
        <v>1304.46</v>
      </c>
      <c r="AP140" s="41">
        <f>IF('Net Plant'!I140&gt;0,'Gross Plant'!L140*$AH140/12,0)</f>
        <v>1304.4488413333336</v>
      </c>
      <c r="AQ140" s="41">
        <f>IF('Net Plant'!J140&gt;0,'Gross Plant'!M140*$AH140/12,0)</f>
        <v>1304.4488413333336</v>
      </c>
      <c r="AR140" s="41">
        <f>IF('Net Plant'!K140&gt;0,'Gross Plant'!N140*$AH140/12,0)</f>
        <v>1304.4488413333336</v>
      </c>
      <c r="AS140" s="41">
        <f>IF('Net Plant'!L140&gt;0,'Gross Plant'!O140*$AH140/12,0)</f>
        <v>1304.4488413333336</v>
      </c>
      <c r="AT140" s="41">
        <f>IF('Net Plant'!M140&gt;0,'Gross Plant'!P140*$AH140/12,0)</f>
        <v>1304.4488413333336</v>
      </c>
      <c r="AU140" s="41">
        <f>IF('Net Plant'!N140&gt;0,'Gross Plant'!Q140*$AH140/12,0)</f>
        <v>1304.4488413333336</v>
      </c>
      <c r="AV140" s="41">
        <f>IF('Net Plant'!O140&gt;0,'Gross Plant'!R140*$AH140/12,0)</f>
        <v>1304.4488413333336</v>
      </c>
      <c r="AW140" s="41">
        <f>IF('Net Plant'!P140&gt;0,'Gross Plant'!S140*$AH140/12,0)</f>
        <v>1304.4488413333336</v>
      </c>
      <c r="AX140" s="41">
        <f>IF('Net Plant'!Q140&gt;0,'Gross Plant'!T140*$AH140/12,0)</f>
        <v>1304.4488413333336</v>
      </c>
      <c r="AY140" s="41">
        <f>IF('Net Plant'!R140&gt;0,'Gross Plant'!U140*$AI140/12,0)</f>
        <v>1304.4488413333336</v>
      </c>
      <c r="AZ140" s="41">
        <f>IF('Net Plant'!S140&gt;0,'Gross Plant'!V140*$AI140/12,0)</f>
        <v>1304.4488413333336</v>
      </c>
      <c r="BA140" s="41">
        <f>IF('Net Plant'!T140&gt;0,'Gross Plant'!W140*$AI140/12,0)</f>
        <v>1304.4488413333336</v>
      </c>
      <c r="BB140" s="41">
        <f>IF('Net Plant'!U140&gt;0,'Gross Plant'!X140*$AI140/12,0)</f>
        <v>1304.4488413333336</v>
      </c>
      <c r="BC140" s="41">
        <f>IF('Net Plant'!V140&gt;0,'Gross Plant'!Y140*$AI140/12,0)</f>
        <v>1304.4488413333336</v>
      </c>
      <c r="BD140" s="41">
        <f>IF('Net Plant'!W140&gt;0,'Gross Plant'!Z140*$AI140/12,0)</f>
        <v>1304.4488413333336</v>
      </c>
      <c r="BE140" s="41">
        <f>IF('Net Plant'!X140&gt;0,'Gross Plant'!AA140*$AI140/12,0)</f>
        <v>1304.4488413333336</v>
      </c>
      <c r="BF140" s="41">
        <f>IF('Net Plant'!Y140&gt;0,'Gross Plant'!AB140*$AI140/12,0)</f>
        <v>1304.4488413333336</v>
      </c>
      <c r="BG140" s="41">
        <f>IF('Net Plant'!Z140&gt;0,'Gross Plant'!AC140*$AI140/12,0)</f>
        <v>1304.4488413333336</v>
      </c>
      <c r="BH140" s="41">
        <f>IF('Net Plant'!AA140&gt;0,'Gross Plant'!AD140*$AI140/12,0)</f>
        <v>1304.4488413333336</v>
      </c>
      <c r="BI140" s="41">
        <f>IF('Net Plant'!AB140&gt;0,'Gross Plant'!AE140*$AI140/12,0)</f>
        <v>1304.4488413333336</v>
      </c>
      <c r="BJ140" s="41">
        <f>IF('Net Plant'!AC140&gt;0,'Gross Plant'!AF140*$AI140/12,0)</f>
        <v>1304.4488413333336</v>
      </c>
      <c r="BK140" s="23">
        <f t="shared" si="267"/>
        <v>15653.386096</v>
      </c>
      <c r="BL140" s="41"/>
      <c r="BM140" s="31">
        <f>'[20]Retires (Asset and Reserve)'!X63</f>
        <v>0</v>
      </c>
      <c r="BN140" s="31">
        <f>'[20]Retires (Asset and Reserve)'!Y63</f>
        <v>0</v>
      </c>
      <c r="BO140" s="31">
        <f>'[20]Retires (Asset and Reserve)'!Z63</f>
        <v>0</v>
      </c>
      <c r="BP140" s="31">
        <f>'[20]Retires (Asset and Reserve)'!AA63</f>
        <v>0</v>
      </c>
      <c r="BQ140" s="31">
        <f>'[20]Retires (Asset and Reserve)'!AB63</f>
        <v>0</v>
      </c>
      <c r="BR140" s="31">
        <f>'[20]Retires (Asset and Reserve)'!AC63</f>
        <v>0</v>
      </c>
      <c r="BS140" s="31">
        <f>'Gross Plant'!BQ140</f>
        <v>0</v>
      </c>
      <c r="BT140" s="41">
        <f>'Gross Plant'!BR140</f>
        <v>0</v>
      </c>
      <c r="BU140" s="41">
        <f>'Gross Plant'!BS140</f>
        <v>0</v>
      </c>
      <c r="BV140" s="41">
        <f>'Gross Plant'!BT140</f>
        <v>0</v>
      </c>
      <c r="BW140" s="41">
        <f>'Gross Plant'!BU140</f>
        <v>0</v>
      </c>
      <c r="BX140" s="41">
        <f>'Gross Plant'!BV140</f>
        <v>0</v>
      </c>
      <c r="BY140" s="41">
        <f>'Gross Plant'!BW140</f>
        <v>0</v>
      </c>
      <c r="BZ140" s="41">
        <f>'Gross Plant'!BX140</f>
        <v>0</v>
      </c>
      <c r="CA140" s="41">
        <f>'Gross Plant'!BY140</f>
        <v>0</v>
      </c>
      <c r="CB140" s="41">
        <f>'Gross Plant'!BZ140</f>
        <v>0</v>
      </c>
      <c r="CC140" s="41">
        <f>'Gross Plant'!CA140</f>
        <v>0</v>
      </c>
      <c r="CD140" s="41">
        <f>'Gross Plant'!CB140</f>
        <v>0</v>
      </c>
      <c r="CE140" s="41">
        <f>'Gross Plant'!CC140</f>
        <v>0</v>
      </c>
      <c r="CF140" s="41">
        <f>'Gross Plant'!CD140</f>
        <v>0</v>
      </c>
      <c r="CG140" s="41">
        <f>'Gross Plant'!CE140</f>
        <v>0</v>
      </c>
      <c r="CH140" s="41">
        <f>'Gross Plant'!CF140</f>
        <v>0</v>
      </c>
      <c r="CI140" s="41">
        <f>'Gross Plant'!CG140</f>
        <v>0</v>
      </c>
      <c r="CJ140" s="41">
        <f>'Gross Plant'!CH140</f>
        <v>0</v>
      </c>
      <c r="CK140" s="41">
        <f>'Gross Plant'!CI140</f>
        <v>0</v>
      </c>
      <c r="CL140" s="41">
        <f>'Gross Plant'!CJ140</f>
        <v>0</v>
      </c>
      <c r="CM140" s="41">
        <f>'Gross Plant'!CK140</f>
        <v>0</v>
      </c>
      <c r="CN140" s="41"/>
      <c r="CO140" s="31">
        <f>'[20]Transfers (Asset and Reserve)'!Z63</f>
        <v>0</v>
      </c>
      <c r="CP140" s="31">
        <f>'[20]Transfers (Asset and Reserve)'!AA63</f>
        <v>0</v>
      </c>
      <c r="CQ140" s="31">
        <f>'[20]Transfers (Asset and Reserve)'!AB63</f>
        <v>0</v>
      </c>
      <c r="CR140" s="31">
        <f>'[20]Transfers (Asset and Reserve)'!AC63</f>
        <v>0</v>
      </c>
      <c r="CS140" s="31">
        <f>'[20]Transfers (Asset and Reserve)'!AD63</f>
        <v>0</v>
      </c>
      <c r="CT140" s="31">
        <f>'[20]Transfers (Asset and Reserve)'!AE63</f>
        <v>0</v>
      </c>
      <c r="CU140" s="31">
        <v>0</v>
      </c>
      <c r="CV140" s="31">
        <v>0</v>
      </c>
      <c r="CW140" s="31">
        <v>0</v>
      </c>
      <c r="CX140" s="31">
        <v>0</v>
      </c>
      <c r="CY140" s="31">
        <v>0</v>
      </c>
      <c r="CZ140" s="3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0</v>
      </c>
      <c r="DG140" s="41">
        <v>0</v>
      </c>
      <c r="DH140" s="41">
        <v>0</v>
      </c>
      <c r="DI140" s="41">
        <v>0</v>
      </c>
      <c r="DJ140" s="41">
        <v>0</v>
      </c>
      <c r="DK140" s="41">
        <v>0</v>
      </c>
      <c r="DL140" s="41">
        <v>0</v>
      </c>
      <c r="DM140" s="41">
        <v>0</v>
      </c>
      <c r="DN140" s="41">
        <v>0</v>
      </c>
      <c r="DO140" s="41">
        <v>0</v>
      </c>
      <c r="DP140" s="41"/>
      <c r="DQ140" s="31">
        <f>[20]COR!O63</f>
        <v>0</v>
      </c>
      <c r="DR140" s="31">
        <f>[20]COR!P63</f>
        <v>0</v>
      </c>
      <c r="DS140" s="31">
        <f>[20]COR!Q63</f>
        <v>0</v>
      </c>
      <c r="DT140" s="31">
        <f>[20]COR!R63</f>
        <v>0</v>
      </c>
      <c r="DU140" s="31">
        <f>[20]COR!S63</f>
        <v>0</v>
      </c>
      <c r="DV140" s="31">
        <f>[20]COR!T63</f>
        <v>0</v>
      </c>
      <c r="DW140" s="58">
        <f>SUM('Gross Plant'!$AH140:$AM140)/SUM('Gross Plant'!$AH$190:$AM$190)*DW$190</f>
        <v>0</v>
      </c>
      <c r="DX140" s="58">
        <f>SUM('Gross Plant'!$AH140:$AM140)/SUM('Gross Plant'!$AH$190:$AM$190)*DX$190</f>
        <v>0</v>
      </c>
      <c r="DY140" s="58">
        <f>SUM('Gross Plant'!$AH140:$AM140)/SUM('Gross Plant'!$AH$190:$AM$190)*DY$190</f>
        <v>0</v>
      </c>
      <c r="DZ140" s="58">
        <f>-SUM('Gross Plant'!$AH140:$AM140)/SUM('Gross Plant'!$AH$190:$AM$190)*'Capital Spending'!D$12*Reserve!$DW$1</f>
        <v>0</v>
      </c>
      <c r="EA140" s="58">
        <f>-SUM('Gross Plant'!$AH140:$AM140)/SUM('Gross Plant'!$AH$190:$AM$190)*'Capital Spending'!E$12*Reserve!$DW$1</f>
        <v>0</v>
      </c>
      <c r="EB140" s="58">
        <f>-SUM('Gross Plant'!$AH140:$AM140)/SUM('Gross Plant'!$AH$190:$AM$190)*'Capital Spending'!F$12*Reserve!$DW$1</f>
        <v>0</v>
      </c>
      <c r="EC140" s="58">
        <f>-SUM('Gross Plant'!$AH140:$AM140)/SUM('Gross Plant'!$AH$190:$AM$190)*'Capital Spending'!G$12*Reserve!$DW$1</f>
        <v>0</v>
      </c>
      <c r="ED140" s="58">
        <f>-SUM('Gross Plant'!$AH140:$AM140)/SUM('Gross Plant'!$AH$190:$AM$190)*'Capital Spending'!H$12*Reserve!$DW$1</f>
        <v>0</v>
      </c>
      <c r="EE140" s="58">
        <f>-SUM('Gross Plant'!$AH140:$AM140)/SUM('Gross Plant'!$AH$190:$AM$190)*'Capital Spending'!I$12*Reserve!$DW$1</f>
        <v>0</v>
      </c>
      <c r="EF140" s="58">
        <f>-SUM('Gross Plant'!$AH140:$AM140)/SUM('Gross Plant'!$AH$190:$AM$190)*'Capital Spending'!J$12*Reserve!$DW$1</f>
        <v>0</v>
      </c>
      <c r="EG140" s="58">
        <f>-SUM('Gross Plant'!$AH140:$AM140)/SUM('Gross Plant'!$AH$190:$AM$190)*'Capital Spending'!K$12*Reserve!$DW$1</f>
        <v>0</v>
      </c>
      <c r="EH140" s="58">
        <f>-SUM('Gross Plant'!$AH140:$AM140)/SUM('Gross Plant'!$AH$190:$AM$190)*'Capital Spending'!L$12*Reserve!$DW$1</f>
        <v>0</v>
      </c>
      <c r="EI140" s="58">
        <f>-SUM('Gross Plant'!$AH140:$AM140)/SUM('Gross Plant'!$AH$190:$AM$190)*'Capital Spending'!M$12*Reserve!$DW$1</f>
        <v>0</v>
      </c>
      <c r="EJ140" s="58">
        <f>-SUM('Gross Plant'!$AH140:$AM140)/SUM('Gross Plant'!$AH$190:$AM$190)*'Capital Spending'!N$12*Reserve!$DW$1</f>
        <v>0</v>
      </c>
      <c r="EK140" s="58">
        <f>-SUM('Gross Plant'!$AH140:$AM140)/SUM('Gross Plant'!$AH$190:$AM$190)*'Capital Spending'!O$12*Reserve!$DW$1</f>
        <v>0</v>
      </c>
      <c r="EL140" s="58">
        <f>-SUM('Gross Plant'!$AH140:$AM140)/SUM('Gross Plant'!$AH$190:$AM$190)*'Capital Spending'!P$12*Reserve!$DW$1</f>
        <v>0</v>
      </c>
      <c r="EM140" s="58">
        <f>-SUM('Gross Plant'!$AH140:$AM140)/SUM('Gross Plant'!$AH$190:$AM$190)*'Capital Spending'!Q$12*Reserve!$DW$1</f>
        <v>0</v>
      </c>
      <c r="EN140" s="58">
        <f>-SUM('Gross Plant'!$AH140:$AM140)/SUM('Gross Plant'!$AH$190:$AM$190)*'Capital Spending'!R$12*Reserve!$DW$1</f>
        <v>0</v>
      </c>
      <c r="EO140" s="58">
        <f>-SUM('Gross Plant'!$AH140:$AM140)/SUM('Gross Plant'!$AH$190:$AM$190)*'Capital Spending'!S$12*Reserve!$DW$1</f>
        <v>0</v>
      </c>
      <c r="EP140" s="58">
        <f>-SUM('Gross Plant'!$AH140:$AM140)/SUM('Gross Plant'!$AH$190:$AM$190)*'Capital Spending'!T$12*Reserve!$DW$1</f>
        <v>0</v>
      </c>
      <c r="EQ140" s="58">
        <f>-SUM('Gross Plant'!$AH140:$AM140)/SUM('Gross Plant'!$AH$190:$AM$190)*'Capital Spending'!U$12*Reserve!$DW$1</f>
        <v>0</v>
      </c>
    </row>
    <row r="141" spans="1:147">
      <c r="A141" s="49">
        <v>36901</v>
      </c>
      <c r="B141" t="s">
        <v>99</v>
      </c>
      <c r="C141" s="51">
        <f t="shared" si="237"/>
        <v>1671780.4114484224</v>
      </c>
      <c r="D141" s="51">
        <f t="shared" si="238"/>
        <v>1732491.0405924977</v>
      </c>
      <c r="E141" s="69">
        <f>'[20]Reserve End Balances'!N64</f>
        <v>1647496.14</v>
      </c>
      <c r="F141" s="41">
        <f t="shared" si="239"/>
        <v>1651543.5199999998</v>
      </c>
      <c r="G141" s="41">
        <f t="shared" si="240"/>
        <v>1655590.8999999997</v>
      </c>
      <c r="H141" s="41">
        <f t="shared" si="241"/>
        <v>1659638.2799999996</v>
      </c>
      <c r="I141" s="41">
        <f t="shared" si="242"/>
        <v>1663685.6599999995</v>
      </c>
      <c r="J141" s="41">
        <f t="shared" si="243"/>
        <v>1667733.0399999993</v>
      </c>
      <c r="K141" s="41">
        <f t="shared" si="244"/>
        <v>1671780.4199999992</v>
      </c>
      <c r="L141" s="41">
        <f t="shared" si="245"/>
        <v>1675827.7947061658</v>
      </c>
      <c r="M141" s="41">
        <f t="shared" si="246"/>
        <v>1679875.1694123324</v>
      </c>
      <c r="N141" s="41">
        <f t="shared" si="247"/>
        <v>1683922.5441184989</v>
      </c>
      <c r="O141" s="41">
        <f t="shared" si="248"/>
        <v>1687969.9188246655</v>
      </c>
      <c r="P141" s="41">
        <f t="shared" si="249"/>
        <v>1692017.293530832</v>
      </c>
      <c r="Q141" s="41">
        <f t="shared" si="250"/>
        <v>1696064.6682369986</v>
      </c>
      <c r="R141" s="41">
        <f t="shared" si="251"/>
        <v>1700112.0429431652</v>
      </c>
      <c r="S141" s="41">
        <f t="shared" si="252"/>
        <v>1704159.4176493317</v>
      </c>
      <c r="T141" s="41">
        <f t="shared" si="253"/>
        <v>1708206.7923554983</v>
      </c>
      <c r="U141" s="41">
        <f t="shared" si="254"/>
        <v>1712254.1670616649</v>
      </c>
      <c r="V141" s="41">
        <f t="shared" si="255"/>
        <v>1716301.5417678314</v>
      </c>
      <c r="W141" s="41">
        <f t="shared" si="256"/>
        <v>1720348.916473998</v>
      </c>
      <c r="X141" s="41">
        <f t="shared" si="257"/>
        <v>1724396.2911801646</v>
      </c>
      <c r="Y141" s="41">
        <f t="shared" si="258"/>
        <v>1728443.6658863311</v>
      </c>
      <c r="Z141" s="41">
        <f t="shared" si="259"/>
        <v>1732491.0405924977</v>
      </c>
      <c r="AA141" s="41">
        <f t="shared" si="260"/>
        <v>1736538.4152986642</v>
      </c>
      <c r="AB141" s="41">
        <f t="shared" si="261"/>
        <v>1740585.7900048308</v>
      </c>
      <c r="AC141" s="41">
        <f t="shared" si="262"/>
        <v>1744633.1647109974</v>
      </c>
      <c r="AD141" s="41">
        <f t="shared" si="263"/>
        <v>1748680.5394171639</v>
      </c>
      <c r="AE141" s="41">
        <f t="shared" si="264"/>
        <v>1752727.9141233305</v>
      </c>
      <c r="AF141" s="41">
        <f t="shared" si="265"/>
        <v>1756775.2888294971</v>
      </c>
      <c r="AG141" s="23">
        <f t="shared" si="266"/>
        <v>1732491</v>
      </c>
      <c r="AH141" s="80">
        <f>'[25]KY Depreciation Rates_03-2'!$G97</f>
        <v>2.1400000000000002E-2</v>
      </c>
      <c r="AI141" s="80">
        <f>'[25]KY Depreciation Rates_03-2'!$G97</f>
        <v>2.1400000000000002E-2</v>
      </c>
      <c r="AJ141" s="31">
        <f>'[20]Additions (Asset and Reserve)'!AA64</f>
        <v>4047.38</v>
      </c>
      <c r="AK141" s="31">
        <f>'[20]Additions (Asset and Reserve)'!AB64</f>
        <v>4047.38</v>
      </c>
      <c r="AL141" s="31">
        <f>'[20]Additions (Asset and Reserve)'!AC64</f>
        <v>4047.38</v>
      </c>
      <c r="AM141" s="31">
        <f>'[20]Additions (Asset and Reserve)'!AD64</f>
        <v>4047.38</v>
      </c>
      <c r="AN141" s="31">
        <f>'[20]Additions (Asset and Reserve)'!AE64</f>
        <v>4047.38</v>
      </c>
      <c r="AO141" s="31">
        <f>'[20]Additions (Asset and Reserve)'!AF64</f>
        <v>4047.38</v>
      </c>
      <c r="AP141" s="41">
        <f>IF('Net Plant'!I141&gt;0,'Gross Plant'!L141*$AH141/12,0)</f>
        <v>4047.3747061666672</v>
      </c>
      <c r="AQ141" s="41">
        <f>IF('Net Plant'!J141&gt;0,'Gross Plant'!M141*$AH141/12,0)</f>
        <v>4047.3747061666672</v>
      </c>
      <c r="AR141" s="41">
        <f>IF('Net Plant'!K141&gt;0,'Gross Plant'!N141*$AH141/12,0)</f>
        <v>4047.3747061666672</v>
      </c>
      <c r="AS141" s="41">
        <f>IF('Net Plant'!L141&gt;0,'Gross Plant'!O141*$AH141/12,0)</f>
        <v>4047.3747061666672</v>
      </c>
      <c r="AT141" s="41">
        <f>IF('Net Plant'!M141&gt;0,'Gross Plant'!P141*$AH141/12,0)</f>
        <v>4047.3747061666672</v>
      </c>
      <c r="AU141" s="41">
        <f>IF('Net Plant'!N141&gt;0,'Gross Plant'!Q141*$AH141/12,0)</f>
        <v>4047.3747061666672</v>
      </c>
      <c r="AV141" s="41">
        <f>IF('Net Plant'!O141&gt;0,'Gross Plant'!R141*$AH141/12,0)</f>
        <v>4047.3747061666672</v>
      </c>
      <c r="AW141" s="41">
        <f>IF('Net Plant'!P141&gt;0,'Gross Plant'!S141*$AH141/12,0)</f>
        <v>4047.3747061666672</v>
      </c>
      <c r="AX141" s="41">
        <f>IF('Net Plant'!Q141&gt;0,'Gross Plant'!T141*$AH141/12,0)</f>
        <v>4047.3747061666672</v>
      </c>
      <c r="AY141" s="41">
        <f>IF('Net Plant'!R141&gt;0,'Gross Plant'!U141*$AI141/12,0)</f>
        <v>4047.3747061666672</v>
      </c>
      <c r="AZ141" s="41">
        <f>IF('Net Plant'!S141&gt;0,'Gross Plant'!V141*$AI141/12,0)</f>
        <v>4047.3747061666672</v>
      </c>
      <c r="BA141" s="41">
        <f>IF('Net Plant'!T141&gt;0,'Gross Plant'!W141*$AI141/12,0)</f>
        <v>4047.3747061666672</v>
      </c>
      <c r="BB141" s="41">
        <f>IF('Net Plant'!U141&gt;0,'Gross Plant'!X141*$AI141/12,0)</f>
        <v>4047.3747061666672</v>
      </c>
      <c r="BC141" s="41">
        <f>IF('Net Plant'!V141&gt;0,'Gross Plant'!Y141*$AI141/12,0)</f>
        <v>4047.3747061666672</v>
      </c>
      <c r="BD141" s="41">
        <f>IF('Net Plant'!W141&gt;0,'Gross Plant'!Z141*$AI141/12,0)</f>
        <v>4047.3747061666672</v>
      </c>
      <c r="BE141" s="41">
        <f>IF('Net Plant'!X141&gt;0,'Gross Plant'!AA141*$AI141/12,0)</f>
        <v>4047.3747061666672</v>
      </c>
      <c r="BF141" s="41">
        <f>IF('Net Plant'!Y141&gt;0,'Gross Plant'!AB141*$AI141/12,0)</f>
        <v>4047.3747061666672</v>
      </c>
      <c r="BG141" s="41">
        <f>IF('Net Plant'!Z141&gt;0,'Gross Plant'!AC141*$AI141/12,0)</f>
        <v>4047.3747061666672</v>
      </c>
      <c r="BH141" s="41">
        <f>IF('Net Plant'!AA141&gt;0,'Gross Plant'!AD141*$AI141/12,0)</f>
        <v>4047.3747061666672</v>
      </c>
      <c r="BI141" s="41">
        <f>IF('Net Plant'!AB141&gt;0,'Gross Plant'!AE141*$AI141/12,0)</f>
        <v>4047.3747061666672</v>
      </c>
      <c r="BJ141" s="41">
        <f>IF('Net Plant'!AC141&gt;0,'Gross Plant'!AF141*$AI141/12,0)</f>
        <v>4047.3747061666672</v>
      </c>
      <c r="BK141" s="23">
        <f t="shared" si="267"/>
        <v>48568.496473999992</v>
      </c>
      <c r="BL141" s="41"/>
      <c r="BM141" s="31">
        <f>'[20]Retires (Asset and Reserve)'!X64</f>
        <v>0</v>
      </c>
      <c r="BN141" s="31">
        <f>'[20]Retires (Asset and Reserve)'!Y64</f>
        <v>0</v>
      </c>
      <c r="BO141" s="31">
        <f>'[20]Retires (Asset and Reserve)'!Z64</f>
        <v>0</v>
      </c>
      <c r="BP141" s="31">
        <f>'[20]Retires (Asset and Reserve)'!AA64</f>
        <v>0</v>
      </c>
      <c r="BQ141" s="31">
        <f>'[20]Retires (Asset and Reserve)'!AB64</f>
        <v>0</v>
      </c>
      <c r="BR141" s="31">
        <f>'[20]Retires (Asset and Reserve)'!AC64</f>
        <v>0</v>
      </c>
      <c r="BS141" s="31">
        <f>'Gross Plant'!BQ141</f>
        <v>0</v>
      </c>
      <c r="BT141" s="41">
        <f>'Gross Plant'!BR141</f>
        <v>0</v>
      </c>
      <c r="BU141" s="41">
        <f>'Gross Plant'!BS141</f>
        <v>0</v>
      </c>
      <c r="BV141" s="41">
        <f>'Gross Plant'!BT141</f>
        <v>0</v>
      </c>
      <c r="BW141" s="41">
        <f>'Gross Plant'!BU141</f>
        <v>0</v>
      </c>
      <c r="BX141" s="41">
        <f>'Gross Plant'!BV141</f>
        <v>0</v>
      </c>
      <c r="BY141" s="41">
        <f>'Gross Plant'!BW141</f>
        <v>0</v>
      </c>
      <c r="BZ141" s="41">
        <f>'Gross Plant'!BX141</f>
        <v>0</v>
      </c>
      <c r="CA141" s="41">
        <f>'Gross Plant'!BY141</f>
        <v>0</v>
      </c>
      <c r="CB141" s="41">
        <f>'Gross Plant'!BZ141</f>
        <v>0</v>
      </c>
      <c r="CC141" s="41">
        <f>'Gross Plant'!CA141</f>
        <v>0</v>
      </c>
      <c r="CD141" s="41">
        <f>'Gross Plant'!CB141</f>
        <v>0</v>
      </c>
      <c r="CE141" s="41">
        <f>'Gross Plant'!CC141</f>
        <v>0</v>
      </c>
      <c r="CF141" s="41">
        <f>'Gross Plant'!CD141</f>
        <v>0</v>
      </c>
      <c r="CG141" s="41">
        <f>'Gross Plant'!CE141</f>
        <v>0</v>
      </c>
      <c r="CH141" s="41">
        <f>'Gross Plant'!CF141</f>
        <v>0</v>
      </c>
      <c r="CI141" s="41">
        <f>'Gross Plant'!CG141</f>
        <v>0</v>
      </c>
      <c r="CJ141" s="41">
        <f>'Gross Plant'!CH141</f>
        <v>0</v>
      </c>
      <c r="CK141" s="41">
        <f>'Gross Plant'!CI141</f>
        <v>0</v>
      </c>
      <c r="CL141" s="41">
        <f>'Gross Plant'!CJ141</f>
        <v>0</v>
      </c>
      <c r="CM141" s="41">
        <f>'Gross Plant'!CK141</f>
        <v>0</v>
      </c>
      <c r="CN141" s="41"/>
      <c r="CO141" s="31">
        <f>'[20]Transfers (Asset and Reserve)'!Z64</f>
        <v>0</v>
      </c>
      <c r="CP141" s="31">
        <f>'[20]Transfers (Asset and Reserve)'!AA64</f>
        <v>0</v>
      </c>
      <c r="CQ141" s="31">
        <f>'[20]Transfers (Asset and Reserve)'!AB64</f>
        <v>0</v>
      </c>
      <c r="CR141" s="31">
        <f>'[20]Transfers (Asset and Reserve)'!AC64</f>
        <v>0</v>
      </c>
      <c r="CS141" s="31">
        <f>'[20]Transfers (Asset and Reserve)'!AD64</f>
        <v>0</v>
      </c>
      <c r="CT141" s="31">
        <f>'[20]Transfers (Asset and Reserve)'!AE64</f>
        <v>0</v>
      </c>
      <c r="CU141" s="31">
        <v>0</v>
      </c>
      <c r="CV141" s="31">
        <v>0</v>
      </c>
      <c r="CW141" s="31">
        <v>0</v>
      </c>
      <c r="CX141" s="31">
        <v>0</v>
      </c>
      <c r="CY141" s="31">
        <v>0</v>
      </c>
      <c r="CZ141" s="3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0</v>
      </c>
      <c r="DO141" s="41">
        <v>0</v>
      </c>
      <c r="DP141" s="41"/>
      <c r="DQ141" s="31">
        <f>[20]COR!O64</f>
        <v>0</v>
      </c>
      <c r="DR141" s="31">
        <f>[20]COR!P64</f>
        <v>0</v>
      </c>
      <c r="DS141" s="31">
        <f>[20]COR!Q64</f>
        <v>0</v>
      </c>
      <c r="DT141" s="31">
        <f>[20]COR!R64</f>
        <v>0</v>
      </c>
      <c r="DU141" s="31">
        <f>[20]COR!S64</f>
        <v>0</v>
      </c>
      <c r="DV141" s="31">
        <f>[20]COR!T64</f>
        <v>0</v>
      </c>
      <c r="DW141" s="58">
        <f>SUM('Gross Plant'!$AH141:$AM141)/SUM('Gross Plant'!$AH$190:$AM$190)*DW$190</f>
        <v>0</v>
      </c>
      <c r="DX141" s="58">
        <f>SUM('Gross Plant'!$AH141:$AM141)/SUM('Gross Plant'!$AH$190:$AM$190)*DX$190</f>
        <v>0</v>
      </c>
      <c r="DY141" s="58">
        <f>SUM('Gross Plant'!$AH141:$AM141)/SUM('Gross Plant'!$AH$190:$AM$190)*DY$190</f>
        <v>0</v>
      </c>
      <c r="DZ141" s="58">
        <f>-SUM('Gross Plant'!$AH141:$AM141)/SUM('Gross Plant'!$AH$190:$AM$190)*'Capital Spending'!D$12*Reserve!$DW$1</f>
        <v>0</v>
      </c>
      <c r="EA141" s="58">
        <f>-SUM('Gross Plant'!$AH141:$AM141)/SUM('Gross Plant'!$AH$190:$AM$190)*'Capital Spending'!E$12*Reserve!$DW$1</f>
        <v>0</v>
      </c>
      <c r="EB141" s="58">
        <f>-SUM('Gross Plant'!$AH141:$AM141)/SUM('Gross Plant'!$AH$190:$AM$190)*'Capital Spending'!F$12*Reserve!$DW$1</f>
        <v>0</v>
      </c>
      <c r="EC141" s="58">
        <f>-SUM('Gross Plant'!$AH141:$AM141)/SUM('Gross Plant'!$AH$190:$AM$190)*'Capital Spending'!G$12*Reserve!$DW$1</f>
        <v>0</v>
      </c>
      <c r="ED141" s="58">
        <f>-SUM('Gross Plant'!$AH141:$AM141)/SUM('Gross Plant'!$AH$190:$AM$190)*'Capital Spending'!H$12*Reserve!$DW$1</f>
        <v>0</v>
      </c>
      <c r="EE141" s="58">
        <f>-SUM('Gross Plant'!$AH141:$AM141)/SUM('Gross Plant'!$AH$190:$AM$190)*'Capital Spending'!I$12*Reserve!$DW$1</f>
        <v>0</v>
      </c>
      <c r="EF141" s="58">
        <f>-SUM('Gross Plant'!$AH141:$AM141)/SUM('Gross Plant'!$AH$190:$AM$190)*'Capital Spending'!J$12*Reserve!$DW$1</f>
        <v>0</v>
      </c>
      <c r="EG141" s="58">
        <f>-SUM('Gross Plant'!$AH141:$AM141)/SUM('Gross Plant'!$AH$190:$AM$190)*'Capital Spending'!K$12*Reserve!$DW$1</f>
        <v>0</v>
      </c>
      <c r="EH141" s="58">
        <f>-SUM('Gross Plant'!$AH141:$AM141)/SUM('Gross Plant'!$AH$190:$AM$190)*'Capital Spending'!L$12*Reserve!$DW$1</f>
        <v>0</v>
      </c>
      <c r="EI141" s="58">
        <f>-SUM('Gross Plant'!$AH141:$AM141)/SUM('Gross Plant'!$AH$190:$AM$190)*'Capital Spending'!M$12*Reserve!$DW$1</f>
        <v>0</v>
      </c>
      <c r="EJ141" s="58">
        <f>-SUM('Gross Plant'!$AH141:$AM141)/SUM('Gross Plant'!$AH$190:$AM$190)*'Capital Spending'!N$12*Reserve!$DW$1</f>
        <v>0</v>
      </c>
      <c r="EK141" s="58">
        <f>-SUM('Gross Plant'!$AH141:$AM141)/SUM('Gross Plant'!$AH$190:$AM$190)*'Capital Spending'!O$12*Reserve!$DW$1</f>
        <v>0</v>
      </c>
      <c r="EL141" s="58">
        <f>-SUM('Gross Plant'!$AH141:$AM141)/SUM('Gross Plant'!$AH$190:$AM$190)*'Capital Spending'!P$12*Reserve!$DW$1</f>
        <v>0</v>
      </c>
      <c r="EM141" s="58">
        <f>-SUM('Gross Plant'!$AH141:$AM141)/SUM('Gross Plant'!$AH$190:$AM$190)*'Capital Spending'!Q$12*Reserve!$DW$1</f>
        <v>0</v>
      </c>
      <c r="EN141" s="58">
        <f>-SUM('Gross Plant'!$AH141:$AM141)/SUM('Gross Plant'!$AH$190:$AM$190)*'Capital Spending'!R$12*Reserve!$DW$1</f>
        <v>0</v>
      </c>
      <c r="EO141" s="58">
        <f>-SUM('Gross Plant'!$AH141:$AM141)/SUM('Gross Plant'!$AH$190:$AM$190)*'Capital Spending'!S$12*Reserve!$DW$1</f>
        <v>0</v>
      </c>
      <c r="EP141" s="58">
        <f>-SUM('Gross Plant'!$AH141:$AM141)/SUM('Gross Plant'!$AH$190:$AM$190)*'Capital Spending'!T$12*Reserve!$DW$1</f>
        <v>0</v>
      </c>
      <c r="EQ141" s="58">
        <f>-SUM('Gross Plant'!$AH141:$AM141)/SUM('Gross Plant'!$AH$190:$AM$190)*'Capital Spending'!U$12*Reserve!$DW$1</f>
        <v>0</v>
      </c>
    </row>
    <row r="142" spans="1:147">
      <c r="A142" s="49">
        <v>37400</v>
      </c>
      <c r="B142" t="s">
        <v>49</v>
      </c>
      <c r="C142" s="51">
        <f t="shared" ref="C142:C174" si="268">SUM(E142:Q142)/13</f>
        <v>0</v>
      </c>
      <c r="D142" s="51">
        <f t="shared" si="238"/>
        <v>0</v>
      </c>
      <c r="E142" s="69">
        <v>0</v>
      </c>
      <c r="F142" s="41">
        <f t="shared" ref="F142:F168" si="269">E142+AJ142+BM142+CO142+DQ142</f>
        <v>0</v>
      </c>
      <c r="G142" s="41">
        <f t="shared" ref="G142:G168" si="270">F142+AK142+BN142+CP142+DR142</f>
        <v>0</v>
      </c>
      <c r="H142" s="41">
        <f t="shared" ref="H142:H168" si="271">G142+AL142+BO142+CQ142+DS142</f>
        <v>0</v>
      </c>
      <c r="I142" s="41">
        <f t="shared" ref="I142:I168" si="272">H142+AM142+BP142+CR142+DT142</f>
        <v>0</v>
      </c>
      <c r="J142" s="41">
        <f t="shared" ref="J142:J168" si="273">I142+AN142+BQ142+CS142+DU142</f>
        <v>0</v>
      </c>
      <c r="K142" s="41">
        <f t="shared" ref="K142:K168" si="274">J142+AO142+BR142+CT142+DV142</f>
        <v>0</v>
      </c>
      <c r="L142" s="41">
        <f t="shared" ref="L142:L168" si="275">K142+AP142+BS142+CU142+DW142</f>
        <v>0</v>
      </c>
      <c r="M142" s="41">
        <f t="shared" ref="M142:M168" si="276">L142+AQ142+BT142+CV142+DX142</f>
        <v>0</v>
      </c>
      <c r="N142" s="41">
        <f t="shared" ref="N142:N168" si="277">M142+AR142+BU142+CW142+DY142</f>
        <v>0</v>
      </c>
      <c r="O142" s="41">
        <f t="shared" ref="O142:O168" si="278">N142+AS142+BV142+CX142+DZ142</f>
        <v>0</v>
      </c>
      <c r="P142" s="41">
        <f t="shared" ref="P142:P168" si="279">O142+AT142+BW142+CY142+EA142</f>
        <v>0</v>
      </c>
      <c r="Q142" s="41">
        <f t="shared" ref="Q142:Q168" si="280">P142+AU142+BX142+CZ142+EB142</f>
        <v>0</v>
      </c>
      <c r="R142" s="41">
        <f t="shared" ref="R142:R168" si="281">Q142+AV142+BY142+DA142+EC142</f>
        <v>0</v>
      </c>
      <c r="S142" s="41">
        <f t="shared" ref="S142:S168" si="282">R142+AW142+BZ142+DB142+ED142</f>
        <v>0</v>
      </c>
      <c r="T142" s="41">
        <f t="shared" ref="T142:T168" si="283">S142+AX142+CA142+DC142+EE142</f>
        <v>0</v>
      </c>
      <c r="U142" s="41">
        <f t="shared" ref="U142:U168" si="284">T142+AY142+CB142+DD142+EF142</f>
        <v>0</v>
      </c>
      <c r="V142" s="41">
        <f t="shared" ref="V142:V168" si="285">U142+AZ142+CC142+DE142+EG142</f>
        <v>0</v>
      </c>
      <c r="W142" s="41">
        <f t="shared" ref="W142:W168" si="286">V142+BA142+CD142+DF142+EH142</f>
        <v>0</v>
      </c>
      <c r="X142" s="41">
        <f t="shared" ref="X142:X168" si="287">W142+BB142+CE142+DG142+EI142</f>
        <v>0</v>
      </c>
      <c r="Y142" s="41">
        <f t="shared" ref="Y142:Y168" si="288">X142+BC142+CF142+DH142+EJ142</f>
        <v>0</v>
      </c>
      <c r="Z142" s="41">
        <f t="shared" ref="Z142:Z168" si="289">Y142+BD142+CG142+DI142+EK142</f>
        <v>0</v>
      </c>
      <c r="AA142" s="41">
        <f t="shared" ref="AA142:AA168" si="290">Z142+BE142+CH142+DJ142+EL142</f>
        <v>0</v>
      </c>
      <c r="AB142" s="41">
        <f t="shared" ref="AB142:AB168" si="291">AA142+BF142+CI142+DK142+EM142</f>
        <v>0</v>
      </c>
      <c r="AC142" s="41">
        <f t="shared" ref="AC142:AC168" si="292">AB142+BG142+CJ142+DL142+EN142</f>
        <v>0</v>
      </c>
      <c r="AD142" s="41">
        <f t="shared" ref="AD142:AD168" si="293">AC142+BH142+CK142+DM142+EO142</f>
        <v>0</v>
      </c>
      <c r="AE142" s="41">
        <f t="shared" ref="AE142:AE168" si="294">AD142+BI142+CL142+DN142+EP142</f>
        <v>0</v>
      </c>
      <c r="AF142" s="41">
        <f t="shared" ref="AF142:AF168" si="295">AE142+BJ142+CM142+DO142+EQ142</f>
        <v>0</v>
      </c>
      <c r="AG142" s="23">
        <f t="shared" si="266"/>
        <v>0</v>
      </c>
      <c r="AH142" s="80">
        <f>'[25]KY Depreciation Rates_03-2'!$G98</f>
        <v>0</v>
      </c>
      <c r="AI142" s="80">
        <f>'[25]KY Depreciation Rates_03-2'!$G98</f>
        <v>0</v>
      </c>
      <c r="AJ142" s="31">
        <f>0</f>
        <v>0</v>
      </c>
      <c r="AK142" s="31">
        <f>0</f>
        <v>0</v>
      </c>
      <c r="AL142" s="31">
        <f>0</f>
        <v>0</v>
      </c>
      <c r="AM142" s="31">
        <f>0</f>
        <v>0</v>
      </c>
      <c r="AN142" s="31">
        <f>0</f>
        <v>0</v>
      </c>
      <c r="AO142" s="31">
        <f>0</f>
        <v>0</v>
      </c>
      <c r="AP142" s="41">
        <f>IF('Net Plant'!I142&gt;0,'Gross Plant'!L142*$AH142/12,0)</f>
        <v>0</v>
      </c>
      <c r="AQ142" s="41">
        <f>IF('Net Plant'!J142&gt;0,'Gross Plant'!M142*$AH142/12,0)</f>
        <v>0</v>
      </c>
      <c r="AR142" s="41">
        <f>IF('Net Plant'!K142&gt;0,'Gross Plant'!N142*$AH142/12,0)</f>
        <v>0</v>
      </c>
      <c r="AS142" s="41">
        <f>IF('Net Plant'!L142&gt;0,'Gross Plant'!O142*$AH142/12,0)</f>
        <v>0</v>
      </c>
      <c r="AT142" s="41">
        <f>IF('Net Plant'!M142&gt;0,'Gross Plant'!P142*$AH142/12,0)</f>
        <v>0</v>
      </c>
      <c r="AU142" s="41">
        <f>IF('Net Plant'!N142&gt;0,'Gross Plant'!Q142*$AH142/12,0)</f>
        <v>0</v>
      </c>
      <c r="AV142" s="41">
        <f>IF('Net Plant'!O142&gt;0,'Gross Plant'!R142*$AH142/12,0)</f>
        <v>0</v>
      </c>
      <c r="AW142" s="41">
        <f>IF('Net Plant'!P142&gt;0,'Gross Plant'!S142*$AH142/12,0)</f>
        <v>0</v>
      </c>
      <c r="AX142" s="41">
        <f>IF('Net Plant'!Q142&gt;0,'Gross Plant'!T142*$AH142/12,0)</f>
        <v>0</v>
      </c>
      <c r="AY142" s="41">
        <f>IF('Net Plant'!R142&gt;0,'Gross Plant'!U142*$AI142/12,0)</f>
        <v>0</v>
      </c>
      <c r="AZ142" s="41">
        <f>IF('Net Plant'!S142&gt;0,'Gross Plant'!V142*$AI142/12,0)</f>
        <v>0</v>
      </c>
      <c r="BA142" s="41">
        <f>IF('Net Plant'!T142&gt;0,'Gross Plant'!W142*$AI142/12,0)</f>
        <v>0</v>
      </c>
      <c r="BB142" s="41">
        <f>IF('Net Plant'!U142&gt;0,'Gross Plant'!X142*$AI142/12,0)</f>
        <v>0</v>
      </c>
      <c r="BC142" s="41">
        <f>IF('Net Plant'!V142&gt;0,'Gross Plant'!Y142*$AI142/12,0)</f>
        <v>0</v>
      </c>
      <c r="BD142" s="41">
        <f>IF('Net Plant'!W142&gt;0,'Gross Plant'!Z142*$AI142/12,0)</f>
        <v>0</v>
      </c>
      <c r="BE142" s="41">
        <f>IF('Net Plant'!X142&gt;0,'Gross Plant'!AA142*$AI142/12,0)</f>
        <v>0</v>
      </c>
      <c r="BF142" s="41">
        <f>IF('Net Plant'!Y142&gt;0,'Gross Plant'!AB142*$AI142/12,0)</f>
        <v>0</v>
      </c>
      <c r="BG142" s="41">
        <f>IF('Net Plant'!Z142&gt;0,'Gross Plant'!AC142*$AI142/12,0)</f>
        <v>0</v>
      </c>
      <c r="BH142" s="41">
        <f>IF('Net Plant'!AA142&gt;0,'Gross Plant'!AD142*$AI142/12,0)</f>
        <v>0</v>
      </c>
      <c r="BI142" s="41">
        <f>IF('Net Plant'!AB142&gt;0,'Gross Plant'!AE142*$AI142/12,0)</f>
        <v>0</v>
      </c>
      <c r="BJ142" s="41">
        <f>IF('Net Plant'!AC142&gt;0,'Gross Plant'!AF142*$AI142/12,0)</f>
        <v>0</v>
      </c>
      <c r="BK142" s="23">
        <f t="shared" si="267"/>
        <v>0</v>
      </c>
      <c r="BL142" s="41"/>
      <c r="BM142" s="31">
        <f>0</f>
        <v>0</v>
      </c>
      <c r="BN142" s="31">
        <f>0</f>
        <v>0</v>
      </c>
      <c r="BO142" s="31">
        <f>0</f>
        <v>0</v>
      </c>
      <c r="BP142" s="31">
        <f>0</f>
        <v>0</v>
      </c>
      <c r="BQ142" s="31">
        <f>0</f>
        <v>0</v>
      </c>
      <c r="BR142" s="31">
        <f>0</f>
        <v>0</v>
      </c>
      <c r="BS142" s="31">
        <f>'Gross Plant'!BQ142</f>
        <v>0</v>
      </c>
      <c r="BT142" s="41">
        <f>'Gross Plant'!BR142</f>
        <v>0</v>
      </c>
      <c r="BU142" s="41">
        <f>'Gross Plant'!BS142</f>
        <v>0</v>
      </c>
      <c r="BV142" s="41">
        <f>'Gross Plant'!BT142</f>
        <v>0</v>
      </c>
      <c r="BW142" s="41">
        <f>'Gross Plant'!BU142</f>
        <v>0</v>
      </c>
      <c r="BX142" s="41">
        <f>'Gross Plant'!BV142</f>
        <v>0</v>
      </c>
      <c r="BY142" s="41">
        <f>'Gross Plant'!BW142</f>
        <v>0</v>
      </c>
      <c r="BZ142" s="41">
        <f>'Gross Plant'!BX142</f>
        <v>0</v>
      </c>
      <c r="CA142" s="41">
        <f>'Gross Plant'!BY142</f>
        <v>0</v>
      </c>
      <c r="CB142" s="41">
        <f>'Gross Plant'!BZ142</f>
        <v>0</v>
      </c>
      <c r="CC142" s="41">
        <f>'Gross Plant'!CA142</f>
        <v>0</v>
      </c>
      <c r="CD142" s="41">
        <f>'Gross Plant'!CB142</f>
        <v>0</v>
      </c>
      <c r="CE142" s="41">
        <f>'Gross Plant'!CC142</f>
        <v>0</v>
      </c>
      <c r="CF142" s="41">
        <f>'Gross Plant'!CD142</f>
        <v>0</v>
      </c>
      <c r="CG142" s="41">
        <f>'Gross Plant'!CE142</f>
        <v>0</v>
      </c>
      <c r="CH142" s="41">
        <f>'Gross Plant'!CF142</f>
        <v>0</v>
      </c>
      <c r="CI142" s="41">
        <f>'Gross Plant'!CG142</f>
        <v>0</v>
      </c>
      <c r="CJ142" s="41">
        <f>'Gross Plant'!CH142</f>
        <v>0</v>
      </c>
      <c r="CK142" s="41">
        <f>'Gross Plant'!CI142</f>
        <v>0</v>
      </c>
      <c r="CL142" s="41">
        <f>'Gross Plant'!CJ142</f>
        <v>0</v>
      </c>
      <c r="CM142" s="41">
        <f>'Gross Plant'!CK142</f>
        <v>0</v>
      </c>
      <c r="CN142" s="41"/>
      <c r="CO142" s="31">
        <f>0</f>
        <v>0</v>
      </c>
      <c r="CP142" s="31">
        <f>0</f>
        <v>0</v>
      </c>
      <c r="CQ142" s="31">
        <f>0</f>
        <v>0</v>
      </c>
      <c r="CR142" s="31">
        <f>0</f>
        <v>0</v>
      </c>
      <c r="CS142" s="31">
        <f>0</f>
        <v>0</v>
      </c>
      <c r="CT142" s="31">
        <f>0</f>
        <v>0</v>
      </c>
      <c r="CU142" s="31">
        <v>0</v>
      </c>
      <c r="CV142" s="31">
        <v>0</v>
      </c>
      <c r="CW142" s="31">
        <v>0</v>
      </c>
      <c r="CX142" s="31">
        <v>0</v>
      </c>
      <c r="CY142" s="31">
        <v>0</v>
      </c>
      <c r="CZ142" s="3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0</v>
      </c>
      <c r="DM142" s="41">
        <v>0</v>
      </c>
      <c r="DN142" s="41">
        <v>0</v>
      </c>
      <c r="DO142" s="41">
        <v>0</v>
      </c>
      <c r="DP142" s="41"/>
      <c r="DQ142" s="31">
        <f>0</f>
        <v>0</v>
      </c>
      <c r="DR142" s="31">
        <f>0</f>
        <v>0</v>
      </c>
      <c r="DS142" s="31">
        <f>0</f>
        <v>0</v>
      </c>
      <c r="DT142" s="31">
        <f>0</f>
        <v>0</v>
      </c>
      <c r="DU142" s="31">
        <f>0</f>
        <v>0</v>
      </c>
      <c r="DV142" s="31">
        <f>0</f>
        <v>0</v>
      </c>
      <c r="DW142" s="58">
        <f>SUM('Gross Plant'!$AH142:$AM142)/SUM('Gross Plant'!$AH$190:$AM$190)*DW$190</f>
        <v>0</v>
      </c>
      <c r="DX142" s="58">
        <f>SUM('Gross Plant'!$AH142:$AM142)/SUM('Gross Plant'!$AH$190:$AM$190)*DX$190</f>
        <v>0</v>
      </c>
      <c r="DY142" s="58">
        <f>SUM('Gross Plant'!$AH142:$AM142)/SUM('Gross Plant'!$AH$190:$AM$190)*DY$190</f>
        <v>0</v>
      </c>
      <c r="DZ142" s="58">
        <f>-SUM('Gross Plant'!$AH142:$AM142)/SUM('Gross Plant'!$AH$190:$AM$190)*'Capital Spending'!D$12*Reserve!$DW$1</f>
        <v>0</v>
      </c>
      <c r="EA142" s="58">
        <f>-SUM('Gross Plant'!$AH142:$AM142)/SUM('Gross Plant'!$AH$190:$AM$190)*'Capital Spending'!E$12*Reserve!$DW$1</f>
        <v>0</v>
      </c>
      <c r="EB142" s="58">
        <f>-SUM('Gross Plant'!$AH142:$AM142)/SUM('Gross Plant'!$AH$190:$AM$190)*'Capital Spending'!F$12*Reserve!$DW$1</f>
        <v>0</v>
      </c>
      <c r="EC142" s="58">
        <f>-SUM('Gross Plant'!$AH142:$AM142)/SUM('Gross Plant'!$AH$190:$AM$190)*'Capital Spending'!G$12*Reserve!$DW$1</f>
        <v>0</v>
      </c>
      <c r="ED142" s="58">
        <f>-SUM('Gross Plant'!$AH142:$AM142)/SUM('Gross Plant'!$AH$190:$AM$190)*'Capital Spending'!H$12*Reserve!$DW$1</f>
        <v>0</v>
      </c>
      <c r="EE142" s="58">
        <f>-SUM('Gross Plant'!$AH142:$AM142)/SUM('Gross Plant'!$AH$190:$AM$190)*'Capital Spending'!I$12*Reserve!$DW$1</f>
        <v>0</v>
      </c>
      <c r="EF142" s="58">
        <f>-SUM('Gross Plant'!$AH142:$AM142)/SUM('Gross Plant'!$AH$190:$AM$190)*'Capital Spending'!J$12*Reserve!$DW$1</f>
        <v>0</v>
      </c>
      <c r="EG142" s="58">
        <f>-SUM('Gross Plant'!$AH142:$AM142)/SUM('Gross Plant'!$AH$190:$AM$190)*'Capital Spending'!K$12*Reserve!$DW$1</f>
        <v>0</v>
      </c>
      <c r="EH142" s="58">
        <f>-SUM('Gross Plant'!$AH142:$AM142)/SUM('Gross Plant'!$AH$190:$AM$190)*'Capital Spending'!L$12*Reserve!$DW$1</f>
        <v>0</v>
      </c>
      <c r="EI142" s="58">
        <f>-SUM('Gross Plant'!$AH142:$AM142)/SUM('Gross Plant'!$AH$190:$AM$190)*'Capital Spending'!M$12*Reserve!$DW$1</f>
        <v>0</v>
      </c>
      <c r="EJ142" s="58">
        <f>-SUM('Gross Plant'!$AH142:$AM142)/SUM('Gross Plant'!$AH$190:$AM$190)*'Capital Spending'!N$12*Reserve!$DW$1</f>
        <v>0</v>
      </c>
      <c r="EK142" s="58">
        <f>-SUM('Gross Plant'!$AH142:$AM142)/SUM('Gross Plant'!$AH$190:$AM$190)*'Capital Spending'!O$12*Reserve!$DW$1</f>
        <v>0</v>
      </c>
      <c r="EL142" s="58">
        <f>-SUM('Gross Plant'!$AH142:$AM142)/SUM('Gross Plant'!$AH$190:$AM$190)*'Capital Spending'!P$12*Reserve!$DW$1</f>
        <v>0</v>
      </c>
      <c r="EM142" s="58">
        <f>-SUM('Gross Plant'!$AH142:$AM142)/SUM('Gross Plant'!$AH$190:$AM$190)*'Capital Spending'!Q$12*Reserve!$DW$1</f>
        <v>0</v>
      </c>
      <c r="EN142" s="58">
        <f>-SUM('Gross Plant'!$AH142:$AM142)/SUM('Gross Plant'!$AH$190:$AM$190)*'Capital Spending'!R$12*Reserve!$DW$1</f>
        <v>0</v>
      </c>
      <c r="EO142" s="58">
        <f>-SUM('Gross Plant'!$AH142:$AM142)/SUM('Gross Plant'!$AH$190:$AM$190)*'Capital Spending'!S$12*Reserve!$DW$1</f>
        <v>0</v>
      </c>
      <c r="EP142" s="58">
        <f>-SUM('Gross Plant'!$AH142:$AM142)/SUM('Gross Plant'!$AH$190:$AM$190)*'Capital Spending'!T$12*Reserve!$DW$1</f>
        <v>0</v>
      </c>
      <c r="EQ142" s="58">
        <f>-SUM('Gross Plant'!$AH142:$AM142)/SUM('Gross Plant'!$AH$190:$AM$190)*'Capital Spending'!U$12*Reserve!$DW$1</f>
        <v>0</v>
      </c>
    </row>
    <row r="143" spans="1:147">
      <c r="A143" s="49">
        <v>37401</v>
      </c>
      <c r="B143" t="s">
        <v>100</v>
      </c>
      <c r="C143" s="51">
        <f t="shared" si="268"/>
        <v>0</v>
      </c>
      <c r="D143" s="51">
        <f t="shared" si="238"/>
        <v>0</v>
      </c>
      <c r="E143" s="69">
        <v>0</v>
      </c>
      <c r="F143" s="41">
        <f t="shared" si="269"/>
        <v>0</v>
      </c>
      <c r="G143" s="41">
        <f t="shared" si="270"/>
        <v>0</v>
      </c>
      <c r="H143" s="41">
        <f t="shared" si="271"/>
        <v>0</v>
      </c>
      <c r="I143" s="41">
        <f t="shared" si="272"/>
        <v>0</v>
      </c>
      <c r="J143" s="41">
        <f t="shared" si="273"/>
        <v>0</v>
      </c>
      <c r="K143" s="41">
        <f t="shared" si="274"/>
        <v>0</v>
      </c>
      <c r="L143" s="41">
        <f t="shared" si="275"/>
        <v>0</v>
      </c>
      <c r="M143" s="41">
        <f t="shared" si="276"/>
        <v>0</v>
      </c>
      <c r="N143" s="41">
        <f t="shared" si="277"/>
        <v>0</v>
      </c>
      <c r="O143" s="41">
        <f t="shared" si="278"/>
        <v>0</v>
      </c>
      <c r="P143" s="41">
        <f t="shared" si="279"/>
        <v>0</v>
      </c>
      <c r="Q143" s="41">
        <f t="shared" si="280"/>
        <v>0</v>
      </c>
      <c r="R143" s="41">
        <f t="shared" si="281"/>
        <v>0</v>
      </c>
      <c r="S143" s="41">
        <f t="shared" si="282"/>
        <v>0</v>
      </c>
      <c r="T143" s="41">
        <f t="shared" si="283"/>
        <v>0</v>
      </c>
      <c r="U143" s="41">
        <f t="shared" si="284"/>
        <v>0</v>
      </c>
      <c r="V143" s="41">
        <f t="shared" si="285"/>
        <v>0</v>
      </c>
      <c r="W143" s="41">
        <f t="shared" si="286"/>
        <v>0</v>
      </c>
      <c r="X143" s="41">
        <f t="shared" si="287"/>
        <v>0</v>
      </c>
      <c r="Y143" s="41">
        <f t="shared" si="288"/>
        <v>0</v>
      </c>
      <c r="Z143" s="41">
        <f t="shared" si="289"/>
        <v>0</v>
      </c>
      <c r="AA143" s="41">
        <f t="shared" si="290"/>
        <v>0</v>
      </c>
      <c r="AB143" s="41">
        <f t="shared" si="291"/>
        <v>0</v>
      </c>
      <c r="AC143" s="41">
        <f t="shared" si="292"/>
        <v>0</v>
      </c>
      <c r="AD143" s="41">
        <f t="shared" si="293"/>
        <v>0</v>
      </c>
      <c r="AE143" s="41">
        <f t="shared" si="294"/>
        <v>0</v>
      </c>
      <c r="AF143" s="41">
        <f t="shared" si="295"/>
        <v>0</v>
      </c>
      <c r="AG143" s="23">
        <f t="shared" si="266"/>
        <v>0</v>
      </c>
      <c r="AH143" s="80">
        <f>'[25]KY Depreciation Rates_03-2'!$G99</f>
        <v>0</v>
      </c>
      <c r="AI143" s="80">
        <f>'[25]KY Depreciation Rates_03-2'!$G99</f>
        <v>0</v>
      </c>
      <c r="AJ143" s="31">
        <f>0</f>
        <v>0</v>
      </c>
      <c r="AK143" s="31">
        <f>0</f>
        <v>0</v>
      </c>
      <c r="AL143" s="31">
        <f>0</f>
        <v>0</v>
      </c>
      <c r="AM143" s="31">
        <f>0</f>
        <v>0</v>
      </c>
      <c r="AN143" s="31">
        <f>0</f>
        <v>0</v>
      </c>
      <c r="AO143" s="31">
        <f>0</f>
        <v>0</v>
      </c>
      <c r="AP143" s="41">
        <f>IF('Net Plant'!I143&gt;0,'Gross Plant'!L143*$AH143/12,0)</f>
        <v>0</v>
      </c>
      <c r="AQ143" s="41">
        <f>IF('Net Plant'!J143&gt;0,'Gross Plant'!M143*$AH143/12,0)</f>
        <v>0</v>
      </c>
      <c r="AR143" s="41">
        <f>IF('Net Plant'!K143&gt;0,'Gross Plant'!N143*$AH143/12,0)</f>
        <v>0</v>
      </c>
      <c r="AS143" s="41">
        <f>IF('Net Plant'!L143&gt;0,'Gross Plant'!O143*$AH143/12,0)</f>
        <v>0</v>
      </c>
      <c r="AT143" s="41">
        <f>IF('Net Plant'!M143&gt;0,'Gross Plant'!P143*$AH143/12,0)</f>
        <v>0</v>
      </c>
      <c r="AU143" s="41">
        <f>IF('Net Plant'!N143&gt;0,'Gross Plant'!Q143*$AH143/12,0)</f>
        <v>0</v>
      </c>
      <c r="AV143" s="41">
        <f>IF('Net Plant'!O143&gt;0,'Gross Plant'!R143*$AH143/12,0)</f>
        <v>0</v>
      </c>
      <c r="AW143" s="41">
        <f>IF('Net Plant'!P143&gt;0,'Gross Plant'!S143*$AH143/12,0)</f>
        <v>0</v>
      </c>
      <c r="AX143" s="41">
        <f>IF('Net Plant'!Q143&gt;0,'Gross Plant'!T143*$AH143/12,0)</f>
        <v>0</v>
      </c>
      <c r="AY143" s="41">
        <f>IF('Net Plant'!R143&gt;0,'Gross Plant'!U143*$AI143/12,0)</f>
        <v>0</v>
      </c>
      <c r="AZ143" s="41">
        <f>IF('Net Plant'!S143&gt;0,'Gross Plant'!V143*$AI143/12,0)</f>
        <v>0</v>
      </c>
      <c r="BA143" s="41">
        <f>IF('Net Plant'!T143&gt;0,'Gross Plant'!W143*$AI143/12,0)</f>
        <v>0</v>
      </c>
      <c r="BB143" s="41">
        <f>IF('Net Plant'!U143&gt;0,'Gross Plant'!X143*$AI143/12,0)</f>
        <v>0</v>
      </c>
      <c r="BC143" s="41">
        <f>IF('Net Plant'!V143&gt;0,'Gross Plant'!Y143*$AI143/12,0)</f>
        <v>0</v>
      </c>
      <c r="BD143" s="41">
        <f>IF('Net Plant'!W143&gt;0,'Gross Plant'!Z143*$AI143/12,0)</f>
        <v>0</v>
      </c>
      <c r="BE143" s="41">
        <f>IF('Net Plant'!X143&gt;0,'Gross Plant'!AA143*$AI143/12,0)</f>
        <v>0</v>
      </c>
      <c r="BF143" s="41">
        <f>IF('Net Plant'!Y143&gt;0,'Gross Plant'!AB143*$AI143/12,0)</f>
        <v>0</v>
      </c>
      <c r="BG143" s="41">
        <f>IF('Net Plant'!Z143&gt;0,'Gross Plant'!AC143*$AI143/12,0)</f>
        <v>0</v>
      </c>
      <c r="BH143" s="41">
        <f>IF('Net Plant'!AA143&gt;0,'Gross Plant'!AD143*$AI143/12,0)</f>
        <v>0</v>
      </c>
      <c r="BI143" s="41">
        <f>IF('Net Plant'!AB143&gt;0,'Gross Plant'!AE143*$AI143/12,0)</f>
        <v>0</v>
      </c>
      <c r="BJ143" s="41">
        <f>IF('Net Plant'!AC143&gt;0,'Gross Plant'!AF143*$AI143/12,0)</f>
        <v>0</v>
      </c>
      <c r="BK143" s="23">
        <f t="shared" si="267"/>
        <v>0</v>
      </c>
      <c r="BL143" s="41"/>
      <c r="BM143" s="31">
        <f>0</f>
        <v>0</v>
      </c>
      <c r="BN143" s="31">
        <f>0</f>
        <v>0</v>
      </c>
      <c r="BO143" s="31">
        <f>0</f>
        <v>0</v>
      </c>
      <c r="BP143" s="31">
        <f>0</f>
        <v>0</v>
      </c>
      <c r="BQ143" s="31">
        <f>0</f>
        <v>0</v>
      </c>
      <c r="BR143" s="31">
        <f>0</f>
        <v>0</v>
      </c>
      <c r="BS143" s="31">
        <f>'Gross Plant'!BQ143</f>
        <v>0</v>
      </c>
      <c r="BT143" s="41">
        <f>'Gross Plant'!BR143</f>
        <v>0</v>
      </c>
      <c r="BU143" s="41">
        <f>'Gross Plant'!BS143</f>
        <v>0</v>
      </c>
      <c r="BV143" s="41">
        <f>'Gross Plant'!BT143</f>
        <v>0</v>
      </c>
      <c r="BW143" s="41">
        <f>'Gross Plant'!BU143</f>
        <v>0</v>
      </c>
      <c r="BX143" s="41">
        <f>'Gross Plant'!BV143</f>
        <v>0</v>
      </c>
      <c r="BY143" s="41">
        <f>'Gross Plant'!BW143</f>
        <v>0</v>
      </c>
      <c r="BZ143" s="41">
        <f>'Gross Plant'!BX143</f>
        <v>0</v>
      </c>
      <c r="CA143" s="41">
        <f>'Gross Plant'!BY143</f>
        <v>0</v>
      </c>
      <c r="CB143" s="41">
        <f>'Gross Plant'!BZ143</f>
        <v>0</v>
      </c>
      <c r="CC143" s="41">
        <f>'Gross Plant'!CA143</f>
        <v>0</v>
      </c>
      <c r="CD143" s="41">
        <f>'Gross Plant'!CB143</f>
        <v>0</v>
      </c>
      <c r="CE143" s="41">
        <f>'Gross Plant'!CC143</f>
        <v>0</v>
      </c>
      <c r="CF143" s="41">
        <f>'Gross Plant'!CD143</f>
        <v>0</v>
      </c>
      <c r="CG143" s="41">
        <f>'Gross Plant'!CE143</f>
        <v>0</v>
      </c>
      <c r="CH143" s="41">
        <f>'Gross Plant'!CF143</f>
        <v>0</v>
      </c>
      <c r="CI143" s="41">
        <f>'Gross Plant'!CG143</f>
        <v>0</v>
      </c>
      <c r="CJ143" s="41">
        <f>'Gross Plant'!CH143</f>
        <v>0</v>
      </c>
      <c r="CK143" s="41">
        <f>'Gross Plant'!CI143</f>
        <v>0</v>
      </c>
      <c r="CL143" s="41">
        <f>'Gross Plant'!CJ143</f>
        <v>0</v>
      </c>
      <c r="CM143" s="41">
        <f>'Gross Plant'!CK143</f>
        <v>0</v>
      </c>
      <c r="CN143" s="41"/>
      <c r="CO143" s="31">
        <f>0</f>
        <v>0</v>
      </c>
      <c r="CP143" s="31">
        <f>0</f>
        <v>0</v>
      </c>
      <c r="CQ143" s="31">
        <f>0</f>
        <v>0</v>
      </c>
      <c r="CR143" s="31">
        <f>0</f>
        <v>0</v>
      </c>
      <c r="CS143" s="31">
        <f>0</f>
        <v>0</v>
      </c>
      <c r="CT143" s="31">
        <f>0</f>
        <v>0</v>
      </c>
      <c r="CU143" s="31">
        <v>0</v>
      </c>
      <c r="CV143" s="31">
        <v>0</v>
      </c>
      <c r="CW143" s="31">
        <v>0</v>
      </c>
      <c r="CX143" s="31">
        <v>0</v>
      </c>
      <c r="CY143" s="31">
        <v>0</v>
      </c>
      <c r="CZ143" s="3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/>
      <c r="DQ143" s="31">
        <f>0</f>
        <v>0</v>
      </c>
      <c r="DR143" s="31">
        <f>0</f>
        <v>0</v>
      </c>
      <c r="DS143" s="31">
        <f>0</f>
        <v>0</v>
      </c>
      <c r="DT143" s="31">
        <f>0</f>
        <v>0</v>
      </c>
      <c r="DU143" s="31">
        <f>0</f>
        <v>0</v>
      </c>
      <c r="DV143" s="31">
        <f>0</f>
        <v>0</v>
      </c>
      <c r="DW143" s="58">
        <f>SUM('Gross Plant'!$AH143:$AM143)/SUM('Gross Plant'!$AH$190:$AM$190)*DW$190</f>
        <v>0</v>
      </c>
      <c r="DX143" s="58">
        <f>SUM('Gross Plant'!$AH143:$AM143)/SUM('Gross Plant'!$AH$190:$AM$190)*DX$190</f>
        <v>0</v>
      </c>
      <c r="DY143" s="58">
        <f>SUM('Gross Plant'!$AH143:$AM143)/SUM('Gross Plant'!$AH$190:$AM$190)*DY$190</f>
        <v>0</v>
      </c>
      <c r="DZ143" s="58">
        <f>-SUM('Gross Plant'!$AH143:$AM143)/SUM('Gross Plant'!$AH$190:$AM$190)*'Capital Spending'!D$12*Reserve!$DW$1</f>
        <v>0</v>
      </c>
      <c r="EA143" s="58">
        <f>-SUM('Gross Plant'!$AH143:$AM143)/SUM('Gross Plant'!$AH$190:$AM$190)*'Capital Spending'!E$12*Reserve!$DW$1</f>
        <v>0</v>
      </c>
      <c r="EB143" s="58">
        <f>-SUM('Gross Plant'!$AH143:$AM143)/SUM('Gross Plant'!$AH$190:$AM$190)*'Capital Spending'!F$12*Reserve!$DW$1</f>
        <v>0</v>
      </c>
      <c r="EC143" s="58">
        <f>-SUM('Gross Plant'!$AH143:$AM143)/SUM('Gross Plant'!$AH$190:$AM$190)*'Capital Spending'!G$12*Reserve!$DW$1</f>
        <v>0</v>
      </c>
      <c r="ED143" s="58">
        <f>-SUM('Gross Plant'!$AH143:$AM143)/SUM('Gross Plant'!$AH$190:$AM$190)*'Capital Spending'!H$12*Reserve!$DW$1</f>
        <v>0</v>
      </c>
      <c r="EE143" s="58">
        <f>-SUM('Gross Plant'!$AH143:$AM143)/SUM('Gross Plant'!$AH$190:$AM$190)*'Capital Spending'!I$12*Reserve!$DW$1</f>
        <v>0</v>
      </c>
      <c r="EF143" s="58">
        <f>-SUM('Gross Plant'!$AH143:$AM143)/SUM('Gross Plant'!$AH$190:$AM$190)*'Capital Spending'!J$12*Reserve!$DW$1</f>
        <v>0</v>
      </c>
      <c r="EG143" s="58">
        <f>-SUM('Gross Plant'!$AH143:$AM143)/SUM('Gross Plant'!$AH$190:$AM$190)*'Capital Spending'!K$12*Reserve!$DW$1</f>
        <v>0</v>
      </c>
      <c r="EH143" s="58">
        <f>-SUM('Gross Plant'!$AH143:$AM143)/SUM('Gross Plant'!$AH$190:$AM$190)*'Capital Spending'!L$12*Reserve!$DW$1</f>
        <v>0</v>
      </c>
      <c r="EI143" s="58">
        <f>-SUM('Gross Plant'!$AH143:$AM143)/SUM('Gross Plant'!$AH$190:$AM$190)*'Capital Spending'!M$12*Reserve!$DW$1</f>
        <v>0</v>
      </c>
      <c r="EJ143" s="58">
        <f>-SUM('Gross Plant'!$AH143:$AM143)/SUM('Gross Plant'!$AH$190:$AM$190)*'Capital Spending'!N$12*Reserve!$DW$1</f>
        <v>0</v>
      </c>
      <c r="EK143" s="58">
        <f>-SUM('Gross Plant'!$AH143:$AM143)/SUM('Gross Plant'!$AH$190:$AM$190)*'Capital Spending'!O$12*Reserve!$DW$1</f>
        <v>0</v>
      </c>
      <c r="EL143" s="58">
        <f>-SUM('Gross Plant'!$AH143:$AM143)/SUM('Gross Plant'!$AH$190:$AM$190)*'Capital Spending'!P$12*Reserve!$DW$1</f>
        <v>0</v>
      </c>
      <c r="EM143" s="58">
        <f>-SUM('Gross Plant'!$AH143:$AM143)/SUM('Gross Plant'!$AH$190:$AM$190)*'Capital Spending'!Q$12*Reserve!$DW$1</f>
        <v>0</v>
      </c>
      <c r="EN143" s="58">
        <f>-SUM('Gross Plant'!$AH143:$AM143)/SUM('Gross Plant'!$AH$190:$AM$190)*'Capital Spending'!R$12*Reserve!$DW$1</f>
        <v>0</v>
      </c>
      <c r="EO143" s="58">
        <f>-SUM('Gross Plant'!$AH143:$AM143)/SUM('Gross Plant'!$AH$190:$AM$190)*'Capital Spending'!S$12*Reserve!$DW$1</f>
        <v>0</v>
      </c>
      <c r="EP143" s="58">
        <f>-SUM('Gross Plant'!$AH143:$AM143)/SUM('Gross Plant'!$AH$190:$AM$190)*'Capital Spending'!T$12*Reserve!$DW$1</f>
        <v>0</v>
      </c>
      <c r="EQ143" s="58">
        <f>-SUM('Gross Plant'!$AH143:$AM143)/SUM('Gross Plant'!$AH$190:$AM$190)*'Capital Spending'!U$12*Reserve!$DW$1</f>
        <v>0</v>
      </c>
    </row>
    <row r="144" spans="1:147">
      <c r="A144" s="49">
        <v>37402</v>
      </c>
      <c r="B144" t="s">
        <v>50</v>
      </c>
      <c r="C144" s="51">
        <f t="shared" si="268"/>
        <v>140150.25409150112</v>
      </c>
      <c r="D144" s="51">
        <f t="shared" si="238"/>
        <v>192102.93774563668</v>
      </c>
      <c r="E144" s="69">
        <f>'[20]Reserve End Balances'!N65</f>
        <v>123000.13</v>
      </c>
      <c r="F144" s="41">
        <f t="shared" si="269"/>
        <v>125658.64</v>
      </c>
      <c r="G144" s="41">
        <f t="shared" si="270"/>
        <v>128317.15</v>
      </c>
      <c r="H144" s="41">
        <f t="shared" si="271"/>
        <v>131158.07</v>
      </c>
      <c r="I144" s="41">
        <f t="shared" si="272"/>
        <v>134008.43</v>
      </c>
      <c r="J144" s="41">
        <f t="shared" si="273"/>
        <v>136858.78999999998</v>
      </c>
      <c r="K144" s="41">
        <f t="shared" si="274"/>
        <v>139709.30999999997</v>
      </c>
      <c r="L144" s="41">
        <f t="shared" si="275"/>
        <v>142678.29685620961</v>
      </c>
      <c r="M144" s="41">
        <f t="shared" si="276"/>
        <v>145733.19232566559</v>
      </c>
      <c r="N144" s="41">
        <f t="shared" si="277"/>
        <v>148853.76435079318</v>
      </c>
      <c r="O144" s="41">
        <f t="shared" si="278"/>
        <v>152041.9640008432</v>
      </c>
      <c r="P144" s="41">
        <f t="shared" si="279"/>
        <v>155307.48738178436</v>
      </c>
      <c r="Q144" s="41">
        <f t="shared" si="280"/>
        <v>158628.07827421895</v>
      </c>
      <c r="R144" s="41">
        <f t="shared" si="281"/>
        <v>162005.32345549352</v>
      </c>
      <c r="S144" s="41">
        <f t="shared" si="282"/>
        <v>165431.85241073978</v>
      </c>
      <c r="T144" s="41">
        <f t="shared" si="283"/>
        <v>168928.44222434628</v>
      </c>
      <c r="U144" s="41">
        <f t="shared" si="284"/>
        <v>172502.02466134613</v>
      </c>
      <c r="V144" s="41">
        <f t="shared" si="285"/>
        <v>176168.34925112638</v>
      </c>
      <c r="W144" s="41">
        <f t="shared" si="286"/>
        <v>179916.51830503225</v>
      </c>
      <c r="X144" s="41">
        <f t="shared" si="287"/>
        <v>183764.02221478106</v>
      </c>
      <c r="Y144" s="41">
        <f t="shared" si="288"/>
        <v>187700.98456847097</v>
      </c>
      <c r="Z144" s="41">
        <f t="shared" si="289"/>
        <v>191705.17380837444</v>
      </c>
      <c r="AA144" s="41">
        <f t="shared" si="290"/>
        <v>195754.20300573576</v>
      </c>
      <c r="AB144" s="41">
        <f t="shared" si="291"/>
        <v>199857.52392153189</v>
      </c>
      <c r="AC144" s="41">
        <f t="shared" si="292"/>
        <v>203993.69783981849</v>
      </c>
      <c r="AD144" s="41">
        <f t="shared" si="293"/>
        <v>208158.72295564984</v>
      </c>
      <c r="AE144" s="41">
        <f t="shared" si="294"/>
        <v>212340.81500424002</v>
      </c>
      <c r="AF144" s="41">
        <f t="shared" si="295"/>
        <v>216547.71293282337</v>
      </c>
      <c r="AG144" s="23">
        <f t="shared" si="266"/>
        <v>192103</v>
      </c>
      <c r="AH144" s="80">
        <f>'[25]KY Depreciation Rates_03-2'!$G100</f>
        <v>1.46E-2</v>
      </c>
      <c r="AI144" s="80">
        <f>'[25]KY Depreciation Rates_03-2'!$G100</f>
        <v>1.46E-2</v>
      </c>
      <c r="AJ144" s="31">
        <f>'[20]Additions (Asset and Reserve)'!AA65</f>
        <v>2658.51</v>
      </c>
      <c r="AK144" s="31">
        <f>'[20]Additions (Asset and Reserve)'!AB65</f>
        <v>2658.51</v>
      </c>
      <c r="AL144" s="31">
        <f>'[20]Additions (Asset and Reserve)'!AC65</f>
        <v>2840.92</v>
      </c>
      <c r="AM144" s="31">
        <f>'[20]Additions (Asset and Reserve)'!AD65</f>
        <v>2850.36</v>
      </c>
      <c r="AN144" s="31">
        <f>'[20]Additions (Asset and Reserve)'!AE65</f>
        <v>2850.36</v>
      </c>
      <c r="AO144" s="31">
        <f>'[20]Additions (Asset and Reserve)'!AF65</f>
        <v>2850.52</v>
      </c>
      <c r="AP144" s="41">
        <f>IF('Net Plant'!I144&gt;0,'Gross Plant'!L144*$AH144/12,0)</f>
        <v>2968.9868562096312</v>
      </c>
      <c r="AQ144" s="41">
        <f>IF('Net Plant'!J144&gt;0,'Gross Plant'!M144*$AH144/12,0)</f>
        <v>3054.8954694559875</v>
      </c>
      <c r="AR144" s="41">
        <f>IF('Net Plant'!K144&gt;0,'Gross Plant'!N144*$AH144/12,0)</f>
        <v>3120.5720251275866</v>
      </c>
      <c r="AS144" s="41">
        <f>IF('Net Plant'!L144&gt;0,'Gross Plant'!O144*$AH144/12,0)</f>
        <v>3188.199650050024</v>
      </c>
      <c r="AT144" s="41">
        <f>IF('Net Plant'!M144&gt;0,'Gross Plant'!P144*$AH144/12,0)</f>
        <v>3265.5233809411657</v>
      </c>
      <c r="AU144" s="41">
        <f>IF('Net Plant'!N144&gt;0,'Gross Plant'!Q144*$AH144/12,0)</f>
        <v>3320.5908924345804</v>
      </c>
      <c r="AV144" s="41">
        <f>IF('Net Plant'!O144&gt;0,'Gross Plant'!R144*$AH144/12,0)</f>
        <v>3377.2451812745658</v>
      </c>
      <c r="AW144" s="41">
        <f>IF('Net Plant'!P144&gt;0,'Gross Plant'!S144*$AH144/12,0)</f>
        <v>3426.5289552462618</v>
      </c>
      <c r="AX144" s="41">
        <f>IF('Net Plant'!Q144&gt;0,'Gross Plant'!T144*$AH144/12,0)</f>
        <v>3496.5898136064902</v>
      </c>
      <c r="AY144" s="41">
        <f>IF('Net Plant'!R144&gt;0,'Gross Plant'!U144*$AI144/12,0)</f>
        <v>3573.5824369998463</v>
      </c>
      <c r="AZ144" s="41">
        <f>IF('Net Plant'!S144&gt;0,'Gross Plant'!V144*$AI144/12,0)</f>
        <v>3666.3245897802431</v>
      </c>
      <c r="BA144" s="41">
        <f>IF('Net Plant'!T144&gt;0,'Gross Plant'!W144*$AI144/12,0)</f>
        <v>3748.1690539058818</v>
      </c>
      <c r="BB144" s="41">
        <f>IF('Net Plant'!U144&gt;0,'Gross Plant'!X144*$AI144/12,0)</f>
        <v>3847.5039097488102</v>
      </c>
      <c r="BC144" s="41">
        <f>IF('Net Plant'!V144&gt;0,'Gross Plant'!Y144*$AI144/12,0)</f>
        <v>3936.9623536899148</v>
      </c>
      <c r="BD144" s="41">
        <f>IF('Net Plant'!W144&gt;0,'Gross Plant'!Z144*$AI144/12,0)</f>
        <v>4004.1892399034678</v>
      </c>
      <c r="BE144" s="41">
        <f>IF('Net Plant'!X144&gt;0,'Gross Plant'!AA144*$AI144/12,0)</f>
        <v>4049.0291973613316</v>
      </c>
      <c r="BF144" s="41">
        <f>IF('Net Plant'!Y144&gt;0,'Gross Plant'!AB144*$AI144/12,0)</f>
        <v>4103.3209157961337</v>
      </c>
      <c r="BG144" s="41">
        <f>IF('Net Plant'!Z144&gt;0,'Gross Plant'!AC144*$AI144/12,0)</f>
        <v>4136.173918286614</v>
      </c>
      <c r="BH144" s="41">
        <f>IF('Net Plant'!AA144&gt;0,'Gross Plant'!AD144*$AI144/12,0)</f>
        <v>4165.0251158313558</v>
      </c>
      <c r="BI144" s="41">
        <f>IF('Net Plant'!AB144&gt;0,'Gross Plant'!AE144*$AI144/12,0)</f>
        <v>4182.0920485901961</v>
      </c>
      <c r="BJ144" s="41">
        <f>IF('Net Plant'!AC144&gt;0,'Gross Plant'!AF144*$AI144/12,0)</f>
        <v>4206.897928583342</v>
      </c>
      <c r="BK144" s="23">
        <f t="shared" si="267"/>
        <v>47619.270708477139</v>
      </c>
      <c r="BL144" s="41"/>
      <c r="BM144" s="31">
        <f>'[20]Retires (Asset and Reserve)'!X65</f>
        <v>0</v>
      </c>
      <c r="BN144" s="31">
        <f>'[20]Retires (Asset and Reserve)'!Y65</f>
        <v>0</v>
      </c>
      <c r="BO144" s="31">
        <f>'[20]Retires (Asset and Reserve)'!Z65</f>
        <v>0</v>
      </c>
      <c r="BP144" s="31">
        <f>'[20]Retires (Asset and Reserve)'!AA65</f>
        <v>0</v>
      </c>
      <c r="BQ144" s="31">
        <f>'[20]Retires (Asset and Reserve)'!AB65</f>
        <v>0</v>
      </c>
      <c r="BR144" s="31">
        <f>'[20]Retires (Asset and Reserve)'!AC65</f>
        <v>0</v>
      </c>
      <c r="BS144" s="31">
        <f>'Gross Plant'!BQ144</f>
        <v>0</v>
      </c>
      <c r="BT144" s="41">
        <f>'Gross Plant'!BR144</f>
        <v>0</v>
      </c>
      <c r="BU144" s="41">
        <f>'Gross Plant'!BS144</f>
        <v>0</v>
      </c>
      <c r="BV144" s="41">
        <f>'Gross Plant'!BT144</f>
        <v>0</v>
      </c>
      <c r="BW144" s="41">
        <f>'Gross Plant'!BU144</f>
        <v>0</v>
      </c>
      <c r="BX144" s="41">
        <f>'Gross Plant'!BV144</f>
        <v>0</v>
      </c>
      <c r="BY144" s="41">
        <f>'Gross Plant'!BW144</f>
        <v>0</v>
      </c>
      <c r="BZ144" s="41">
        <f>'Gross Plant'!BX144</f>
        <v>0</v>
      </c>
      <c r="CA144" s="41">
        <f>'Gross Plant'!BY144</f>
        <v>0</v>
      </c>
      <c r="CB144" s="41">
        <f>'Gross Plant'!BZ144</f>
        <v>0</v>
      </c>
      <c r="CC144" s="41">
        <f>'Gross Plant'!CA144</f>
        <v>0</v>
      </c>
      <c r="CD144" s="41">
        <f>'Gross Plant'!CB144</f>
        <v>0</v>
      </c>
      <c r="CE144" s="41">
        <f>'Gross Plant'!CC144</f>
        <v>0</v>
      </c>
      <c r="CF144" s="41">
        <f>'Gross Plant'!CD144</f>
        <v>0</v>
      </c>
      <c r="CG144" s="41">
        <f>'Gross Plant'!CE144</f>
        <v>0</v>
      </c>
      <c r="CH144" s="41">
        <f>'Gross Plant'!CF144</f>
        <v>0</v>
      </c>
      <c r="CI144" s="41">
        <f>'Gross Plant'!CG144</f>
        <v>0</v>
      </c>
      <c r="CJ144" s="41">
        <f>'Gross Plant'!CH144</f>
        <v>0</v>
      </c>
      <c r="CK144" s="41">
        <f>'Gross Plant'!CI144</f>
        <v>0</v>
      </c>
      <c r="CL144" s="41">
        <f>'Gross Plant'!CJ144</f>
        <v>0</v>
      </c>
      <c r="CM144" s="41">
        <f>'Gross Plant'!CK144</f>
        <v>0</v>
      </c>
      <c r="CN144" s="41"/>
      <c r="CO144" s="31">
        <f>'[20]Transfers (Asset and Reserve)'!Z65</f>
        <v>0</v>
      </c>
      <c r="CP144" s="31">
        <f>'[20]Transfers (Asset and Reserve)'!AA65</f>
        <v>0</v>
      </c>
      <c r="CQ144" s="31">
        <f>'[20]Transfers (Asset and Reserve)'!AB65</f>
        <v>0</v>
      </c>
      <c r="CR144" s="31">
        <f>'[20]Transfers (Asset and Reserve)'!AC65</f>
        <v>0</v>
      </c>
      <c r="CS144" s="31">
        <f>'[20]Transfers (Asset and Reserve)'!AD65</f>
        <v>0</v>
      </c>
      <c r="CT144" s="31">
        <f>'[20]Transfers (Asset and Reserve)'!AE65</f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/>
      <c r="DQ144" s="31">
        <f>[20]COR!O65</f>
        <v>0</v>
      </c>
      <c r="DR144" s="31">
        <f>[20]COR!P65</f>
        <v>0</v>
      </c>
      <c r="DS144" s="31">
        <f>[20]COR!Q65</f>
        <v>0</v>
      </c>
      <c r="DT144" s="31">
        <f>[20]COR!R65</f>
        <v>0</v>
      </c>
      <c r="DU144" s="31">
        <f>[20]COR!S65</f>
        <v>0</v>
      </c>
      <c r="DV144" s="31">
        <f>[20]COR!T65</f>
        <v>0</v>
      </c>
      <c r="DW144" s="58">
        <f>SUM('Gross Plant'!$AH144:$AM144)/SUM('Gross Plant'!$AH$190:$AM$190)*DW$190</f>
        <v>0</v>
      </c>
      <c r="DX144" s="58">
        <f>SUM('Gross Plant'!$AH144:$AM144)/SUM('Gross Plant'!$AH$190:$AM$190)*DX$190</f>
        <v>0</v>
      </c>
      <c r="DY144" s="58">
        <f>SUM('Gross Plant'!$AH144:$AM144)/SUM('Gross Plant'!$AH$190:$AM$190)*DY$190</f>
        <v>0</v>
      </c>
      <c r="DZ144" s="58">
        <f>-SUM('Gross Plant'!$AH144:$AM144)/SUM('Gross Plant'!$AH$190:$AM$190)*'Capital Spending'!D$12*Reserve!$DW$1</f>
        <v>0</v>
      </c>
      <c r="EA144" s="58">
        <f>-SUM('Gross Plant'!$AH144:$AM144)/SUM('Gross Plant'!$AH$190:$AM$190)*'Capital Spending'!E$12*Reserve!$DW$1</f>
        <v>0</v>
      </c>
      <c r="EB144" s="58">
        <f>-SUM('Gross Plant'!$AH144:$AM144)/SUM('Gross Plant'!$AH$190:$AM$190)*'Capital Spending'!F$12*Reserve!$DW$1</f>
        <v>0</v>
      </c>
      <c r="EC144" s="58">
        <f>-SUM('Gross Plant'!$AH144:$AM144)/SUM('Gross Plant'!$AH$190:$AM$190)*'Capital Spending'!G$12*Reserve!$DW$1</f>
        <v>0</v>
      </c>
      <c r="ED144" s="58">
        <f>-SUM('Gross Plant'!$AH144:$AM144)/SUM('Gross Plant'!$AH$190:$AM$190)*'Capital Spending'!H$12*Reserve!$DW$1</f>
        <v>0</v>
      </c>
      <c r="EE144" s="58">
        <f>-SUM('Gross Plant'!$AH144:$AM144)/SUM('Gross Plant'!$AH$190:$AM$190)*'Capital Spending'!I$12*Reserve!$DW$1</f>
        <v>0</v>
      </c>
      <c r="EF144" s="58">
        <f>-SUM('Gross Plant'!$AH144:$AM144)/SUM('Gross Plant'!$AH$190:$AM$190)*'Capital Spending'!J$12*Reserve!$DW$1</f>
        <v>0</v>
      </c>
      <c r="EG144" s="58">
        <f>-SUM('Gross Plant'!$AH144:$AM144)/SUM('Gross Plant'!$AH$190:$AM$190)*'Capital Spending'!K$12*Reserve!$DW$1</f>
        <v>0</v>
      </c>
      <c r="EH144" s="58">
        <f>-SUM('Gross Plant'!$AH144:$AM144)/SUM('Gross Plant'!$AH$190:$AM$190)*'Capital Spending'!L$12*Reserve!$DW$1</f>
        <v>0</v>
      </c>
      <c r="EI144" s="58">
        <f>-SUM('Gross Plant'!$AH144:$AM144)/SUM('Gross Plant'!$AH$190:$AM$190)*'Capital Spending'!M$12*Reserve!$DW$1</f>
        <v>0</v>
      </c>
      <c r="EJ144" s="58">
        <f>-SUM('Gross Plant'!$AH144:$AM144)/SUM('Gross Plant'!$AH$190:$AM$190)*'Capital Spending'!N$12*Reserve!$DW$1</f>
        <v>0</v>
      </c>
      <c r="EK144" s="58">
        <f>-SUM('Gross Plant'!$AH144:$AM144)/SUM('Gross Plant'!$AH$190:$AM$190)*'Capital Spending'!O$12*Reserve!$DW$1</f>
        <v>0</v>
      </c>
      <c r="EL144" s="58">
        <f>-SUM('Gross Plant'!$AH144:$AM144)/SUM('Gross Plant'!$AH$190:$AM$190)*'Capital Spending'!P$12*Reserve!$DW$1</f>
        <v>0</v>
      </c>
      <c r="EM144" s="58">
        <f>-SUM('Gross Plant'!$AH144:$AM144)/SUM('Gross Plant'!$AH$190:$AM$190)*'Capital Spending'!Q$12*Reserve!$DW$1</f>
        <v>0</v>
      </c>
      <c r="EN144" s="58">
        <f>-SUM('Gross Plant'!$AH144:$AM144)/SUM('Gross Plant'!$AH$190:$AM$190)*'Capital Spending'!R$12*Reserve!$DW$1</f>
        <v>0</v>
      </c>
      <c r="EO144" s="58">
        <f>-SUM('Gross Plant'!$AH144:$AM144)/SUM('Gross Plant'!$AH$190:$AM$190)*'Capital Spending'!S$12*Reserve!$DW$1</f>
        <v>0</v>
      </c>
      <c r="EP144" s="58">
        <f>-SUM('Gross Plant'!$AH144:$AM144)/SUM('Gross Plant'!$AH$190:$AM$190)*'Capital Spending'!T$12*Reserve!$DW$1</f>
        <v>0</v>
      </c>
      <c r="EQ144" s="58">
        <f>-SUM('Gross Plant'!$AH144:$AM144)/SUM('Gross Plant'!$AH$190:$AM$190)*'Capital Spending'!U$12*Reserve!$DW$1</f>
        <v>0</v>
      </c>
    </row>
    <row r="145" spans="1:147">
      <c r="A145" s="49">
        <v>37403</v>
      </c>
      <c r="B145" t="s">
        <v>101</v>
      </c>
      <c r="C145" s="51">
        <f t="shared" si="268"/>
        <v>0</v>
      </c>
      <c r="D145" s="51">
        <f t="shared" si="238"/>
        <v>0</v>
      </c>
      <c r="E145" s="69">
        <v>0</v>
      </c>
      <c r="F145" s="41">
        <f t="shared" si="269"/>
        <v>0</v>
      </c>
      <c r="G145" s="41">
        <f t="shared" si="270"/>
        <v>0</v>
      </c>
      <c r="H145" s="41">
        <f t="shared" si="271"/>
        <v>0</v>
      </c>
      <c r="I145" s="41">
        <f t="shared" si="272"/>
        <v>0</v>
      </c>
      <c r="J145" s="41">
        <f t="shared" si="273"/>
        <v>0</v>
      </c>
      <c r="K145" s="41">
        <f t="shared" si="274"/>
        <v>0</v>
      </c>
      <c r="L145" s="41">
        <f t="shared" si="275"/>
        <v>0</v>
      </c>
      <c r="M145" s="41">
        <f t="shared" si="276"/>
        <v>0</v>
      </c>
      <c r="N145" s="41">
        <f t="shared" si="277"/>
        <v>0</v>
      </c>
      <c r="O145" s="41">
        <f t="shared" si="278"/>
        <v>0</v>
      </c>
      <c r="P145" s="41">
        <f t="shared" si="279"/>
        <v>0</v>
      </c>
      <c r="Q145" s="41">
        <f t="shared" si="280"/>
        <v>0</v>
      </c>
      <c r="R145" s="41">
        <f t="shared" si="281"/>
        <v>0</v>
      </c>
      <c r="S145" s="41">
        <f t="shared" si="282"/>
        <v>0</v>
      </c>
      <c r="T145" s="41">
        <f t="shared" si="283"/>
        <v>0</v>
      </c>
      <c r="U145" s="41">
        <f t="shared" si="284"/>
        <v>0</v>
      </c>
      <c r="V145" s="41">
        <f t="shared" si="285"/>
        <v>0</v>
      </c>
      <c r="W145" s="41">
        <f t="shared" si="286"/>
        <v>0</v>
      </c>
      <c r="X145" s="41">
        <f t="shared" si="287"/>
        <v>0</v>
      </c>
      <c r="Y145" s="41">
        <f t="shared" si="288"/>
        <v>0</v>
      </c>
      <c r="Z145" s="41">
        <f t="shared" si="289"/>
        <v>0</v>
      </c>
      <c r="AA145" s="41">
        <f t="shared" si="290"/>
        <v>0</v>
      </c>
      <c r="AB145" s="41">
        <f t="shared" si="291"/>
        <v>0</v>
      </c>
      <c r="AC145" s="41">
        <f t="shared" si="292"/>
        <v>0</v>
      </c>
      <c r="AD145" s="41">
        <f t="shared" si="293"/>
        <v>0</v>
      </c>
      <c r="AE145" s="41">
        <f t="shared" si="294"/>
        <v>0</v>
      </c>
      <c r="AF145" s="41">
        <f t="shared" si="295"/>
        <v>0</v>
      </c>
      <c r="AG145" s="23">
        <f t="shared" si="266"/>
        <v>0</v>
      </c>
      <c r="AH145" s="80">
        <f>'[25]KY Depreciation Rates_03-2'!$G101</f>
        <v>0</v>
      </c>
      <c r="AI145" s="80">
        <f>'[25]KY Depreciation Rates_03-2'!$G101</f>
        <v>0</v>
      </c>
      <c r="AJ145" s="31">
        <f>0</f>
        <v>0</v>
      </c>
      <c r="AK145" s="31">
        <f>0</f>
        <v>0</v>
      </c>
      <c r="AL145" s="31">
        <f>0</f>
        <v>0</v>
      </c>
      <c r="AM145" s="31">
        <f>0</f>
        <v>0</v>
      </c>
      <c r="AN145" s="31">
        <f>0</f>
        <v>0</v>
      </c>
      <c r="AO145" s="31">
        <f>0</f>
        <v>0</v>
      </c>
      <c r="AP145" s="41">
        <f>IF('Net Plant'!I145&gt;0,'Gross Plant'!L145*$AH145/12,0)</f>
        <v>0</v>
      </c>
      <c r="AQ145" s="41">
        <f>IF('Net Plant'!J145&gt;0,'Gross Plant'!M145*$AH145/12,0)</f>
        <v>0</v>
      </c>
      <c r="AR145" s="41">
        <f>IF('Net Plant'!K145&gt;0,'Gross Plant'!N145*$AH145/12,0)</f>
        <v>0</v>
      </c>
      <c r="AS145" s="41">
        <f>IF('Net Plant'!L145&gt;0,'Gross Plant'!O145*$AH145/12,0)</f>
        <v>0</v>
      </c>
      <c r="AT145" s="41">
        <f>IF('Net Plant'!M145&gt;0,'Gross Plant'!P145*$AH145/12,0)</f>
        <v>0</v>
      </c>
      <c r="AU145" s="41">
        <f>IF('Net Plant'!N145&gt;0,'Gross Plant'!Q145*$AH145/12,0)</f>
        <v>0</v>
      </c>
      <c r="AV145" s="41">
        <f>IF('Net Plant'!O145&gt;0,'Gross Plant'!R145*$AH145/12,0)</f>
        <v>0</v>
      </c>
      <c r="AW145" s="41">
        <f>IF('Net Plant'!P145&gt;0,'Gross Plant'!S145*$AH145/12,0)</f>
        <v>0</v>
      </c>
      <c r="AX145" s="41">
        <f>IF('Net Plant'!Q145&gt;0,'Gross Plant'!T145*$AH145/12,0)</f>
        <v>0</v>
      </c>
      <c r="AY145" s="41">
        <f>IF('Net Plant'!R145&gt;0,'Gross Plant'!U145*$AI145/12,0)</f>
        <v>0</v>
      </c>
      <c r="AZ145" s="41">
        <f>IF('Net Plant'!S145&gt;0,'Gross Plant'!V145*$AI145/12,0)</f>
        <v>0</v>
      </c>
      <c r="BA145" s="41">
        <f>IF('Net Plant'!T145&gt;0,'Gross Plant'!W145*$AI145/12,0)</f>
        <v>0</v>
      </c>
      <c r="BB145" s="41">
        <f>IF('Net Plant'!U145&gt;0,'Gross Plant'!X145*$AI145/12,0)</f>
        <v>0</v>
      </c>
      <c r="BC145" s="41">
        <f>IF('Net Plant'!V145&gt;0,'Gross Plant'!Y145*$AI145/12,0)</f>
        <v>0</v>
      </c>
      <c r="BD145" s="41">
        <f>IF('Net Plant'!W145&gt;0,'Gross Plant'!Z145*$AI145/12,0)</f>
        <v>0</v>
      </c>
      <c r="BE145" s="41">
        <f>IF('Net Plant'!X145&gt;0,'Gross Plant'!AA145*$AI145/12,0)</f>
        <v>0</v>
      </c>
      <c r="BF145" s="41">
        <f>IF('Net Plant'!Y145&gt;0,'Gross Plant'!AB145*$AI145/12,0)</f>
        <v>0</v>
      </c>
      <c r="BG145" s="41">
        <f>IF('Net Plant'!Z145&gt;0,'Gross Plant'!AC145*$AI145/12,0)</f>
        <v>0</v>
      </c>
      <c r="BH145" s="41">
        <f>IF('Net Plant'!AA145&gt;0,'Gross Plant'!AD145*$AI145/12,0)</f>
        <v>0</v>
      </c>
      <c r="BI145" s="41">
        <f>IF('Net Plant'!AB145&gt;0,'Gross Plant'!AE145*$AI145/12,0)</f>
        <v>0</v>
      </c>
      <c r="BJ145" s="41">
        <f>IF('Net Plant'!AC145&gt;0,'Gross Plant'!AF145*$AI145/12,0)</f>
        <v>0</v>
      </c>
      <c r="BK145" s="23">
        <f t="shared" si="267"/>
        <v>0</v>
      </c>
      <c r="BL145" s="41"/>
      <c r="BM145" s="31">
        <f>0</f>
        <v>0</v>
      </c>
      <c r="BN145" s="31">
        <f>0</f>
        <v>0</v>
      </c>
      <c r="BO145" s="31">
        <f>0</f>
        <v>0</v>
      </c>
      <c r="BP145" s="31">
        <f>0</f>
        <v>0</v>
      </c>
      <c r="BQ145" s="31">
        <f>0</f>
        <v>0</v>
      </c>
      <c r="BR145" s="31">
        <f>0</f>
        <v>0</v>
      </c>
      <c r="BS145" s="31">
        <f>'Gross Plant'!BQ145</f>
        <v>0</v>
      </c>
      <c r="BT145" s="41">
        <f>'Gross Plant'!BR145</f>
        <v>0</v>
      </c>
      <c r="BU145" s="41">
        <f>'Gross Plant'!BS145</f>
        <v>0</v>
      </c>
      <c r="BV145" s="41">
        <f>'Gross Plant'!BT145</f>
        <v>0</v>
      </c>
      <c r="BW145" s="41">
        <f>'Gross Plant'!BU145</f>
        <v>0</v>
      </c>
      <c r="BX145" s="41">
        <f>'Gross Plant'!BV145</f>
        <v>0</v>
      </c>
      <c r="BY145" s="41">
        <f>'Gross Plant'!BW145</f>
        <v>0</v>
      </c>
      <c r="BZ145" s="41">
        <f>'Gross Plant'!BX145</f>
        <v>0</v>
      </c>
      <c r="CA145" s="41">
        <f>'Gross Plant'!BY145</f>
        <v>0</v>
      </c>
      <c r="CB145" s="41">
        <f>'Gross Plant'!BZ145</f>
        <v>0</v>
      </c>
      <c r="CC145" s="41">
        <f>'Gross Plant'!CA145</f>
        <v>0</v>
      </c>
      <c r="CD145" s="41">
        <f>'Gross Plant'!CB145</f>
        <v>0</v>
      </c>
      <c r="CE145" s="41">
        <f>'Gross Plant'!CC145</f>
        <v>0</v>
      </c>
      <c r="CF145" s="41">
        <f>'Gross Plant'!CD145</f>
        <v>0</v>
      </c>
      <c r="CG145" s="41">
        <f>'Gross Plant'!CE145</f>
        <v>0</v>
      </c>
      <c r="CH145" s="41">
        <f>'Gross Plant'!CF145</f>
        <v>0</v>
      </c>
      <c r="CI145" s="41">
        <f>'Gross Plant'!CG145</f>
        <v>0</v>
      </c>
      <c r="CJ145" s="41">
        <f>'Gross Plant'!CH145</f>
        <v>0</v>
      </c>
      <c r="CK145" s="41">
        <f>'Gross Plant'!CI145</f>
        <v>0</v>
      </c>
      <c r="CL145" s="41">
        <f>'Gross Plant'!CJ145</f>
        <v>0</v>
      </c>
      <c r="CM145" s="41">
        <f>'Gross Plant'!CK145</f>
        <v>0</v>
      </c>
      <c r="CN145" s="41"/>
      <c r="CO145" s="31">
        <f>0</f>
        <v>0</v>
      </c>
      <c r="CP145" s="31">
        <f>0</f>
        <v>0</v>
      </c>
      <c r="CQ145" s="31">
        <f>0</f>
        <v>0</v>
      </c>
      <c r="CR145" s="31">
        <f>0</f>
        <v>0</v>
      </c>
      <c r="CS145" s="31">
        <f>0</f>
        <v>0</v>
      </c>
      <c r="CT145" s="31">
        <f>0</f>
        <v>0</v>
      </c>
      <c r="CU145" s="31">
        <v>0</v>
      </c>
      <c r="CV145" s="31">
        <v>0</v>
      </c>
      <c r="CW145" s="31">
        <v>0</v>
      </c>
      <c r="CX145" s="31">
        <v>0</v>
      </c>
      <c r="CY145" s="31">
        <v>0</v>
      </c>
      <c r="CZ145" s="3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/>
      <c r="DQ145" s="31">
        <f>0</f>
        <v>0</v>
      </c>
      <c r="DR145" s="31">
        <f>0</f>
        <v>0</v>
      </c>
      <c r="DS145" s="31">
        <f>0</f>
        <v>0</v>
      </c>
      <c r="DT145" s="31">
        <f>0</f>
        <v>0</v>
      </c>
      <c r="DU145" s="31">
        <f>0</f>
        <v>0</v>
      </c>
      <c r="DV145" s="31">
        <f>0</f>
        <v>0</v>
      </c>
      <c r="DW145" s="58">
        <f>SUM('Gross Plant'!$AH145:$AM145)/SUM('Gross Plant'!$AH$190:$AM$190)*DW$190</f>
        <v>0</v>
      </c>
      <c r="DX145" s="58">
        <f>SUM('Gross Plant'!$AH145:$AM145)/SUM('Gross Plant'!$AH$190:$AM$190)*DX$190</f>
        <v>0</v>
      </c>
      <c r="DY145" s="58">
        <f>SUM('Gross Plant'!$AH145:$AM145)/SUM('Gross Plant'!$AH$190:$AM$190)*DY$190</f>
        <v>0</v>
      </c>
      <c r="DZ145" s="58">
        <f>-SUM('Gross Plant'!$AH145:$AM145)/SUM('Gross Plant'!$AH$190:$AM$190)*'Capital Spending'!D$12*Reserve!$DW$1</f>
        <v>0</v>
      </c>
      <c r="EA145" s="58">
        <f>-SUM('Gross Plant'!$AH145:$AM145)/SUM('Gross Plant'!$AH$190:$AM$190)*'Capital Spending'!E$12*Reserve!$DW$1</f>
        <v>0</v>
      </c>
      <c r="EB145" s="58">
        <f>-SUM('Gross Plant'!$AH145:$AM145)/SUM('Gross Plant'!$AH$190:$AM$190)*'Capital Spending'!F$12*Reserve!$DW$1</f>
        <v>0</v>
      </c>
      <c r="EC145" s="58">
        <f>-SUM('Gross Plant'!$AH145:$AM145)/SUM('Gross Plant'!$AH$190:$AM$190)*'Capital Spending'!G$12*Reserve!$DW$1</f>
        <v>0</v>
      </c>
      <c r="ED145" s="58">
        <f>-SUM('Gross Plant'!$AH145:$AM145)/SUM('Gross Plant'!$AH$190:$AM$190)*'Capital Spending'!H$12*Reserve!$DW$1</f>
        <v>0</v>
      </c>
      <c r="EE145" s="58">
        <f>-SUM('Gross Plant'!$AH145:$AM145)/SUM('Gross Plant'!$AH$190:$AM$190)*'Capital Spending'!I$12*Reserve!$DW$1</f>
        <v>0</v>
      </c>
      <c r="EF145" s="58">
        <f>-SUM('Gross Plant'!$AH145:$AM145)/SUM('Gross Plant'!$AH$190:$AM$190)*'Capital Spending'!J$12*Reserve!$DW$1</f>
        <v>0</v>
      </c>
      <c r="EG145" s="58">
        <f>-SUM('Gross Plant'!$AH145:$AM145)/SUM('Gross Plant'!$AH$190:$AM$190)*'Capital Spending'!K$12*Reserve!$DW$1</f>
        <v>0</v>
      </c>
      <c r="EH145" s="58">
        <f>-SUM('Gross Plant'!$AH145:$AM145)/SUM('Gross Plant'!$AH$190:$AM$190)*'Capital Spending'!L$12*Reserve!$DW$1</f>
        <v>0</v>
      </c>
      <c r="EI145" s="58">
        <f>-SUM('Gross Plant'!$AH145:$AM145)/SUM('Gross Plant'!$AH$190:$AM$190)*'Capital Spending'!M$12*Reserve!$DW$1</f>
        <v>0</v>
      </c>
      <c r="EJ145" s="58">
        <f>-SUM('Gross Plant'!$AH145:$AM145)/SUM('Gross Plant'!$AH$190:$AM$190)*'Capital Spending'!N$12*Reserve!$DW$1</f>
        <v>0</v>
      </c>
      <c r="EK145" s="58">
        <f>-SUM('Gross Plant'!$AH145:$AM145)/SUM('Gross Plant'!$AH$190:$AM$190)*'Capital Spending'!O$12*Reserve!$DW$1</f>
        <v>0</v>
      </c>
      <c r="EL145" s="58">
        <f>-SUM('Gross Plant'!$AH145:$AM145)/SUM('Gross Plant'!$AH$190:$AM$190)*'Capital Spending'!P$12*Reserve!$DW$1</f>
        <v>0</v>
      </c>
      <c r="EM145" s="58">
        <f>-SUM('Gross Plant'!$AH145:$AM145)/SUM('Gross Plant'!$AH$190:$AM$190)*'Capital Spending'!Q$12*Reserve!$DW$1</f>
        <v>0</v>
      </c>
      <c r="EN145" s="58">
        <f>-SUM('Gross Plant'!$AH145:$AM145)/SUM('Gross Plant'!$AH$190:$AM$190)*'Capital Spending'!R$12*Reserve!$DW$1</f>
        <v>0</v>
      </c>
      <c r="EO145" s="58">
        <f>-SUM('Gross Plant'!$AH145:$AM145)/SUM('Gross Plant'!$AH$190:$AM$190)*'Capital Spending'!S$12*Reserve!$DW$1</f>
        <v>0</v>
      </c>
      <c r="EP145" s="58">
        <f>-SUM('Gross Plant'!$AH145:$AM145)/SUM('Gross Plant'!$AH$190:$AM$190)*'Capital Spending'!T$12*Reserve!$DW$1</f>
        <v>0</v>
      </c>
      <c r="EQ145" s="58">
        <f>-SUM('Gross Plant'!$AH145:$AM145)/SUM('Gross Plant'!$AH$190:$AM$190)*'Capital Spending'!U$12*Reserve!$DW$1</f>
        <v>0</v>
      </c>
    </row>
    <row r="146" spans="1:147">
      <c r="A146" s="49">
        <v>37500</v>
      </c>
      <c r="B146" t="s">
        <v>51</v>
      </c>
      <c r="C146" s="51">
        <f t="shared" si="268"/>
        <v>98567.576139769197</v>
      </c>
      <c r="D146" s="51">
        <f t="shared" si="238"/>
        <v>107223.89415499989</v>
      </c>
      <c r="E146" s="69">
        <f>'[20]Reserve End Balances'!N66</f>
        <v>95105.04</v>
      </c>
      <c r="F146" s="41">
        <f t="shared" si="269"/>
        <v>95682.12999999999</v>
      </c>
      <c r="G146" s="41">
        <f t="shared" si="270"/>
        <v>96259.219999999987</v>
      </c>
      <c r="H146" s="41">
        <f t="shared" si="271"/>
        <v>96836.309999999983</v>
      </c>
      <c r="I146" s="41">
        <f t="shared" si="272"/>
        <v>97413.39999999998</v>
      </c>
      <c r="J146" s="41">
        <f t="shared" si="273"/>
        <v>97990.489999999976</v>
      </c>
      <c r="K146" s="41">
        <f t="shared" si="274"/>
        <v>98567.579999999973</v>
      </c>
      <c r="L146" s="41">
        <f t="shared" si="275"/>
        <v>99144.667610333301</v>
      </c>
      <c r="M146" s="41">
        <f t="shared" si="276"/>
        <v>99721.75522066663</v>
      </c>
      <c r="N146" s="41">
        <f t="shared" si="277"/>
        <v>100298.84283099996</v>
      </c>
      <c r="O146" s="41">
        <f t="shared" si="278"/>
        <v>100875.93044133329</v>
      </c>
      <c r="P146" s="41">
        <f t="shared" si="279"/>
        <v>101453.01805166662</v>
      </c>
      <c r="Q146" s="41">
        <f t="shared" si="280"/>
        <v>102030.10566199994</v>
      </c>
      <c r="R146" s="41">
        <f t="shared" si="281"/>
        <v>102607.19327233327</v>
      </c>
      <c r="S146" s="41">
        <f t="shared" si="282"/>
        <v>103184.2808826666</v>
      </c>
      <c r="T146" s="41">
        <f t="shared" si="283"/>
        <v>103761.36849299993</v>
      </c>
      <c r="U146" s="41">
        <f t="shared" si="284"/>
        <v>104338.45610333326</v>
      </c>
      <c r="V146" s="41">
        <f t="shared" si="285"/>
        <v>104915.54371366659</v>
      </c>
      <c r="W146" s="41">
        <f t="shared" si="286"/>
        <v>105492.63132399991</v>
      </c>
      <c r="X146" s="41">
        <f t="shared" si="287"/>
        <v>106069.71893433324</v>
      </c>
      <c r="Y146" s="41">
        <f t="shared" si="288"/>
        <v>106646.80654466657</v>
      </c>
      <c r="Z146" s="41">
        <f t="shared" si="289"/>
        <v>107223.8941549999</v>
      </c>
      <c r="AA146" s="41">
        <f t="shared" si="290"/>
        <v>107800.98176533323</v>
      </c>
      <c r="AB146" s="41">
        <f t="shared" si="291"/>
        <v>108378.06937566656</v>
      </c>
      <c r="AC146" s="41">
        <f t="shared" si="292"/>
        <v>108955.15698599989</v>
      </c>
      <c r="AD146" s="41">
        <f t="shared" si="293"/>
        <v>109532.24459633321</v>
      </c>
      <c r="AE146" s="41">
        <f t="shared" si="294"/>
        <v>110109.33220666654</v>
      </c>
      <c r="AF146" s="41">
        <f t="shared" si="295"/>
        <v>110686.41981699987</v>
      </c>
      <c r="AG146" s="23">
        <f t="shared" si="266"/>
        <v>107224</v>
      </c>
      <c r="AH146" s="80">
        <f>'[25]KY Depreciation Rates_03-2'!$G102</f>
        <v>2.06E-2</v>
      </c>
      <c r="AI146" s="80">
        <f>'[25]KY Depreciation Rates_03-2'!$G102</f>
        <v>2.06E-2</v>
      </c>
      <c r="AJ146" s="31">
        <f>'[20]Additions (Asset and Reserve)'!AA66</f>
        <v>577.09</v>
      </c>
      <c r="AK146" s="31">
        <f>'[20]Additions (Asset and Reserve)'!AB66</f>
        <v>577.09</v>
      </c>
      <c r="AL146" s="31">
        <f>'[20]Additions (Asset and Reserve)'!AC66</f>
        <v>577.09</v>
      </c>
      <c r="AM146" s="31">
        <f>'[20]Additions (Asset and Reserve)'!AD66</f>
        <v>577.09</v>
      </c>
      <c r="AN146" s="31">
        <f>'[20]Additions (Asset and Reserve)'!AE66</f>
        <v>577.09</v>
      </c>
      <c r="AO146" s="31">
        <f>'[20]Additions (Asset and Reserve)'!AF66</f>
        <v>577.09</v>
      </c>
      <c r="AP146" s="41">
        <f>IF('Net Plant'!I146&gt;0,'Gross Plant'!L146*$AH146/12,0)</f>
        <v>577.08761033333337</v>
      </c>
      <c r="AQ146" s="41">
        <f>IF('Net Plant'!J146&gt;0,'Gross Plant'!M146*$AH146/12,0)</f>
        <v>577.08761033333337</v>
      </c>
      <c r="AR146" s="41">
        <f>IF('Net Plant'!K146&gt;0,'Gross Plant'!N146*$AH146/12,0)</f>
        <v>577.08761033333337</v>
      </c>
      <c r="AS146" s="41">
        <f>IF('Net Plant'!L146&gt;0,'Gross Plant'!O146*$AH146/12,0)</f>
        <v>577.08761033333337</v>
      </c>
      <c r="AT146" s="41">
        <f>IF('Net Plant'!M146&gt;0,'Gross Plant'!P146*$AH146/12,0)</f>
        <v>577.08761033333337</v>
      </c>
      <c r="AU146" s="41">
        <f>IF('Net Plant'!N146&gt;0,'Gross Plant'!Q146*$AH146/12,0)</f>
        <v>577.08761033333337</v>
      </c>
      <c r="AV146" s="41">
        <f>IF('Net Plant'!O146&gt;0,'Gross Plant'!R146*$AH146/12,0)</f>
        <v>577.08761033333337</v>
      </c>
      <c r="AW146" s="41">
        <f>IF('Net Plant'!P146&gt;0,'Gross Plant'!S146*$AH146/12,0)</f>
        <v>577.08761033333337</v>
      </c>
      <c r="AX146" s="41">
        <f>IF('Net Plant'!Q146&gt;0,'Gross Plant'!T146*$AH146/12,0)</f>
        <v>577.08761033333337</v>
      </c>
      <c r="AY146" s="41">
        <f>IF('Net Plant'!R146&gt;0,'Gross Plant'!U146*$AI146/12,0)</f>
        <v>577.08761033333337</v>
      </c>
      <c r="AZ146" s="41">
        <f>IF('Net Plant'!S146&gt;0,'Gross Plant'!V146*$AI146/12,0)</f>
        <v>577.08761033333337</v>
      </c>
      <c r="BA146" s="41">
        <f>IF('Net Plant'!T146&gt;0,'Gross Plant'!W146*$AI146/12,0)</f>
        <v>577.08761033333337</v>
      </c>
      <c r="BB146" s="41">
        <f>IF('Net Plant'!U146&gt;0,'Gross Plant'!X146*$AI146/12,0)</f>
        <v>577.08761033333337</v>
      </c>
      <c r="BC146" s="41">
        <f>IF('Net Plant'!V146&gt;0,'Gross Plant'!Y146*$AI146/12,0)</f>
        <v>577.08761033333337</v>
      </c>
      <c r="BD146" s="41">
        <f>IF('Net Plant'!W146&gt;0,'Gross Plant'!Z146*$AI146/12,0)</f>
        <v>577.08761033333337</v>
      </c>
      <c r="BE146" s="41">
        <f>IF('Net Plant'!X146&gt;0,'Gross Plant'!AA146*$AI146/12,0)</f>
        <v>577.08761033333337</v>
      </c>
      <c r="BF146" s="41">
        <f>IF('Net Plant'!Y146&gt;0,'Gross Plant'!AB146*$AI146/12,0)</f>
        <v>577.08761033333337</v>
      </c>
      <c r="BG146" s="41">
        <f>IF('Net Plant'!Z146&gt;0,'Gross Plant'!AC146*$AI146/12,0)</f>
        <v>577.08761033333337</v>
      </c>
      <c r="BH146" s="41">
        <f>IF('Net Plant'!AA146&gt;0,'Gross Plant'!AD146*$AI146/12,0)</f>
        <v>577.08761033333337</v>
      </c>
      <c r="BI146" s="41">
        <f>IF('Net Plant'!AB146&gt;0,'Gross Plant'!AE146*$AI146/12,0)</f>
        <v>577.08761033333337</v>
      </c>
      <c r="BJ146" s="41">
        <f>IF('Net Plant'!AC146&gt;0,'Gross Plant'!AF146*$AI146/12,0)</f>
        <v>577.08761033333337</v>
      </c>
      <c r="BK146" s="23">
        <f t="shared" si="267"/>
        <v>6925.0513239999991</v>
      </c>
      <c r="BL146" s="41"/>
      <c r="BM146" s="31">
        <f>'[20]Retires (Asset and Reserve)'!X66</f>
        <v>0</v>
      </c>
      <c r="BN146" s="31">
        <f>'[20]Retires (Asset and Reserve)'!Y66</f>
        <v>0</v>
      </c>
      <c r="BO146" s="31">
        <f>'[20]Retires (Asset and Reserve)'!Z66</f>
        <v>0</v>
      </c>
      <c r="BP146" s="31">
        <f>'[20]Retires (Asset and Reserve)'!AA66</f>
        <v>0</v>
      </c>
      <c r="BQ146" s="31">
        <f>'[20]Retires (Asset and Reserve)'!AB66</f>
        <v>0</v>
      </c>
      <c r="BR146" s="31">
        <f>'[20]Retires (Asset and Reserve)'!AC66</f>
        <v>0</v>
      </c>
      <c r="BS146" s="31">
        <f>'Gross Plant'!BQ146</f>
        <v>0</v>
      </c>
      <c r="BT146" s="41">
        <f>'Gross Plant'!BR146</f>
        <v>0</v>
      </c>
      <c r="BU146" s="41">
        <f>'Gross Plant'!BS146</f>
        <v>0</v>
      </c>
      <c r="BV146" s="41">
        <f>'Gross Plant'!BT146</f>
        <v>0</v>
      </c>
      <c r="BW146" s="41">
        <f>'Gross Plant'!BU146</f>
        <v>0</v>
      </c>
      <c r="BX146" s="41">
        <f>'Gross Plant'!BV146</f>
        <v>0</v>
      </c>
      <c r="BY146" s="41">
        <f>'Gross Plant'!BW146</f>
        <v>0</v>
      </c>
      <c r="BZ146" s="41">
        <f>'Gross Plant'!BX146</f>
        <v>0</v>
      </c>
      <c r="CA146" s="41">
        <f>'Gross Plant'!BY146</f>
        <v>0</v>
      </c>
      <c r="CB146" s="41">
        <f>'Gross Plant'!BZ146</f>
        <v>0</v>
      </c>
      <c r="CC146" s="41">
        <f>'Gross Plant'!CA146</f>
        <v>0</v>
      </c>
      <c r="CD146" s="41">
        <f>'Gross Plant'!CB146</f>
        <v>0</v>
      </c>
      <c r="CE146" s="41">
        <f>'Gross Plant'!CC146</f>
        <v>0</v>
      </c>
      <c r="CF146" s="41">
        <f>'Gross Plant'!CD146</f>
        <v>0</v>
      </c>
      <c r="CG146" s="41">
        <f>'Gross Plant'!CE146</f>
        <v>0</v>
      </c>
      <c r="CH146" s="41">
        <f>'Gross Plant'!CF146</f>
        <v>0</v>
      </c>
      <c r="CI146" s="41">
        <f>'Gross Plant'!CG146</f>
        <v>0</v>
      </c>
      <c r="CJ146" s="41">
        <f>'Gross Plant'!CH146</f>
        <v>0</v>
      </c>
      <c r="CK146" s="41">
        <f>'Gross Plant'!CI146</f>
        <v>0</v>
      </c>
      <c r="CL146" s="41">
        <f>'Gross Plant'!CJ146</f>
        <v>0</v>
      </c>
      <c r="CM146" s="41">
        <f>'Gross Plant'!CK146</f>
        <v>0</v>
      </c>
      <c r="CN146" s="41"/>
      <c r="CO146" s="31">
        <f>'[20]Transfers (Asset and Reserve)'!Z66</f>
        <v>0</v>
      </c>
      <c r="CP146" s="31">
        <f>'[20]Transfers (Asset and Reserve)'!AA66</f>
        <v>0</v>
      </c>
      <c r="CQ146" s="31">
        <f>'[20]Transfers (Asset and Reserve)'!AB66</f>
        <v>0</v>
      </c>
      <c r="CR146" s="31">
        <f>'[20]Transfers (Asset and Reserve)'!AC66</f>
        <v>0</v>
      </c>
      <c r="CS146" s="31">
        <f>'[20]Transfers (Asset and Reserve)'!AD66</f>
        <v>0</v>
      </c>
      <c r="CT146" s="31">
        <f>'[20]Transfers (Asset and Reserve)'!AE66</f>
        <v>0</v>
      </c>
      <c r="CU146" s="31">
        <v>0</v>
      </c>
      <c r="CV146" s="31">
        <v>0</v>
      </c>
      <c r="CW146" s="31">
        <v>0</v>
      </c>
      <c r="CX146" s="31">
        <v>0</v>
      </c>
      <c r="CY146" s="31">
        <v>0</v>
      </c>
      <c r="CZ146" s="3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/>
      <c r="DQ146" s="31">
        <f>[20]COR!O66</f>
        <v>0</v>
      </c>
      <c r="DR146" s="31">
        <f>[20]COR!P66</f>
        <v>0</v>
      </c>
      <c r="DS146" s="31">
        <f>[20]COR!Q66</f>
        <v>0</v>
      </c>
      <c r="DT146" s="31">
        <f>[20]COR!R66</f>
        <v>0</v>
      </c>
      <c r="DU146" s="31">
        <f>[20]COR!S66</f>
        <v>0</v>
      </c>
      <c r="DV146" s="31">
        <f>[20]COR!T66</f>
        <v>0</v>
      </c>
      <c r="DW146" s="58">
        <f>SUM('Gross Plant'!$AH146:$AM146)/SUM('Gross Plant'!$AH$190:$AM$190)*DW$190</f>
        <v>0</v>
      </c>
      <c r="DX146" s="58">
        <f>SUM('Gross Plant'!$AH146:$AM146)/SUM('Gross Plant'!$AH$190:$AM$190)*DX$190</f>
        <v>0</v>
      </c>
      <c r="DY146" s="58">
        <f>SUM('Gross Plant'!$AH146:$AM146)/SUM('Gross Plant'!$AH$190:$AM$190)*DY$190</f>
        <v>0</v>
      </c>
      <c r="DZ146" s="58">
        <f>-SUM('Gross Plant'!$AH146:$AM146)/SUM('Gross Plant'!$AH$190:$AM$190)*'Capital Spending'!D$12*Reserve!$DW$1</f>
        <v>0</v>
      </c>
      <c r="EA146" s="58">
        <f>-SUM('Gross Plant'!$AH146:$AM146)/SUM('Gross Plant'!$AH$190:$AM$190)*'Capital Spending'!E$12*Reserve!$DW$1</f>
        <v>0</v>
      </c>
      <c r="EB146" s="58">
        <f>-SUM('Gross Plant'!$AH146:$AM146)/SUM('Gross Plant'!$AH$190:$AM$190)*'Capital Spending'!F$12*Reserve!$DW$1</f>
        <v>0</v>
      </c>
      <c r="EC146" s="58">
        <f>-SUM('Gross Plant'!$AH146:$AM146)/SUM('Gross Plant'!$AH$190:$AM$190)*'Capital Spending'!G$12*Reserve!$DW$1</f>
        <v>0</v>
      </c>
      <c r="ED146" s="58">
        <f>-SUM('Gross Plant'!$AH146:$AM146)/SUM('Gross Plant'!$AH$190:$AM$190)*'Capital Spending'!H$12*Reserve!$DW$1</f>
        <v>0</v>
      </c>
      <c r="EE146" s="58">
        <f>-SUM('Gross Plant'!$AH146:$AM146)/SUM('Gross Plant'!$AH$190:$AM$190)*'Capital Spending'!I$12*Reserve!$DW$1</f>
        <v>0</v>
      </c>
      <c r="EF146" s="58">
        <f>-SUM('Gross Plant'!$AH146:$AM146)/SUM('Gross Plant'!$AH$190:$AM$190)*'Capital Spending'!J$12*Reserve!$DW$1</f>
        <v>0</v>
      </c>
      <c r="EG146" s="58">
        <f>-SUM('Gross Plant'!$AH146:$AM146)/SUM('Gross Plant'!$AH$190:$AM$190)*'Capital Spending'!K$12*Reserve!$DW$1</f>
        <v>0</v>
      </c>
      <c r="EH146" s="58">
        <f>-SUM('Gross Plant'!$AH146:$AM146)/SUM('Gross Plant'!$AH$190:$AM$190)*'Capital Spending'!L$12*Reserve!$DW$1</f>
        <v>0</v>
      </c>
      <c r="EI146" s="58">
        <f>-SUM('Gross Plant'!$AH146:$AM146)/SUM('Gross Plant'!$AH$190:$AM$190)*'Capital Spending'!M$12*Reserve!$DW$1</f>
        <v>0</v>
      </c>
      <c r="EJ146" s="58">
        <f>-SUM('Gross Plant'!$AH146:$AM146)/SUM('Gross Plant'!$AH$190:$AM$190)*'Capital Spending'!N$12*Reserve!$DW$1</f>
        <v>0</v>
      </c>
      <c r="EK146" s="58">
        <f>-SUM('Gross Plant'!$AH146:$AM146)/SUM('Gross Plant'!$AH$190:$AM$190)*'Capital Spending'!O$12*Reserve!$DW$1</f>
        <v>0</v>
      </c>
      <c r="EL146" s="58">
        <f>-SUM('Gross Plant'!$AH146:$AM146)/SUM('Gross Plant'!$AH$190:$AM$190)*'Capital Spending'!P$12*Reserve!$DW$1</f>
        <v>0</v>
      </c>
      <c r="EM146" s="58">
        <f>-SUM('Gross Plant'!$AH146:$AM146)/SUM('Gross Plant'!$AH$190:$AM$190)*'Capital Spending'!Q$12*Reserve!$DW$1</f>
        <v>0</v>
      </c>
      <c r="EN146" s="58">
        <f>-SUM('Gross Plant'!$AH146:$AM146)/SUM('Gross Plant'!$AH$190:$AM$190)*'Capital Spending'!R$12*Reserve!$DW$1</f>
        <v>0</v>
      </c>
      <c r="EO146" s="58">
        <f>-SUM('Gross Plant'!$AH146:$AM146)/SUM('Gross Plant'!$AH$190:$AM$190)*'Capital Spending'!S$12*Reserve!$DW$1</f>
        <v>0</v>
      </c>
      <c r="EP146" s="58">
        <f>-SUM('Gross Plant'!$AH146:$AM146)/SUM('Gross Plant'!$AH$190:$AM$190)*'Capital Spending'!T$12*Reserve!$DW$1</f>
        <v>0</v>
      </c>
      <c r="EQ146" s="58">
        <f>-SUM('Gross Plant'!$AH146:$AM146)/SUM('Gross Plant'!$AH$190:$AM$190)*'Capital Spending'!U$12*Reserve!$DW$1</f>
        <v>0</v>
      </c>
    </row>
    <row r="147" spans="1:147">
      <c r="A147" s="49">
        <v>37501</v>
      </c>
      <c r="B147" t="s">
        <v>102</v>
      </c>
      <c r="C147" s="51">
        <f t="shared" si="268"/>
        <v>66957.147198961567</v>
      </c>
      <c r="D147" s="51">
        <f t="shared" si="238"/>
        <v>69527.4568475001</v>
      </c>
      <c r="E147" s="69">
        <f>'[20]Reserve End Balances'!N67</f>
        <v>65929.039999999994</v>
      </c>
      <c r="F147" s="41">
        <f t="shared" si="269"/>
        <v>66100.39</v>
      </c>
      <c r="G147" s="41">
        <f t="shared" si="270"/>
        <v>66271.740000000005</v>
      </c>
      <c r="H147" s="41">
        <f t="shared" si="271"/>
        <v>66443.090000000011</v>
      </c>
      <c r="I147" s="41">
        <f t="shared" si="272"/>
        <v>66614.440000000017</v>
      </c>
      <c r="J147" s="41">
        <f t="shared" si="273"/>
        <v>66785.790000000023</v>
      </c>
      <c r="K147" s="41">
        <f t="shared" si="274"/>
        <v>66957.140000000029</v>
      </c>
      <c r="L147" s="41">
        <f t="shared" si="275"/>
        <v>67128.494456500033</v>
      </c>
      <c r="M147" s="41">
        <f t="shared" si="276"/>
        <v>67299.848913000038</v>
      </c>
      <c r="N147" s="41">
        <f t="shared" si="277"/>
        <v>67471.203369500043</v>
      </c>
      <c r="O147" s="41">
        <f t="shared" si="278"/>
        <v>67642.557826000047</v>
      </c>
      <c r="P147" s="41">
        <f t="shared" si="279"/>
        <v>67813.912282500052</v>
      </c>
      <c r="Q147" s="41">
        <f t="shared" si="280"/>
        <v>67985.266739000057</v>
      </c>
      <c r="R147" s="41">
        <f t="shared" si="281"/>
        <v>68156.621195500062</v>
      </c>
      <c r="S147" s="41">
        <f t="shared" si="282"/>
        <v>68327.975652000066</v>
      </c>
      <c r="T147" s="41">
        <f t="shared" si="283"/>
        <v>68499.330108500071</v>
      </c>
      <c r="U147" s="41">
        <f t="shared" si="284"/>
        <v>68670.684565000076</v>
      </c>
      <c r="V147" s="41">
        <f t="shared" si="285"/>
        <v>68842.039021500081</v>
      </c>
      <c r="W147" s="41">
        <f t="shared" si="286"/>
        <v>69013.393478000085</v>
      </c>
      <c r="X147" s="41">
        <f t="shared" si="287"/>
        <v>69184.74793450009</v>
      </c>
      <c r="Y147" s="41">
        <f t="shared" si="288"/>
        <v>69356.102391000095</v>
      </c>
      <c r="Z147" s="41">
        <f t="shared" si="289"/>
        <v>69527.4568475001</v>
      </c>
      <c r="AA147" s="41">
        <f t="shared" si="290"/>
        <v>69698.811304000104</v>
      </c>
      <c r="AB147" s="41">
        <f t="shared" si="291"/>
        <v>69870.165760500109</v>
      </c>
      <c r="AC147" s="41">
        <f t="shared" si="292"/>
        <v>70041.520217000114</v>
      </c>
      <c r="AD147" s="41">
        <f t="shared" si="293"/>
        <v>70212.874673500119</v>
      </c>
      <c r="AE147" s="41">
        <f t="shared" si="294"/>
        <v>70384.229130000123</v>
      </c>
      <c r="AF147" s="41">
        <f t="shared" si="295"/>
        <v>70555.583586500128</v>
      </c>
      <c r="AG147" s="23">
        <f t="shared" si="266"/>
        <v>69527</v>
      </c>
      <c r="AH147" s="80">
        <f>'[25]KY Depreciation Rates_03-2'!$G103</f>
        <v>2.06E-2</v>
      </c>
      <c r="AI147" s="80">
        <f>'[25]KY Depreciation Rates_03-2'!$G103</f>
        <v>2.06E-2</v>
      </c>
      <c r="AJ147" s="31">
        <f>'[20]Additions (Asset and Reserve)'!AA67</f>
        <v>171.35</v>
      </c>
      <c r="AK147" s="31">
        <f>'[20]Additions (Asset and Reserve)'!AB67</f>
        <v>171.35</v>
      </c>
      <c r="AL147" s="31">
        <f>'[20]Additions (Asset and Reserve)'!AC67</f>
        <v>171.35</v>
      </c>
      <c r="AM147" s="31">
        <f>'[20]Additions (Asset and Reserve)'!AD67</f>
        <v>171.35</v>
      </c>
      <c r="AN147" s="31">
        <f>'[20]Additions (Asset and Reserve)'!AE67</f>
        <v>171.35</v>
      </c>
      <c r="AO147" s="31">
        <f>'[20]Additions (Asset and Reserve)'!AF67</f>
        <v>171.35</v>
      </c>
      <c r="AP147" s="41">
        <f>IF('Net Plant'!I147&gt;0,'Gross Plant'!L147*$AH147/12,0)</f>
        <v>171.3544565</v>
      </c>
      <c r="AQ147" s="41">
        <f>IF('Net Plant'!J147&gt;0,'Gross Plant'!M147*$AH147/12,0)</f>
        <v>171.3544565</v>
      </c>
      <c r="AR147" s="41">
        <f>IF('Net Plant'!K147&gt;0,'Gross Plant'!N147*$AH147/12,0)</f>
        <v>171.3544565</v>
      </c>
      <c r="AS147" s="41">
        <f>IF('Net Plant'!L147&gt;0,'Gross Plant'!O147*$AH147/12,0)</f>
        <v>171.3544565</v>
      </c>
      <c r="AT147" s="41">
        <f>IF('Net Plant'!M147&gt;0,'Gross Plant'!P147*$AH147/12,0)</f>
        <v>171.3544565</v>
      </c>
      <c r="AU147" s="41">
        <f>IF('Net Plant'!N147&gt;0,'Gross Plant'!Q147*$AH147/12,0)</f>
        <v>171.3544565</v>
      </c>
      <c r="AV147" s="41">
        <f>IF('Net Plant'!O147&gt;0,'Gross Plant'!R147*$AH147/12,0)</f>
        <v>171.3544565</v>
      </c>
      <c r="AW147" s="41">
        <f>IF('Net Plant'!P147&gt;0,'Gross Plant'!S147*$AH147/12,0)</f>
        <v>171.3544565</v>
      </c>
      <c r="AX147" s="41">
        <f>IF('Net Plant'!Q147&gt;0,'Gross Plant'!T147*$AH147/12,0)</f>
        <v>171.3544565</v>
      </c>
      <c r="AY147" s="41">
        <f>IF('Net Plant'!R147&gt;0,'Gross Plant'!U147*$AI147/12,0)</f>
        <v>171.3544565</v>
      </c>
      <c r="AZ147" s="41">
        <f>IF('Net Plant'!S147&gt;0,'Gross Plant'!V147*$AI147/12,0)</f>
        <v>171.3544565</v>
      </c>
      <c r="BA147" s="41">
        <f>IF('Net Plant'!T147&gt;0,'Gross Plant'!W147*$AI147/12,0)</f>
        <v>171.3544565</v>
      </c>
      <c r="BB147" s="41">
        <f>IF('Net Plant'!U147&gt;0,'Gross Plant'!X147*$AI147/12,0)</f>
        <v>171.3544565</v>
      </c>
      <c r="BC147" s="41">
        <f>IF('Net Plant'!V147&gt;0,'Gross Plant'!Y147*$AI147/12,0)</f>
        <v>171.3544565</v>
      </c>
      <c r="BD147" s="41">
        <f>IF('Net Plant'!W147&gt;0,'Gross Plant'!Z147*$AI147/12,0)</f>
        <v>171.3544565</v>
      </c>
      <c r="BE147" s="41">
        <f>IF('Net Plant'!X147&gt;0,'Gross Plant'!AA147*$AI147/12,0)</f>
        <v>171.3544565</v>
      </c>
      <c r="BF147" s="41">
        <f>IF('Net Plant'!Y147&gt;0,'Gross Plant'!AB147*$AI147/12,0)</f>
        <v>171.3544565</v>
      </c>
      <c r="BG147" s="41">
        <f>IF('Net Plant'!Z147&gt;0,'Gross Plant'!AC147*$AI147/12,0)</f>
        <v>171.3544565</v>
      </c>
      <c r="BH147" s="41">
        <f>IF('Net Plant'!AA147&gt;0,'Gross Plant'!AD147*$AI147/12,0)</f>
        <v>171.3544565</v>
      </c>
      <c r="BI147" s="41">
        <f>IF('Net Plant'!AB147&gt;0,'Gross Plant'!AE147*$AI147/12,0)</f>
        <v>171.3544565</v>
      </c>
      <c r="BJ147" s="41">
        <f>IF('Net Plant'!AC147&gt;0,'Gross Plant'!AF147*$AI147/12,0)</f>
        <v>171.3544565</v>
      </c>
      <c r="BK147" s="23">
        <f t="shared" si="267"/>
        <v>2056.2534780000001</v>
      </c>
      <c r="BL147" s="41"/>
      <c r="BM147" s="31">
        <f>'[20]Retires (Asset and Reserve)'!X67</f>
        <v>0</v>
      </c>
      <c r="BN147" s="31">
        <f>'[20]Retires (Asset and Reserve)'!Y67</f>
        <v>0</v>
      </c>
      <c r="BO147" s="31">
        <f>'[20]Retires (Asset and Reserve)'!Z67</f>
        <v>0</v>
      </c>
      <c r="BP147" s="31">
        <f>'[20]Retires (Asset and Reserve)'!AA67</f>
        <v>0</v>
      </c>
      <c r="BQ147" s="31">
        <f>'[20]Retires (Asset and Reserve)'!AB67</f>
        <v>0</v>
      </c>
      <c r="BR147" s="31">
        <f>'[20]Retires (Asset and Reserve)'!AC67</f>
        <v>0</v>
      </c>
      <c r="BS147" s="31">
        <f>'Gross Plant'!BQ147</f>
        <v>0</v>
      </c>
      <c r="BT147" s="41">
        <f>'Gross Plant'!BR147</f>
        <v>0</v>
      </c>
      <c r="BU147" s="41">
        <f>'Gross Plant'!BS147</f>
        <v>0</v>
      </c>
      <c r="BV147" s="41">
        <f>'Gross Plant'!BT147</f>
        <v>0</v>
      </c>
      <c r="BW147" s="41">
        <f>'Gross Plant'!BU147</f>
        <v>0</v>
      </c>
      <c r="BX147" s="41">
        <f>'Gross Plant'!BV147</f>
        <v>0</v>
      </c>
      <c r="BY147" s="41">
        <f>'Gross Plant'!BW147</f>
        <v>0</v>
      </c>
      <c r="BZ147" s="41">
        <f>'Gross Plant'!BX147</f>
        <v>0</v>
      </c>
      <c r="CA147" s="41">
        <f>'Gross Plant'!BY147</f>
        <v>0</v>
      </c>
      <c r="CB147" s="41">
        <f>'Gross Plant'!BZ147</f>
        <v>0</v>
      </c>
      <c r="CC147" s="41">
        <f>'Gross Plant'!CA147</f>
        <v>0</v>
      </c>
      <c r="CD147" s="41">
        <f>'Gross Plant'!CB147</f>
        <v>0</v>
      </c>
      <c r="CE147" s="41">
        <f>'Gross Plant'!CC147</f>
        <v>0</v>
      </c>
      <c r="CF147" s="41">
        <f>'Gross Plant'!CD147</f>
        <v>0</v>
      </c>
      <c r="CG147" s="41">
        <f>'Gross Plant'!CE147</f>
        <v>0</v>
      </c>
      <c r="CH147" s="41">
        <f>'Gross Plant'!CF147</f>
        <v>0</v>
      </c>
      <c r="CI147" s="41">
        <f>'Gross Plant'!CG147</f>
        <v>0</v>
      </c>
      <c r="CJ147" s="41">
        <f>'Gross Plant'!CH147</f>
        <v>0</v>
      </c>
      <c r="CK147" s="41">
        <f>'Gross Plant'!CI147</f>
        <v>0</v>
      </c>
      <c r="CL147" s="41">
        <f>'Gross Plant'!CJ147</f>
        <v>0</v>
      </c>
      <c r="CM147" s="41">
        <f>'Gross Plant'!CK147</f>
        <v>0</v>
      </c>
      <c r="CN147" s="41"/>
      <c r="CO147" s="31">
        <f>'[20]Transfers (Asset and Reserve)'!Z67</f>
        <v>0</v>
      </c>
      <c r="CP147" s="31">
        <f>'[20]Transfers (Asset and Reserve)'!AA67</f>
        <v>0</v>
      </c>
      <c r="CQ147" s="31">
        <f>'[20]Transfers (Asset and Reserve)'!AB67</f>
        <v>0</v>
      </c>
      <c r="CR147" s="31">
        <f>'[20]Transfers (Asset and Reserve)'!AC67</f>
        <v>0</v>
      </c>
      <c r="CS147" s="31">
        <f>'[20]Transfers (Asset and Reserve)'!AD67</f>
        <v>0</v>
      </c>
      <c r="CT147" s="31">
        <f>'[20]Transfers (Asset and Reserve)'!AE67</f>
        <v>0</v>
      </c>
      <c r="CU147" s="31">
        <v>0</v>
      </c>
      <c r="CV147" s="31">
        <v>0</v>
      </c>
      <c r="CW147" s="31">
        <v>0</v>
      </c>
      <c r="CX147" s="31">
        <v>0</v>
      </c>
      <c r="CY147" s="31">
        <v>0</v>
      </c>
      <c r="CZ147" s="31">
        <v>0</v>
      </c>
      <c r="DA147" s="41">
        <v>0</v>
      </c>
      <c r="DB147" s="41">
        <v>0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/>
      <c r="DQ147" s="31">
        <f>[20]COR!O67</f>
        <v>0</v>
      </c>
      <c r="DR147" s="31">
        <f>[20]COR!P67</f>
        <v>0</v>
      </c>
      <c r="DS147" s="31">
        <f>[20]COR!Q67</f>
        <v>0</v>
      </c>
      <c r="DT147" s="31">
        <f>[20]COR!R67</f>
        <v>0</v>
      </c>
      <c r="DU147" s="31">
        <f>[20]COR!S67</f>
        <v>0</v>
      </c>
      <c r="DV147" s="31">
        <f>[20]COR!T67</f>
        <v>0</v>
      </c>
      <c r="DW147" s="58">
        <f>SUM('Gross Plant'!$AH147:$AM147)/SUM('Gross Plant'!$AH$190:$AM$190)*DW$190</f>
        <v>0</v>
      </c>
      <c r="DX147" s="58">
        <f>SUM('Gross Plant'!$AH147:$AM147)/SUM('Gross Plant'!$AH$190:$AM$190)*DX$190</f>
        <v>0</v>
      </c>
      <c r="DY147" s="58">
        <f>SUM('Gross Plant'!$AH147:$AM147)/SUM('Gross Plant'!$AH$190:$AM$190)*DY$190</f>
        <v>0</v>
      </c>
      <c r="DZ147" s="58">
        <f>-SUM('Gross Plant'!$AH147:$AM147)/SUM('Gross Plant'!$AH$190:$AM$190)*'Capital Spending'!D$12*Reserve!$DW$1</f>
        <v>0</v>
      </c>
      <c r="EA147" s="58">
        <f>-SUM('Gross Plant'!$AH147:$AM147)/SUM('Gross Plant'!$AH$190:$AM$190)*'Capital Spending'!E$12*Reserve!$DW$1</f>
        <v>0</v>
      </c>
      <c r="EB147" s="58">
        <f>-SUM('Gross Plant'!$AH147:$AM147)/SUM('Gross Plant'!$AH$190:$AM$190)*'Capital Spending'!F$12*Reserve!$DW$1</f>
        <v>0</v>
      </c>
      <c r="EC147" s="58">
        <f>-SUM('Gross Plant'!$AH147:$AM147)/SUM('Gross Plant'!$AH$190:$AM$190)*'Capital Spending'!G$12*Reserve!$DW$1</f>
        <v>0</v>
      </c>
      <c r="ED147" s="58">
        <f>-SUM('Gross Plant'!$AH147:$AM147)/SUM('Gross Plant'!$AH$190:$AM$190)*'Capital Spending'!H$12*Reserve!$DW$1</f>
        <v>0</v>
      </c>
      <c r="EE147" s="58">
        <f>-SUM('Gross Plant'!$AH147:$AM147)/SUM('Gross Plant'!$AH$190:$AM$190)*'Capital Spending'!I$12*Reserve!$DW$1</f>
        <v>0</v>
      </c>
      <c r="EF147" s="58">
        <f>-SUM('Gross Plant'!$AH147:$AM147)/SUM('Gross Plant'!$AH$190:$AM$190)*'Capital Spending'!J$12*Reserve!$DW$1</f>
        <v>0</v>
      </c>
      <c r="EG147" s="58">
        <f>-SUM('Gross Plant'!$AH147:$AM147)/SUM('Gross Plant'!$AH$190:$AM$190)*'Capital Spending'!K$12*Reserve!$DW$1</f>
        <v>0</v>
      </c>
      <c r="EH147" s="58">
        <f>-SUM('Gross Plant'!$AH147:$AM147)/SUM('Gross Plant'!$AH$190:$AM$190)*'Capital Spending'!L$12*Reserve!$DW$1</f>
        <v>0</v>
      </c>
      <c r="EI147" s="58">
        <f>-SUM('Gross Plant'!$AH147:$AM147)/SUM('Gross Plant'!$AH$190:$AM$190)*'Capital Spending'!M$12*Reserve!$DW$1</f>
        <v>0</v>
      </c>
      <c r="EJ147" s="58">
        <f>-SUM('Gross Plant'!$AH147:$AM147)/SUM('Gross Plant'!$AH$190:$AM$190)*'Capital Spending'!N$12*Reserve!$DW$1</f>
        <v>0</v>
      </c>
      <c r="EK147" s="58">
        <f>-SUM('Gross Plant'!$AH147:$AM147)/SUM('Gross Plant'!$AH$190:$AM$190)*'Capital Spending'!O$12*Reserve!$DW$1</f>
        <v>0</v>
      </c>
      <c r="EL147" s="58">
        <f>-SUM('Gross Plant'!$AH147:$AM147)/SUM('Gross Plant'!$AH$190:$AM$190)*'Capital Spending'!P$12*Reserve!$DW$1</f>
        <v>0</v>
      </c>
      <c r="EM147" s="58">
        <f>-SUM('Gross Plant'!$AH147:$AM147)/SUM('Gross Plant'!$AH$190:$AM$190)*'Capital Spending'!Q$12*Reserve!$DW$1</f>
        <v>0</v>
      </c>
      <c r="EN147" s="58">
        <f>-SUM('Gross Plant'!$AH147:$AM147)/SUM('Gross Plant'!$AH$190:$AM$190)*'Capital Spending'!R$12*Reserve!$DW$1</f>
        <v>0</v>
      </c>
      <c r="EO147" s="58">
        <f>-SUM('Gross Plant'!$AH147:$AM147)/SUM('Gross Plant'!$AH$190:$AM$190)*'Capital Spending'!S$12*Reserve!$DW$1</f>
        <v>0</v>
      </c>
      <c r="EP147" s="58">
        <f>-SUM('Gross Plant'!$AH147:$AM147)/SUM('Gross Plant'!$AH$190:$AM$190)*'Capital Spending'!T$12*Reserve!$DW$1</f>
        <v>0</v>
      </c>
      <c r="EQ147" s="58">
        <f>-SUM('Gross Plant'!$AH147:$AM147)/SUM('Gross Plant'!$AH$190:$AM$190)*'Capital Spending'!U$12*Reserve!$DW$1</f>
        <v>0</v>
      </c>
    </row>
    <row r="148" spans="1:147">
      <c r="A148" s="49">
        <v>37502</v>
      </c>
      <c r="B148" t="s">
        <v>103</v>
      </c>
      <c r="C148" s="51">
        <f t="shared" si="268"/>
        <v>33317.470311499987</v>
      </c>
      <c r="D148" s="51">
        <f t="shared" si="238"/>
        <v>34508.772892500012</v>
      </c>
      <c r="E148" s="69">
        <f>'[20]Reserve End Balances'!N68</f>
        <v>32840.949999999997</v>
      </c>
      <c r="F148" s="41">
        <f t="shared" si="269"/>
        <v>32920.369999999995</v>
      </c>
      <c r="G148" s="41">
        <f t="shared" si="270"/>
        <v>32999.789999999994</v>
      </c>
      <c r="H148" s="41">
        <f t="shared" si="271"/>
        <v>33079.209999999992</v>
      </c>
      <c r="I148" s="41">
        <f t="shared" si="272"/>
        <v>33158.62999999999</v>
      </c>
      <c r="J148" s="41">
        <f t="shared" si="273"/>
        <v>33238.049999999988</v>
      </c>
      <c r="K148" s="41">
        <f t="shared" si="274"/>
        <v>33317.469999999987</v>
      </c>
      <c r="L148" s="41">
        <f t="shared" si="275"/>
        <v>33396.890192833322</v>
      </c>
      <c r="M148" s="41">
        <f t="shared" si="276"/>
        <v>33476.310385666657</v>
      </c>
      <c r="N148" s="41">
        <f t="shared" si="277"/>
        <v>33555.730578499992</v>
      </c>
      <c r="O148" s="41">
        <f t="shared" si="278"/>
        <v>33635.150771333327</v>
      </c>
      <c r="P148" s="41">
        <f t="shared" si="279"/>
        <v>33714.570964166662</v>
      </c>
      <c r="Q148" s="41">
        <f t="shared" si="280"/>
        <v>33793.991156999997</v>
      </c>
      <c r="R148" s="41">
        <f t="shared" si="281"/>
        <v>33873.411349833332</v>
      </c>
      <c r="S148" s="41">
        <f t="shared" si="282"/>
        <v>33952.831542666667</v>
      </c>
      <c r="T148" s="41">
        <f t="shared" si="283"/>
        <v>34032.251735500002</v>
      </c>
      <c r="U148" s="41">
        <f t="shared" si="284"/>
        <v>34111.671928333337</v>
      </c>
      <c r="V148" s="41">
        <f t="shared" si="285"/>
        <v>34191.092121166672</v>
      </c>
      <c r="W148" s="41">
        <f t="shared" si="286"/>
        <v>34270.512314000007</v>
      </c>
      <c r="X148" s="41">
        <f t="shared" si="287"/>
        <v>34349.932506833342</v>
      </c>
      <c r="Y148" s="41">
        <f t="shared" si="288"/>
        <v>34429.352699666677</v>
      </c>
      <c r="Z148" s="41">
        <f t="shared" si="289"/>
        <v>34508.772892500012</v>
      </c>
      <c r="AA148" s="41">
        <f t="shared" si="290"/>
        <v>34588.193085333347</v>
      </c>
      <c r="AB148" s="41">
        <f t="shared" si="291"/>
        <v>34667.613278166682</v>
      </c>
      <c r="AC148" s="41">
        <f t="shared" si="292"/>
        <v>34747.033471000017</v>
      </c>
      <c r="AD148" s="41">
        <f t="shared" si="293"/>
        <v>34826.453663833352</v>
      </c>
      <c r="AE148" s="41">
        <f t="shared" si="294"/>
        <v>34905.873856666687</v>
      </c>
      <c r="AF148" s="41">
        <f t="shared" si="295"/>
        <v>34985.294049500022</v>
      </c>
      <c r="AG148" s="23">
        <f t="shared" si="266"/>
        <v>34509</v>
      </c>
      <c r="AH148" s="80">
        <f>'[25]KY Depreciation Rates_03-2'!$G104</f>
        <v>2.06E-2</v>
      </c>
      <c r="AI148" s="80">
        <f>'[25]KY Depreciation Rates_03-2'!$G104</f>
        <v>2.06E-2</v>
      </c>
      <c r="AJ148" s="31">
        <f>'[20]Additions (Asset and Reserve)'!AA68</f>
        <v>79.42</v>
      </c>
      <c r="AK148" s="31">
        <f>'[20]Additions (Asset and Reserve)'!AB68</f>
        <v>79.42</v>
      </c>
      <c r="AL148" s="31">
        <f>'[20]Additions (Asset and Reserve)'!AC68</f>
        <v>79.42</v>
      </c>
      <c r="AM148" s="31">
        <f>'[20]Additions (Asset and Reserve)'!AD68</f>
        <v>79.42</v>
      </c>
      <c r="AN148" s="31">
        <f>'[20]Additions (Asset and Reserve)'!AE68</f>
        <v>79.42</v>
      </c>
      <c r="AO148" s="31">
        <f>'[20]Additions (Asset and Reserve)'!AF68</f>
        <v>79.42</v>
      </c>
      <c r="AP148" s="41">
        <f>IF('Net Plant'!I148&gt;0,'Gross Plant'!L148*$AH148/12,0)</f>
        <v>79.420192833333331</v>
      </c>
      <c r="AQ148" s="41">
        <f>IF('Net Plant'!J148&gt;0,'Gross Plant'!M148*$AH148/12,0)</f>
        <v>79.420192833333331</v>
      </c>
      <c r="AR148" s="41">
        <f>IF('Net Plant'!K148&gt;0,'Gross Plant'!N148*$AH148/12,0)</f>
        <v>79.420192833333331</v>
      </c>
      <c r="AS148" s="41">
        <f>IF('Net Plant'!L148&gt;0,'Gross Plant'!O148*$AH148/12,0)</f>
        <v>79.420192833333331</v>
      </c>
      <c r="AT148" s="41">
        <f>IF('Net Plant'!M148&gt;0,'Gross Plant'!P148*$AH148/12,0)</f>
        <v>79.420192833333331</v>
      </c>
      <c r="AU148" s="41">
        <f>IF('Net Plant'!N148&gt;0,'Gross Plant'!Q148*$AH148/12,0)</f>
        <v>79.420192833333331</v>
      </c>
      <c r="AV148" s="41">
        <f>IF('Net Plant'!O148&gt;0,'Gross Plant'!R148*$AH148/12,0)</f>
        <v>79.420192833333331</v>
      </c>
      <c r="AW148" s="41">
        <f>IF('Net Plant'!P148&gt;0,'Gross Plant'!S148*$AH148/12,0)</f>
        <v>79.420192833333331</v>
      </c>
      <c r="AX148" s="41">
        <f>IF('Net Plant'!Q148&gt;0,'Gross Plant'!T148*$AH148/12,0)</f>
        <v>79.420192833333331</v>
      </c>
      <c r="AY148" s="41">
        <f>IF('Net Plant'!R148&gt;0,'Gross Plant'!U148*$AI148/12,0)</f>
        <v>79.420192833333331</v>
      </c>
      <c r="AZ148" s="41">
        <f>IF('Net Plant'!S148&gt;0,'Gross Plant'!V148*$AI148/12,0)</f>
        <v>79.420192833333331</v>
      </c>
      <c r="BA148" s="41">
        <f>IF('Net Plant'!T148&gt;0,'Gross Plant'!W148*$AI148/12,0)</f>
        <v>79.420192833333331</v>
      </c>
      <c r="BB148" s="41">
        <f>IF('Net Plant'!U148&gt;0,'Gross Plant'!X148*$AI148/12,0)</f>
        <v>79.420192833333331</v>
      </c>
      <c r="BC148" s="41">
        <f>IF('Net Plant'!V148&gt;0,'Gross Plant'!Y148*$AI148/12,0)</f>
        <v>79.420192833333331</v>
      </c>
      <c r="BD148" s="41">
        <f>IF('Net Plant'!W148&gt;0,'Gross Plant'!Z148*$AI148/12,0)</f>
        <v>79.420192833333331</v>
      </c>
      <c r="BE148" s="41">
        <f>IF('Net Plant'!X148&gt;0,'Gross Plant'!AA148*$AI148/12,0)</f>
        <v>79.420192833333331</v>
      </c>
      <c r="BF148" s="41">
        <f>IF('Net Plant'!Y148&gt;0,'Gross Plant'!AB148*$AI148/12,0)</f>
        <v>79.420192833333331</v>
      </c>
      <c r="BG148" s="41">
        <f>IF('Net Plant'!Z148&gt;0,'Gross Plant'!AC148*$AI148/12,0)</f>
        <v>79.420192833333331</v>
      </c>
      <c r="BH148" s="41">
        <f>IF('Net Plant'!AA148&gt;0,'Gross Plant'!AD148*$AI148/12,0)</f>
        <v>79.420192833333331</v>
      </c>
      <c r="BI148" s="41">
        <f>IF('Net Plant'!AB148&gt;0,'Gross Plant'!AE148*$AI148/12,0)</f>
        <v>79.420192833333331</v>
      </c>
      <c r="BJ148" s="41">
        <f>IF('Net Plant'!AC148&gt;0,'Gross Plant'!AF148*$AI148/12,0)</f>
        <v>79.420192833333331</v>
      </c>
      <c r="BK148" s="23">
        <f t="shared" si="267"/>
        <v>953.04231399999992</v>
      </c>
      <c r="BL148" s="41"/>
      <c r="BM148" s="31">
        <f>'[20]Retires (Asset and Reserve)'!X68</f>
        <v>0</v>
      </c>
      <c r="BN148" s="31">
        <f>'[20]Retires (Asset and Reserve)'!Y68</f>
        <v>0</v>
      </c>
      <c r="BO148" s="31">
        <f>'[20]Retires (Asset and Reserve)'!Z68</f>
        <v>0</v>
      </c>
      <c r="BP148" s="31">
        <f>'[20]Retires (Asset and Reserve)'!AA68</f>
        <v>0</v>
      </c>
      <c r="BQ148" s="31">
        <f>'[20]Retires (Asset and Reserve)'!AB68</f>
        <v>0</v>
      </c>
      <c r="BR148" s="31">
        <f>'[20]Retires (Asset and Reserve)'!AC68</f>
        <v>0</v>
      </c>
      <c r="BS148" s="31">
        <f>'Gross Plant'!BQ148</f>
        <v>0</v>
      </c>
      <c r="BT148" s="41">
        <f>'Gross Plant'!BR148</f>
        <v>0</v>
      </c>
      <c r="BU148" s="41">
        <f>'Gross Plant'!BS148</f>
        <v>0</v>
      </c>
      <c r="BV148" s="41">
        <f>'Gross Plant'!BT148</f>
        <v>0</v>
      </c>
      <c r="BW148" s="41">
        <f>'Gross Plant'!BU148</f>
        <v>0</v>
      </c>
      <c r="BX148" s="41">
        <f>'Gross Plant'!BV148</f>
        <v>0</v>
      </c>
      <c r="BY148" s="41">
        <f>'Gross Plant'!BW148</f>
        <v>0</v>
      </c>
      <c r="BZ148" s="41">
        <f>'Gross Plant'!BX148</f>
        <v>0</v>
      </c>
      <c r="CA148" s="41">
        <f>'Gross Plant'!BY148</f>
        <v>0</v>
      </c>
      <c r="CB148" s="41">
        <f>'Gross Plant'!BZ148</f>
        <v>0</v>
      </c>
      <c r="CC148" s="41">
        <f>'Gross Plant'!CA148</f>
        <v>0</v>
      </c>
      <c r="CD148" s="41">
        <f>'Gross Plant'!CB148</f>
        <v>0</v>
      </c>
      <c r="CE148" s="41">
        <f>'Gross Plant'!CC148</f>
        <v>0</v>
      </c>
      <c r="CF148" s="41">
        <f>'Gross Plant'!CD148</f>
        <v>0</v>
      </c>
      <c r="CG148" s="41">
        <f>'Gross Plant'!CE148</f>
        <v>0</v>
      </c>
      <c r="CH148" s="41">
        <f>'Gross Plant'!CF148</f>
        <v>0</v>
      </c>
      <c r="CI148" s="41">
        <f>'Gross Plant'!CG148</f>
        <v>0</v>
      </c>
      <c r="CJ148" s="41">
        <f>'Gross Plant'!CH148</f>
        <v>0</v>
      </c>
      <c r="CK148" s="41">
        <f>'Gross Plant'!CI148</f>
        <v>0</v>
      </c>
      <c r="CL148" s="41">
        <f>'Gross Plant'!CJ148</f>
        <v>0</v>
      </c>
      <c r="CM148" s="41">
        <f>'Gross Plant'!CK148</f>
        <v>0</v>
      </c>
      <c r="CN148" s="41"/>
      <c r="CO148" s="31">
        <f>'[20]Transfers (Asset and Reserve)'!Z68</f>
        <v>0</v>
      </c>
      <c r="CP148" s="31">
        <f>'[20]Transfers (Asset and Reserve)'!AA68</f>
        <v>0</v>
      </c>
      <c r="CQ148" s="31">
        <f>'[20]Transfers (Asset and Reserve)'!AB68</f>
        <v>0</v>
      </c>
      <c r="CR148" s="31">
        <f>'[20]Transfers (Asset and Reserve)'!AC68</f>
        <v>0</v>
      </c>
      <c r="CS148" s="31">
        <f>'[20]Transfers (Asset and Reserve)'!AD68</f>
        <v>0</v>
      </c>
      <c r="CT148" s="31">
        <f>'[20]Transfers (Asset and Reserve)'!AE68</f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/>
      <c r="DQ148" s="31">
        <f>[20]COR!O68</f>
        <v>0</v>
      </c>
      <c r="DR148" s="31">
        <f>[20]COR!P68</f>
        <v>0</v>
      </c>
      <c r="DS148" s="31">
        <f>[20]COR!Q68</f>
        <v>0</v>
      </c>
      <c r="DT148" s="31">
        <f>[20]COR!R68</f>
        <v>0</v>
      </c>
      <c r="DU148" s="31">
        <f>[20]COR!S68</f>
        <v>0</v>
      </c>
      <c r="DV148" s="31">
        <f>[20]COR!T68</f>
        <v>0</v>
      </c>
      <c r="DW148" s="58">
        <f>SUM('Gross Plant'!$AH148:$AM148)/SUM('Gross Plant'!$AH$190:$AM$190)*DW$190</f>
        <v>0</v>
      </c>
      <c r="DX148" s="58">
        <f>SUM('Gross Plant'!$AH148:$AM148)/SUM('Gross Plant'!$AH$190:$AM$190)*DX$190</f>
        <v>0</v>
      </c>
      <c r="DY148" s="58">
        <f>SUM('Gross Plant'!$AH148:$AM148)/SUM('Gross Plant'!$AH$190:$AM$190)*DY$190</f>
        <v>0</v>
      </c>
      <c r="DZ148" s="58">
        <f>-SUM('Gross Plant'!$AH148:$AM148)/SUM('Gross Plant'!$AH$190:$AM$190)*'Capital Spending'!D$12*Reserve!$DW$1</f>
        <v>0</v>
      </c>
      <c r="EA148" s="58">
        <f>-SUM('Gross Plant'!$AH148:$AM148)/SUM('Gross Plant'!$AH$190:$AM$190)*'Capital Spending'!E$12*Reserve!$DW$1</f>
        <v>0</v>
      </c>
      <c r="EB148" s="58">
        <f>-SUM('Gross Plant'!$AH148:$AM148)/SUM('Gross Plant'!$AH$190:$AM$190)*'Capital Spending'!F$12*Reserve!$DW$1</f>
        <v>0</v>
      </c>
      <c r="EC148" s="58">
        <f>-SUM('Gross Plant'!$AH148:$AM148)/SUM('Gross Plant'!$AH$190:$AM$190)*'Capital Spending'!G$12*Reserve!$DW$1</f>
        <v>0</v>
      </c>
      <c r="ED148" s="58">
        <f>-SUM('Gross Plant'!$AH148:$AM148)/SUM('Gross Plant'!$AH$190:$AM$190)*'Capital Spending'!H$12*Reserve!$DW$1</f>
        <v>0</v>
      </c>
      <c r="EE148" s="58">
        <f>-SUM('Gross Plant'!$AH148:$AM148)/SUM('Gross Plant'!$AH$190:$AM$190)*'Capital Spending'!I$12*Reserve!$DW$1</f>
        <v>0</v>
      </c>
      <c r="EF148" s="58">
        <f>-SUM('Gross Plant'!$AH148:$AM148)/SUM('Gross Plant'!$AH$190:$AM$190)*'Capital Spending'!J$12*Reserve!$DW$1</f>
        <v>0</v>
      </c>
      <c r="EG148" s="58">
        <f>-SUM('Gross Plant'!$AH148:$AM148)/SUM('Gross Plant'!$AH$190:$AM$190)*'Capital Spending'!K$12*Reserve!$DW$1</f>
        <v>0</v>
      </c>
      <c r="EH148" s="58">
        <f>-SUM('Gross Plant'!$AH148:$AM148)/SUM('Gross Plant'!$AH$190:$AM$190)*'Capital Spending'!L$12*Reserve!$DW$1</f>
        <v>0</v>
      </c>
      <c r="EI148" s="58">
        <f>-SUM('Gross Plant'!$AH148:$AM148)/SUM('Gross Plant'!$AH$190:$AM$190)*'Capital Spending'!M$12*Reserve!$DW$1</f>
        <v>0</v>
      </c>
      <c r="EJ148" s="58">
        <f>-SUM('Gross Plant'!$AH148:$AM148)/SUM('Gross Plant'!$AH$190:$AM$190)*'Capital Spending'!N$12*Reserve!$DW$1</f>
        <v>0</v>
      </c>
      <c r="EK148" s="58">
        <f>-SUM('Gross Plant'!$AH148:$AM148)/SUM('Gross Plant'!$AH$190:$AM$190)*'Capital Spending'!O$12*Reserve!$DW$1</f>
        <v>0</v>
      </c>
      <c r="EL148" s="58">
        <f>-SUM('Gross Plant'!$AH148:$AM148)/SUM('Gross Plant'!$AH$190:$AM$190)*'Capital Spending'!P$12*Reserve!$DW$1</f>
        <v>0</v>
      </c>
      <c r="EM148" s="58">
        <f>-SUM('Gross Plant'!$AH148:$AM148)/SUM('Gross Plant'!$AH$190:$AM$190)*'Capital Spending'!Q$12*Reserve!$DW$1</f>
        <v>0</v>
      </c>
      <c r="EN148" s="58">
        <f>-SUM('Gross Plant'!$AH148:$AM148)/SUM('Gross Plant'!$AH$190:$AM$190)*'Capital Spending'!R$12*Reserve!$DW$1</f>
        <v>0</v>
      </c>
      <c r="EO148" s="58">
        <f>-SUM('Gross Plant'!$AH148:$AM148)/SUM('Gross Plant'!$AH$190:$AM$190)*'Capital Spending'!S$12*Reserve!$DW$1</f>
        <v>0</v>
      </c>
      <c r="EP148" s="58">
        <f>-SUM('Gross Plant'!$AH148:$AM148)/SUM('Gross Plant'!$AH$190:$AM$190)*'Capital Spending'!T$12*Reserve!$DW$1</f>
        <v>0</v>
      </c>
      <c r="EQ148" s="58">
        <f>-SUM('Gross Plant'!$AH148:$AM148)/SUM('Gross Plant'!$AH$190:$AM$190)*'Capital Spending'!U$12*Reserve!$DW$1</f>
        <v>0</v>
      </c>
    </row>
    <row r="149" spans="1:147">
      <c r="A149" s="49">
        <v>37503</v>
      </c>
      <c r="B149" t="s">
        <v>104</v>
      </c>
      <c r="C149" s="51">
        <f t="shared" si="268"/>
        <v>1739.998702615384</v>
      </c>
      <c r="D149" s="51">
        <f t="shared" si="238"/>
        <v>1843.1208099999981</v>
      </c>
      <c r="E149" s="69">
        <f>'[20]Reserve End Balances'!N69</f>
        <v>1698.77</v>
      </c>
      <c r="F149" s="41">
        <f t="shared" si="269"/>
        <v>1705.6399999999999</v>
      </c>
      <c r="G149" s="41">
        <f t="shared" si="270"/>
        <v>1712.5099999999998</v>
      </c>
      <c r="H149" s="41">
        <f t="shared" si="271"/>
        <v>1719.3799999999997</v>
      </c>
      <c r="I149" s="41">
        <f t="shared" si="272"/>
        <v>1726.2499999999995</v>
      </c>
      <c r="J149" s="41">
        <f t="shared" si="273"/>
        <v>1733.1199999999994</v>
      </c>
      <c r="K149" s="41">
        <f t="shared" si="274"/>
        <v>1739.9899999999993</v>
      </c>
      <c r="L149" s="41">
        <f t="shared" si="275"/>
        <v>1746.8653873333326</v>
      </c>
      <c r="M149" s="41">
        <f t="shared" si="276"/>
        <v>1753.7407746666659</v>
      </c>
      <c r="N149" s="41">
        <f t="shared" si="277"/>
        <v>1760.6161619999991</v>
      </c>
      <c r="O149" s="41">
        <f t="shared" si="278"/>
        <v>1767.4915493333324</v>
      </c>
      <c r="P149" s="41">
        <f t="shared" si="279"/>
        <v>1774.3669366666657</v>
      </c>
      <c r="Q149" s="41">
        <f t="shared" si="280"/>
        <v>1781.2423239999989</v>
      </c>
      <c r="R149" s="41">
        <f t="shared" si="281"/>
        <v>1788.1177113333322</v>
      </c>
      <c r="S149" s="41">
        <f t="shared" si="282"/>
        <v>1794.9930986666654</v>
      </c>
      <c r="T149" s="41">
        <f t="shared" si="283"/>
        <v>1801.8684859999987</v>
      </c>
      <c r="U149" s="41">
        <f t="shared" si="284"/>
        <v>1808.743873333332</v>
      </c>
      <c r="V149" s="41">
        <f t="shared" si="285"/>
        <v>1815.6192606666652</v>
      </c>
      <c r="W149" s="41">
        <f t="shared" si="286"/>
        <v>1822.4946479999985</v>
      </c>
      <c r="X149" s="41">
        <f t="shared" si="287"/>
        <v>1829.3700353333318</v>
      </c>
      <c r="Y149" s="41">
        <f t="shared" si="288"/>
        <v>1836.245422666665</v>
      </c>
      <c r="Z149" s="41">
        <f t="shared" si="289"/>
        <v>1843.1208099999983</v>
      </c>
      <c r="AA149" s="41">
        <f t="shared" si="290"/>
        <v>1849.9961973333316</v>
      </c>
      <c r="AB149" s="41">
        <f t="shared" si="291"/>
        <v>1856.8715846666648</v>
      </c>
      <c r="AC149" s="41">
        <f t="shared" si="292"/>
        <v>1863.7469719999981</v>
      </c>
      <c r="AD149" s="41">
        <f t="shared" si="293"/>
        <v>1870.6223593333314</v>
      </c>
      <c r="AE149" s="41">
        <f t="shared" si="294"/>
        <v>1877.4977466666646</v>
      </c>
      <c r="AF149" s="41">
        <f t="shared" si="295"/>
        <v>1884.3731339999979</v>
      </c>
      <c r="AG149" s="23">
        <f t="shared" si="266"/>
        <v>1843</v>
      </c>
      <c r="AH149" s="80">
        <f>'[25]KY Depreciation Rates_03-2'!$G105</f>
        <v>2.06E-2</v>
      </c>
      <c r="AI149" s="80">
        <f>'[25]KY Depreciation Rates_03-2'!$G105</f>
        <v>2.06E-2</v>
      </c>
      <c r="AJ149" s="31">
        <f>'[20]Additions (Asset and Reserve)'!AA69</f>
        <v>6.87</v>
      </c>
      <c r="AK149" s="31">
        <f>'[20]Additions (Asset and Reserve)'!AB69</f>
        <v>6.87</v>
      </c>
      <c r="AL149" s="31">
        <f>'[20]Additions (Asset and Reserve)'!AC69</f>
        <v>6.87</v>
      </c>
      <c r="AM149" s="31">
        <f>'[20]Additions (Asset and Reserve)'!AD69</f>
        <v>6.87</v>
      </c>
      <c r="AN149" s="31">
        <f>'[20]Additions (Asset and Reserve)'!AE69</f>
        <v>6.87</v>
      </c>
      <c r="AO149" s="31">
        <f>'[20]Additions (Asset and Reserve)'!AF69</f>
        <v>6.87</v>
      </c>
      <c r="AP149" s="41">
        <f>IF('Net Plant'!I149&gt;0,'Gross Plant'!L149*$AH149/12,0)</f>
        <v>6.8753873333333333</v>
      </c>
      <c r="AQ149" s="41">
        <f>IF('Net Plant'!J149&gt;0,'Gross Plant'!M149*$AH149/12,0)</f>
        <v>6.8753873333333333</v>
      </c>
      <c r="AR149" s="41">
        <f>IF('Net Plant'!K149&gt;0,'Gross Plant'!N149*$AH149/12,0)</f>
        <v>6.8753873333333333</v>
      </c>
      <c r="AS149" s="41">
        <f>IF('Net Plant'!L149&gt;0,'Gross Plant'!O149*$AH149/12,0)</f>
        <v>6.8753873333333333</v>
      </c>
      <c r="AT149" s="41">
        <f>IF('Net Plant'!M149&gt;0,'Gross Plant'!P149*$AH149/12,0)</f>
        <v>6.8753873333333333</v>
      </c>
      <c r="AU149" s="41">
        <f>IF('Net Plant'!N149&gt;0,'Gross Plant'!Q149*$AH149/12,0)</f>
        <v>6.8753873333333333</v>
      </c>
      <c r="AV149" s="41">
        <f>IF('Net Plant'!O149&gt;0,'Gross Plant'!R149*$AH149/12,0)</f>
        <v>6.8753873333333333</v>
      </c>
      <c r="AW149" s="41">
        <f>IF('Net Plant'!P149&gt;0,'Gross Plant'!S149*$AH149/12,0)</f>
        <v>6.8753873333333333</v>
      </c>
      <c r="AX149" s="41">
        <f>IF('Net Plant'!Q149&gt;0,'Gross Plant'!T149*$AH149/12,0)</f>
        <v>6.8753873333333333</v>
      </c>
      <c r="AY149" s="41">
        <f>IF('Net Plant'!R149&gt;0,'Gross Plant'!U149*$AI149/12,0)</f>
        <v>6.8753873333333333</v>
      </c>
      <c r="AZ149" s="41">
        <f>IF('Net Plant'!S149&gt;0,'Gross Plant'!V149*$AI149/12,0)</f>
        <v>6.8753873333333333</v>
      </c>
      <c r="BA149" s="41">
        <f>IF('Net Plant'!T149&gt;0,'Gross Plant'!W149*$AI149/12,0)</f>
        <v>6.8753873333333333</v>
      </c>
      <c r="BB149" s="41">
        <f>IF('Net Plant'!U149&gt;0,'Gross Plant'!X149*$AI149/12,0)</f>
        <v>6.8753873333333333</v>
      </c>
      <c r="BC149" s="41">
        <f>IF('Net Plant'!V149&gt;0,'Gross Plant'!Y149*$AI149/12,0)</f>
        <v>6.8753873333333333</v>
      </c>
      <c r="BD149" s="41">
        <f>IF('Net Plant'!W149&gt;0,'Gross Plant'!Z149*$AI149/12,0)</f>
        <v>6.8753873333333333</v>
      </c>
      <c r="BE149" s="41">
        <f>IF('Net Plant'!X149&gt;0,'Gross Plant'!AA149*$AI149/12,0)</f>
        <v>6.8753873333333333</v>
      </c>
      <c r="BF149" s="41">
        <f>IF('Net Plant'!Y149&gt;0,'Gross Plant'!AB149*$AI149/12,0)</f>
        <v>6.8753873333333333</v>
      </c>
      <c r="BG149" s="41">
        <f>IF('Net Plant'!Z149&gt;0,'Gross Plant'!AC149*$AI149/12,0)</f>
        <v>6.8753873333333333</v>
      </c>
      <c r="BH149" s="41">
        <f>IF('Net Plant'!AA149&gt;0,'Gross Plant'!AD149*$AI149/12,0)</f>
        <v>6.8753873333333333</v>
      </c>
      <c r="BI149" s="41">
        <f>IF('Net Plant'!AB149&gt;0,'Gross Plant'!AE149*$AI149/12,0)</f>
        <v>6.8753873333333333</v>
      </c>
      <c r="BJ149" s="41">
        <f>IF('Net Plant'!AC149&gt;0,'Gross Plant'!AF149*$AI149/12,0)</f>
        <v>6.8753873333333333</v>
      </c>
      <c r="BK149" s="23">
        <f t="shared" si="267"/>
        <v>82.504648000000017</v>
      </c>
      <c r="BL149" s="41"/>
      <c r="BM149" s="31">
        <f>'[20]Retires (Asset and Reserve)'!X69</f>
        <v>0</v>
      </c>
      <c r="BN149" s="31">
        <f>'[20]Retires (Asset and Reserve)'!Y69</f>
        <v>0</v>
      </c>
      <c r="BO149" s="31">
        <f>'[20]Retires (Asset and Reserve)'!Z69</f>
        <v>0</v>
      </c>
      <c r="BP149" s="31">
        <f>'[20]Retires (Asset and Reserve)'!AA69</f>
        <v>0</v>
      </c>
      <c r="BQ149" s="31">
        <f>'[20]Retires (Asset and Reserve)'!AB69</f>
        <v>0</v>
      </c>
      <c r="BR149" s="31">
        <f>'[20]Retires (Asset and Reserve)'!AC69</f>
        <v>0</v>
      </c>
      <c r="BS149" s="31">
        <f>'Gross Plant'!BQ149</f>
        <v>0</v>
      </c>
      <c r="BT149" s="41">
        <f>'Gross Plant'!BR149</f>
        <v>0</v>
      </c>
      <c r="BU149" s="41">
        <f>'Gross Plant'!BS149</f>
        <v>0</v>
      </c>
      <c r="BV149" s="41">
        <f>'Gross Plant'!BT149</f>
        <v>0</v>
      </c>
      <c r="BW149" s="41">
        <f>'Gross Plant'!BU149</f>
        <v>0</v>
      </c>
      <c r="BX149" s="41">
        <f>'Gross Plant'!BV149</f>
        <v>0</v>
      </c>
      <c r="BY149" s="41">
        <f>'Gross Plant'!BW149</f>
        <v>0</v>
      </c>
      <c r="BZ149" s="41">
        <f>'Gross Plant'!BX149</f>
        <v>0</v>
      </c>
      <c r="CA149" s="41">
        <f>'Gross Plant'!BY149</f>
        <v>0</v>
      </c>
      <c r="CB149" s="41">
        <f>'Gross Plant'!BZ149</f>
        <v>0</v>
      </c>
      <c r="CC149" s="41">
        <f>'Gross Plant'!CA149</f>
        <v>0</v>
      </c>
      <c r="CD149" s="41">
        <f>'Gross Plant'!CB149</f>
        <v>0</v>
      </c>
      <c r="CE149" s="41">
        <f>'Gross Plant'!CC149</f>
        <v>0</v>
      </c>
      <c r="CF149" s="41">
        <f>'Gross Plant'!CD149</f>
        <v>0</v>
      </c>
      <c r="CG149" s="41">
        <f>'Gross Plant'!CE149</f>
        <v>0</v>
      </c>
      <c r="CH149" s="41">
        <f>'Gross Plant'!CF149</f>
        <v>0</v>
      </c>
      <c r="CI149" s="41">
        <f>'Gross Plant'!CG149</f>
        <v>0</v>
      </c>
      <c r="CJ149" s="41">
        <f>'Gross Plant'!CH149</f>
        <v>0</v>
      </c>
      <c r="CK149" s="41">
        <f>'Gross Plant'!CI149</f>
        <v>0</v>
      </c>
      <c r="CL149" s="41">
        <f>'Gross Plant'!CJ149</f>
        <v>0</v>
      </c>
      <c r="CM149" s="41">
        <f>'Gross Plant'!CK149</f>
        <v>0</v>
      </c>
      <c r="CN149" s="41"/>
      <c r="CO149" s="31">
        <f>'[20]Transfers (Asset and Reserve)'!Z69</f>
        <v>0</v>
      </c>
      <c r="CP149" s="31">
        <f>'[20]Transfers (Asset and Reserve)'!AA69</f>
        <v>0</v>
      </c>
      <c r="CQ149" s="31">
        <f>'[20]Transfers (Asset and Reserve)'!AB69</f>
        <v>0</v>
      </c>
      <c r="CR149" s="31">
        <f>'[20]Transfers (Asset and Reserve)'!AC69</f>
        <v>0</v>
      </c>
      <c r="CS149" s="31">
        <f>'[20]Transfers (Asset and Reserve)'!AD69</f>
        <v>0</v>
      </c>
      <c r="CT149" s="31">
        <f>'[20]Transfers (Asset and Reserve)'!AE69</f>
        <v>0</v>
      </c>
      <c r="CU149" s="31">
        <v>0</v>
      </c>
      <c r="CV149" s="31">
        <v>0</v>
      </c>
      <c r="CW149" s="31">
        <v>0</v>
      </c>
      <c r="CX149" s="31">
        <v>0</v>
      </c>
      <c r="CY149" s="31">
        <v>0</v>
      </c>
      <c r="CZ149" s="3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/>
      <c r="DQ149" s="31">
        <f>[20]COR!O69</f>
        <v>0</v>
      </c>
      <c r="DR149" s="31">
        <f>[20]COR!P69</f>
        <v>0</v>
      </c>
      <c r="DS149" s="31">
        <f>[20]COR!Q69</f>
        <v>0</v>
      </c>
      <c r="DT149" s="31">
        <f>[20]COR!R69</f>
        <v>0</v>
      </c>
      <c r="DU149" s="31">
        <f>[20]COR!S69</f>
        <v>0</v>
      </c>
      <c r="DV149" s="31">
        <f>[20]COR!T69</f>
        <v>0</v>
      </c>
      <c r="DW149" s="58">
        <f>SUM('Gross Plant'!$AH149:$AM149)/SUM('Gross Plant'!$AH$190:$AM$190)*DW$190</f>
        <v>0</v>
      </c>
      <c r="DX149" s="58">
        <f>SUM('Gross Plant'!$AH149:$AM149)/SUM('Gross Plant'!$AH$190:$AM$190)*DX$190</f>
        <v>0</v>
      </c>
      <c r="DY149" s="58">
        <f>SUM('Gross Plant'!$AH149:$AM149)/SUM('Gross Plant'!$AH$190:$AM$190)*DY$190</f>
        <v>0</v>
      </c>
      <c r="DZ149" s="58">
        <f>-SUM('Gross Plant'!$AH149:$AM149)/SUM('Gross Plant'!$AH$190:$AM$190)*'Capital Spending'!D$12*Reserve!$DW$1</f>
        <v>0</v>
      </c>
      <c r="EA149" s="58">
        <f>-SUM('Gross Plant'!$AH149:$AM149)/SUM('Gross Plant'!$AH$190:$AM$190)*'Capital Spending'!E$12*Reserve!$DW$1</f>
        <v>0</v>
      </c>
      <c r="EB149" s="58">
        <f>-SUM('Gross Plant'!$AH149:$AM149)/SUM('Gross Plant'!$AH$190:$AM$190)*'Capital Spending'!F$12*Reserve!$DW$1</f>
        <v>0</v>
      </c>
      <c r="EC149" s="58">
        <f>-SUM('Gross Plant'!$AH149:$AM149)/SUM('Gross Plant'!$AH$190:$AM$190)*'Capital Spending'!G$12*Reserve!$DW$1</f>
        <v>0</v>
      </c>
      <c r="ED149" s="58">
        <f>-SUM('Gross Plant'!$AH149:$AM149)/SUM('Gross Plant'!$AH$190:$AM$190)*'Capital Spending'!H$12*Reserve!$DW$1</f>
        <v>0</v>
      </c>
      <c r="EE149" s="58">
        <f>-SUM('Gross Plant'!$AH149:$AM149)/SUM('Gross Plant'!$AH$190:$AM$190)*'Capital Spending'!I$12*Reserve!$DW$1</f>
        <v>0</v>
      </c>
      <c r="EF149" s="58">
        <f>-SUM('Gross Plant'!$AH149:$AM149)/SUM('Gross Plant'!$AH$190:$AM$190)*'Capital Spending'!J$12*Reserve!$DW$1</f>
        <v>0</v>
      </c>
      <c r="EG149" s="58">
        <f>-SUM('Gross Plant'!$AH149:$AM149)/SUM('Gross Plant'!$AH$190:$AM$190)*'Capital Spending'!K$12*Reserve!$DW$1</f>
        <v>0</v>
      </c>
      <c r="EH149" s="58">
        <f>-SUM('Gross Plant'!$AH149:$AM149)/SUM('Gross Plant'!$AH$190:$AM$190)*'Capital Spending'!L$12*Reserve!$DW$1</f>
        <v>0</v>
      </c>
      <c r="EI149" s="58">
        <f>-SUM('Gross Plant'!$AH149:$AM149)/SUM('Gross Plant'!$AH$190:$AM$190)*'Capital Spending'!M$12*Reserve!$DW$1</f>
        <v>0</v>
      </c>
      <c r="EJ149" s="58">
        <f>-SUM('Gross Plant'!$AH149:$AM149)/SUM('Gross Plant'!$AH$190:$AM$190)*'Capital Spending'!N$12*Reserve!$DW$1</f>
        <v>0</v>
      </c>
      <c r="EK149" s="58">
        <f>-SUM('Gross Plant'!$AH149:$AM149)/SUM('Gross Plant'!$AH$190:$AM$190)*'Capital Spending'!O$12*Reserve!$DW$1</f>
        <v>0</v>
      </c>
      <c r="EL149" s="58">
        <f>-SUM('Gross Plant'!$AH149:$AM149)/SUM('Gross Plant'!$AH$190:$AM$190)*'Capital Spending'!P$12*Reserve!$DW$1</f>
        <v>0</v>
      </c>
      <c r="EM149" s="58">
        <f>-SUM('Gross Plant'!$AH149:$AM149)/SUM('Gross Plant'!$AH$190:$AM$190)*'Capital Spending'!Q$12*Reserve!$DW$1</f>
        <v>0</v>
      </c>
      <c r="EN149" s="58">
        <f>-SUM('Gross Plant'!$AH149:$AM149)/SUM('Gross Plant'!$AH$190:$AM$190)*'Capital Spending'!R$12*Reserve!$DW$1</f>
        <v>0</v>
      </c>
      <c r="EO149" s="58">
        <f>-SUM('Gross Plant'!$AH149:$AM149)/SUM('Gross Plant'!$AH$190:$AM$190)*'Capital Spending'!S$12*Reserve!$DW$1</f>
        <v>0</v>
      </c>
      <c r="EP149" s="58">
        <f>-SUM('Gross Plant'!$AH149:$AM149)/SUM('Gross Plant'!$AH$190:$AM$190)*'Capital Spending'!T$12*Reserve!$DW$1</f>
        <v>0</v>
      </c>
      <c r="EQ149" s="58">
        <f>-SUM('Gross Plant'!$AH149:$AM149)/SUM('Gross Plant'!$AH$190:$AM$190)*'Capital Spending'!U$12*Reserve!$DW$1</f>
        <v>0</v>
      </c>
    </row>
    <row r="150" spans="1:147">
      <c r="A150" s="49">
        <v>37600</v>
      </c>
      <c r="B150" t="s">
        <v>52</v>
      </c>
      <c r="C150" s="51">
        <f t="shared" si="268"/>
        <v>11987064.528873006</v>
      </c>
      <c r="D150" s="51">
        <f t="shared" si="238"/>
        <v>12595264.582505703</v>
      </c>
      <c r="E150" s="69">
        <f>'[20]Reserve End Balances'!N70</f>
        <v>11644339.550000001</v>
      </c>
      <c r="F150" s="41">
        <f t="shared" si="269"/>
        <v>11720884.74</v>
      </c>
      <c r="G150" s="41">
        <f t="shared" si="270"/>
        <v>11808046.779999999</v>
      </c>
      <c r="H150" s="41">
        <f t="shared" si="271"/>
        <v>11895239.419999998</v>
      </c>
      <c r="I150" s="41">
        <f t="shared" si="272"/>
        <v>11982535.999999998</v>
      </c>
      <c r="J150" s="41">
        <f t="shared" si="273"/>
        <v>11969015.389999999</v>
      </c>
      <c r="K150" s="41">
        <f t="shared" si="274"/>
        <v>12014581.859999999</v>
      </c>
      <c r="L150" s="41">
        <f t="shared" si="275"/>
        <v>12041475.858230142</v>
      </c>
      <c r="M150" s="41">
        <f t="shared" si="276"/>
        <v>12069721.447292188</v>
      </c>
      <c r="N150" s="41">
        <f t="shared" si="277"/>
        <v>12111761.980895424</v>
      </c>
      <c r="O150" s="41">
        <f t="shared" si="278"/>
        <v>12152408.058131842</v>
      </c>
      <c r="P150" s="41">
        <f t="shared" si="279"/>
        <v>12186348.619283114</v>
      </c>
      <c r="Q150" s="41">
        <f t="shared" si="280"/>
        <v>12235479.171516361</v>
      </c>
      <c r="R150" s="41">
        <f t="shared" si="281"/>
        <v>12283474.197622018</v>
      </c>
      <c r="S150" s="41">
        <f t="shared" si="282"/>
        <v>12336472.712728266</v>
      </c>
      <c r="T150" s="41">
        <f t="shared" si="283"/>
        <v>12375185.403574467</v>
      </c>
      <c r="U150" s="41">
        <f t="shared" si="284"/>
        <v>12409085.475386061</v>
      </c>
      <c r="V150" s="41">
        <f t="shared" si="285"/>
        <v>12432122.173780506</v>
      </c>
      <c r="W150" s="41">
        <f t="shared" si="286"/>
        <v>12462549.005432608</v>
      </c>
      <c r="X150" s="41">
        <f t="shared" si="287"/>
        <v>12480914.861930531</v>
      </c>
      <c r="Y150" s="41">
        <f t="shared" si="288"/>
        <v>12505965.029455381</v>
      </c>
      <c r="Z150" s="41">
        <f t="shared" si="289"/>
        <v>12546177.757473949</v>
      </c>
      <c r="AA150" s="41">
        <f t="shared" si="290"/>
        <v>12601678.837373676</v>
      </c>
      <c r="AB150" s="41">
        <f t="shared" si="291"/>
        <v>12650661.668211246</v>
      </c>
      <c r="AC150" s="41">
        <f t="shared" si="292"/>
        <v>12714294.052105973</v>
      </c>
      <c r="AD150" s="41">
        <f t="shared" si="293"/>
        <v>12780641.254421307</v>
      </c>
      <c r="AE150" s="41">
        <f t="shared" si="294"/>
        <v>12855041.767748469</v>
      </c>
      <c r="AF150" s="41">
        <f t="shared" si="295"/>
        <v>12924122.285679964</v>
      </c>
      <c r="AG150" s="23">
        <f t="shared" si="266"/>
        <v>12595265</v>
      </c>
      <c r="AH150" s="80">
        <f>'[25]KY Depreciation Rates_03-2'!$G106</f>
        <v>0.05</v>
      </c>
      <c r="AI150" s="80">
        <f>'[25]KY Depreciation Rates_03-2'!$G106</f>
        <v>0.05</v>
      </c>
      <c r="AJ150" s="31">
        <f>'[20]Additions (Asset and Reserve)'!AA70</f>
        <v>87115.02</v>
      </c>
      <c r="AK150" s="31">
        <f>'[20]Additions (Asset and Reserve)'!AB70</f>
        <v>87162.04</v>
      </c>
      <c r="AL150" s="31">
        <f>'[20]Additions (Asset and Reserve)'!AC70</f>
        <v>87218.79</v>
      </c>
      <c r="AM150" s="31">
        <f>'[20]Additions (Asset and Reserve)'!AD70</f>
        <v>87297.42</v>
      </c>
      <c r="AN150" s="31">
        <f>'[20]Additions (Asset and Reserve)'!AE70</f>
        <v>86923.67</v>
      </c>
      <c r="AO150" s="31">
        <f>'[20]Additions (Asset and Reserve)'!AF70</f>
        <v>86794.17</v>
      </c>
      <c r="AP150" s="41">
        <f>IF('Net Plant'!I150&gt;0,'Gross Plant'!L150*$AH150/12,0)</f>
        <v>87137.550323066767</v>
      </c>
      <c r="AQ150" s="41">
        <f>IF('Net Plant'!J150&gt;0,'Gross Plant'!M150*$AH150/12,0)</f>
        <v>87063.040965535154</v>
      </c>
      <c r="AR150" s="41">
        <f>IF('Net Plant'!K150&gt;0,'Gross Plant'!N150*$AH150/12,0)</f>
        <v>87006.079064009085</v>
      </c>
      <c r="AS150" s="41">
        <f>IF('Net Plant'!L150&gt;0,'Gross Plant'!O150*$AH150/12,0)</f>
        <v>86947.424981560922</v>
      </c>
      <c r="AT150" s="41">
        <f>IF('Net Plant'!M150&gt;0,'Gross Plant'!P150*$AH150/12,0)</f>
        <v>86880.361374165412</v>
      </c>
      <c r="AU150" s="41">
        <f>IF('Net Plant'!N150&gt;0,'Gross Plant'!Q150*$AH150/12,0)</f>
        <v>86832.600797580701</v>
      </c>
      <c r="AV150" s="41">
        <f>IF('Net Plant'!O150&gt;0,'Gross Plant'!R150*$AH150/12,0)</f>
        <v>86783.463993908023</v>
      </c>
      <c r="AW150" s="41">
        <f>IF('Net Plant'!P150&gt;0,'Gross Plant'!S150*$AH150/12,0)</f>
        <v>86740.719707897559</v>
      </c>
      <c r="AX150" s="41">
        <f>IF('Net Plant'!Q150&gt;0,'Gross Plant'!T150*$AH150/12,0)</f>
        <v>86679.955258941016</v>
      </c>
      <c r="AY150" s="41">
        <f>IF('Net Plant'!R150&gt;0,'Gross Plant'!U150*$AI150/12,0)</f>
        <v>86613.17882422822</v>
      </c>
      <c r="AZ150" s="41">
        <f>IF('Net Plant'!S150&gt;0,'Gross Plant'!V150*$AI150/12,0)</f>
        <v>86532.74267285013</v>
      </c>
      <c r="BA150" s="41">
        <f>IF('Net Plant'!T150&gt;0,'Gross Plant'!W150*$AI150/12,0)</f>
        <v>86461.758190513865</v>
      </c>
      <c r="BB150" s="41">
        <f>IF('Net Plant'!U150&gt;0,'Gross Plant'!X150*$AI150/12,0)</f>
        <v>86375.604125052138</v>
      </c>
      <c r="BC150" s="41">
        <f>IF('Net Plant'!V150&gt;0,'Gross Plant'!Y150*$AI150/12,0)</f>
        <v>86298.015965588827</v>
      </c>
      <c r="BD150" s="41">
        <f>IF('Net Plant'!W150&gt;0,'Gross Plant'!Z150*$AI150/12,0)</f>
        <v>86239.709447635178</v>
      </c>
      <c r="BE150" s="41">
        <f>IF('Net Plant'!X150&gt;0,'Gross Plant'!AA150*$AI150/12,0)</f>
        <v>86200.819325961915</v>
      </c>
      <c r="BF150" s="41">
        <f>IF('Net Plant'!Y150&gt;0,'Gross Plant'!AB150*$AI150/12,0)</f>
        <v>86153.731602077183</v>
      </c>
      <c r="BG150" s="41">
        <f>IF('Net Plant'!Z150&gt;0,'Gross Plant'!AC150*$AI150/12,0)</f>
        <v>86125.237880481072</v>
      </c>
      <c r="BH150" s="41">
        <f>IF('Net Plant'!AA150&gt;0,'Gross Plant'!AD150*$AI150/12,0)</f>
        <v>86100.214962384242</v>
      </c>
      <c r="BI150" s="41">
        <f>IF('Net Plant'!AB150&gt;0,'Gross Plant'!AE150*$AI150/12,0)</f>
        <v>86085.412649241887</v>
      </c>
      <c r="BJ150" s="41">
        <f>IF('Net Plant'!AC150&gt;0,'Gross Plant'!AF150*$AI150/12,0)</f>
        <v>86063.89827354133</v>
      </c>
      <c r="BK150" s="23">
        <f t="shared" si="267"/>
        <v>1035250.3239195559</v>
      </c>
      <c r="BL150" s="41"/>
      <c r="BM150" s="31">
        <f>'[20]Retires (Asset and Reserve)'!X70</f>
        <v>-10569.83</v>
      </c>
      <c r="BN150" s="31">
        <f>'[20]Retires (Asset and Reserve)'!Y70</f>
        <v>0</v>
      </c>
      <c r="BO150" s="31">
        <f>'[20]Retires (Asset and Reserve)'!Z70</f>
        <v>0</v>
      </c>
      <c r="BP150" s="31">
        <f>'[20]Retires (Asset and Reserve)'!AA70</f>
        <v>0</v>
      </c>
      <c r="BQ150" s="31">
        <f>'[20]Retires (Asset and Reserve)'!AB70</f>
        <v>-100444.01</v>
      </c>
      <c r="BR150" s="31">
        <f>'[20]Retires (Asset and Reserve)'!AC70</f>
        <v>-41227.69</v>
      </c>
      <c r="BS150" s="31">
        <f>'Gross Plant'!BQ150</f>
        <v>-60243.552092924067</v>
      </c>
      <c r="BT150" s="41">
        <f>'Gross Plant'!BR150</f>
        <v>-58817.451903487592</v>
      </c>
      <c r="BU150" s="41">
        <f>'Gross Plant'!BS150</f>
        <v>-44965.545460773115</v>
      </c>
      <c r="BV150" s="41">
        <f>'Gross Plant'!BT150</f>
        <v>-46301.347745143365</v>
      </c>
      <c r="BW150" s="41">
        <f>'Gross Plant'!BU150</f>
        <v>-52939.800222894068</v>
      </c>
      <c r="BX150" s="41">
        <f>'Gross Plant'!BV150</f>
        <v>-37702.048564333461</v>
      </c>
      <c r="BY150" s="41">
        <f>'Gross Plant'!BW150</f>
        <v>-38788.437888251763</v>
      </c>
      <c r="BZ150" s="41">
        <f>'Gross Plant'!BX150</f>
        <v>-33742.204601649952</v>
      </c>
      <c r="CA150" s="41">
        <f>'Gross Plant'!BY150</f>
        <v>-47967.264412740304</v>
      </c>
      <c r="CB150" s="41">
        <f>'Gross Plant'!BZ150</f>
        <v>-52713.107012632776</v>
      </c>
      <c r="CC150" s="41">
        <f>'Gross Plant'!CA150</f>
        <v>-63496.04427840362</v>
      </c>
      <c r="CD150" s="41">
        <f>'Gross Plant'!CB150</f>
        <v>-56034.926538412998</v>
      </c>
      <c r="CE150" s="41">
        <f>'Gross Plant'!CC150</f>
        <v>-68009.747627129036</v>
      </c>
      <c r="CF150" s="41">
        <f>'Gross Plant'!CD150</f>
        <v>-61247.848440737471</v>
      </c>
      <c r="CG150" s="41">
        <f>'Gross Plant'!CE150</f>
        <v>-46026.981429066167</v>
      </c>
      <c r="CH150" s="41">
        <f>'Gross Plant'!CF150</f>
        <v>-30699.73942623525</v>
      </c>
      <c r="CI150" s="41">
        <f>'Gross Plant'!CG150</f>
        <v>-37170.900764506136</v>
      </c>
      <c r="CJ150" s="41">
        <f>'Gross Plant'!CH150</f>
        <v>-22492.853985755108</v>
      </c>
      <c r="CK150" s="41">
        <f>'Gross Plant'!CI150</f>
        <v>-19753.012647050211</v>
      </c>
      <c r="CL150" s="41">
        <f>'Gross Plant'!CJ150</f>
        <v>-11684.89932207956</v>
      </c>
      <c r="CM150" s="41">
        <f>'Gross Plant'!CK150</f>
        <v>-16983.380342045544</v>
      </c>
      <c r="CN150" s="41"/>
      <c r="CO150" s="31">
        <f>'[20]Transfers (Asset and Reserve)'!Z70</f>
        <v>0</v>
      </c>
      <c r="CP150" s="31">
        <f>'[20]Transfers (Asset and Reserve)'!AA70</f>
        <v>0</v>
      </c>
      <c r="CQ150" s="31">
        <f>'[20]Transfers (Asset and Reserve)'!AB70</f>
        <v>0</v>
      </c>
      <c r="CR150" s="31">
        <f>'[20]Transfers (Asset and Reserve)'!AC70</f>
        <v>0</v>
      </c>
      <c r="CS150" s="31">
        <f>'[20]Transfers (Asset and Reserve)'!AD70</f>
        <v>0</v>
      </c>
      <c r="CT150" s="31">
        <f>'[20]Transfers (Asset and Reserve)'!AE70</f>
        <v>0</v>
      </c>
      <c r="CU150" s="31">
        <v>0</v>
      </c>
      <c r="CV150" s="31">
        <v>0</v>
      </c>
      <c r="CW150" s="31">
        <v>0</v>
      </c>
      <c r="CX150" s="31">
        <v>0</v>
      </c>
      <c r="CY150" s="31">
        <v>0</v>
      </c>
      <c r="CZ150" s="3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/>
      <c r="DQ150" s="31">
        <f>[20]COR!O70</f>
        <v>0</v>
      </c>
      <c r="DR150" s="31">
        <f>[20]COR!P70</f>
        <v>0</v>
      </c>
      <c r="DS150" s="31">
        <f>[20]COR!Q70</f>
        <v>-26.15</v>
      </c>
      <c r="DT150" s="31">
        <f>[20]COR!R70</f>
        <v>-0.84</v>
      </c>
      <c r="DU150" s="31">
        <f>[20]COR!S70</f>
        <v>-0.27</v>
      </c>
      <c r="DV150" s="31">
        <f>[20]COR!T70</f>
        <v>-0.01</v>
      </c>
      <c r="DW150" s="58">
        <f>SUM('Gross Plant'!$AH150:$AM150)/SUM('Gross Plant'!$AH$190:$AM$190)*DW$190</f>
        <v>0</v>
      </c>
      <c r="DX150" s="58">
        <f>SUM('Gross Plant'!$AH150:$AM150)/SUM('Gross Plant'!$AH$190:$AM$190)*DX$190</f>
        <v>0</v>
      </c>
      <c r="DY150" s="58">
        <f>SUM('Gross Plant'!$AH150:$AM150)/SUM('Gross Plant'!$AH$190:$AM$190)*DY$190</f>
        <v>0</v>
      </c>
      <c r="DZ150" s="58">
        <f>-SUM('Gross Plant'!$AH150:$AM150)/SUM('Gross Plant'!$AH$190:$AM$190)*'Capital Spending'!D$12*Reserve!$DW$1</f>
        <v>0</v>
      </c>
      <c r="EA150" s="58">
        <f>-SUM('Gross Plant'!$AH150:$AM150)/SUM('Gross Plant'!$AH$190:$AM$190)*'Capital Spending'!E$12*Reserve!$DW$1</f>
        <v>0</v>
      </c>
      <c r="EB150" s="58">
        <f>-SUM('Gross Plant'!$AH150:$AM150)/SUM('Gross Plant'!$AH$190:$AM$190)*'Capital Spending'!F$12*Reserve!$DW$1</f>
        <v>0</v>
      </c>
      <c r="EC150" s="58">
        <f>-SUM('Gross Plant'!$AH150:$AM150)/SUM('Gross Plant'!$AH$190:$AM$190)*'Capital Spending'!G$12*Reserve!$DW$1</f>
        <v>0</v>
      </c>
      <c r="ED150" s="58">
        <f>-SUM('Gross Plant'!$AH150:$AM150)/SUM('Gross Plant'!$AH$190:$AM$190)*'Capital Spending'!H$12*Reserve!$DW$1</f>
        <v>0</v>
      </c>
      <c r="EE150" s="58">
        <f>-SUM('Gross Plant'!$AH150:$AM150)/SUM('Gross Plant'!$AH$190:$AM$190)*'Capital Spending'!I$12*Reserve!$DW$1</f>
        <v>0</v>
      </c>
      <c r="EF150" s="58">
        <f>-SUM('Gross Plant'!$AH150:$AM150)/SUM('Gross Plant'!$AH$190:$AM$190)*'Capital Spending'!J$12*Reserve!$DW$1</f>
        <v>0</v>
      </c>
      <c r="EG150" s="58">
        <f>-SUM('Gross Plant'!$AH150:$AM150)/SUM('Gross Plant'!$AH$190:$AM$190)*'Capital Spending'!K$12*Reserve!$DW$1</f>
        <v>0</v>
      </c>
      <c r="EH150" s="58">
        <f>-SUM('Gross Plant'!$AH150:$AM150)/SUM('Gross Plant'!$AH$190:$AM$190)*'Capital Spending'!L$12*Reserve!$DW$1</f>
        <v>0</v>
      </c>
      <c r="EI150" s="58">
        <f>-SUM('Gross Plant'!$AH150:$AM150)/SUM('Gross Plant'!$AH$190:$AM$190)*'Capital Spending'!M$12*Reserve!$DW$1</f>
        <v>0</v>
      </c>
      <c r="EJ150" s="58">
        <f>-SUM('Gross Plant'!$AH150:$AM150)/SUM('Gross Plant'!$AH$190:$AM$190)*'Capital Spending'!N$12*Reserve!$DW$1</f>
        <v>0</v>
      </c>
      <c r="EK150" s="58">
        <f>-SUM('Gross Plant'!$AH150:$AM150)/SUM('Gross Plant'!$AH$190:$AM$190)*'Capital Spending'!O$12*Reserve!$DW$1</f>
        <v>0</v>
      </c>
      <c r="EL150" s="58">
        <f>-SUM('Gross Plant'!$AH150:$AM150)/SUM('Gross Plant'!$AH$190:$AM$190)*'Capital Spending'!P$12*Reserve!$DW$1</f>
        <v>0</v>
      </c>
      <c r="EM150" s="58">
        <f>-SUM('Gross Plant'!$AH150:$AM150)/SUM('Gross Plant'!$AH$190:$AM$190)*'Capital Spending'!Q$12*Reserve!$DW$1</f>
        <v>0</v>
      </c>
      <c r="EN150" s="58">
        <f>-SUM('Gross Plant'!$AH150:$AM150)/SUM('Gross Plant'!$AH$190:$AM$190)*'Capital Spending'!R$12*Reserve!$DW$1</f>
        <v>0</v>
      </c>
      <c r="EO150" s="58">
        <f>-SUM('Gross Plant'!$AH150:$AM150)/SUM('Gross Plant'!$AH$190:$AM$190)*'Capital Spending'!S$12*Reserve!$DW$1</f>
        <v>0</v>
      </c>
      <c r="EP150" s="58">
        <f>-SUM('Gross Plant'!$AH150:$AM150)/SUM('Gross Plant'!$AH$190:$AM$190)*'Capital Spending'!T$12*Reserve!$DW$1</f>
        <v>0</v>
      </c>
      <c r="EQ150" s="58">
        <f>-SUM('Gross Plant'!$AH150:$AM150)/SUM('Gross Plant'!$AH$190:$AM$190)*'Capital Spending'!U$12*Reserve!$DW$1</f>
        <v>0</v>
      </c>
    </row>
    <row r="151" spans="1:147">
      <c r="A151" s="49">
        <v>37601</v>
      </c>
      <c r="B151" t="s">
        <v>37</v>
      </c>
      <c r="C151" s="51">
        <f t="shared" si="268"/>
        <v>28363166.556201007</v>
      </c>
      <c r="D151" s="51">
        <f t="shared" si="238"/>
        <v>29171776.814593829</v>
      </c>
      <c r="E151" s="69">
        <f>'[20]Reserve End Balances'!N71</f>
        <v>27914478.670000002</v>
      </c>
      <c r="F151" s="41">
        <f t="shared" si="269"/>
        <v>28100381.370000001</v>
      </c>
      <c r="G151" s="41">
        <f t="shared" si="270"/>
        <v>28138356.250000004</v>
      </c>
      <c r="H151" s="41">
        <f t="shared" si="271"/>
        <v>28162871.580000006</v>
      </c>
      <c r="I151" s="41">
        <f t="shared" si="272"/>
        <v>28150429.320000008</v>
      </c>
      <c r="J151" s="41">
        <f t="shared" si="273"/>
        <v>28332600.480000008</v>
      </c>
      <c r="K151" s="41">
        <f t="shared" si="274"/>
        <v>28492649.81000001</v>
      </c>
      <c r="L151" s="41">
        <f t="shared" si="275"/>
        <v>28485906.281198252</v>
      </c>
      <c r="M151" s="41">
        <f t="shared" si="276"/>
        <v>28485268.423270211</v>
      </c>
      <c r="N151" s="41">
        <f t="shared" si="277"/>
        <v>28542062.290235601</v>
      </c>
      <c r="O151" s="41">
        <f t="shared" si="278"/>
        <v>28593497.999257598</v>
      </c>
      <c r="P151" s="41">
        <f t="shared" si="279"/>
        <v>28617675.004004184</v>
      </c>
      <c r="Q151" s="41">
        <f t="shared" si="280"/>
        <v>28704987.752647236</v>
      </c>
      <c r="R151" s="41">
        <f t="shared" si="281"/>
        <v>28787946.816397883</v>
      </c>
      <c r="S151" s="41">
        <f t="shared" si="282"/>
        <v>28891889.987746682</v>
      </c>
      <c r="T151" s="41">
        <f t="shared" si="283"/>
        <v>28937189.399638169</v>
      </c>
      <c r="U151" s="41">
        <f t="shared" si="284"/>
        <v>28963054.42745965</v>
      </c>
      <c r="V151" s="41">
        <f t="shared" si="285"/>
        <v>28944562.665424839</v>
      </c>
      <c r="W151" s="41">
        <f t="shared" si="286"/>
        <v>28957118.869507786</v>
      </c>
      <c r="X151" s="41">
        <f t="shared" si="287"/>
        <v>28920406.423715457</v>
      </c>
      <c r="Y151" s="41">
        <f t="shared" si="288"/>
        <v>28911869.531695109</v>
      </c>
      <c r="Z151" s="41">
        <f t="shared" si="289"/>
        <v>28966428.205391392</v>
      </c>
      <c r="AA151" s="41">
        <f t="shared" si="290"/>
        <v>29084467.702341601</v>
      </c>
      <c r="AB151" s="41">
        <f t="shared" si="291"/>
        <v>29175884.042525955</v>
      </c>
      <c r="AC151" s="41">
        <f t="shared" si="292"/>
        <v>29328067.850799348</v>
      </c>
      <c r="AD151" s="41">
        <f t="shared" si="293"/>
        <v>29491650.034341034</v>
      </c>
      <c r="AE151" s="41">
        <f t="shared" si="294"/>
        <v>29688631.985694699</v>
      </c>
      <c r="AF151" s="41">
        <f t="shared" si="295"/>
        <v>29863767.451184731</v>
      </c>
      <c r="AG151" s="23">
        <f t="shared" si="266"/>
        <v>29171777</v>
      </c>
      <c r="AH151" s="80">
        <f>'[25]KY Depreciation Rates_03-2'!$G107</f>
        <v>2.0900000000000002E-2</v>
      </c>
      <c r="AI151" s="80">
        <f>'[25]KY Depreciation Rates_03-2'!$G107</f>
        <v>2.0900000000000002E-2</v>
      </c>
      <c r="AJ151" s="31">
        <f>'[20]Additions (Asset and Reserve)'!AA71</f>
        <v>232810.37</v>
      </c>
      <c r="AK151" s="31">
        <f>'[20]Additions (Asset and Reserve)'!AB71</f>
        <v>232423.56</v>
      </c>
      <c r="AL151" s="31">
        <f>'[20]Additions (Asset and Reserve)'!AC71</f>
        <v>232382.1</v>
      </c>
      <c r="AM151" s="31">
        <f>'[20]Additions (Asset and Reserve)'!AD71</f>
        <v>232369.26</v>
      </c>
      <c r="AN151" s="31">
        <f>'[20]Additions (Asset and Reserve)'!AE71</f>
        <v>232473.68</v>
      </c>
      <c r="AO151" s="31">
        <f>'[20]Additions (Asset and Reserve)'!AF71</f>
        <v>232447.61</v>
      </c>
      <c r="AP151" s="41">
        <f>IF('Net Plant'!I151&gt;0,'Gross Plant'!L151*$AH151/12,0)</f>
        <v>242337.62561006611</v>
      </c>
      <c r="AQ151" s="41">
        <f>IF('Net Plant'!J151&gt;0,'Gross Plant'!M151*$AH151/12,0)</f>
        <v>242546.98610447868</v>
      </c>
      <c r="AR151" s="41">
        <f>IF('Net Plant'!K151&gt;0,'Gross Plant'!N151*$AH151/12,0)</f>
        <v>242707.04079104771</v>
      </c>
      <c r="AS151" s="41">
        <f>IF('Net Plant'!L151&gt;0,'Gross Plant'!O151*$AH151/12,0)</f>
        <v>242871.85026072347</v>
      </c>
      <c r="AT151" s="41">
        <f>IF('Net Plant'!M151&gt;0,'Gross Plant'!P151*$AH151/12,0)</f>
        <v>243060.28927652704</v>
      </c>
      <c r="AU151" s="41">
        <f>IF('Net Plant'!N151&gt;0,'Gross Plant'!Q151*$AH151/12,0)</f>
        <v>243194.48957375772</v>
      </c>
      <c r="AV151" s="41">
        <f>IF('Net Plant'!O151&gt;0,'Gross Plant'!R151*$AH151/12,0)</f>
        <v>243332.55686961921</v>
      </c>
      <c r="AW151" s="41">
        <f>IF('Net Plant'!P151&gt;0,'Gross Plant'!S151*$AH151/12,0)</f>
        <v>243452.66211745559</v>
      </c>
      <c r="AX151" s="41">
        <f>IF('Net Plant'!Q151&gt;0,'Gross Plant'!T151*$AH151/12,0)</f>
        <v>243623.4014111188</v>
      </c>
      <c r="AY151" s="41">
        <f>IF('Net Plant'!R151&gt;0,'Gross Plant'!U151*$AI151/12,0)</f>
        <v>243811.03351331013</v>
      </c>
      <c r="AZ151" s="41">
        <f>IF('Net Plant'!S151&gt;0,'Gross Plant'!V151*$AI151/12,0)</f>
        <v>244037.04743933308</v>
      </c>
      <c r="BA151" s="41">
        <f>IF('Net Plant'!T151&gt;0,'Gross Plant'!W151*$AI151/12,0)</f>
        <v>244236.5035453832</v>
      </c>
      <c r="BB151" s="41">
        <f>IF('Net Plant'!U151&gt;0,'Gross Plant'!X151*$AI151/12,0)</f>
        <v>244478.58398116028</v>
      </c>
      <c r="BC151" s="41">
        <f>IF('Net Plant'!V151&gt;0,'Gross Plant'!Y151*$AI151/12,0)</f>
        <v>244696.59546272364</v>
      </c>
      <c r="BD151" s="41">
        <f>IF('Net Plant'!W151&gt;0,'Gross Plant'!Z151*$AI151/12,0)</f>
        <v>244860.42832654982</v>
      </c>
      <c r="BE151" s="41">
        <f>IF('Net Plant'!X151&gt;0,'Gross Plant'!AA151*$AI151/12,0)</f>
        <v>244969.70393126595</v>
      </c>
      <c r="BF151" s="41">
        <f>IF('Net Plant'!Y151&gt;0,'Gross Plant'!AB151*$AI151/12,0)</f>
        <v>245102.01360994068</v>
      </c>
      <c r="BG151" s="41">
        <f>IF('Net Plant'!Z151&gt;0,'Gross Plant'!AC151*$AI151/12,0)</f>
        <v>245182.07683741502</v>
      </c>
      <c r="BH151" s="41">
        <f>IF('Net Plant'!AA151&gt;0,'Gross Plant'!AD151*$AI151/12,0)</f>
        <v>245252.38761015492</v>
      </c>
      <c r="BI151" s="41">
        <f>IF('Net Plant'!AB151&gt;0,'Gross Plant'!AE151*$AI151/12,0)</f>
        <v>245293.97996446575</v>
      </c>
      <c r="BJ151" s="41">
        <f>IF('Net Plant'!AC151&gt;0,'Gross Plant'!AF151*$AI151/12,0)</f>
        <v>245354.43224164099</v>
      </c>
      <c r="BK151" s="23">
        <f t="shared" si="267"/>
        <v>2937274.7864633435</v>
      </c>
      <c r="BL151" s="41"/>
      <c r="BM151" s="31">
        <f>'[20]Retires (Asset and Reserve)'!X71</f>
        <v>-8409</v>
      </c>
      <c r="BN151" s="31">
        <f>'[20]Retires (Asset and Reserve)'!Y71</f>
        <v>-198583.79</v>
      </c>
      <c r="BO151" s="31">
        <f>'[20]Retires (Asset and Reserve)'!Z71</f>
        <v>-110761.66</v>
      </c>
      <c r="BP151" s="31">
        <f>'[20]Retires (Asset and Reserve)'!AA71</f>
        <v>-201495.36</v>
      </c>
      <c r="BQ151" s="31">
        <f>'[20]Retires (Asset and Reserve)'!AB71</f>
        <v>-42519.16</v>
      </c>
      <c r="BR151" s="31">
        <f>'[20]Retires (Asset and Reserve)'!AC71</f>
        <v>-67684.22</v>
      </c>
      <c r="BS151" s="31">
        <f>'Gross Plant'!BQ151</f>
        <v>-249081.15441182323</v>
      </c>
      <c r="BT151" s="41">
        <f>'Gross Plant'!BR151</f>
        <v>-243184.84403251749</v>
      </c>
      <c r="BU151" s="41">
        <f>'Gross Plant'!BS151</f>
        <v>-185913.17382565487</v>
      </c>
      <c r="BV151" s="41">
        <f>'Gross Plant'!BT151</f>
        <v>-191436.14123872633</v>
      </c>
      <c r="BW151" s="41">
        <f>'Gross Plant'!BU151</f>
        <v>-218883.28452993991</v>
      </c>
      <c r="BX151" s="41">
        <f>'Gross Plant'!BV151</f>
        <v>-155881.74093070801</v>
      </c>
      <c r="BY151" s="41">
        <f>'Gross Plant'!BW151</f>
        <v>-160373.49311897307</v>
      </c>
      <c r="BZ151" s="41">
        <f>'Gross Plant'!BX151</f>
        <v>-139509.49076865712</v>
      </c>
      <c r="CA151" s="41">
        <f>'Gross Plant'!BY151</f>
        <v>-198323.98951963277</v>
      </c>
      <c r="CB151" s="41">
        <f>'Gross Plant'!BZ151</f>
        <v>-217946.00569183103</v>
      </c>
      <c r="CC151" s="41">
        <f>'Gross Plant'!CA151</f>
        <v>-262528.80947414541</v>
      </c>
      <c r="CD151" s="41">
        <f>'Gross Plant'!CB151</f>
        <v>-231680.2994624378</v>
      </c>
      <c r="CE151" s="41">
        <f>'Gross Plant'!CC151</f>
        <v>-281191.02977348753</v>
      </c>
      <c r="CF151" s="41">
        <f>'Gross Plant'!CD151</f>
        <v>-253233.48748307195</v>
      </c>
      <c r="CG151" s="41">
        <f>'Gross Plant'!CE151</f>
        <v>-190301.75463026713</v>
      </c>
      <c r="CH151" s="41">
        <f>'Gross Plant'!CF151</f>
        <v>-126930.20698105532</v>
      </c>
      <c r="CI151" s="41">
        <f>'Gross Plant'!CG151</f>
        <v>-153685.67342558777</v>
      </c>
      <c r="CJ151" s="41">
        <f>'Gross Plant'!CH151</f>
        <v>-92998.26856402299</v>
      </c>
      <c r="CK151" s="41">
        <f>'Gross Plant'!CI151</f>
        <v>-81670.20406846999</v>
      </c>
      <c r="CL151" s="41">
        <f>'Gross Plant'!CJ151</f>
        <v>-48312.028610799018</v>
      </c>
      <c r="CM151" s="41">
        <f>'Gross Plant'!CK151</f>
        <v>-70218.966751607499</v>
      </c>
      <c r="CN151" s="41"/>
      <c r="CO151" s="31">
        <f>'[20]Transfers (Asset and Reserve)'!Z71</f>
        <v>0</v>
      </c>
      <c r="CP151" s="31">
        <f>'[20]Transfers (Asset and Reserve)'!AA71</f>
        <v>6434.92</v>
      </c>
      <c r="CQ151" s="31">
        <f>'[20]Transfers (Asset and Reserve)'!AB71</f>
        <v>0</v>
      </c>
      <c r="CR151" s="31">
        <f>'[20]Transfers (Asset and Reserve)'!AC71</f>
        <v>0</v>
      </c>
      <c r="CS151" s="31">
        <f>'[20]Transfers (Asset and Reserve)'!AD71</f>
        <v>0</v>
      </c>
      <c r="CT151" s="31">
        <f>'[20]Transfers (Asset and Reserve)'!AE71</f>
        <v>0</v>
      </c>
      <c r="CU151" s="31">
        <v>0</v>
      </c>
      <c r="CV151" s="31">
        <v>0</v>
      </c>
      <c r="CW151" s="31">
        <v>0</v>
      </c>
      <c r="CX151" s="31">
        <v>0</v>
      </c>
      <c r="CY151" s="31">
        <v>0</v>
      </c>
      <c r="CZ151" s="3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/>
      <c r="DQ151" s="31">
        <f>[20]COR!O71</f>
        <v>-38498.67</v>
      </c>
      <c r="DR151" s="31">
        <f>[20]COR!P71</f>
        <v>-2299.81</v>
      </c>
      <c r="DS151" s="31">
        <f>[20]COR!Q71</f>
        <v>-97105.11</v>
      </c>
      <c r="DT151" s="31">
        <f>[20]COR!R71</f>
        <v>-43316.160000000003</v>
      </c>
      <c r="DU151" s="31">
        <f>[20]COR!S71</f>
        <v>-7783.36</v>
      </c>
      <c r="DV151" s="31">
        <f>[20]COR!T71</f>
        <v>-4714.0600000000004</v>
      </c>
      <c r="DW151" s="58">
        <f>SUM('Gross Plant'!$AH151:$AM151)/SUM('Gross Plant'!$AH$190:$AM$190)*DW$190</f>
        <v>0</v>
      </c>
      <c r="DX151" s="58">
        <f>SUM('Gross Plant'!$AH151:$AM151)/SUM('Gross Plant'!$AH$190:$AM$190)*DX$190</f>
        <v>0</v>
      </c>
      <c r="DY151" s="58">
        <f>SUM('Gross Plant'!$AH151:$AM151)/SUM('Gross Plant'!$AH$190:$AM$190)*DY$190</f>
        <v>0</v>
      </c>
      <c r="DZ151" s="58">
        <f>-SUM('Gross Plant'!$AH151:$AM151)/SUM('Gross Plant'!$AH$190:$AM$190)*'Capital Spending'!D$12*Reserve!$DW$1</f>
        <v>0</v>
      </c>
      <c r="EA151" s="58">
        <f>-SUM('Gross Plant'!$AH151:$AM151)/SUM('Gross Plant'!$AH$190:$AM$190)*'Capital Spending'!E$12*Reserve!$DW$1</f>
        <v>0</v>
      </c>
      <c r="EB151" s="58">
        <f>-SUM('Gross Plant'!$AH151:$AM151)/SUM('Gross Plant'!$AH$190:$AM$190)*'Capital Spending'!F$12*Reserve!$DW$1</f>
        <v>0</v>
      </c>
      <c r="EC151" s="58">
        <f>-SUM('Gross Plant'!$AH151:$AM151)/SUM('Gross Plant'!$AH$190:$AM$190)*'Capital Spending'!G$12*Reserve!$DW$1</f>
        <v>0</v>
      </c>
      <c r="ED151" s="58">
        <f>-SUM('Gross Plant'!$AH151:$AM151)/SUM('Gross Plant'!$AH$190:$AM$190)*'Capital Spending'!H$12*Reserve!$DW$1</f>
        <v>0</v>
      </c>
      <c r="EE151" s="58">
        <f>-SUM('Gross Plant'!$AH151:$AM151)/SUM('Gross Plant'!$AH$190:$AM$190)*'Capital Spending'!I$12*Reserve!$DW$1</f>
        <v>0</v>
      </c>
      <c r="EF151" s="58">
        <f>-SUM('Gross Plant'!$AH151:$AM151)/SUM('Gross Plant'!$AH$190:$AM$190)*'Capital Spending'!J$12*Reserve!$DW$1</f>
        <v>0</v>
      </c>
      <c r="EG151" s="58">
        <f>-SUM('Gross Plant'!$AH151:$AM151)/SUM('Gross Plant'!$AH$190:$AM$190)*'Capital Spending'!K$12*Reserve!$DW$1</f>
        <v>0</v>
      </c>
      <c r="EH151" s="58">
        <f>-SUM('Gross Plant'!$AH151:$AM151)/SUM('Gross Plant'!$AH$190:$AM$190)*'Capital Spending'!L$12*Reserve!$DW$1</f>
        <v>0</v>
      </c>
      <c r="EI151" s="58">
        <f>-SUM('Gross Plant'!$AH151:$AM151)/SUM('Gross Plant'!$AH$190:$AM$190)*'Capital Spending'!M$12*Reserve!$DW$1</f>
        <v>0</v>
      </c>
      <c r="EJ151" s="58">
        <f>-SUM('Gross Plant'!$AH151:$AM151)/SUM('Gross Plant'!$AH$190:$AM$190)*'Capital Spending'!N$12*Reserve!$DW$1</f>
        <v>0</v>
      </c>
      <c r="EK151" s="58">
        <f>-SUM('Gross Plant'!$AH151:$AM151)/SUM('Gross Plant'!$AH$190:$AM$190)*'Capital Spending'!O$12*Reserve!$DW$1</f>
        <v>0</v>
      </c>
      <c r="EL151" s="58">
        <f>-SUM('Gross Plant'!$AH151:$AM151)/SUM('Gross Plant'!$AH$190:$AM$190)*'Capital Spending'!P$12*Reserve!$DW$1</f>
        <v>0</v>
      </c>
      <c r="EM151" s="58">
        <f>-SUM('Gross Plant'!$AH151:$AM151)/SUM('Gross Plant'!$AH$190:$AM$190)*'Capital Spending'!Q$12*Reserve!$DW$1</f>
        <v>0</v>
      </c>
      <c r="EN151" s="58">
        <f>-SUM('Gross Plant'!$AH151:$AM151)/SUM('Gross Plant'!$AH$190:$AM$190)*'Capital Spending'!R$12*Reserve!$DW$1</f>
        <v>0</v>
      </c>
      <c r="EO151" s="58">
        <f>-SUM('Gross Plant'!$AH151:$AM151)/SUM('Gross Plant'!$AH$190:$AM$190)*'Capital Spending'!S$12*Reserve!$DW$1</f>
        <v>0</v>
      </c>
      <c r="EP151" s="58">
        <f>-SUM('Gross Plant'!$AH151:$AM151)/SUM('Gross Plant'!$AH$190:$AM$190)*'Capital Spending'!T$12*Reserve!$DW$1</f>
        <v>0</v>
      </c>
      <c r="EQ151" s="58">
        <f>-SUM('Gross Plant'!$AH151:$AM151)/SUM('Gross Plant'!$AH$190:$AM$190)*'Capital Spending'!U$12*Reserve!$DW$1</f>
        <v>0</v>
      </c>
    </row>
    <row r="152" spans="1:147">
      <c r="A152" s="49">
        <v>37602</v>
      </c>
      <c r="B152" t="s">
        <v>53</v>
      </c>
      <c r="C152" s="51">
        <f t="shared" si="268"/>
        <v>13922298.169434525</v>
      </c>
      <c r="D152" s="51">
        <f t="shared" si="238"/>
        <v>16572436.947456446</v>
      </c>
      <c r="E152" s="69">
        <f>'[20]Reserve End Balances'!N72</f>
        <v>13033304.310000001</v>
      </c>
      <c r="F152" s="41">
        <f t="shared" si="269"/>
        <v>13183999.369999999</v>
      </c>
      <c r="G152" s="41">
        <f t="shared" si="270"/>
        <v>13330354.539999999</v>
      </c>
      <c r="H152" s="41">
        <f t="shared" si="271"/>
        <v>13462235.239999998</v>
      </c>
      <c r="I152" s="41">
        <f t="shared" si="272"/>
        <v>13593747.939999999</v>
      </c>
      <c r="J152" s="41">
        <f t="shared" si="273"/>
        <v>13755221.35</v>
      </c>
      <c r="K152" s="41">
        <f t="shared" si="274"/>
        <v>13906203.84</v>
      </c>
      <c r="L152" s="41">
        <f t="shared" si="275"/>
        <v>14053955.608200539</v>
      </c>
      <c r="M152" s="41">
        <f t="shared" si="276"/>
        <v>14206394.435631869</v>
      </c>
      <c r="N152" s="41">
        <f t="shared" si="277"/>
        <v>14367458.643844198</v>
      </c>
      <c r="O152" s="41">
        <f t="shared" si="278"/>
        <v>14531241.193155909</v>
      </c>
      <c r="P152" s="41">
        <f t="shared" si="279"/>
        <v>14696112.409097478</v>
      </c>
      <c r="Q152" s="41">
        <f t="shared" si="280"/>
        <v>14869647.322718861</v>
      </c>
      <c r="R152" s="41">
        <f t="shared" si="281"/>
        <v>15045472.401954174</v>
      </c>
      <c r="S152" s="41">
        <f t="shared" si="282"/>
        <v>15225656.872986061</v>
      </c>
      <c r="T152" s="41">
        <f t="shared" si="283"/>
        <v>15403583.911434712</v>
      </c>
      <c r="U152" s="41">
        <f t="shared" si="284"/>
        <v>15583331.496925648</v>
      </c>
      <c r="V152" s="41">
        <f t="shared" si="285"/>
        <v>15763270.33836313</v>
      </c>
      <c r="W152" s="41">
        <f t="shared" si="286"/>
        <v>15950085.60649287</v>
      </c>
      <c r="X152" s="41">
        <f t="shared" si="287"/>
        <v>16136937.664206658</v>
      </c>
      <c r="Y152" s="41">
        <f t="shared" si="288"/>
        <v>16330755.35635465</v>
      </c>
      <c r="Z152" s="41">
        <f t="shared" si="289"/>
        <v>16533813.723750552</v>
      </c>
      <c r="AA152" s="41">
        <f t="shared" si="290"/>
        <v>16745080.225090671</v>
      </c>
      <c r="AB152" s="41">
        <f t="shared" si="291"/>
        <v>16956395.955885239</v>
      </c>
      <c r="AC152" s="41">
        <f t="shared" si="292"/>
        <v>17175087.949841272</v>
      </c>
      <c r="AD152" s="41">
        <f t="shared" si="293"/>
        <v>17396247.314478368</v>
      </c>
      <c r="AE152" s="41">
        <f t="shared" si="294"/>
        <v>17621413.616076015</v>
      </c>
      <c r="AF152" s="41">
        <f t="shared" si="295"/>
        <v>17845677.158033997</v>
      </c>
      <c r="AG152" s="23">
        <f t="shared" si="266"/>
        <v>16572437</v>
      </c>
      <c r="AH152" s="80">
        <f>'[25]KY Depreciation Rates_03-2'!$G108</f>
        <v>2.0900000000000002E-2</v>
      </c>
      <c r="AI152" s="80">
        <f>'[25]KY Depreciation Rates_03-2'!$G108</f>
        <v>2.0900000000000002E-2</v>
      </c>
      <c r="AJ152" s="31">
        <f>'[20]Additions (Asset and Reserve)'!AA72</f>
        <v>155359.60999999999</v>
      </c>
      <c r="AK152" s="31">
        <f>'[20]Additions (Asset and Reserve)'!AB72</f>
        <v>156080.35999999999</v>
      </c>
      <c r="AL152" s="31">
        <f>'[20]Additions (Asset and Reserve)'!AC72</f>
        <v>159038.85999999999</v>
      </c>
      <c r="AM152" s="31">
        <f>'[20]Additions (Asset and Reserve)'!AD72</f>
        <v>160494.81</v>
      </c>
      <c r="AN152" s="31">
        <f>'[20]Additions (Asset and Reserve)'!AE72</f>
        <v>161477.26999999999</v>
      </c>
      <c r="AO152" s="31">
        <f>'[20]Additions (Asset and Reserve)'!AF72</f>
        <v>165656.59</v>
      </c>
      <c r="AP152" s="41">
        <f>IF('Net Plant'!I152&gt;0,'Gross Plant'!L152*$AH152/12,0)</f>
        <v>171554.10306663127</v>
      </c>
      <c r="AQ152" s="41">
        <f>IF('Net Plant'!J152&gt;0,'Gross Plant'!M152*$AH152/12,0)</f>
        <v>175677.70756936877</v>
      </c>
      <c r="AR152" s="41">
        <f>IF('Net Plant'!K152&gt;0,'Gross Plant'!N152*$AH152/12,0)</f>
        <v>178830.17541232021</v>
      </c>
      <c r="AS152" s="41">
        <f>IF('Net Plant'!L152&gt;0,'Gross Plant'!O152*$AH152/12,0)</f>
        <v>182076.29437643275</v>
      </c>
      <c r="AT152" s="41">
        <f>IF('Net Plant'!M152&gt;0,'Gross Plant'!P152*$AH152/12,0)</f>
        <v>185787.82541880698</v>
      </c>
      <c r="AU152" s="41">
        <f>IF('Net Plant'!N152&gt;0,'Gross Plant'!Q152*$AH152/12,0)</f>
        <v>188431.06024437235</v>
      </c>
      <c r="AV152" s="41">
        <f>IF('Net Plant'!O152&gt;0,'Gross Plant'!R152*$AH152/12,0)</f>
        <v>191150.46021757423</v>
      </c>
      <c r="AW152" s="41">
        <f>IF('Net Plant'!P152&gt;0,'Gross Plant'!S152*$AH152/12,0)</f>
        <v>193516.07624351096</v>
      </c>
      <c r="AX152" s="41">
        <f>IF('Net Plant'!Q152&gt;0,'Gross Plant'!T152*$AH152/12,0)</f>
        <v>196878.99015962108</v>
      </c>
      <c r="AY152" s="41">
        <f>IF('Net Plant'!R152&gt;0,'Gross Plant'!U152*$AI152/12,0)</f>
        <v>200574.62807653137</v>
      </c>
      <c r="AZ152" s="41">
        <f>IF('Net Plant'!S152&gt;0,'Gross Plant'!V152*$AI152/12,0)</f>
        <v>205026.24176632671</v>
      </c>
      <c r="BA152" s="41">
        <f>IF('Net Plant'!T152&gt;0,'Gross Plant'!W152*$AI152/12,0)</f>
        <v>208954.76753387463</v>
      </c>
      <c r="BB152" s="41">
        <f>IF('Net Plant'!U152&gt;0,'Gross Plant'!X152*$AI152/12,0)</f>
        <v>213722.83028513845</v>
      </c>
      <c r="BC152" s="41">
        <f>IF('Net Plant'!V152&gt;0,'Gross Plant'!Y152*$AI152/12,0)</f>
        <v>218016.82629209963</v>
      </c>
      <c r="BD152" s="41">
        <f>IF('Net Plant'!W152&gt;0,'Gross Plant'!Z152*$AI152/12,0)</f>
        <v>221243.70983985593</v>
      </c>
      <c r="BE152" s="41">
        <f>IF('Net Plant'!X152&gt;0,'Gross Plant'!AA152*$AI152/12,0)</f>
        <v>223396.0231352128</v>
      </c>
      <c r="BF152" s="41">
        <f>IF('Net Plant'!Y152&gt;0,'Gross Plant'!AB152*$AI152/12,0)</f>
        <v>226002.01997463452</v>
      </c>
      <c r="BG152" s="41">
        <f>IF('Net Plant'!Z152&gt;0,'Gross Plant'!AC152*$AI152/12,0)</f>
        <v>227578.96067800382</v>
      </c>
      <c r="BH152" s="41">
        <f>IF('Net Plant'!AA152&gt;0,'Gross Plant'!AD152*$AI152/12,0)</f>
        <v>228963.81516009974</v>
      </c>
      <c r="BI152" s="41">
        <f>IF('Net Plant'!AB152&gt;0,'Gross Plant'!AE152*$AI152/12,0)</f>
        <v>229783.0261578428</v>
      </c>
      <c r="BJ152" s="41">
        <f>IF('Net Plant'!AC152&gt;0,'Gross Plant'!AF152*$AI152/12,0)</f>
        <v>230973.70581810889</v>
      </c>
      <c r="BK152" s="23">
        <f t="shared" si="267"/>
        <v>2634236.5547177293</v>
      </c>
      <c r="BL152" s="41"/>
      <c r="BM152" s="31">
        <f>'[20]Retires (Asset and Reserve)'!X72</f>
        <v>-725.05</v>
      </c>
      <c r="BN152" s="31">
        <f>'[20]Retires (Asset and Reserve)'!Y72</f>
        <v>-9176.26</v>
      </c>
      <c r="BO152" s="31">
        <f>'[20]Retires (Asset and Reserve)'!Z72</f>
        <v>-12113.96</v>
      </c>
      <c r="BP152" s="31">
        <f>'[20]Retires (Asset and Reserve)'!AA72</f>
        <v>-24868.02</v>
      </c>
      <c r="BQ152" s="31">
        <f>'[20]Retires (Asset and Reserve)'!AB72</f>
        <v>0</v>
      </c>
      <c r="BR152" s="31">
        <f>'[20]Retires (Asset and Reserve)'!AC72</f>
        <v>-13267.61</v>
      </c>
      <c r="BS152" s="31">
        <f>'Gross Plant'!BQ152</f>
        <v>-23802.334866092489</v>
      </c>
      <c r="BT152" s="41">
        <f>'Gross Plant'!BR152</f>
        <v>-23238.880138037839</v>
      </c>
      <c r="BU152" s="41">
        <f>'Gross Plant'!BS152</f>
        <v>-17765.967199990813</v>
      </c>
      <c r="BV152" s="41">
        <f>'Gross Plant'!BT152</f>
        <v>-18293.745064722771</v>
      </c>
      <c r="BW152" s="41">
        <f>'Gross Plant'!BU152</f>
        <v>-20916.609477238431</v>
      </c>
      <c r="BX152" s="41">
        <f>'Gross Plant'!BV152</f>
        <v>-14896.146622990227</v>
      </c>
      <c r="BY152" s="41">
        <f>'Gross Plant'!BW152</f>
        <v>-15325.380982261824</v>
      </c>
      <c r="BZ152" s="41">
        <f>'Gross Plant'!BX152</f>
        <v>-13331.605211622516</v>
      </c>
      <c r="CA152" s="41">
        <f>'Gross Plant'!BY152</f>
        <v>-18951.951710970723</v>
      </c>
      <c r="CB152" s="41">
        <f>'Gross Plant'!BZ152</f>
        <v>-20827.04258559522</v>
      </c>
      <c r="CC152" s="41">
        <f>'Gross Plant'!CA152</f>
        <v>-25087.400328844746</v>
      </c>
      <c r="CD152" s="41">
        <f>'Gross Plant'!CB152</f>
        <v>-22139.49940413385</v>
      </c>
      <c r="CE152" s="41">
        <f>'Gross Plant'!CC152</f>
        <v>-26870.772571352089</v>
      </c>
      <c r="CF152" s="41">
        <f>'Gross Plant'!CD152</f>
        <v>-24199.134144106116</v>
      </c>
      <c r="CG152" s="41">
        <f>'Gross Plant'!CE152</f>
        <v>-18185.342443954785</v>
      </c>
      <c r="CH152" s="41">
        <f>'Gross Plant'!CF152</f>
        <v>-12129.521795094501</v>
      </c>
      <c r="CI152" s="41">
        <f>'Gross Plant'!CG152</f>
        <v>-14686.289180066253</v>
      </c>
      <c r="CJ152" s="41">
        <f>'Gross Plant'!CH152</f>
        <v>-8886.9667219697312</v>
      </c>
      <c r="CK152" s="41">
        <f>'Gross Plant'!CI152</f>
        <v>-7804.4505230041532</v>
      </c>
      <c r="CL152" s="41">
        <f>'Gross Plant'!CJ152</f>
        <v>-4616.724560193762</v>
      </c>
      <c r="CM152" s="41">
        <f>'Gross Plant'!CK152</f>
        <v>-6710.1638601263876</v>
      </c>
      <c r="CN152" s="41"/>
      <c r="CO152" s="31">
        <f>'[20]Transfers (Asset and Reserve)'!Z72</f>
        <v>0</v>
      </c>
      <c r="CP152" s="31">
        <f>'[20]Transfers (Asset and Reserve)'!AA72</f>
        <v>0</v>
      </c>
      <c r="CQ152" s="31">
        <f>'[20]Transfers (Asset and Reserve)'!AB72</f>
        <v>0</v>
      </c>
      <c r="CR152" s="31">
        <f>'[20]Transfers (Asset and Reserve)'!AC72</f>
        <v>0</v>
      </c>
      <c r="CS152" s="31">
        <f>'[20]Transfers (Asset and Reserve)'!AD72</f>
        <v>0</v>
      </c>
      <c r="CT152" s="31">
        <f>'[20]Transfers (Asset and Reserve)'!AE72</f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/>
      <c r="DQ152" s="31">
        <f>[20]COR!O72</f>
        <v>-3939.5</v>
      </c>
      <c r="DR152" s="31">
        <f>[20]COR!P72</f>
        <v>-548.92999999999995</v>
      </c>
      <c r="DS152" s="31">
        <f>[20]COR!Q72</f>
        <v>-15044.2</v>
      </c>
      <c r="DT152" s="31">
        <f>[20]COR!R72</f>
        <v>-4114.09</v>
      </c>
      <c r="DU152" s="31">
        <f>[20]COR!S72</f>
        <v>-3.86</v>
      </c>
      <c r="DV152" s="31">
        <f>[20]COR!T72</f>
        <v>-1406.49</v>
      </c>
      <c r="DW152" s="58">
        <f>SUM('Gross Plant'!$AH152:$AM152)/SUM('Gross Plant'!$AH$190:$AM$190)*DW$190</f>
        <v>0</v>
      </c>
      <c r="DX152" s="58">
        <f>SUM('Gross Plant'!$AH152:$AM152)/SUM('Gross Plant'!$AH$190:$AM$190)*DX$190</f>
        <v>0</v>
      </c>
      <c r="DY152" s="58">
        <f>SUM('Gross Plant'!$AH152:$AM152)/SUM('Gross Plant'!$AH$190:$AM$190)*DY$190</f>
        <v>0</v>
      </c>
      <c r="DZ152" s="58">
        <f>-SUM('Gross Plant'!$AH152:$AM152)/SUM('Gross Plant'!$AH$190:$AM$190)*'Capital Spending'!D$12*Reserve!$DW$1</f>
        <v>0</v>
      </c>
      <c r="EA152" s="58">
        <f>-SUM('Gross Plant'!$AH152:$AM152)/SUM('Gross Plant'!$AH$190:$AM$190)*'Capital Spending'!E$12*Reserve!$DW$1</f>
        <v>0</v>
      </c>
      <c r="EB152" s="58">
        <f>-SUM('Gross Plant'!$AH152:$AM152)/SUM('Gross Plant'!$AH$190:$AM$190)*'Capital Spending'!F$12*Reserve!$DW$1</f>
        <v>0</v>
      </c>
      <c r="EC152" s="58">
        <f>-SUM('Gross Plant'!$AH152:$AM152)/SUM('Gross Plant'!$AH$190:$AM$190)*'Capital Spending'!G$12*Reserve!$DW$1</f>
        <v>0</v>
      </c>
      <c r="ED152" s="58">
        <f>-SUM('Gross Plant'!$AH152:$AM152)/SUM('Gross Plant'!$AH$190:$AM$190)*'Capital Spending'!H$12*Reserve!$DW$1</f>
        <v>0</v>
      </c>
      <c r="EE152" s="58">
        <f>-SUM('Gross Plant'!$AH152:$AM152)/SUM('Gross Plant'!$AH$190:$AM$190)*'Capital Spending'!I$12*Reserve!$DW$1</f>
        <v>0</v>
      </c>
      <c r="EF152" s="58">
        <f>-SUM('Gross Plant'!$AH152:$AM152)/SUM('Gross Plant'!$AH$190:$AM$190)*'Capital Spending'!J$12*Reserve!$DW$1</f>
        <v>0</v>
      </c>
      <c r="EG152" s="58">
        <f>-SUM('Gross Plant'!$AH152:$AM152)/SUM('Gross Plant'!$AH$190:$AM$190)*'Capital Spending'!K$12*Reserve!$DW$1</f>
        <v>0</v>
      </c>
      <c r="EH152" s="58">
        <f>-SUM('Gross Plant'!$AH152:$AM152)/SUM('Gross Plant'!$AH$190:$AM$190)*'Capital Spending'!L$12*Reserve!$DW$1</f>
        <v>0</v>
      </c>
      <c r="EI152" s="58">
        <f>-SUM('Gross Plant'!$AH152:$AM152)/SUM('Gross Plant'!$AH$190:$AM$190)*'Capital Spending'!M$12*Reserve!$DW$1</f>
        <v>0</v>
      </c>
      <c r="EJ152" s="58">
        <f>-SUM('Gross Plant'!$AH152:$AM152)/SUM('Gross Plant'!$AH$190:$AM$190)*'Capital Spending'!N$12*Reserve!$DW$1</f>
        <v>0</v>
      </c>
      <c r="EK152" s="58">
        <f>-SUM('Gross Plant'!$AH152:$AM152)/SUM('Gross Plant'!$AH$190:$AM$190)*'Capital Spending'!O$12*Reserve!$DW$1</f>
        <v>0</v>
      </c>
      <c r="EL152" s="58">
        <f>-SUM('Gross Plant'!$AH152:$AM152)/SUM('Gross Plant'!$AH$190:$AM$190)*'Capital Spending'!P$12*Reserve!$DW$1</f>
        <v>0</v>
      </c>
      <c r="EM152" s="58">
        <f>-SUM('Gross Plant'!$AH152:$AM152)/SUM('Gross Plant'!$AH$190:$AM$190)*'Capital Spending'!Q$12*Reserve!$DW$1</f>
        <v>0</v>
      </c>
      <c r="EN152" s="58">
        <f>-SUM('Gross Plant'!$AH152:$AM152)/SUM('Gross Plant'!$AH$190:$AM$190)*'Capital Spending'!R$12*Reserve!$DW$1</f>
        <v>0</v>
      </c>
      <c r="EO152" s="58">
        <f>-SUM('Gross Plant'!$AH152:$AM152)/SUM('Gross Plant'!$AH$190:$AM$190)*'Capital Spending'!S$12*Reserve!$DW$1</f>
        <v>0</v>
      </c>
      <c r="EP152" s="58">
        <f>-SUM('Gross Plant'!$AH152:$AM152)/SUM('Gross Plant'!$AH$190:$AM$190)*'Capital Spending'!T$12*Reserve!$DW$1</f>
        <v>0</v>
      </c>
      <c r="EQ152" s="58">
        <f>-SUM('Gross Plant'!$AH152:$AM152)/SUM('Gross Plant'!$AH$190:$AM$190)*'Capital Spending'!U$12*Reserve!$DW$1</f>
        <v>0</v>
      </c>
    </row>
    <row r="153" spans="1:147">
      <c r="A153" s="49">
        <v>37800</v>
      </c>
      <c r="B153" t="s">
        <v>54</v>
      </c>
      <c r="C153" s="51">
        <f t="shared" si="268"/>
        <v>2148184.9745646669</v>
      </c>
      <c r="D153" s="51">
        <f t="shared" si="238"/>
        <v>2554129.5580904442</v>
      </c>
      <c r="E153" s="69">
        <f>'[20]Reserve End Balances'!N73</f>
        <v>2028465.52</v>
      </c>
      <c r="F153" s="41">
        <f t="shared" si="269"/>
        <v>2048768.3900000001</v>
      </c>
      <c r="G153" s="41">
        <f t="shared" si="270"/>
        <v>2068518.61</v>
      </c>
      <c r="H153" s="41">
        <f t="shared" si="271"/>
        <v>2075975.8900000001</v>
      </c>
      <c r="I153" s="41">
        <f t="shared" si="272"/>
        <v>2097579.86</v>
      </c>
      <c r="J153" s="41">
        <f t="shared" si="273"/>
        <v>2119992.02</v>
      </c>
      <c r="K153" s="41">
        <f t="shared" si="274"/>
        <v>2142000.7599999998</v>
      </c>
      <c r="L153" s="41">
        <f t="shared" si="275"/>
        <v>2164105.7049162206</v>
      </c>
      <c r="M153" s="41">
        <f t="shared" si="276"/>
        <v>2187078.512844454</v>
      </c>
      <c r="N153" s="41">
        <f t="shared" si="277"/>
        <v>2210991.6504033064</v>
      </c>
      <c r="O153" s="41">
        <f t="shared" si="278"/>
        <v>2235534.6396114663</v>
      </c>
      <c r="P153" s="41">
        <f t="shared" si="279"/>
        <v>2260686.9034759221</v>
      </c>
      <c r="Q153" s="41">
        <f t="shared" si="280"/>
        <v>2286706.2080893051</v>
      </c>
      <c r="R153" s="41">
        <f t="shared" si="281"/>
        <v>2313253.8725230074</v>
      </c>
      <c r="S153" s="41">
        <f t="shared" si="282"/>
        <v>2340391.1353621082</v>
      </c>
      <c r="T153" s="41">
        <f t="shared" si="283"/>
        <v>2367902.3322177785</v>
      </c>
      <c r="U153" s="41">
        <f t="shared" si="284"/>
        <v>2396060.6367478245</v>
      </c>
      <c r="V153" s="41">
        <f t="shared" si="285"/>
        <v>2424888.5114404457</v>
      </c>
      <c r="W153" s="41">
        <f t="shared" si="286"/>
        <v>2454675.5810028976</v>
      </c>
      <c r="X153" s="41">
        <f t="shared" si="287"/>
        <v>2485170.5901052402</v>
      </c>
      <c r="Y153" s="41">
        <f t="shared" si="288"/>
        <v>2516683.800755397</v>
      </c>
      <c r="Z153" s="41">
        <f t="shared" si="289"/>
        <v>2549182.1429342981</v>
      </c>
      <c r="AA153" s="41">
        <f t="shared" si="290"/>
        <v>2582449.8300743536</v>
      </c>
      <c r="AB153" s="41">
        <f t="shared" si="291"/>
        <v>2616106.0424016328</v>
      </c>
      <c r="AC153" s="41">
        <f t="shared" si="292"/>
        <v>2650400.7385520549</v>
      </c>
      <c r="AD153" s="41">
        <f t="shared" si="293"/>
        <v>2685035.942836009</v>
      </c>
      <c r="AE153" s="41">
        <f t="shared" si="294"/>
        <v>2720012.4451705632</v>
      </c>
      <c r="AF153" s="41">
        <f t="shared" si="295"/>
        <v>2755115.6609372706</v>
      </c>
      <c r="AG153" s="23">
        <f t="shared" si="266"/>
        <v>2554130</v>
      </c>
      <c r="AH153" s="80">
        <f>'[25]KY Depreciation Rates_03-2'!$G109</f>
        <v>2.8900000000000002E-2</v>
      </c>
      <c r="AI153" s="80">
        <f>'[25]KY Depreciation Rates_03-2'!$G109</f>
        <v>2.8900000000000002E-2</v>
      </c>
      <c r="AJ153" s="31">
        <f>'[20]Additions (Asset and Reserve)'!AA73</f>
        <v>20302.87</v>
      </c>
      <c r="AK153" s="31">
        <f>'[20]Additions (Asset and Reserve)'!AB73</f>
        <v>20314.16</v>
      </c>
      <c r="AL153" s="31">
        <f>'[20]Additions (Asset and Reserve)'!AC73</f>
        <v>20361.16</v>
      </c>
      <c r="AM153" s="31">
        <f>'[20]Additions (Asset and Reserve)'!AD73</f>
        <v>22430.94</v>
      </c>
      <c r="AN153" s="31">
        <f>'[20]Additions (Asset and Reserve)'!AE73</f>
        <v>22431.47</v>
      </c>
      <c r="AO153" s="31">
        <f>'[20]Additions (Asset and Reserve)'!AF73</f>
        <v>22470.73</v>
      </c>
      <c r="AP153" s="41">
        <f>IF('Net Plant'!I153&gt;0,'Gross Plant'!L153*$AH153/12,0)</f>
        <v>23411.8812962638</v>
      </c>
      <c r="AQ153" s="41">
        <f>IF('Net Plant'!J153&gt;0,'Gross Plant'!M153*$AH153/12,0)</f>
        <v>24248.806188686645</v>
      </c>
      <c r="AR153" s="41">
        <f>IF('Net Plant'!K153&gt;0,'Gross Plant'!N153*$AH153/12,0)</f>
        <v>24888.629626792099</v>
      </c>
      <c r="AS153" s="41">
        <f>IF('Net Plant'!L153&gt;0,'Gross Plant'!O153*$AH153/12,0)</f>
        <v>25547.460453809599</v>
      </c>
      <c r="AT153" s="41">
        <f>IF('Net Plant'!M153&gt;0,'Gross Plant'!P153*$AH153/12,0)</f>
        <v>26300.751104331735</v>
      </c>
      <c r="AU153" s="41">
        <f>IF('Net Plant'!N153&gt;0,'Gross Plant'!Q153*$AH153/12,0)</f>
        <v>26837.220841079281</v>
      </c>
      <c r="AV153" s="41">
        <f>IF('Net Plant'!O153&gt;0,'Gross Plant'!R153*$AH153/12,0)</f>
        <v>27389.149021513604</v>
      </c>
      <c r="AW153" s="41">
        <f>IF('Net Plant'!P153&gt;0,'Gross Plant'!S153*$AH153/12,0)</f>
        <v>27869.273373086729</v>
      </c>
      <c r="AX153" s="41">
        <f>IF('Net Plant'!Q153&gt;0,'Gross Plant'!T153*$AH153/12,0)</f>
        <v>28551.808850385609</v>
      </c>
      <c r="AY153" s="41">
        <f>IF('Net Plant'!R153&gt;0,'Gross Plant'!U153*$AI153/12,0)</f>
        <v>29301.873839399617</v>
      </c>
      <c r="AZ153" s="41">
        <f>IF('Net Plant'!S153&gt;0,'Gross Plant'!V153*$AI153/12,0)</f>
        <v>30205.371327087076</v>
      </c>
      <c r="BA153" s="41">
        <f>IF('Net Plant'!T153&gt;0,'Gross Plant'!W153*$AI153/12,0)</f>
        <v>31002.703128234047</v>
      </c>
      <c r="BB153" s="41">
        <f>IF('Net Plant'!U153&gt;0,'Gross Plant'!X153*$AI153/12,0)</f>
        <v>31970.426973359758</v>
      </c>
      <c r="BC153" s="41">
        <f>IF('Net Plant'!V153&gt;0,'Gross Plant'!Y153*$AI153/12,0)</f>
        <v>32841.934447901593</v>
      </c>
      <c r="BD153" s="41">
        <f>IF('Net Plant'!W153&gt;0,'Gross Plant'!Z153*$AI153/12,0)</f>
        <v>33496.861263573206</v>
      </c>
      <c r="BE153" s="41">
        <f>IF('Net Plant'!X153&gt;0,'Gross Plant'!AA153*$AI153/12,0)</f>
        <v>33933.693790063327</v>
      </c>
      <c r="BF153" s="41">
        <f>IF('Net Plant'!Y153&gt;0,'Gross Plant'!AB153*$AI153/12,0)</f>
        <v>34462.605722097389</v>
      </c>
      <c r="BG153" s="41">
        <f>IF('Net Plant'!Z153&gt;0,'Gross Plant'!AC153*$AI153/12,0)</f>
        <v>34782.660889281447</v>
      </c>
      <c r="BH153" s="41">
        <f>IF('Net Plant'!AA153&gt;0,'Gross Plant'!AD153*$AI153/12,0)</f>
        <v>35063.730324451579</v>
      </c>
      <c r="BI153" s="41">
        <f>IF('Net Plant'!AB153&gt;0,'Gross Plant'!AE153*$AI153/12,0)</f>
        <v>35229.997015571586</v>
      </c>
      <c r="BJ153" s="41">
        <f>IF('Net Plant'!AC153&gt;0,'Gross Plant'!AF153*$AI153/12,0)</f>
        <v>35471.656817309784</v>
      </c>
      <c r="BK153" s="23">
        <f t="shared" si="267"/>
        <v>397763.51553833036</v>
      </c>
      <c r="BL153" s="41"/>
      <c r="BM153" s="31">
        <f>'[20]Retires (Asset and Reserve)'!X73</f>
        <v>0</v>
      </c>
      <c r="BN153" s="31">
        <f>'[20]Retires (Asset and Reserve)'!Y73</f>
        <v>-563.94000000000005</v>
      </c>
      <c r="BO153" s="31">
        <f>'[20]Retires (Asset and Reserve)'!Z73</f>
        <v>-2397.4699999999998</v>
      </c>
      <c r="BP153" s="31">
        <f>'[20]Retires (Asset and Reserve)'!AA73</f>
        <v>0</v>
      </c>
      <c r="BQ153" s="31">
        <f>'[20]Retires (Asset and Reserve)'!AB73</f>
        <v>0</v>
      </c>
      <c r="BR153" s="31">
        <f>'[20]Retires (Asset and Reserve)'!AC73</f>
        <v>-341.35</v>
      </c>
      <c r="BS153" s="31">
        <f>'Gross Plant'!BQ153</f>
        <v>-1306.9363800431188</v>
      </c>
      <c r="BT153" s="41">
        <f>'Gross Plant'!BR153</f>
        <v>-1275.9982604533907</v>
      </c>
      <c r="BU153" s="41">
        <f>'Gross Plant'!BS153</f>
        <v>-975.49206793982569</v>
      </c>
      <c r="BV153" s="41">
        <f>'Gross Plant'!BT153</f>
        <v>-1004.4712456499203</v>
      </c>
      <c r="BW153" s="41">
        <f>'Gross Plant'!BU153</f>
        <v>-1148.4872398757793</v>
      </c>
      <c r="BX153" s="41">
        <f>'Gross Plant'!BV153</f>
        <v>-817.91622769646347</v>
      </c>
      <c r="BY153" s="41">
        <f>'Gross Plant'!BW153</f>
        <v>-841.48458781123907</v>
      </c>
      <c r="BZ153" s="41">
        <f>'Gross Plant'!BX153</f>
        <v>-732.01053398599834</v>
      </c>
      <c r="CA153" s="41">
        <f>'Gross Plant'!BY153</f>
        <v>-1040.6119947153852</v>
      </c>
      <c r="CB153" s="41">
        <f>'Gross Plant'!BZ153</f>
        <v>-1143.5693093536502</v>
      </c>
      <c r="CC153" s="41">
        <f>'Gross Plant'!CA153</f>
        <v>-1377.4966344659065</v>
      </c>
      <c r="CD153" s="41">
        <f>'Gross Plant'!CB153</f>
        <v>-1215.6335657820102</v>
      </c>
      <c r="CE153" s="41">
        <f>'Gross Plant'!CC153</f>
        <v>-1475.4178710170395</v>
      </c>
      <c r="CF153" s="41">
        <f>'Gross Plant'!CD153</f>
        <v>-1328.7237977451364</v>
      </c>
      <c r="CG153" s="41">
        <f>'Gross Plant'!CE153</f>
        <v>-998.5190846719853</v>
      </c>
      <c r="CH153" s="41">
        <f>'Gross Plant'!CF153</f>
        <v>-666.006650008002</v>
      </c>
      <c r="CI153" s="41">
        <f>'Gross Plant'!CG153</f>
        <v>-806.39339481795992</v>
      </c>
      <c r="CJ153" s="41">
        <f>'Gross Plant'!CH153</f>
        <v>-487.96473885931482</v>
      </c>
      <c r="CK153" s="41">
        <f>'Gross Plant'!CI153</f>
        <v>-428.52604049743559</v>
      </c>
      <c r="CL153" s="41">
        <f>'Gross Plant'!CJ153</f>
        <v>-253.49468101766644</v>
      </c>
      <c r="CM153" s="41">
        <f>'Gross Plant'!CK153</f>
        <v>-368.44105060225246</v>
      </c>
      <c r="CN153" s="41"/>
      <c r="CO153" s="31">
        <f>'[20]Transfers (Asset and Reserve)'!Z73</f>
        <v>0</v>
      </c>
      <c r="CP153" s="31">
        <f>'[20]Transfers (Asset and Reserve)'!AA73</f>
        <v>0</v>
      </c>
      <c r="CQ153" s="31">
        <f>'[20]Transfers (Asset and Reserve)'!AB73</f>
        <v>0</v>
      </c>
      <c r="CR153" s="31">
        <f>'[20]Transfers (Asset and Reserve)'!AC73</f>
        <v>0</v>
      </c>
      <c r="CS153" s="31">
        <f>'[20]Transfers (Asset and Reserve)'!AD73</f>
        <v>0</v>
      </c>
      <c r="CT153" s="31">
        <f>'[20]Transfers (Asset and Reserve)'!AE73</f>
        <v>0</v>
      </c>
      <c r="CU153" s="31">
        <v>0</v>
      </c>
      <c r="CV153" s="31">
        <v>0</v>
      </c>
      <c r="CW153" s="31">
        <v>0</v>
      </c>
      <c r="CX153" s="31">
        <v>0</v>
      </c>
      <c r="CY153" s="31">
        <v>0</v>
      </c>
      <c r="CZ153" s="3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/>
      <c r="DQ153" s="31">
        <f>[20]COR!O73</f>
        <v>0</v>
      </c>
      <c r="DR153" s="31">
        <f>[20]COR!P73</f>
        <v>0</v>
      </c>
      <c r="DS153" s="31">
        <f>[20]COR!Q73</f>
        <v>-10506.41</v>
      </c>
      <c r="DT153" s="31">
        <f>[20]COR!R73</f>
        <v>-826.97</v>
      </c>
      <c r="DU153" s="31">
        <f>[20]COR!S73</f>
        <v>-19.309999999999999</v>
      </c>
      <c r="DV153" s="31">
        <f>[20]COR!T73</f>
        <v>-120.64</v>
      </c>
      <c r="DW153" s="58">
        <f>SUM('Gross Plant'!$AH153:$AM153)/SUM('Gross Plant'!$AH$190:$AM$190)*DW$190</f>
        <v>0</v>
      </c>
      <c r="DX153" s="58">
        <f>SUM('Gross Plant'!$AH153:$AM153)/SUM('Gross Plant'!$AH$190:$AM$190)*DX$190</f>
        <v>0</v>
      </c>
      <c r="DY153" s="58">
        <f>SUM('Gross Plant'!$AH153:$AM153)/SUM('Gross Plant'!$AH$190:$AM$190)*DY$190</f>
        <v>0</v>
      </c>
      <c r="DZ153" s="58">
        <f>-SUM('Gross Plant'!$AH153:$AM153)/SUM('Gross Plant'!$AH$190:$AM$190)*'Capital Spending'!D$12*Reserve!$DW$1</f>
        <v>0</v>
      </c>
      <c r="EA153" s="58">
        <f>-SUM('Gross Plant'!$AH153:$AM153)/SUM('Gross Plant'!$AH$190:$AM$190)*'Capital Spending'!E$12*Reserve!$DW$1</f>
        <v>0</v>
      </c>
      <c r="EB153" s="58">
        <f>-SUM('Gross Plant'!$AH153:$AM153)/SUM('Gross Plant'!$AH$190:$AM$190)*'Capital Spending'!F$12*Reserve!$DW$1</f>
        <v>0</v>
      </c>
      <c r="EC153" s="58">
        <f>-SUM('Gross Plant'!$AH153:$AM153)/SUM('Gross Plant'!$AH$190:$AM$190)*'Capital Spending'!G$12*Reserve!$DW$1</f>
        <v>0</v>
      </c>
      <c r="ED153" s="58">
        <f>-SUM('Gross Plant'!$AH153:$AM153)/SUM('Gross Plant'!$AH$190:$AM$190)*'Capital Spending'!H$12*Reserve!$DW$1</f>
        <v>0</v>
      </c>
      <c r="EE153" s="58">
        <f>-SUM('Gross Plant'!$AH153:$AM153)/SUM('Gross Plant'!$AH$190:$AM$190)*'Capital Spending'!I$12*Reserve!$DW$1</f>
        <v>0</v>
      </c>
      <c r="EF153" s="58">
        <f>-SUM('Gross Plant'!$AH153:$AM153)/SUM('Gross Plant'!$AH$190:$AM$190)*'Capital Spending'!J$12*Reserve!$DW$1</f>
        <v>0</v>
      </c>
      <c r="EG153" s="58">
        <f>-SUM('Gross Plant'!$AH153:$AM153)/SUM('Gross Plant'!$AH$190:$AM$190)*'Capital Spending'!K$12*Reserve!$DW$1</f>
        <v>0</v>
      </c>
      <c r="EH153" s="58">
        <f>-SUM('Gross Plant'!$AH153:$AM153)/SUM('Gross Plant'!$AH$190:$AM$190)*'Capital Spending'!L$12*Reserve!$DW$1</f>
        <v>0</v>
      </c>
      <c r="EI153" s="58">
        <f>-SUM('Gross Plant'!$AH153:$AM153)/SUM('Gross Plant'!$AH$190:$AM$190)*'Capital Spending'!M$12*Reserve!$DW$1</f>
        <v>0</v>
      </c>
      <c r="EJ153" s="58">
        <f>-SUM('Gross Plant'!$AH153:$AM153)/SUM('Gross Plant'!$AH$190:$AM$190)*'Capital Spending'!N$12*Reserve!$DW$1</f>
        <v>0</v>
      </c>
      <c r="EK153" s="58">
        <f>-SUM('Gross Plant'!$AH153:$AM153)/SUM('Gross Plant'!$AH$190:$AM$190)*'Capital Spending'!O$12*Reserve!$DW$1</f>
        <v>0</v>
      </c>
      <c r="EL153" s="58">
        <f>-SUM('Gross Plant'!$AH153:$AM153)/SUM('Gross Plant'!$AH$190:$AM$190)*'Capital Spending'!P$12*Reserve!$DW$1</f>
        <v>0</v>
      </c>
      <c r="EM153" s="58">
        <f>-SUM('Gross Plant'!$AH153:$AM153)/SUM('Gross Plant'!$AH$190:$AM$190)*'Capital Spending'!Q$12*Reserve!$DW$1</f>
        <v>0</v>
      </c>
      <c r="EN153" s="58">
        <f>-SUM('Gross Plant'!$AH153:$AM153)/SUM('Gross Plant'!$AH$190:$AM$190)*'Capital Spending'!R$12*Reserve!$DW$1</f>
        <v>0</v>
      </c>
      <c r="EO153" s="58">
        <f>-SUM('Gross Plant'!$AH153:$AM153)/SUM('Gross Plant'!$AH$190:$AM$190)*'Capital Spending'!S$12*Reserve!$DW$1</f>
        <v>0</v>
      </c>
      <c r="EP153" s="58">
        <f>-SUM('Gross Plant'!$AH153:$AM153)/SUM('Gross Plant'!$AH$190:$AM$190)*'Capital Spending'!T$12*Reserve!$DW$1</f>
        <v>0</v>
      </c>
      <c r="EQ153" s="58">
        <f>-SUM('Gross Plant'!$AH153:$AM153)/SUM('Gross Plant'!$AH$190:$AM$190)*'Capital Spending'!U$12*Reserve!$DW$1</f>
        <v>0</v>
      </c>
    </row>
    <row r="154" spans="1:147">
      <c r="A154" s="49">
        <v>37900</v>
      </c>
      <c r="B154" t="s">
        <v>55</v>
      </c>
      <c r="C154" s="51">
        <f t="shared" si="268"/>
        <v>777394.2082683749</v>
      </c>
      <c r="D154" s="51">
        <f t="shared" si="238"/>
        <v>939544.6280162594</v>
      </c>
      <c r="E154" s="69">
        <f>'[20]Reserve End Balances'!N74</f>
        <v>721547.63</v>
      </c>
      <c r="F154" s="41">
        <f t="shared" si="269"/>
        <v>730355.74</v>
      </c>
      <c r="G154" s="41">
        <f t="shared" si="270"/>
        <v>739197.98</v>
      </c>
      <c r="H154" s="41">
        <f t="shared" si="271"/>
        <v>748445.76</v>
      </c>
      <c r="I154" s="41">
        <f t="shared" si="272"/>
        <v>757707.62</v>
      </c>
      <c r="J154" s="41">
        <f t="shared" si="273"/>
        <v>766969.38</v>
      </c>
      <c r="K154" s="41">
        <f t="shared" si="274"/>
        <v>776247.64</v>
      </c>
      <c r="L154" s="41">
        <f t="shared" si="275"/>
        <v>785853.22357165464</v>
      </c>
      <c r="M154" s="41">
        <f t="shared" si="276"/>
        <v>795668.83629490901</v>
      </c>
      <c r="N154" s="41">
        <f t="shared" si="277"/>
        <v>805645.0148886441</v>
      </c>
      <c r="O154" s="41">
        <f t="shared" si="278"/>
        <v>815786.52932183025</v>
      </c>
      <c r="P154" s="41">
        <f t="shared" si="279"/>
        <v>826117.08460882492</v>
      </c>
      <c r="Q154" s="41">
        <f t="shared" si="280"/>
        <v>836582.26880301081</v>
      </c>
      <c r="R154" s="41">
        <f t="shared" si="281"/>
        <v>847185.96125346923</v>
      </c>
      <c r="S154" s="41">
        <f t="shared" si="282"/>
        <v>857910.14254484547</v>
      </c>
      <c r="T154" s="41">
        <f t="shared" si="283"/>
        <v>868805.60843837855</v>
      </c>
      <c r="U154" s="41">
        <f t="shared" si="284"/>
        <v>879889.30569498078</v>
      </c>
      <c r="V154" s="41">
        <f t="shared" si="285"/>
        <v>891199.73872265348</v>
      </c>
      <c r="W154" s="41">
        <f t="shared" si="286"/>
        <v>902710.26488085021</v>
      </c>
      <c r="X154" s="41">
        <f t="shared" si="287"/>
        <v>914463.64463321608</v>
      </c>
      <c r="Y154" s="41">
        <f t="shared" si="288"/>
        <v>926435.73215392302</v>
      </c>
      <c r="Z154" s="41">
        <f t="shared" si="289"/>
        <v>938572.17578914005</v>
      </c>
      <c r="AA154" s="41">
        <f t="shared" si="290"/>
        <v>950818.24403435562</v>
      </c>
      <c r="AB154" s="41">
        <f t="shared" si="291"/>
        <v>963197.04452993418</v>
      </c>
      <c r="AC154" s="41">
        <f t="shared" si="292"/>
        <v>975656.16395955021</v>
      </c>
      <c r="AD154" s="41">
        <f t="shared" si="293"/>
        <v>988185.81872100278</v>
      </c>
      <c r="AE154" s="41">
        <f t="shared" si="294"/>
        <v>1000757.1986747533</v>
      </c>
      <c r="AF154" s="41">
        <f t="shared" si="295"/>
        <v>1013389.2239786354</v>
      </c>
      <c r="AG154" s="23">
        <f t="shared" si="266"/>
        <v>939545</v>
      </c>
      <c r="AH154" s="80">
        <f>'[25]KY Depreciation Rates_03-2'!$G110</f>
        <v>2.86E-2</v>
      </c>
      <c r="AI154" s="80">
        <f>'[25]KY Depreciation Rates_03-2'!$G110</f>
        <v>2.86E-2</v>
      </c>
      <c r="AJ154" s="31">
        <f>'[20]Additions (Asset and Reserve)'!AA74</f>
        <v>8808.11</v>
      </c>
      <c r="AK154" s="31">
        <f>'[20]Additions (Asset and Reserve)'!AB74</f>
        <v>8842.24</v>
      </c>
      <c r="AL154" s="31">
        <f>'[20]Additions (Asset and Reserve)'!AC74</f>
        <v>9247.7800000000007</v>
      </c>
      <c r="AM154" s="31">
        <f>'[20]Additions (Asset and Reserve)'!AD74</f>
        <v>9261.86</v>
      </c>
      <c r="AN154" s="31">
        <f>'[20]Additions (Asset and Reserve)'!AE74</f>
        <v>9261.76</v>
      </c>
      <c r="AO154" s="31">
        <f>'[20]Additions (Asset and Reserve)'!AF74</f>
        <v>9278.26</v>
      </c>
      <c r="AP154" s="41">
        <f>IF('Net Plant'!I154&gt;0,'Gross Plant'!L154*$AH154/12,0)</f>
        <v>9605.5835716545971</v>
      </c>
      <c r="AQ154" s="41">
        <f>IF('Net Plant'!J154&gt;0,'Gross Plant'!M154*$AH154/12,0)</f>
        <v>9815.6127232543295</v>
      </c>
      <c r="AR154" s="41">
        <f>IF('Net Plant'!K154&gt;0,'Gross Plant'!N154*$AH154/12,0)</f>
        <v>9976.1785937351178</v>
      </c>
      <c r="AS154" s="41">
        <f>IF('Net Plant'!L154&gt;0,'Gross Plant'!O154*$AH154/12,0)</f>
        <v>10141.514433186197</v>
      </c>
      <c r="AT154" s="41">
        <f>IF('Net Plant'!M154&gt;0,'Gross Plant'!P154*$AH154/12,0)</f>
        <v>10330.555286994666</v>
      </c>
      <c r="AU154" s="41">
        <f>IF('Net Plant'!N154&gt;0,'Gross Plant'!Q154*$AH154/12,0)</f>
        <v>10465.184194185889</v>
      </c>
      <c r="AV154" s="41">
        <f>IF('Net Plant'!O154&gt;0,'Gross Plant'!R154*$AH154/12,0)</f>
        <v>10603.692450458469</v>
      </c>
      <c r="AW154" s="41">
        <f>IF('Net Plant'!P154&gt;0,'Gross Plant'!S154*$AH154/12,0)</f>
        <v>10724.181291376261</v>
      </c>
      <c r="AX154" s="41">
        <f>IF('Net Plant'!Q154&gt;0,'Gross Plant'!T154*$AH154/12,0)</f>
        <v>10895.465893533099</v>
      </c>
      <c r="AY154" s="41">
        <f>IF('Net Plant'!R154&gt;0,'Gross Plant'!U154*$AI154/12,0)</f>
        <v>11083.697256602274</v>
      </c>
      <c r="AZ154" s="41">
        <f>IF('Net Plant'!S154&gt;0,'Gross Plant'!V154*$AI154/12,0)</f>
        <v>11310.433027672654</v>
      </c>
      <c r="BA154" s="41">
        <f>IF('Net Plant'!T154&gt;0,'Gross Plant'!W154*$AI154/12,0)</f>
        <v>11510.526158196699</v>
      </c>
      <c r="BB154" s="41">
        <f>IF('Net Plant'!U154&gt;0,'Gross Plant'!X154*$AI154/12,0)</f>
        <v>11753.37975236593</v>
      </c>
      <c r="BC154" s="41">
        <f>IF('Net Plant'!V154&gt;0,'Gross Plant'!Y154*$AI154/12,0)</f>
        <v>11972.087520706949</v>
      </c>
      <c r="BD154" s="41">
        <f>IF('Net Plant'!W154&gt;0,'Gross Plant'!Z154*$AI154/12,0)</f>
        <v>12136.443635217076</v>
      </c>
      <c r="BE154" s="41">
        <f>IF('Net Plant'!X154&gt;0,'Gross Plant'!AA154*$AI154/12,0)</f>
        <v>12246.068245215569</v>
      </c>
      <c r="BF154" s="41">
        <f>IF('Net Plant'!Y154&gt;0,'Gross Plant'!AB154*$AI154/12,0)</f>
        <v>12378.800495578565</v>
      </c>
      <c r="BG154" s="41">
        <f>IF('Net Plant'!Z154&gt;0,'Gross Plant'!AC154*$AI154/12,0)</f>
        <v>12459.119429615976</v>
      </c>
      <c r="BH154" s="41">
        <f>IF('Net Plant'!AA154&gt;0,'Gross Plant'!AD154*$AI154/12,0)</f>
        <v>12529.654761452628</v>
      </c>
      <c r="BI154" s="41">
        <f>IF('Net Plant'!AB154&gt;0,'Gross Plant'!AE154*$AI154/12,0)</f>
        <v>12571.379953750511</v>
      </c>
      <c r="BJ154" s="41">
        <f>IF('Net Plant'!AC154&gt;0,'Gross Plant'!AF154*$AI154/12,0)</f>
        <v>12632.02530388211</v>
      </c>
      <c r="BK154" s="23">
        <f t="shared" si="267"/>
        <v>144583.61554025693</v>
      </c>
      <c r="BL154" s="41"/>
      <c r="BM154" s="31">
        <f>'[20]Retires (Asset and Reserve)'!X74</f>
        <v>0</v>
      </c>
      <c r="BN154" s="31">
        <f>'[20]Retires (Asset and Reserve)'!Y74</f>
        <v>0</v>
      </c>
      <c r="BO154" s="31">
        <f>'[20]Retires (Asset and Reserve)'!Z74</f>
        <v>0</v>
      </c>
      <c r="BP154" s="31">
        <f>'[20]Retires (Asset and Reserve)'!AA74</f>
        <v>0</v>
      </c>
      <c r="BQ154" s="31">
        <f>'[20]Retires (Asset and Reserve)'!AB74</f>
        <v>0</v>
      </c>
      <c r="BR154" s="31">
        <f>'[20]Retires (Asset and Reserve)'!AC74</f>
        <v>0</v>
      </c>
      <c r="BS154" s="31">
        <f>'Gross Plant'!BQ154</f>
        <v>0</v>
      </c>
      <c r="BT154" s="41">
        <f>'Gross Plant'!BR154</f>
        <v>0</v>
      </c>
      <c r="BU154" s="41">
        <f>'Gross Plant'!BS154</f>
        <v>0</v>
      </c>
      <c r="BV154" s="41">
        <f>'Gross Plant'!BT154</f>
        <v>0</v>
      </c>
      <c r="BW154" s="41">
        <f>'Gross Plant'!BU154</f>
        <v>0</v>
      </c>
      <c r="BX154" s="41">
        <f>'Gross Plant'!BV154</f>
        <v>0</v>
      </c>
      <c r="BY154" s="41">
        <f>'Gross Plant'!BW154</f>
        <v>0</v>
      </c>
      <c r="BZ154" s="41">
        <f>'Gross Plant'!BX154</f>
        <v>0</v>
      </c>
      <c r="CA154" s="41">
        <f>'Gross Plant'!BY154</f>
        <v>0</v>
      </c>
      <c r="CB154" s="41">
        <f>'Gross Plant'!BZ154</f>
        <v>0</v>
      </c>
      <c r="CC154" s="41">
        <f>'Gross Plant'!CA154</f>
        <v>0</v>
      </c>
      <c r="CD154" s="41">
        <f>'Gross Plant'!CB154</f>
        <v>0</v>
      </c>
      <c r="CE154" s="41">
        <f>'Gross Plant'!CC154</f>
        <v>0</v>
      </c>
      <c r="CF154" s="41">
        <f>'Gross Plant'!CD154</f>
        <v>0</v>
      </c>
      <c r="CG154" s="41">
        <f>'Gross Plant'!CE154</f>
        <v>0</v>
      </c>
      <c r="CH154" s="41">
        <f>'Gross Plant'!CF154</f>
        <v>0</v>
      </c>
      <c r="CI154" s="41">
        <f>'Gross Plant'!CG154</f>
        <v>0</v>
      </c>
      <c r="CJ154" s="41">
        <f>'Gross Plant'!CH154</f>
        <v>0</v>
      </c>
      <c r="CK154" s="41">
        <f>'Gross Plant'!CI154</f>
        <v>0</v>
      </c>
      <c r="CL154" s="41">
        <f>'Gross Plant'!CJ154</f>
        <v>0</v>
      </c>
      <c r="CM154" s="41">
        <f>'Gross Plant'!CK154</f>
        <v>0</v>
      </c>
      <c r="CN154" s="41"/>
      <c r="CO154" s="31">
        <f>'[20]Transfers (Asset and Reserve)'!Z74</f>
        <v>0</v>
      </c>
      <c r="CP154" s="31">
        <f>'[20]Transfers (Asset and Reserve)'!AA74</f>
        <v>0</v>
      </c>
      <c r="CQ154" s="31">
        <f>'[20]Transfers (Asset and Reserve)'!AB74</f>
        <v>0</v>
      </c>
      <c r="CR154" s="31">
        <f>'[20]Transfers (Asset and Reserve)'!AC74</f>
        <v>0</v>
      </c>
      <c r="CS154" s="31">
        <f>'[20]Transfers (Asset and Reserve)'!AD74</f>
        <v>0</v>
      </c>
      <c r="CT154" s="31">
        <f>'[20]Transfers (Asset and Reserve)'!AE74</f>
        <v>0</v>
      </c>
      <c r="CU154" s="31">
        <v>0</v>
      </c>
      <c r="CV154" s="31">
        <v>0</v>
      </c>
      <c r="CW154" s="31">
        <v>0</v>
      </c>
      <c r="CX154" s="31">
        <v>0</v>
      </c>
      <c r="CY154" s="31">
        <v>0</v>
      </c>
      <c r="CZ154" s="3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0</v>
      </c>
      <c r="DN154" s="41">
        <v>0</v>
      </c>
      <c r="DO154" s="41">
        <v>0</v>
      </c>
      <c r="DP154" s="41"/>
      <c r="DQ154" s="31">
        <f>[20]COR!O74</f>
        <v>0</v>
      </c>
      <c r="DR154" s="31">
        <f>[20]COR!P74</f>
        <v>0</v>
      </c>
      <c r="DS154" s="31">
        <f>[20]COR!Q74</f>
        <v>0</v>
      </c>
      <c r="DT154" s="31">
        <f>[20]COR!R74</f>
        <v>0</v>
      </c>
      <c r="DU154" s="31">
        <f>[20]COR!S74</f>
        <v>0</v>
      </c>
      <c r="DV154" s="31">
        <f>[20]COR!T74</f>
        <v>0</v>
      </c>
      <c r="DW154" s="58">
        <f>SUM('Gross Plant'!$AH154:$AM154)/SUM('Gross Plant'!$AH$190:$AM$190)*DW$190</f>
        <v>0</v>
      </c>
      <c r="DX154" s="58">
        <f>SUM('Gross Plant'!$AH154:$AM154)/SUM('Gross Plant'!$AH$190:$AM$190)*DX$190</f>
        <v>0</v>
      </c>
      <c r="DY154" s="58">
        <f>SUM('Gross Plant'!$AH154:$AM154)/SUM('Gross Plant'!$AH$190:$AM$190)*DY$190</f>
        <v>0</v>
      </c>
      <c r="DZ154" s="58">
        <f>-SUM('Gross Plant'!$AH154:$AM154)/SUM('Gross Plant'!$AH$190:$AM$190)*'Capital Spending'!D$12*Reserve!$DW$1</f>
        <v>0</v>
      </c>
      <c r="EA154" s="58">
        <f>-SUM('Gross Plant'!$AH154:$AM154)/SUM('Gross Plant'!$AH$190:$AM$190)*'Capital Spending'!E$12*Reserve!$DW$1</f>
        <v>0</v>
      </c>
      <c r="EB154" s="58">
        <f>-SUM('Gross Plant'!$AH154:$AM154)/SUM('Gross Plant'!$AH$190:$AM$190)*'Capital Spending'!F$12*Reserve!$DW$1</f>
        <v>0</v>
      </c>
      <c r="EC154" s="58">
        <f>-SUM('Gross Plant'!$AH154:$AM154)/SUM('Gross Plant'!$AH$190:$AM$190)*'Capital Spending'!G$12*Reserve!$DW$1</f>
        <v>0</v>
      </c>
      <c r="ED154" s="58">
        <f>-SUM('Gross Plant'!$AH154:$AM154)/SUM('Gross Plant'!$AH$190:$AM$190)*'Capital Spending'!H$12*Reserve!$DW$1</f>
        <v>0</v>
      </c>
      <c r="EE154" s="58">
        <f>-SUM('Gross Plant'!$AH154:$AM154)/SUM('Gross Plant'!$AH$190:$AM$190)*'Capital Spending'!I$12*Reserve!$DW$1</f>
        <v>0</v>
      </c>
      <c r="EF154" s="58">
        <f>-SUM('Gross Plant'!$AH154:$AM154)/SUM('Gross Plant'!$AH$190:$AM$190)*'Capital Spending'!J$12*Reserve!$DW$1</f>
        <v>0</v>
      </c>
      <c r="EG154" s="58">
        <f>-SUM('Gross Plant'!$AH154:$AM154)/SUM('Gross Plant'!$AH$190:$AM$190)*'Capital Spending'!K$12*Reserve!$DW$1</f>
        <v>0</v>
      </c>
      <c r="EH154" s="58">
        <f>-SUM('Gross Plant'!$AH154:$AM154)/SUM('Gross Plant'!$AH$190:$AM$190)*'Capital Spending'!L$12*Reserve!$DW$1</f>
        <v>0</v>
      </c>
      <c r="EI154" s="58">
        <f>-SUM('Gross Plant'!$AH154:$AM154)/SUM('Gross Plant'!$AH$190:$AM$190)*'Capital Spending'!M$12*Reserve!$DW$1</f>
        <v>0</v>
      </c>
      <c r="EJ154" s="58">
        <f>-SUM('Gross Plant'!$AH154:$AM154)/SUM('Gross Plant'!$AH$190:$AM$190)*'Capital Spending'!N$12*Reserve!$DW$1</f>
        <v>0</v>
      </c>
      <c r="EK154" s="58">
        <f>-SUM('Gross Plant'!$AH154:$AM154)/SUM('Gross Plant'!$AH$190:$AM$190)*'Capital Spending'!O$12*Reserve!$DW$1</f>
        <v>0</v>
      </c>
      <c r="EL154" s="58">
        <f>-SUM('Gross Plant'!$AH154:$AM154)/SUM('Gross Plant'!$AH$190:$AM$190)*'Capital Spending'!P$12*Reserve!$DW$1</f>
        <v>0</v>
      </c>
      <c r="EM154" s="58">
        <f>-SUM('Gross Plant'!$AH154:$AM154)/SUM('Gross Plant'!$AH$190:$AM$190)*'Capital Spending'!Q$12*Reserve!$DW$1</f>
        <v>0</v>
      </c>
      <c r="EN154" s="58">
        <f>-SUM('Gross Plant'!$AH154:$AM154)/SUM('Gross Plant'!$AH$190:$AM$190)*'Capital Spending'!R$12*Reserve!$DW$1</f>
        <v>0</v>
      </c>
      <c r="EO154" s="58">
        <f>-SUM('Gross Plant'!$AH154:$AM154)/SUM('Gross Plant'!$AH$190:$AM$190)*'Capital Spending'!S$12*Reserve!$DW$1</f>
        <v>0</v>
      </c>
      <c r="EP154" s="58">
        <f>-SUM('Gross Plant'!$AH154:$AM154)/SUM('Gross Plant'!$AH$190:$AM$190)*'Capital Spending'!T$12*Reserve!$DW$1</f>
        <v>0</v>
      </c>
      <c r="EQ154" s="58">
        <f>-SUM('Gross Plant'!$AH154:$AM154)/SUM('Gross Plant'!$AH$190:$AM$190)*'Capital Spending'!U$12*Reserve!$DW$1</f>
        <v>0</v>
      </c>
    </row>
    <row r="155" spans="1:147">
      <c r="A155" s="49">
        <v>37905</v>
      </c>
      <c r="B155" t="s">
        <v>105</v>
      </c>
      <c r="C155" s="51">
        <f t="shared" si="268"/>
        <v>940444.39655159088</v>
      </c>
      <c r="D155" s="51">
        <f t="shared" si="238"/>
        <v>1018244.5664553276</v>
      </c>
      <c r="E155" s="69">
        <f>'[20]Reserve End Balances'!N75</f>
        <v>917960.18</v>
      </c>
      <c r="F155" s="41">
        <f t="shared" si="269"/>
        <v>921313.8</v>
      </c>
      <c r="G155" s="41">
        <f t="shared" si="270"/>
        <v>925104.18</v>
      </c>
      <c r="H155" s="41">
        <f t="shared" si="271"/>
        <v>928895.74000000011</v>
      </c>
      <c r="I155" s="41">
        <f t="shared" si="272"/>
        <v>932688.78000000014</v>
      </c>
      <c r="J155" s="41">
        <f t="shared" si="273"/>
        <v>936483.20000000019</v>
      </c>
      <c r="K155" s="41">
        <f t="shared" si="274"/>
        <v>939361.76000000013</v>
      </c>
      <c r="L155" s="41">
        <f t="shared" si="275"/>
        <v>943170.58305307943</v>
      </c>
      <c r="M155" s="41">
        <f t="shared" si="276"/>
        <v>947213.65644026652</v>
      </c>
      <c r="N155" s="41">
        <f t="shared" si="277"/>
        <v>951512.3147738463</v>
      </c>
      <c r="O155" s="41">
        <f t="shared" si="278"/>
        <v>955980.63842494471</v>
      </c>
      <c r="P155" s="41">
        <f t="shared" si="279"/>
        <v>960612.31353492429</v>
      </c>
      <c r="Q155" s="41">
        <f t="shared" si="280"/>
        <v>965480.00894361886</v>
      </c>
      <c r="R155" s="41">
        <f t="shared" si="281"/>
        <v>970490.03539184364</v>
      </c>
      <c r="S155" s="41">
        <f t="shared" si="282"/>
        <v>975659.79201395274</v>
      </c>
      <c r="T155" s="41">
        <f t="shared" si="283"/>
        <v>980928.33956951764</v>
      </c>
      <c r="U155" s="41">
        <f t="shared" si="284"/>
        <v>986370.71428969374</v>
      </c>
      <c r="V155" s="41">
        <f t="shared" si="285"/>
        <v>991992.10326197441</v>
      </c>
      <c r="W155" s="41">
        <f t="shared" si="286"/>
        <v>997873.24316006072</v>
      </c>
      <c r="X155" s="41">
        <f t="shared" si="287"/>
        <v>1003943.5728609363</v>
      </c>
      <c r="Y155" s="41">
        <f t="shared" si="288"/>
        <v>1010289.4655358375</v>
      </c>
      <c r="Z155" s="41">
        <f t="shared" si="289"/>
        <v>1016903.2227125495</v>
      </c>
      <c r="AA155" s="41">
        <f t="shared" si="290"/>
        <v>1023726.6665620247</v>
      </c>
      <c r="AB155" s="41">
        <f t="shared" si="291"/>
        <v>1030653.9544339986</v>
      </c>
      <c r="AC155" s="41">
        <f t="shared" si="292"/>
        <v>1037755.5448222981</v>
      </c>
      <c r="AD155" s="41">
        <f t="shared" si="293"/>
        <v>1044949.3583024944</v>
      </c>
      <c r="AE155" s="41">
        <f t="shared" si="294"/>
        <v>1052236.3762633801</v>
      </c>
      <c r="AF155" s="41">
        <f t="shared" si="295"/>
        <v>1059556.8021444918</v>
      </c>
      <c r="AG155" s="23">
        <f t="shared" si="266"/>
        <v>1018245</v>
      </c>
      <c r="AH155" s="80">
        <f>'[25]KY Depreciation Rates_03-2'!$G111</f>
        <v>2.86E-2</v>
      </c>
      <c r="AI155" s="80">
        <f>'[25]KY Depreciation Rates_03-2'!$G111</f>
        <v>2.86E-2</v>
      </c>
      <c r="AJ155" s="31">
        <f>'[20]Additions (Asset and Reserve)'!AA75</f>
        <v>3353.62</v>
      </c>
      <c r="AK155" s="31">
        <f>'[20]Additions (Asset and Reserve)'!AB75</f>
        <v>3790.38</v>
      </c>
      <c r="AL155" s="31">
        <f>'[20]Additions (Asset and Reserve)'!AC75</f>
        <v>3791.56</v>
      </c>
      <c r="AM155" s="31">
        <f>'[20]Additions (Asset and Reserve)'!AD75</f>
        <v>3793.04</v>
      </c>
      <c r="AN155" s="31">
        <f>'[20]Additions (Asset and Reserve)'!AE75</f>
        <v>3794.42</v>
      </c>
      <c r="AO155" s="31">
        <f>'[20]Additions (Asset and Reserve)'!AF75</f>
        <v>3791.2</v>
      </c>
      <c r="AP155" s="41">
        <f>IF('Net Plant'!I155&gt;0,'Gross Plant'!L155*$AH155/12,0)</f>
        <v>4169.9641647200569</v>
      </c>
      <c r="AQ155" s="41">
        <f>IF('Net Plant'!J155&gt;0,'Gross Plant'!M155*$AH155/12,0)</f>
        <v>4395.6654775661164</v>
      </c>
      <c r="AR155" s="41">
        <f>IF('Net Plant'!K155&gt;0,'Gross Plant'!N155*$AH155/12,0)</f>
        <v>4568.2126096654238</v>
      </c>
      <c r="AS155" s="41">
        <f>IF('Net Plant'!L155&gt;0,'Gross Plant'!O155*$AH155/12,0)</f>
        <v>4745.8856409583886</v>
      </c>
      <c r="AT155" s="41">
        <f>IF('Net Plant'!M155&gt;0,'Gross Plant'!P155*$AH155/12,0)</f>
        <v>4949.0325306217064</v>
      </c>
      <c r="AU155" s="41">
        <f>IF('Net Plant'!N155&gt;0,'Gross Plant'!Q155*$AH155/12,0)</f>
        <v>5093.7073096637987</v>
      </c>
      <c r="AV155" s="41">
        <f>IF('Net Plant'!O155&gt;0,'Gross Plant'!R155*$AH155/12,0)</f>
        <v>5242.5509108621563</v>
      </c>
      <c r="AW155" s="41">
        <f>IF('Net Plant'!P155&gt;0,'Gross Plant'!S155*$AH155/12,0)</f>
        <v>5372.0305062959933</v>
      </c>
      <c r="AX155" s="41">
        <f>IF('Net Plant'!Q155&gt;0,'Gross Plant'!T155*$AH155/12,0)</f>
        <v>5556.0961909052858</v>
      </c>
      <c r="AY155" s="41">
        <f>IF('Net Plant'!R155&gt;0,'Gross Plant'!U155*$AI155/12,0)</f>
        <v>5758.3731864553192</v>
      </c>
      <c r="AZ155" s="41">
        <f>IF('Net Plant'!S155&gt;0,'Gross Plant'!V155*$AI155/12,0)</f>
        <v>6002.0277496907838</v>
      </c>
      <c r="BA155" s="41">
        <f>IF('Net Plant'!T155&gt;0,'Gross Plant'!W155*$AI155/12,0)</f>
        <v>6217.0516256945384</v>
      </c>
      <c r="BB155" s="41">
        <f>IF('Net Plant'!U155&gt;0,'Gross Plant'!X155*$AI155/12,0)</f>
        <v>6478.0267075624097</v>
      </c>
      <c r="BC155" s="41">
        <f>IF('Net Plant'!V155&gt;0,'Gross Plant'!Y155*$AI155/12,0)</f>
        <v>6713.0542266863931</v>
      </c>
      <c r="BD155" s="41">
        <f>IF('Net Plant'!W155&gt;0,'Gross Plant'!Z155*$AI155/12,0)</f>
        <v>6889.674426961773</v>
      </c>
      <c r="BE155" s="41">
        <f>IF('Net Plant'!X155&gt;0,'Gross Plant'!AA155*$AI155/12,0)</f>
        <v>7007.4791136371286</v>
      </c>
      <c r="BF155" s="41">
        <f>IF('Net Plant'!Y155&gt;0,'Gross Plant'!AB155*$AI155/12,0)</f>
        <v>7150.1157092514013</v>
      </c>
      <c r="BG155" s="41">
        <f>IF('Net Plant'!Z155&gt;0,'Gross Plant'!AC155*$AI155/12,0)</f>
        <v>7236.4279602916176</v>
      </c>
      <c r="BH155" s="41">
        <f>IF('Net Plant'!AA155&gt;0,'Gross Plant'!AD155*$AI155/12,0)</f>
        <v>7312.2265667055699</v>
      </c>
      <c r="BI155" s="41">
        <f>IF('Net Plant'!AB155&gt;0,'Gross Plant'!AE155*$AI155/12,0)</f>
        <v>7357.0652503295205</v>
      </c>
      <c r="BJ155" s="41">
        <f>IF('Net Plant'!AC155&gt;0,'Gross Plant'!AF155*$AI155/12,0)</f>
        <v>7422.2358946827217</v>
      </c>
      <c r="BK155" s="23">
        <f t="shared" si="267"/>
        <v>81543.758417949182</v>
      </c>
      <c r="BL155" s="41"/>
      <c r="BM155" s="31">
        <f>'[20]Retires (Asset and Reserve)'!X75</f>
        <v>0</v>
      </c>
      <c r="BN155" s="31">
        <f>'[20]Retires (Asset and Reserve)'!Y75</f>
        <v>0</v>
      </c>
      <c r="BO155" s="31">
        <f>'[20]Retires (Asset and Reserve)'!Z75</f>
        <v>0</v>
      </c>
      <c r="BP155" s="31">
        <f>'[20]Retires (Asset and Reserve)'!AA75</f>
        <v>0</v>
      </c>
      <c r="BQ155" s="31">
        <f>'[20]Retires (Asset and Reserve)'!AB75</f>
        <v>0</v>
      </c>
      <c r="BR155" s="31">
        <f>'[20]Retires (Asset and Reserve)'!AC75</f>
        <v>-912.64</v>
      </c>
      <c r="BS155" s="31">
        <f>'Gross Plant'!BQ155</f>
        <v>-361.14111164073438</v>
      </c>
      <c r="BT155" s="41">
        <f>'Gross Plant'!BR155</f>
        <v>-352.59209037901098</v>
      </c>
      <c r="BU155" s="41">
        <f>'Gross Plant'!BS155</f>
        <v>-269.55427608563821</v>
      </c>
      <c r="BV155" s="41">
        <f>'Gross Plant'!BT155</f>
        <v>-277.56198985997861</v>
      </c>
      <c r="BW155" s="41">
        <f>'Gross Plant'!BU155</f>
        <v>-317.35742064219954</v>
      </c>
      <c r="BX155" s="41">
        <f>'Gross Plant'!BV155</f>
        <v>-226.01190096915923</v>
      </c>
      <c r="BY155" s="41">
        <f>'Gross Plant'!BW155</f>
        <v>-232.52446263732429</v>
      </c>
      <c r="BZ155" s="41">
        <f>'Gross Plant'!BX155</f>
        <v>-202.27388418685629</v>
      </c>
      <c r="CA155" s="41">
        <f>'Gross Plant'!BY155</f>
        <v>-287.54863534045739</v>
      </c>
      <c r="CB155" s="41">
        <f>'Gross Plant'!BZ155</f>
        <v>-315.99846627926803</v>
      </c>
      <c r="CC155" s="41">
        <f>'Gross Plant'!CA155</f>
        <v>-380.6387774100948</v>
      </c>
      <c r="CD155" s="41">
        <f>'Gross Plant'!CB155</f>
        <v>-335.91172760821064</v>
      </c>
      <c r="CE155" s="41">
        <f>'Gross Plant'!CC155</f>
        <v>-407.69700668682879</v>
      </c>
      <c r="CF155" s="41">
        <f>'Gross Plant'!CD155</f>
        <v>-367.16155178521024</v>
      </c>
      <c r="CG155" s="41">
        <f>'Gross Plant'!CE155</f>
        <v>-275.91725024980337</v>
      </c>
      <c r="CH155" s="41">
        <f>'Gross Plant'!CF155</f>
        <v>-184.03526416188365</v>
      </c>
      <c r="CI155" s="41">
        <f>'Gross Plant'!CG155</f>
        <v>-222.82783727750814</v>
      </c>
      <c r="CJ155" s="41">
        <f>'Gross Plant'!CH155</f>
        <v>-134.83757199208085</v>
      </c>
      <c r="CK155" s="41">
        <f>'Gross Plant'!CI155</f>
        <v>-118.4130865093375</v>
      </c>
      <c r="CL155" s="41">
        <f>'Gross Plant'!CJ155</f>
        <v>-70.047289443969007</v>
      </c>
      <c r="CM155" s="41">
        <f>'Gross Plant'!CK155</f>
        <v>-101.81001357096478</v>
      </c>
      <c r="CN155" s="41"/>
      <c r="CO155" s="31">
        <f>'[20]Transfers (Asset and Reserve)'!Z75</f>
        <v>0</v>
      </c>
      <c r="CP155" s="31">
        <f>'[20]Transfers (Asset and Reserve)'!AA75</f>
        <v>0</v>
      </c>
      <c r="CQ155" s="31">
        <f>'[20]Transfers (Asset and Reserve)'!AB75</f>
        <v>0</v>
      </c>
      <c r="CR155" s="31">
        <f>'[20]Transfers (Asset and Reserve)'!AC75</f>
        <v>0</v>
      </c>
      <c r="CS155" s="31">
        <f>'[20]Transfers (Asset and Reserve)'!AD75</f>
        <v>0</v>
      </c>
      <c r="CT155" s="31">
        <f>'[20]Transfers (Asset and Reserve)'!AE75</f>
        <v>0</v>
      </c>
      <c r="CU155" s="31">
        <v>0</v>
      </c>
      <c r="CV155" s="31">
        <v>0</v>
      </c>
      <c r="CW155" s="31">
        <v>0</v>
      </c>
      <c r="CX155" s="31">
        <v>0</v>
      </c>
      <c r="CY155" s="31">
        <v>0</v>
      </c>
      <c r="CZ155" s="3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/>
      <c r="DQ155" s="31">
        <f>[20]COR!O75</f>
        <v>0</v>
      </c>
      <c r="DR155" s="31">
        <f>[20]COR!P75</f>
        <v>0</v>
      </c>
      <c r="DS155" s="31">
        <f>[20]COR!Q75</f>
        <v>0</v>
      </c>
      <c r="DT155" s="31">
        <f>[20]COR!R75</f>
        <v>0</v>
      </c>
      <c r="DU155" s="31">
        <f>[20]COR!S75</f>
        <v>0</v>
      </c>
      <c r="DV155" s="31">
        <f>[20]COR!T75</f>
        <v>0</v>
      </c>
      <c r="DW155" s="58">
        <f>SUM('Gross Plant'!$AH155:$AM155)/SUM('Gross Plant'!$AH$190:$AM$190)*DW$190</f>
        <v>0</v>
      </c>
      <c r="DX155" s="58">
        <f>SUM('Gross Plant'!$AH155:$AM155)/SUM('Gross Plant'!$AH$190:$AM$190)*DX$190</f>
        <v>0</v>
      </c>
      <c r="DY155" s="58">
        <f>SUM('Gross Plant'!$AH155:$AM155)/SUM('Gross Plant'!$AH$190:$AM$190)*DY$190</f>
        <v>0</v>
      </c>
      <c r="DZ155" s="58">
        <f>-SUM('Gross Plant'!$AH155:$AM155)/SUM('Gross Plant'!$AH$190:$AM$190)*'Capital Spending'!D$12*Reserve!$DW$1</f>
        <v>0</v>
      </c>
      <c r="EA155" s="58">
        <f>-SUM('Gross Plant'!$AH155:$AM155)/SUM('Gross Plant'!$AH$190:$AM$190)*'Capital Spending'!E$12*Reserve!$DW$1</f>
        <v>0</v>
      </c>
      <c r="EB155" s="58">
        <f>-SUM('Gross Plant'!$AH155:$AM155)/SUM('Gross Plant'!$AH$190:$AM$190)*'Capital Spending'!F$12*Reserve!$DW$1</f>
        <v>0</v>
      </c>
      <c r="EC155" s="58">
        <f>-SUM('Gross Plant'!$AH155:$AM155)/SUM('Gross Plant'!$AH$190:$AM$190)*'Capital Spending'!G$12*Reserve!$DW$1</f>
        <v>0</v>
      </c>
      <c r="ED155" s="58">
        <f>-SUM('Gross Plant'!$AH155:$AM155)/SUM('Gross Plant'!$AH$190:$AM$190)*'Capital Spending'!H$12*Reserve!$DW$1</f>
        <v>0</v>
      </c>
      <c r="EE155" s="58">
        <f>-SUM('Gross Plant'!$AH155:$AM155)/SUM('Gross Plant'!$AH$190:$AM$190)*'Capital Spending'!I$12*Reserve!$DW$1</f>
        <v>0</v>
      </c>
      <c r="EF155" s="58">
        <f>-SUM('Gross Plant'!$AH155:$AM155)/SUM('Gross Plant'!$AH$190:$AM$190)*'Capital Spending'!J$12*Reserve!$DW$1</f>
        <v>0</v>
      </c>
      <c r="EG155" s="58">
        <f>-SUM('Gross Plant'!$AH155:$AM155)/SUM('Gross Plant'!$AH$190:$AM$190)*'Capital Spending'!K$12*Reserve!$DW$1</f>
        <v>0</v>
      </c>
      <c r="EH155" s="58">
        <f>-SUM('Gross Plant'!$AH155:$AM155)/SUM('Gross Plant'!$AH$190:$AM$190)*'Capital Spending'!L$12*Reserve!$DW$1</f>
        <v>0</v>
      </c>
      <c r="EI155" s="58">
        <f>-SUM('Gross Plant'!$AH155:$AM155)/SUM('Gross Plant'!$AH$190:$AM$190)*'Capital Spending'!M$12*Reserve!$DW$1</f>
        <v>0</v>
      </c>
      <c r="EJ155" s="58">
        <f>-SUM('Gross Plant'!$AH155:$AM155)/SUM('Gross Plant'!$AH$190:$AM$190)*'Capital Spending'!N$12*Reserve!$DW$1</f>
        <v>0</v>
      </c>
      <c r="EK155" s="58">
        <f>-SUM('Gross Plant'!$AH155:$AM155)/SUM('Gross Plant'!$AH$190:$AM$190)*'Capital Spending'!O$12*Reserve!$DW$1</f>
        <v>0</v>
      </c>
      <c r="EL155" s="58">
        <f>-SUM('Gross Plant'!$AH155:$AM155)/SUM('Gross Plant'!$AH$190:$AM$190)*'Capital Spending'!P$12*Reserve!$DW$1</f>
        <v>0</v>
      </c>
      <c r="EM155" s="58">
        <f>-SUM('Gross Plant'!$AH155:$AM155)/SUM('Gross Plant'!$AH$190:$AM$190)*'Capital Spending'!Q$12*Reserve!$DW$1</f>
        <v>0</v>
      </c>
      <c r="EN155" s="58">
        <f>-SUM('Gross Plant'!$AH155:$AM155)/SUM('Gross Plant'!$AH$190:$AM$190)*'Capital Spending'!R$12*Reserve!$DW$1</f>
        <v>0</v>
      </c>
      <c r="EO155" s="58">
        <f>-SUM('Gross Plant'!$AH155:$AM155)/SUM('Gross Plant'!$AH$190:$AM$190)*'Capital Spending'!S$12*Reserve!$DW$1</f>
        <v>0</v>
      </c>
      <c r="EP155" s="58">
        <f>-SUM('Gross Plant'!$AH155:$AM155)/SUM('Gross Plant'!$AH$190:$AM$190)*'Capital Spending'!T$12*Reserve!$DW$1</f>
        <v>0</v>
      </c>
      <c r="EQ155" s="58">
        <f>-SUM('Gross Plant'!$AH155:$AM155)/SUM('Gross Plant'!$AH$190:$AM$190)*'Capital Spending'!U$12*Reserve!$DW$1</f>
        <v>0</v>
      </c>
    </row>
    <row r="156" spans="1:147">
      <c r="A156" s="49">
        <v>38000</v>
      </c>
      <c r="B156" t="s">
        <v>56</v>
      </c>
      <c r="C156" s="51">
        <f t="shared" si="268"/>
        <v>36093808.135608226</v>
      </c>
      <c r="D156" s="51">
        <f t="shared" si="238"/>
        <v>37374098.806804746</v>
      </c>
      <c r="E156" s="69">
        <f>'[20]Reserve End Balances'!N76</f>
        <v>35488733.729999997</v>
      </c>
      <c r="F156" s="41">
        <f t="shared" si="269"/>
        <v>35684272.469999999</v>
      </c>
      <c r="G156" s="41">
        <f t="shared" si="270"/>
        <v>35796789.089999996</v>
      </c>
      <c r="H156" s="41">
        <f t="shared" si="271"/>
        <v>35905574.849999994</v>
      </c>
      <c r="I156" s="41">
        <f t="shared" si="272"/>
        <v>35942587.839999996</v>
      </c>
      <c r="J156" s="41">
        <f t="shared" si="273"/>
        <v>36211111.689999998</v>
      </c>
      <c r="K156" s="41">
        <f t="shared" si="274"/>
        <v>36275643.289999999</v>
      </c>
      <c r="L156" s="41">
        <f t="shared" si="275"/>
        <v>36235368.612589084</v>
      </c>
      <c r="M156" s="41">
        <f t="shared" si="276"/>
        <v>36210032.716152668</v>
      </c>
      <c r="N156" s="41">
        <f t="shared" si="277"/>
        <v>36276068.302308112</v>
      </c>
      <c r="O156" s="41">
        <f t="shared" si="278"/>
        <v>36338461.847864762</v>
      </c>
      <c r="P156" s="41">
        <f t="shared" si="279"/>
        <v>36364670.320848025</v>
      </c>
      <c r="Q156" s="41">
        <f t="shared" si="280"/>
        <v>36490191.003144294</v>
      </c>
      <c r="R156" s="41">
        <f t="shared" si="281"/>
        <v>36612865.245037012</v>
      </c>
      <c r="S156" s="41">
        <f t="shared" si="282"/>
        <v>36770598.33656697</v>
      </c>
      <c r="T156" s="41">
        <f t="shared" si="283"/>
        <v>36844109.193222791</v>
      </c>
      <c r="U156" s="41">
        <f t="shared" si="284"/>
        <v>36893268.898326762</v>
      </c>
      <c r="V156" s="41">
        <f t="shared" si="285"/>
        <v>36881356.267669849</v>
      </c>
      <c r="W156" s="41">
        <f t="shared" si="286"/>
        <v>36921907.309588708</v>
      </c>
      <c r="X156" s="41">
        <f t="shared" si="287"/>
        <v>36894379.730919339</v>
      </c>
      <c r="Y156" s="41">
        <f t="shared" si="288"/>
        <v>36915467.431584299</v>
      </c>
      <c r="Z156" s="41">
        <f t="shared" si="289"/>
        <v>37036611.409502864</v>
      </c>
      <c r="AA156" s="41">
        <f t="shared" si="290"/>
        <v>37256913.417961679</v>
      </c>
      <c r="AB156" s="41">
        <f t="shared" si="291"/>
        <v>37440468.655854799</v>
      </c>
      <c r="AC156" s="41">
        <f t="shared" si="292"/>
        <v>37718276.965346739</v>
      </c>
      <c r="AD156" s="41">
        <f t="shared" si="293"/>
        <v>38015266.663291313</v>
      </c>
      <c r="AE156" s="41">
        <f t="shared" si="294"/>
        <v>38363995.353700936</v>
      </c>
      <c r="AF156" s="41">
        <f t="shared" si="295"/>
        <v>38681263.191491581</v>
      </c>
      <c r="AG156" s="23">
        <f t="shared" si="266"/>
        <v>37374099</v>
      </c>
      <c r="AH156" s="80">
        <f>'[25]KY Depreciation Rates_03-2'!$G112</f>
        <v>3.4700000000000002E-2</v>
      </c>
      <c r="AI156" s="80">
        <f>'[25]KY Depreciation Rates_03-2'!$G112</f>
        <v>3.4700000000000002E-2</v>
      </c>
      <c r="AJ156" s="31">
        <f>'[20]Additions (Asset and Reserve)'!AA76</f>
        <v>316265.52</v>
      </c>
      <c r="AK156" s="31">
        <f>'[20]Additions (Asset and Reserve)'!AB76</f>
        <v>317836.82</v>
      </c>
      <c r="AL156" s="31">
        <f>'[20]Additions (Asset and Reserve)'!AC76</f>
        <v>320397.71999999997</v>
      </c>
      <c r="AM156" s="31">
        <f>'[20]Additions (Asset and Reserve)'!AD76</f>
        <v>322964.11</v>
      </c>
      <c r="AN156" s="31">
        <f>'[20]Additions (Asset and Reserve)'!AE76</f>
        <v>327204.43</v>
      </c>
      <c r="AO156" s="31">
        <f>'[20]Additions (Asset and Reserve)'!AF76</f>
        <v>331401.42</v>
      </c>
      <c r="AP156" s="41">
        <f>IF('Net Plant'!I156&gt;0,'Gross Plant'!L156*$AH156/12,0)</f>
        <v>337146.78586663114</v>
      </c>
      <c r="AQ156" s="41">
        <f>IF('Net Plant'!J156&gt;0,'Gross Plant'!M156*$AH156/12,0)</f>
        <v>343151.15308931604</v>
      </c>
      <c r="AR156" s="41">
        <f>IF('Net Plant'!K156&gt;0,'Gross Plant'!N156*$AH156/12,0)</f>
        <v>347741.45135245455</v>
      </c>
      <c r="AS156" s="41">
        <f>IF('Net Plant'!L156&gt;0,'Gross Plant'!O156*$AH156/12,0)</f>
        <v>352468.11471120152</v>
      </c>
      <c r="AT156" s="41">
        <f>IF('Net Plant'!M156&gt;0,'Gross Plant'!P156*$AH156/12,0)</f>
        <v>357872.46309670137</v>
      </c>
      <c r="AU156" s="41">
        <f>IF('Net Plant'!N156&gt;0,'Gross Plant'!Q156*$AH156/12,0)</f>
        <v>361721.26880489866</v>
      </c>
      <c r="AV156" s="41">
        <f>IF('Net Plant'!O156&gt;0,'Gross Plant'!R156*$AH156/12,0)</f>
        <v>365680.97833902686</v>
      </c>
      <c r="AW156" s="41">
        <f>IF('Net Plant'!P156&gt;0,'Gross Plant'!S156*$AH156/12,0)</f>
        <v>369125.54420807731</v>
      </c>
      <c r="AX156" s="41">
        <f>IF('Net Plant'!Q156&gt;0,'Gross Plant'!T156*$AH156/12,0)</f>
        <v>374022.27231990226</v>
      </c>
      <c r="AY156" s="41">
        <f>IF('Net Plant'!R156&gt;0,'Gross Plant'!U156*$AI156/12,0)</f>
        <v>379403.47877665068</v>
      </c>
      <c r="AZ156" s="41">
        <f>IF('Net Plant'!S156&gt;0,'Gross Plant'!V156*$AI156/12,0)</f>
        <v>385885.45911916852</v>
      </c>
      <c r="BA156" s="41">
        <f>IF('Net Plant'!T156&gt;0,'Gross Plant'!W156*$AI156/12,0)</f>
        <v>391605.77282444231</v>
      </c>
      <c r="BB156" s="41">
        <f>IF('Net Plant'!U156&gt;0,'Gross Plant'!X156*$AI156/12,0)</f>
        <v>398548.53362519015</v>
      </c>
      <c r="BC156" s="41">
        <f>IF('Net Plant'!V156&gt;0,'Gross Plant'!Y156*$AI156/12,0)</f>
        <v>404801.00736786396</v>
      </c>
      <c r="BD156" s="41">
        <f>IF('Net Plant'!W156&gt;0,'Gross Plant'!Z156*$AI156/12,0)</f>
        <v>409499.66209886613</v>
      </c>
      <c r="BE156" s="41">
        <f>IF('Net Plant'!X156&gt;0,'Gross Plant'!AA156*$AI156/12,0)</f>
        <v>412633.6385495686</v>
      </c>
      <c r="BF156" s="41">
        <f>IF('Net Plant'!Y156&gt;0,'Gross Plant'!AB156*$AI156/12,0)</f>
        <v>416428.22214619053</v>
      </c>
      <c r="BG156" s="41">
        <f>IF('Net Plant'!Z156&gt;0,'Gross Plant'!AC156*$AI156/12,0)</f>
        <v>418724.40042059642</v>
      </c>
      <c r="BH156" s="41">
        <f>IF('Net Plant'!AA156&gt;0,'Gross Plant'!AD156*$AI156/12,0)</f>
        <v>420740.88256745721</v>
      </c>
      <c r="BI156" s="41">
        <f>IF('Net Plant'!AB156&gt;0,'Gross Plant'!AE156*$AI156/12,0)</f>
        <v>421933.73306028359</v>
      </c>
      <c r="BJ156" s="41">
        <f>IF('Net Plant'!AC156&gt;0,'Gross Plant'!AF156*$AI156/12,0)</f>
        <v>423667.47787506232</v>
      </c>
      <c r="BK156" s="23">
        <f t="shared" si="267"/>
        <v>4883872.2684313403</v>
      </c>
      <c r="BL156" s="41"/>
      <c r="BM156" s="31">
        <f>'[20]Retires (Asset and Reserve)'!X76</f>
        <v>-120726.78</v>
      </c>
      <c r="BN156" s="31">
        <f>'[20]Retires (Asset and Reserve)'!Y76</f>
        <v>-205320.2</v>
      </c>
      <c r="BO156" s="31">
        <f>'[20]Retires (Asset and Reserve)'!Z76</f>
        <v>-111950.42</v>
      </c>
      <c r="BP156" s="31">
        <f>'[20]Retires (Asset and Reserve)'!AA76</f>
        <v>-285951.12</v>
      </c>
      <c r="BQ156" s="31">
        <f>'[20]Retires (Asset and Reserve)'!AB76</f>
        <v>-58680.58</v>
      </c>
      <c r="BR156" s="31">
        <f>'[20]Retires (Asset and Reserve)'!AC76</f>
        <v>-171152.99</v>
      </c>
      <c r="BS156" s="31">
        <f>'Gross Plant'!BQ156</f>
        <v>-377421.46327754966</v>
      </c>
      <c r="BT156" s="41">
        <f>'Gross Plant'!BR156</f>
        <v>-368487.04952572973</v>
      </c>
      <c r="BU156" s="41">
        <f>'Gross Plant'!BS156</f>
        <v>-281705.8651970076</v>
      </c>
      <c r="BV156" s="41">
        <f>'Gross Plant'!BT156</f>
        <v>-290074.56915455079</v>
      </c>
      <c r="BW156" s="41">
        <f>'Gross Plant'!BU156</f>
        <v>-331663.99011343595</v>
      </c>
      <c r="BX156" s="41">
        <f>'Gross Plant'!BV156</f>
        <v>-236200.58650863179</v>
      </c>
      <c r="BY156" s="41">
        <f>'Gross Plant'!BW156</f>
        <v>-243006.73644630311</v>
      </c>
      <c r="BZ156" s="41">
        <f>'Gross Plant'!BX156</f>
        <v>-211392.45267811816</v>
      </c>
      <c r="CA156" s="41">
        <f>'Gross Plant'!BY156</f>
        <v>-300511.41566408367</v>
      </c>
      <c r="CB156" s="41">
        <f>'Gross Plant'!BZ156</f>
        <v>-330243.77367268008</v>
      </c>
      <c r="CC156" s="41">
        <f>'Gross Plant'!CA156</f>
        <v>-397798.08977608365</v>
      </c>
      <c r="CD156" s="41">
        <f>'Gross Plant'!CB156</f>
        <v>-351054.73090558138</v>
      </c>
      <c r="CE156" s="41">
        <f>'Gross Plant'!CC156</f>
        <v>-426076.1122945603</v>
      </c>
      <c r="CF156" s="41">
        <f>'Gross Plant'!CD156</f>
        <v>-383713.30670290702</v>
      </c>
      <c r="CG156" s="41">
        <f>'Gross Plant'!CE156</f>
        <v>-288355.68418030161</v>
      </c>
      <c r="CH156" s="41">
        <f>'Gross Plant'!CF156</f>
        <v>-192331.63009075151</v>
      </c>
      <c r="CI156" s="41">
        <f>'Gross Plant'!CG156</f>
        <v>-232872.98425306979</v>
      </c>
      <c r="CJ156" s="41">
        <f>'Gross Plant'!CH156</f>
        <v>-140916.09092866009</v>
      </c>
      <c r="CK156" s="41">
        <f>'Gross Plant'!CI156</f>
        <v>-123751.18462288167</v>
      </c>
      <c r="CL156" s="41">
        <f>'Gross Plant'!CJ156</f>
        <v>-73205.042650665855</v>
      </c>
      <c r="CM156" s="41">
        <f>'Gross Plant'!CK156</f>
        <v>-106399.6400844179</v>
      </c>
      <c r="CN156" s="41"/>
      <c r="CO156" s="31">
        <f>'[20]Transfers (Asset and Reserve)'!Z76</f>
        <v>0</v>
      </c>
      <c r="CP156" s="31">
        <f>'[20]Transfers (Asset and Reserve)'!AA76</f>
        <v>0</v>
      </c>
      <c r="CQ156" s="31">
        <f>'[20]Transfers (Asset and Reserve)'!AB76</f>
        <v>0</v>
      </c>
      <c r="CR156" s="31">
        <f>'[20]Transfers (Asset and Reserve)'!AC76</f>
        <v>0</v>
      </c>
      <c r="CS156" s="31">
        <f>'[20]Transfers (Asset and Reserve)'!AD76</f>
        <v>0</v>
      </c>
      <c r="CT156" s="31">
        <f>'[20]Transfers (Asset and Reserve)'!AE76</f>
        <v>0</v>
      </c>
      <c r="CU156" s="31">
        <v>0</v>
      </c>
      <c r="CV156" s="31">
        <v>0</v>
      </c>
      <c r="CW156" s="31">
        <v>0</v>
      </c>
      <c r="CX156" s="31">
        <v>0</v>
      </c>
      <c r="CY156" s="31">
        <v>0</v>
      </c>
      <c r="CZ156" s="3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/>
      <c r="DQ156" s="31">
        <f>[20]COR!O76</f>
        <v>0</v>
      </c>
      <c r="DR156" s="31">
        <f>[20]COR!P76</f>
        <v>0</v>
      </c>
      <c r="DS156" s="31">
        <f>[20]COR!Q76</f>
        <v>-99661.54</v>
      </c>
      <c r="DT156" s="31">
        <f>[20]COR!R76</f>
        <v>0</v>
      </c>
      <c r="DU156" s="31">
        <f>[20]COR!S76</f>
        <v>0</v>
      </c>
      <c r="DV156" s="31">
        <f>[20]COR!T76</f>
        <v>-95716.83</v>
      </c>
      <c r="DW156" s="58">
        <f>SUM('Gross Plant'!$AH156:$AM156)/SUM('Gross Plant'!$AH$190:$AM$190)*DW$190</f>
        <v>0</v>
      </c>
      <c r="DX156" s="58">
        <f>SUM('Gross Plant'!$AH156:$AM156)/SUM('Gross Plant'!$AH$190:$AM$190)*DX$190</f>
        <v>0</v>
      </c>
      <c r="DY156" s="58">
        <f>SUM('Gross Plant'!$AH156:$AM156)/SUM('Gross Plant'!$AH$190:$AM$190)*DY$190</f>
        <v>0</v>
      </c>
      <c r="DZ156" s="58">
        <f>-SUM('Gross Plant'!$AH156:$AM156)/SUM('Gross Plant'!$AH$190:$AM$190)*'Capital Spending'!D$12*Reserve!$DW$1</f>
        <v>0</v>
      </c>
      <c r="EA156" s="58">
        <f>-SUM('Gross Plant'!$AH156:$AM156)/SUM('Gross Plant'!$AH$190:$AM$190)*'Capital Spending'!E$12*Reserve!$DW$1</f>
        <v>0</v>
      </c>
      <c r="EB156" s="58">
        <f>-SUM('Gross Plant'!$AH156:$AM156)/SUM('Gross Plant'!$AH$190:$AM$190)*'Capital Spending'!F$12*Reserve!$DW$1</f>
        <v>0</v>
      </c>
      <c r="EC156" s="58">
        <f>-SUM('Gross Plant'!$AH156:$AM156)/SUM('Gross Plant'!$AH$190:$AM$190)*'Capital Spending'!G$12*Reserve!$DW$1</f>
        <v>0</v>
      </c>
      <c r="ED156" s="58">
        <f>-SUM('Gross Plant'!$AH156:$AM156)/SUM('Gross Plant'!$AH$190:$AM$190)*'Capital Spending'!H$12*Reserve!$DW$1</f>
        <v>0</v>
      </c>
      <c r="EE156" s="58">
        <f>-SUM('Gross Plant'!$AH156:$AM156)/SUM('Gross Plant'!$AH$190:$AM$190)*'Capital Spending'!I$12*Reserve!$DW$1</f>
        <v>0</v>
      </c>
      <c r="EF156" s="58">
        <f>-SUM('Gross Plant'!$AH156:$AM156)/SUM('Gross Plant'!$AH$190:$AM$190)*'Capital Spending'!J$12*Reserve!$DW$1</f>
        <v>0</v>
      </c>
      <c r="EG156" s="58">
        <f>-SUM('Gross Plant'!$AH156:$AM156)/SUM('Gross Plant'!$AH$190:$AM$190)*'Capital Spending'!K$12*Reserve!$DW$1</f>
        <v>0</v>
      </c>
      <c r="EH156" s="58">
        <f>-SUM('Gross Plant'!$AH156:$AM156)/SUM('Gross Plant'!$AH$190:$AM$190)*'Capital Spending'!L$12*Reserve!$DW$1</f>
        <v>0</v>
      </c>
      <c r="EI156" s="58">
        <f>-SUM('Gross Plant'!$AH156:$AM156)/SUM('Gross Plant'!$AH$190:$AM$190)*'Capital Spending'!M$12*Reserve!$DW$1</f>
        <v>0</v>
      </c>
      <c r="EJ156" s="58">
        <f>-SUM('Gross Plant'!$AH156:$AM156)/SUM('Gross Plant'!$AH$190:$AM$190)*'Capital Spending'!N$12*Reserve!$DW$1</f>
        <v>0</v>
      </c>
      <c r="EK156" s="58">
        <f>-SUM('Gross Plant'!$AH156:$AM156)/SUM('Gross Plant'!$AH$190:$AM$190)*'Capital Spending'!O$12*Reserve!$DW$1</f>
        <v>0</v>
      </c>
      <c r="EL156" s="58">
        <f>-SUM('Gross Plant'!$AH156:$AM156)/SUM('Gross Plant'!$AH$190:$AM$190)*'Capital Spending'!P$12*Reserve!$DW$1</f>
        <v>0</v>
      </c>
      <c r="EM156" s="58">
        <f>-SUM('Gross Plant'!$AH156:$AM156)/SUM('Gross Plant'!$AH$190:$AM$190)*'Capital Spending'!Q$12*Reserve!$DW$1</f>
        <v>0</v>
      </c>
      <c r="EN156" s="58">
        <f>-SUM('Gross Plant'!$AH156:$AM156)/SUM('Gross Plant'!$AH$190:$AM$190)*'Capital Spending'!R$12*Reserve!$DW$1</f>
        <v>0</v>
      </c>
      <c r="EO156" s="58">
        <f>-SUM('Gross Plant'!$AH156:$AM156)/SUM('Gross Plant'!$AH$190:$AM$190)*'Capital Spending'!S$12*Reserve!$DW$1</f>
        <v>0</v>
      </c>
      <c r="EP156" s="58">
        <f>-SUM('Gross Plant'!$AH156:$AM156)/SUM('Gross Plant'!$AH$190:$AM$190)*'Capital Spending'!T$12*Reserve!$DW$1</f>
        <v>0</v>
      </c>
      <c r="EQ156" s="58">
        <f>-SUM('Gross Plant'!$AH156:$AM156)/SUM('Gross Plant'!$AH$190:$AM$190)*'Capital Spending'!U$12*Reserve!$DW$1</f>
        <v>0</v>
      </c>
    </row>
    <row r="157" spans="1:147">
      <c r="A157" s="49">
        <v>38100</v>
      </c>
      <c r="B157" t="s">
        <v>57</v>
      </c>
      <c r="C157" s="51">
        <f t="shared" si="268"/>
        <v>15884766.076107204</v>
      </c>
      <c r="D157" s="51">
        <f t="shared" si="238"/>
        <v>19024487.557569709</v>
      </c>
      <c r="E157" s="69">
        <f>'[20]Reserve End Balances'!N77</f>
        <v>14865505.41</v>
      </c>
      <c r="F157" s="41">
        <f t="shared" si="269"/>
        <v>15051209.43</v>
      </c>
      <c r="G157" s="41">
        <f t="shared" si="270"/>
        <v>15204444.49</v>
      </c>
      <c r="H157" s="41">
        <f t="shared" si="271"/>
        <v>15391946.559999999</v>
      </c>
      <c r="I157" s="41">
        <f t="shared" si="272"/>
        <v>15557252.51</v>
      </c>
      <c r="J157" s="41">
        <f t="shared" si="273"/>
        <v>15675616.459999999</v>
      </c>
      <c r="K157" s="41">
        <f t="shared" si="274"/>
        <v>15874597.83</v>
      </c>
      <c r="L157" s="41">
        <f t="shared" si="275"/>
        <v>16031175.317182878</v>
      </c>
      <c r="M157" s="41">
        <f t="shared" si="276"/>
        <v>16195984.985531667</v>
      </c>
      <c r="N157" s="41">
        <f t="shared" si="277"/>
        <v>16378547.172325021</v>
      </c>
      <c r="O157" s="41">
        <f t="shared" si="278"/>
        <v>16565382.26662869</v>
      </c>
      <c r="P157" s="41">
        <f t="shared" si="279"/>
        <v>16752513.462881248</v>
      </c>
      <c r="Q157" s="41">
        <f t="shared" si="280"/>
        <v>16957783.094844159</v>
      </c>
      <c r="R157" s="41">
        <f t="shared" si="281"/>
        <v>17166661.637535214</v>
      </c>
      <c r="S157" s="41">
        <f t="shared" si="282"/>
        <v>17384059.337757092</v>
      </c>
      <c r="T157" s="41">
        <f t="shared" si="283"/>
        <v>17594353.197647545</v>
      </c>
      <c r="U157" s="41">
        <f t="shared" si="284"/>
        <v>17806615.796561904</v>
      </c>
      <c r="V157" s="41">
        <f t="shared" si="285"/>
        <v>18016700.68699345</v>
      </c>
      <c r="W157" s="41">
        <f t="shared" si="286"/>
        <v>18240107.910941139</v>
      </c>
      <c r="X157" s="41">
        <f t="shared" si="287"/>
        <v>18460800.674236346</v>
      </c>
      <c r="Y157" s="41">
        <f t="shared" si="288"/>
        <v>18694804.03824063</v>
      </c>
      <c r="Z157" s="41">
        <f t="shared" si="289"/>
        <v>18947914.601865403</v>
      </c>
      <c r="AA157" s="41">
        <f t="shared" si="290"/>
        <v>19218416.353185147</v>
      </c>
      <c r="AB157" s="41">
        <f t="shared" si="291"/>
        <v>19487500.693362061</v>
      </c>
      <c r="AC157" s="41">
        <f t="shared" si="292"/>
        <v>19772423.316693522</v>
      </c>
      <c r="AD157" s="41">
        <f t="shared" si="293"/>
        <v>20062140.735697079</v>
      </c>
      <c r="AE157" s="41">
        <f t="shared" si="294"/>
        <v>20360483.790652942</v>
      </c>
      <c r="AF157" s="41">
        <f t="shared" si="295"/>
        <v>20656076.452329051</v>
      </c>
      <c r="AG157" s="23">
        <f t="shared" si="266"/>
        <v>19024488</v>
      </c>
      <c r="AH157" s="80">
        <f>'[25]KY Depreciation Rates_03-2'!$G113</f>
        <v>8.3000000000000004E-2</v>
      </c>
      <c r="AI157" s="80">
        <f>'[25]KY Depreciation Rates_03-2'!$G113</f>
        <v>8.3000000000000004E-2</v>
      </c>
      <c r="AJ157" s="31">
        <f>'[20]Additions (Asset and Reserve)'!AA77</f>
        <v>185750.7</v>
      </c>
      <c r="AK157" s="31">
        <f>'[20]Additions (Asset and Reserve)'!AB77</f>
        <v>186756.33</v>
      </c>
      <c r="AL157" s="31">
        <f>'[20]Additions (Asset and Reserve)'!AC77</f>
        <v>189432.7</v>
      </c>
      <c r="AM157" s="31">
        <f>'[20]Additions (Asset and Reserve)'!AD77</f>
        <v>192636.06</v>
      </c>
      <c r="AN157" s="31">
        <f>'[20]Additions (Asset and Reserve)'!AE77</f>
        <v>194168.03</v>
      </c>
      <c r="AO157" s="31">
        <f>'[20]Additions (Asset and Reserve)'!AF77</f>
        <v>200412.07</v>
      </c>
      <c r="AP157" s="41">
        <f>IF('Net Plant'!I157&gt;0,'Gross Plant'!L157*$AH157/12,0)</f>
        <v>210671.9415167534</v>
      </c>
      <c r="AQ157" s="41">
        <f>IF('Net Plant'!J157&gt;0,'Gross Plant'!M157*$AH157/12,0)</f>
        <v>217623.58544850571</v>
      </c>
      <c r="AR157" s="41">
        <f>IF('Net Plant'!K157&gt;0,'Gross Plant'!N157*$AH157/12,0)</f>
        <v>222938.07036963469</v>
      </c>
      <c r="AS157" s="41">
        <f>IF('Net Plant'!L157&gt;0,'Gross Plant'!O157*$AH157/12,0)</f>
        <v>228410.43397376756</v>
      </c>
      <c r="AT157" s="41">
        <f>IF('Net Plant'!M157&gt;0,'Gross Plant'!P157*$AH157/12,0)</f>
        <v>234667.39732490925</v>
      </c>
      <c r="AU157" s="41">
        <f>IF('Net Plant'!N157&gt;0,'Gross Plant'!Q157*$AH157/12,0)</f>
        <v>239123.40840044746</v>
      </c>
      <c r="AV157" s="41">
        <f>IF('Net Plant'!O157&gt;0,'Gross Plant'!R157*$AH157/12,0)</f>
        <v>243707.82000179446</v>
      </c>
      <c r="AW157" s="41">
        <f>IF('Net Plant'!P157&gt;0,'Gross Plant'!S157*$AH157/12,0)</f>
        <v>247695.81649385428</v>
      </c>
      <c r="AX157" s="41">
        <f>IF('Net Plant'!Q157&gt;0,'Gross Plant'!T157*$AH157/12,0)</f>
        <v>253365.07505209206</v>
      </c>
      <c r="AY157" s="41">
        <f>IF('Net Plant'!R157&gt;0,'Gross Plant'!U157*$AI157/12,0)</f>
        <v>259595.24549690261</v>
      </c>
      <c r="AZ157" s="41">
        <f>IF('Net Plant'!S157&gt;0,'Gross Plant'!V157*$AI157/12,0)</f>
        <v>267099.8530005145</v>
      </c>
      <c r="BA157" s="41">
        <f>IF('Net Plant'!T157&gt;0,'Gross Plant'!W157*$AI157/12,0)</f>
        <v>273722.62981981842</v>
      </c>
      <c r="BB157" s="41">
        <f>IF('Net Plant'!U157&gt;0,'Gross Plant'!X157*$AI157/12,0)</f>
        <v>281760.71263523708</v>
      </c>
      <c r="BC157" s="41">
        <f>IF('Net Plant'!V157&gt;0,'Gross Plant'!Y157*$AI157/12,0)</f>
        <v>288999.60551765194</v>
      </c>
      <c r="BD157" s="41">
        <f>IF('Net Plant'!W157&gt;0,'Gross Plant'!Z157*$AI157/12,0)</f>
        <v>294439.54172354651</v>
      </c>
      <c r="BE157" s="41">
        <f>IF('Net Plant'!X157&gt;0,'Gross Plant'!AA157*$AI157/12,0)</f>
        <v>298067.9487759117</v>
      </c>
      <c r="BF157" s="41">
        <f>IF('Net Plant'!Y157&gt;0,'Gross Plant'!AB157*$AI157/12,0)</f>
        <v>302461.18340908393</v>
      </c>
      <c r="BG157" s="41">
        <f>IF('Net Plant'!Z157&gt;0,'Gross Plant'!AC157*$AI157/12,0)</f>
        <v>305119.61737481301</v>
      </c>
      <c r="BH157" s="41">
        <f>IF('Net Plant'!AA157&gt;0,'Gross Plant'!AD157*$AI157/12,0)</f>
        <v>307454.22905991302</v>
      </c>
      <c r="BI157" s="41">
        <f>IF('Net Plant'!AB157&gt;0,'Gross Plant'!AE157*$AI157/12,0)</f>
        <v>308835.26915663056</v>
      </c>
      <c r="BJ157" s="41">
        <f>IF('Net Plant'!AC157&gt;0,'Gross Plant'!AF157*$AI157/12,0)</f>
        <v>310842.53756208869</v>
      </c>
      <c r="BK157" s="23">
        <f t="shared" si="267"/>
        <v>3498398.3735321122</v>
      </c>
      <c r="BL157" s="41"/>
      <c r="BM157" s="31">
        <f>'[20]Retires (Asset and Reserve)'!X77</f>
        <v>-46.68</v>
      </c>
      <c r="BN157" s="31">
        <f>'[20]Retires (Asset and Reserve)'!Y77</f>
        <v>-33521.269999999997</v>
      </c>
      <c r="BO157" s="31">
        <f>'[20]Retires (Asset and Reserve)'!Z77</f>
        <v>0</v>
      </c>
      <c r="BP157" s="31">
        <f>'[20]Retires (Asset and Reserve)'!AA77</f>
        <v>-27330.11</v>
      </c>
      <c r="BQ157" s="31">
        <f>'[20]Retires (Asset and Reserve)'!AB77</f>
        <v>-75804.08</v>
      </c>
      <c r="BR157" s="31">
        <f>'[20]Retires (Asset and Reserve)'!AC77</f>
        <v>0</v>
      </c>
      <c r="BS157" s="31">
        <f>'Gross Plant'!BQ157</f>
        <v>-54094.454333874593</v>
      </c>
      <c r="BT157" s="41">
        <f>'Gross Plant'!BR157</f>
        <v>-52813.917099715349</v>
      </c>
      <c r="BU157" s="41">
        <f>'Gross Plant'!BS157</f>
        <v>-40375.883576281522</v>
      </c>
      <c r="BV157" s="41">
        <f>'Gross Plant'!BT157</f>
        <v>-41575.33967009707</v>
      </c>
      <c r="BW157" s="41">
        <f>'Gross Plant'!BU157</f>
        <v>-47536.201072349293</v>
      </c>
      <c r="BX157" s="41">
        <f>'Gross Plant'!BV157</f>
        <v>-33853.77643753522</v>
      </c>
      <c r="BY157" s="41">
        <f>'Gross Plant'!BW157</f>
        <v>-34829.277310738384</v>
      </c>
      <c r="BZ157" s="41">
        <f>'Gross Plant'!BX157</f>
        <v>-30298.116271975174</v>
      </c>
      <c r="CA157" s="41">
        <f>'Gross Plant'!BY157</f>
        <v>-43071.215161641128</v>
      </c>
      <c r="CB157" s="41">
        <f>'Gross Plant'!BZ157</f>
        <v>-47332.646582544898</v>
      </c>
      <c r="CC157" s="41">
        <f>'Gross Plant'!CA157</f>
        <v>-57014.962568968731</v>
      </c>
      <c r="CD157" s="41">
        <f>'Gross Plant'!CB157</f>
        <v>-50315.405872128642</v>
      </c>
      <c r="CE157" s="41">
        <f>'Gross Plant'!CC157</f>
        <v>-61067.949340028717</v>
      </c>
      <c r="CF157" s="41">
        <f>'Gross Plant'!CD157</f>
        <v>-54996.241513366796</v>
      </c>
      <c r="CG157" s="41">
        <f>'Gross Plant'!CE157</f>
        <v>-41328.978098772415</v>
      </c>
      <c r="CH157" s="41">
        <f>'Gross Plant'!CF157</f>
        <v>-27566.197456165413</v>
      </c>
      <c r="CI157" s="41">
        <f>'Gross Plant'!CG157</f>
        <v>-33376.843232169471</v>
      </c>
      <c r="CJ157" s="41">
        <f>'Gross Plant'!CH157</f>
        <v>-20196.994043348441</v>
      </c>
      <c r="CK157" s="41">
        <f>'Gross Plant'!CI157</f>
        <v>-17736.81005635472</v>
      </c>
      <c r="CL157" s="41">
        <f>'Gross Plant'!CJ157</f>
        <v>-10492.214200769169</v>
      </c>
      <c r="CM157" s="41">
        <f>'Gross Plant'!CK157</f>
        <v>-15249.87588597906</v>
      </c>
      <c r="CN157" s="41"/>
      <c r="CO157" s="31">
        <f>'[20]Transfers (Asset and Reserve)'!Z77</f>
        <v>0</v>
      </c>
      <c r="CP157" s="31">
        <f>'[20]Transfers (Asset and Reserve)'!AA77</f>
        <v>0</v>
      </c>
      <c r="CQ157" s="31">
        <f>'[20]Transfers (Asset and Reserve)'!AB77</f>
        <v>0</v>
      </c>
      <c r="CR157" s="31">
        <f>'[20]Transfers (Asset and Reserve)'!AC77</f>
        <v>0</v>
      </c>
      <c r="CS157" s="31">
        <f>'[20]Transfers (Asset and Reserve)'!AD77</f>
        <v>0</v>
      </c>
      <c r="CT157" s="31">
        <f>'[20]Transfers (Asset and Reserve)'!AE77</f>
        <v>0</v>
      </c>
      <c r="CU157" s="31">
        <v>0</v>
      </c>
      <c r="CV157" s="31">
        <v>0</v>
      </c>
      <c r="CW157" s="31">
        <v>0</v>
      </c>
      <c r="CX157" s="31">
        <v>0</v>
      </c>
      <c r="CY157" s="31">
        <v>0</v>
      </c>
      <c r="CZ157" s="3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/>
      <c r="DQ157" s="31">
        <f>[20]COR!O77</f>
        <v>0</v>
      </c>
      <c r="DR157" s="31">
        <f>[20]COR!P77</f>
        <v>0</v>
      </c>
      <c r="DS157" s="31">
        <f>[20]COR!Q77</f>
        <v>-1930.63</v>
      </c>
      <c r="DT157" s="31">
        <f>[20]COR!R77</f>
        <v>0</v>
      </c>
      <c r="DU157" s="31">
        <f>[20]COR!S77</f>
        <v>0</v>
      </c>
      <c r="DV157" s="31">
        <f>[20]COR!T77</f>
        <v>-1430.7</v>
      </c>
      <c r="DW157" s="58">
        <f>SUM('Gross Plant'!$AH157:$AM157)/SUM('Gross Plant'!$AH$190:$AM$190)*DW$190</f>
        <v>0</v>
      </c>
      <c r="DX157" s="58">
        <f>SUM('Gross Plant'!$AH157:$AM157)/SUM('Gross Plant'!$AH$190:$AM$190)*DX$190</f>
        <v>0</v>
      </c>
      <c r="DY157" s="58">
        <f>SUM('Gross Plant'!$AH157:$AM157)/SUM('Gross Plant'!$AH$190:$AM$190)*DY$190</f>
        <v>0</v>
      </c>
      <c r="DZ157" s="58">
        <f>-SUM('Gross Plant'!$AH157:$AM157)/SUM('Gross Plant'!$AH$190:$AM$190)*'Capital Spending'!D$12*Reserve!$DW$1</f>
        <v>0</v>
      </c>
      <c r="EA157" s="58">
        <f>-SUM('Gross Plant'!$AH157:$AM157)/SUM('Gross Plant'!$AH$190:$AM$190)*'Capital Spending'!E$12*Reserve!$DW$1</f>
        <v>0</v>
      </c>
      <c r="EB157" s="58">
        <f>-SUM('Gross Plant'!$AH157:$AM157)/SUM('Gross Plant'!$AH$190:$AM$190)*'Capital Spending'!F$12*Reserve!$DW$1</f>
        <v>0</v>
      </c>
      <c r="EC157" s="58">
        <f>-SUM('Gross Plant'!$AH157:$AM157)/SUM('Gross Plant'!$AH$190:$AM$190)*'Capital Spending'!G$12*Reserve!$DW$1</f>
        <v>0</v>
      </c>
      <c r="ED157" s="58">
        <f>-SUM('Gross Plant'!$AH157:$AM157)/SUM('Gross Plant'!$AH$190:$AM$190)*'Capital Spending'!H$12*Reserve!$DW$1</f>
        <v>0</v>
      </c>
      <c r="EE157" s="58">
        <f>-SUM('Gross Plant'!$AH157:$AM157)/SUM('Gross Plant'!$AH$190:$AM$190)*'Capital Spending'!I$12*Reserve!$DW$1</f>
        <v>0</v>
      </c>
      <c r="EF157" s="58">
        <f>-SUM('Gross Plant'!$AH157:$AM157)/SUM('Gross Plant'!$AH$190:$AM$190)*'Capital Spending'!J$12*Reserve!$DW$1</f>
        <v>0</v>
      </c>
      <c r="EG157" s="58">
        <f>-SUM('Gross Plant'!$AH157:$AM157)/SUM('Gross Plant'!$AH$190:$AM$190)*'Capital Spending'!K$12*Reserve!$DW$1</f>
        <v>0</v>
      </c>
      <c r="EH157" s="58">
        <f>-SUM('Gross Plant'!$AH157:$AM157)/SUM('Gross Plant'!$AH$190:$AM$190)*'Capital Spending'!L$12*Reserve!$DW$1</f>
        <v>0</v>
      </c>
      <c r="EI157" s="58">
        <f>-SUM('Gross Plant'!$AH157:$AM157)/SUM('Gross Plant'!$AH$190:$AM$190)*'Capital Spending'!M$12*Reserve!$DW$1</f>
        <v>0</v>
      </c>
      <c r="EJ157" s="58">
        <f>-SUM('Gross Plant'!$AH157:$AM157)/SUM('Gross Plant'!$AH$190:$AM$190)*'Capital Spending'!N$12*Reserve!$DW$1</f>
        <v>0</v>
      </c>
      <c r="EK157" s="58">
        <f>-SUM('Gross Plant'!$AH157:$AM157)/SUM('Gross Plant'!$AH$190:$AM$190)*'Capital Spending'!O$12*Reserve!$DW$1</f>
        <v>0</v>
      </c>
      <c r="EL157" s="58">
        <f>-SUM('Gross Plant'!$AH157:$AM157)/SUM('Gross Plant'!$AH$190:$AM$190)*'Capital Spending'!P$12*Reserve!$DW$1</f>
        <v>0</v>
      </c>
      <c r="EM157" s="58">
        <f>-SUM('Gross Plant'!$AH157:$AM157)/SUM('Gross Plant'!$AH$190:$AM$190)*'Capital Spending'!Q$12*Reserve!$DW$1</f>
        <v>0</v>
      </c>
      <c r="EN157" s="58">
        <f>-SUM('Gross Plant'!$AH157:$AM157)/SUM('Gross Plant'!$AH$190:$AM$190)*'Capital Spending'!R$12*Reserve!$DW$1</f>
        <v>0</v>
      </c>
      <c r="EO157" s="58">
        <f>-SUM('Gross Plant'!$AH157:$AM157)/SUM('Gross Plant'!$AH$190:$AM$190)*'Capital Spending'!S$12*Reserve!$DW$1</f>
        <v>0</v>
      </c>
      <c r="EP157" s="58">
        <f>-SUM('Gross Plant'!$AH157:$AM157)/SUM('Gross Plant'!$AH$190:$AM$190)*'Capital Spending'!T$12*Reserve!$DW$1</f>
        <v>0</v>
      </c>
      <c r="EQ157" s="58">
        <f>-SUM('Gross Plant'!$AH157:$AM157)/SUM('Gross Plant'!$AH$190:$AM$190)*'Capital Spending'!U$12*Reserve!$DW$1</f>
        <v>0</v>
      </c>
    </row>
    <row r="158" spans="1:147">
      <c r="A158" s="49">
        <v>38200</v>
      </c>
      <c r="B158" t="s">
        <v>58</v>
      </c>
      <c r="C158" s="51">
        <f t="shared" si="268"/>
        <v>23364617.52048701</v>
      </c>
      <c r="D158" s="51">
        <f t="shared" si="238"/>
        <v>24993490.739980765</v>
      </c>
      <c r="E158" s="69">
        <f>'[20]Reserve End Balances'!N78</f>
        <v>22587469.66</v>
      </c>
      <c r="F158" s="41">
        <f t="shared" si="269"/>
        <v>22776174.059999999</v>
      </c>
      <c r="G158" s="41">
        <f t="shared" si="270"/>
        <v>22896152.519999996</v>
      </c>
      <c r="H158" s="41">
        <f t="shared" si="271"/>
        <v>23079849.849999994</v>
      </c>
      <c r="I158" s="41">
        <f t="shared" si="272"/>
        <v>23214758.549999993</v>
      </c>
      <c r="J158" s="41">
        <f t="shared" si="273"/>
        <v>23244335.089999992</v>
      </c>
      <c r="K158" s="41">
        <f t="shared" si="274"/>
        <v>23429541.319999993</v>
      </c>
      <c r="L158" s="41">
        <f t="shared" si="275"/>
        <v>23507874.925919712</v>
      </c>
      <c r="M158" s="41">
        <f t="shared" si="276"/>
        <v>23589369.530791912</v>
      </c>
      <c r="N158" s="41">
        <f t="shared" si="277"/>
        <v>23697023.937325496</v>
      </c>
      <c r="O158" s="41">
        <f t="shared" si="278"/>
        <v>23802592.746408515</v>
      </c>
      <c r="P158" s="41">
        <f t="shared" si="279"/>
        <v>23896267.612378739</v>
      </c>
      <c r="Q158" s="41">
        <f t="shared" si="280"/>
        <v>24018617.963506754</v>
      </c>
      <c r="R158" s="41">
        <f t="shared" si="281"/>
        <v>24139281.900694091</v>
      </c>
      <c r="S158" s="41">
        <f t="shared" si="282"/>
        <v>24269625.688370381</v>
      </c>
      <c r="T158" s="41">
        <f t="shared" si="283"/>
        <v>24373917.627483476</v>
      </c>
      <c r="U158" s="41">
        <f t="shared" si="284"/>
        <v>24469834.891969435</v>
      </c>
      <c r="V158" s="41">
        <f t="shared" si="285"/>
        <v>24546238.468463987</v>
      </c>
      <c r="W158" s="41">
        <f t="shared" si="286"/>
        <v>24637007.253517576</v>
      </c>
      <c r="X158" s="41">
        <f t="shared" si="287"/>
        <v>24706083.798155971</v>
      </c>
      <c r="Y158" s="41">
        <f t="shared" si="288"/>
        <v>24788269.644840073</v>
      </c>
      <c r="Z158" s="41">
        <f t="shared" si="289"/>
        <v>24899171.424631957</v>
      </c>
      <c r="AA158" s="41">
        <f t="shared" si="290"/>
        <v>25038854.742561758</v>
      </c>
      <c r="AB158" s="41">
        <f t="shared" si="291"/>
        <v>25166819.245243806</v>
      </c>
      <c r="AC158" s="41">
        <f t="shared" si="292"/>
        <v>25322286.606838889</v>
      </c>
      <c r="AD158" s="41">
        <f t="shared" si="293"/>
        <v>25483021.989875432</v>
      </c>
      <c r="AE158" s="41">
        <f t="shared" si="294"/>
        <v>25658869.0686506</v>
      </c>
      <c r="AF158" s="41">
        <f t="shared" si="295"/>
        <v>25825004.857517008</v>
      </c>
      <c r="AG158" s="23">
        <f t="shared" si="266"/>
        <v>24993491</v>
      </c>
      <c r="AH158" s="80">
        <f>'[25]KY Depreciation Rates_03-2'!$G114</f>
        <v>4.1300000000000003E-2</v>
      </c>
      <c r="AI158" s="80">
        <f>'[25]KY Depreciation Rates_03-2'!$G114</f>
        <v>4.1300000000000003E-2</v>
      </c>
      <c r="AJ158" s="31">
        <f>'[20]Additions (Asset and Reserve)'!AA78</f>
        <v>188708.07</v>
      </c>
      <c r="AK158" s="31">
        <f>'[20]Additions (Asset and Reserve)'!AB78</f>
        <v>188964.15</v>
      </c>
      <c r="AL158" s="31">
        <f>'[20]Additions (Asset and Reserve)'!AC78</f>
        <v>189056.72</v>
      </c>
      <c r="AM158" s="31">
        <f>'[20]Additions (Asset and Reserve)'!AD78</f>
        <v>189337.62</v>
      </c>
      <c r="AN158" s="31">
        <f>'[20]Additions (Asset and Reserve)'!AE78</f>
        <v>189405.61</v>
      </c>
      <c r="AO158" s="31">
        <f>'[20]Additions (Asset and Reserve)'!AF78</f>
        <v>189392.94</v>
      </c>
      <c r="AP158" s="41">
        <f>IF('Net Plant'!I158&gt;0,'Gross Plant'!L158*$AH158/12,0)</f>
        <v>190417.51945439959</v>
      </c>
      <c r="AQ158" s="41">
        <f>IF('Net Plant'!J158&gt;0,'Gross Plant'!M158*$AH158/12,0)</f>
        <v>190925.24042489953</v>
      </c>
      <c r="AR158" s="41">
        <f>IF('Net Plant'!K158&gt;0,'Gross Plant'!N158*$AH158/12,0)</f>
        <v>191313.38968403215</v>
      </c>
      <c r="AS158" s="41">
        <f>IF('Net Plant'!L158&gt;0,'Gross Plant'!O158*$AH158/12,0)</f>
        <v>191713.0697866519</v>
      </c>
      <c r="AT158" s="41">
        <f>IF('Net Plant'!M158&gt;0,'Gross Plant'!P158*$AH158/12,0)</f>
        <v>192170.05399588533</v>
      </c>
      <c r="AU158" s="41">
        <f>IF('Net Plant'!N158&gt;0,'Gross Plant'!Q158*$AH158/12,0)</f>
        <v>192495.5036722557</v>
      </c>
      <c r="AV158" s="41">
        <f>IF('Net Plant'!O158&gt;0,'Gross Plant'!R158*$AH158/12,0)</f>
        <v>192830.33122243788</v>
      </c>
      <c r="AW158" s="41">
        <f>IF('Net Plant'!P158&gt;0,'Gross Plant'!S158*$AH158/12,0)</f>
        <v>193121.59893827277</v>
      </c>
      <c r="AX158" s="41">
        <f>IF('Net Plant'!Q158&gt;0,'Gross Plant'!T158*$AH158/12,0)</f>
        <v>193535.6594807088</v>
      </c>
      <c r="AY158" s="41">
        <f>IF('Net Plant'!R158&gt;0,'Gross Plant'!U158*$AI158/12,0)</f>
        <v>193990.68684052097</v>
      </c>
      <c r="AZ158" s="41">
        <f>IF('Net Plant'!S158&gt;0,'Gross Plant'!V158*$AI158/12,0)</f>
        <v>194538.79411447837</v>
      </c>
      <c r="BA158" s="41">
        <f>IF('Net Plant'!T158&gt;0,'Gross Plant'!W158*$AI158/12,0)</f>
        <v>195022.49591323463</v>
      </c>
      <c r="BB158" s="41">
        <f>IF('Net Plant'!U158&gt;0,'Gross Plant'!X158*$AI158/12,0)</f>
        <v>195609.56614411378</v>
      </c>
      <c r="BC158" s="41">
        <f>IF('Net Plant'!V158&gt;0,'Gross Plant'!Y158*$AI158/12,0)</f>
        <v>196138.26665807675</v>
      </c>
      <c r="BD158" s="41">
        <f>IF('Net Plant'!W158&gt;0,'Gross Plant'!Z158*$AI158/12,0)</f>
        <v>196535.57838995344</v>
      </c>
      <c r="BE158" s="41">
        <f>IF('Net Plant'!X158&gt;0,'Gross Plant'!AA158*$AI158/12,0)</f>
        <v>196800.58309503927</v>
      </c>
      <c r="BF158" s="41">
        <f>IF('Net Plant'!Y158&gt;0,'Gross Plant'!AB158*$AI158/12,0)</f>
        <v>197121.44782480484</v>
      </c>
      <c r="BG158" s="41">
        <f>IF('Net Plant'!Z158&gt;0,'Gross Plant'!AC158*$AI158/12,0)</f>
        <v>197315.60947726306</v>
      </c>
      <c r="BH158" s="41">
        <f>IF('Net Plant'!AA158&gt;0,'Gross Plant'!AD158*$AI158/12,0)</f>
        <v>197486.1204128254</v>
      </c>
      <c r="BI158" s="41">
        <f>IF('Net Plant'!AB158&gt;0,'Gross Plant'!AE158*$AI158/12,0)</f>
        <v>197586.98619724833</v>
      </c>
      <c r="BJ158" s="41">
        <f>IF('Net Plant'!AC158&gt;0,'Gross Plant'!AF158*$AI158/12,0)</f>
        <v>197733.58925587425</v>
      </c>
      <c r="BK158" s="23">
        <f t="shared" si="267"/>
        <v>2355879.7243234329</v>
      </c>
      <c r="BL158" s="41"/>
      <c r="BM158" s="31">
        <f>'[20]Retires (Asset and Reserve)'!X78</f>
        <v>-3.67</v>
      </c>
      <c r="BN158" s="31">
        <f>'[20]Retires (Asset and Reserve)'!Y78</f>
        <v>-68985.69</v>
      </c>
      <c r="BO158" s="31">
        <f>'[20]Retires (Asset and Reserve)'!Z78</f>
        <v>0</v>
      </c>
      <c r="BP158" s="31">
        <f>'[20]Retires (Asset and Reserve)'!AA78</f>
        <v>-54428.92</v>
      </c>
      <c r="BQ158" s="31">
        <f>'[20]Retires (Asset and Reserve)'!AB78</f>
        <v>-159829.07</v>
      </c>
      <c r="BR158" s="31">
        <f>'[20]Retires (Asset and Reserve)'!AC78</f>
        <v>0</v>
      </c>
      <c r="BS158" s="31">
        <f>'Gross Plant'!BQ158</f>
        <v>-112083.91353468195</v>
      </c>
      <c r="BT158" s="41">
        <f>'Gross Plant'!BR158</f>
        <v>-109430.63555269915</v>
      </c>
      <c r="BU158" s="41">
        <f>'Gross Plant'!BS158</f>
        <v>-83658.983150448577</v>
      </c>
      <c r="BV158" s="41">
        <f>'Gross Plant'!BT158</f>
        <v>-86144.260703635402</v>
      </c>
      <c r="BW158" s="41">
        <f>'Gross Plant'!BU158</f>
        <v>-98495.188025659969</v>
      </c>
      <c r="BX158" s="41">
        <f>'Gross Plant'!BV158</f>
        <v>-70145.152544241733</v>
      </c>
      <c r="BY158" s="41">
        <f>'Gross Plant'!BW158</f>
        <v>-72166.394035102683</v>
      </c>
      <c r="BZ158" s="41">
        <f>'Gross Plant'!BX158</f>
        <v>-62777.811261980562</v>
      </c>
      <c r="CA158" s="41">
        <f>'Gross Plant'!BY158</f>
        <v>-89243.720367615824</v>
      </c>
      <c r="CB158" s="41">
        <f>'Gross Plant'!BZ158</f>
        <v>-98073.42235456151</v>
      </c>
      <c r="CC158" s="41">
        <f>'Gross Plant'!CA158</f>
        <v>-118135.21761992594</v>
      </c>
      <c r="CD158" s="41">
        <f>'Gross Plant'!CB158</f>
        <v>-104253.71085964619</v>
      </c>
      <c r="CE158" s="41">
        <f>'Gross Plant'!CC158</f>
        <v>-126533.02150571585</v>
      </c>
      <c r="CF158" s="41">
        <f>'Gross Plant'!CD158</f>
        <v>-113952.41997397503</v>
      </c>
      <c r="CG158" s="41">
        <f>'Gross Plant'!CE158</f>
        <v>-85633.798598071124</v>
      </c>
      <c r="CH158" s="41">
        <f>'Gross Plant'!CF158</f>
        <v>-57117.265165238765</v>
      </c>
      <c r="CI158" s="41">
        <f>'Gross Plant'!CG158</f>
        <v>-69156.945142756609</v>
      </c>
      <c r="CJ158" s="41">
        <f>'Gross Plant'!CH158</f>
        <v>-41848.247882178213</v>
      </c>
      <c r="CK158" s="41">
        <f>'Gross Plant'!CI158</f>
        <v>-36750.737376282646</v>
      </c>
      <c r="CL158" s="41">
        <f>'Gross Plant'!CJ158</f>
        <v>-21739.907422080109</v>
      </c>
      <c r="CM158" s="41">
        <f>'Gross Plant'!CK158</f>
        <v>-31597.800389463329</v>
      </c>
      <c r="CN158" s="41"/>
      <c r="CO158" s="31">
        <f>'[20]Transfers (Asset and Reserve)'!Z78</f>
        <v>0</v>
      </c>
      <c r="CP158" s="31">
        <f>'[20]Transfers (Asset and Reserve)'!AA78</f>
        <v>0</v>
      </c>
      <c r="CQ158" s="31">
        <f>'[20]Transfers (Asset and Reserve)'!AB78</f>
        <v>0</v>
      </c>
      <c r="CR158" s="31">
        <f>'[20]Transfers (Asset and Reserve)'!AC78</f>
        <v>0</v>
      </c>
      <c r="CS158" s="31">
        <f>'[20]Transfers (Asset and Reserve)'!AD78</f>
        <v>0</v>
      </c>
      <c r="CT158" s="31">
        <f>'[20]Transfers (Asset and Reserve)'!AE78</f>
        <v>0</v>
      </c>
      <c r="CU158" s="31">
        <v>0</v>
      </c>
      <c r="CV158" s="31">
        <v>0</v>
      </c>
      <c r="CW158" s="31">
        <v>0</v>
      </c>
      <c r="CX158" s="31">
        <v>0</v>
      </c>
      <c r="CY158" s="31">
        <v>0</v>
      </c>
      <c r="CZ158" s="3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0</v>
      </c>
      <c r="DF158" s="41">
        <v>0</v>
      </c>
      <c r="DG158" s="41">
        <v>0</v>
      </c>
      <c r="DH158" s="41">
        <v>0</v>
      </c>
      <c r="DI158" s="41">
        <v>0</v>
      </c>
      <c r="DJ158" s="41">
        <v>0</v>
      </c>
      <c r="DK158" s="41">
        <v>0</v>
      </c>
      <c r="DL158" s="41">
        <v>0</v>
      </c>
      <c r="DM158" s="41">
        <v>0</v>
      </c>
      <c r="DN158" s="41">
        <v>0</v>
      </c>
      <c r="DO158" s="41">
        <v>0</v>
      </c>
      <c r="DP158" s="41"/>
      <c r="DQ158" s="31">
        <f>[20]COR!O78</f>
        <v>0</v>
      </c>
      <c r="DR158" s="31">
        <f>[20]COR!P78</f>
        <v>0</v>
      </c>
      <c r="DS158" s="31">
        <f>[20]COR!Q78</f>
        <v>-5359.39</v>
      </c>
      <c r="DT158" s="31">
        <f>[20]COR!R78</f>
        <v>0</v>
      </c>
      <c r="DU158" s="31">
        <f>[20]COR!S78</f>
        <v>0</v>
      </c>
      <c r="DV158" s="31">
        <f>[20]COR!T78</f>
        <v>-4186.71</v>
      </c>
      <c r="DW158" s="58">
        <f>SUM('Gross Plant'!$AH158:$AM158)/SUM('Gross Plant'!$AH$190:$AM$190)*DW$190</f>
        <v>0</v>
      </c>
      <c r="DX158" s="58">
        <f>SUM('Gross Plant'!$AH158:$AM158)/SUM('Gross Plant'!$AH$190:$AM$190)*DX$190</f>
        <v>0</v>
      </c>
      <c r="DY158" s="58">
        <f>SUM('Gross Plant'!$AH158:$AM158)/SUM('Gross Plant'!$AH$190:$AM$190)*DY$190</f>
        <v>0</v>
      </c>
      <c r="DZ158" s="58">
        <f>-SUM('Gross Plant'!$AH158:$AM158)/SUM('Gross Plant'!$AH$190:$AM$190)*'Capital Spending'!D$12*Reserve!$DW$1</f>
        <v>0</v>
      </c>
      <c r="EA158" s="58">
        <f>-SUM('Gross Plant'!$AH158:$AM158)/SUM('Gross Plant'!$AH$190:$AM$190)*'Capital Spending'!E$12*Reserve!$DW$1</f>
        <v>0</v>
      </c>
      <c r="EB158" s="58">
        <f>-SUM('Gross Plant'!$AH158:$AM158)/SUM('Gross Plant'!$AH$190:$AM$190)*'Capital Spending'!F$12*Reserve!$DW$1</f>
        <v>0</v>
      </c>
      <c r="EC158" s="58">
        <f>-SUM('Gross Plant'!$AH158:$AM158)/SUM('Gross Plant'!$AH$190:$AM$190)*'Capital Spending'!G$12*Reserve!$DW$1</f>
        <v>0</v>
      </c>
      <c r="ED158" s="58">
        <f>-SUM('Gross Plant'!$AH158:$AM158)/SUM('Gross Plant'!$AH$190:$AM$190)*'Capital Spending'!H$12*Reserve!$DW$1</f>
        <v>0</v>
      </c>
      <c r="EE158" s="58">
        <f>-SUM('Gross Plant'!$AH158:$AM158)/SUM('Gross Plant'!$AH$190:$AM$190)*'Capital Spending'!I$12*Reserve!$DW$1</f>
        <v>0</v>
      </c>
      <c r="EF158" s="58">
        <f>-SUM('Gross Plant'!$AH158:$AM158)/SUM('Gross Plant'!$AH$190:$AM$190)*'Capital Spending'!J$12*Reserve!$DW$1</f>
        <v>0</v>
      </c>
      <c r="EG158" s="58">
        <f>-SUM('Gross Plant'!$AH158:$AM158)/SUM('Gross Plant'!$AH$190:$AM$190)*'Capital Spending'!K$12*Reserve!$DW$1</f>
        <v>0</v>
      </c>
      <c r="EH158" s="58">
        <f>-SUM('Gross Plant'!$AH158:$AM158)/SUM('Gross Plant'!$AH$190:$AM$190)*'Capital Spending'!L$12*Reserve!$DW$1</f>
        <v>0</v>
      </c>
      <c r="EI158" s="58">
        <f>-SUM('Gross Plant'!$AH158:$AM158)/SUM('Gross Plant'!$AH$190:$AM$190)*'Capital Spending'!M$12*Reserve!$DW$1</f>
        <v>0</v>
      </c>
      <c r="EJ158" s="58">
        <f>-SUM('Gross Plant'!$AH158:$AM158)/SUM('Gross Plant'!$AH$190:$AM$190)*'Capital Spending'!N$12*Reserve!$DW$1</f>
        <v>0</v>
      </c>
      <c r="EK158" s="58">
        <f>-SUM('Gross Plant'!$AH158:$AM158)/SUM('Gross Plant'!$AH$190:$AM$190)*'Capital Spending'!O$12*Reserve!$DW$1</f>
        <v>0</v>
      </c>
      <c r="EL158" s="58">
        <f>-SUM('Gross Plant'!$AH158:$AM158)/SUM('Gross Plant'!$AH$190:$AM$190)*'Capital Spending'!P$12*Reserve!$DW$1</f>
        <v>0</v>
      </c>
      <c r="EM158" s="58">
        <f>-SUM('Gross Plant'!$AH158:$AM158)/SUM('Gross Plant'!$AH$190:$AM$190)*'Capital Spending'!Q$12*Reserve!$DW$1</f>
        <v>0</v>
      </c>
      <c r="EN158" s="58">
        <f>-SUM('Gross Plant'!$AH158:$AM158)/SUM('Gross Plant'!$AH$190:$AM$190)*'Capital Spending'!R$12*Reserve!$DW$1</f>
        <v>0</v>
      </c>
      <c r="EO158" s="58">
        <f>-SUM('Gross Plant'!$AH158:$AM158)/SUM('Gross Plant'!$AH$190:$AM$190)*'Capital Spending'!S$12*Reserve!$DW$1</f>
        <v>0</v>
      </c>
      <c r="EP158" s="58">
        <f>-SUM('Gross Plant'!$AH158:$AM158)/SUM('Gross Plant'!$AH$190:$AM$190)*'Capital Spending'!T$12*Reserve!$DW$1</f>
        <v>0</v>
      </c>
      <c r="EQ158" s="58">
        <f>-SUM('Gross Plant'!$AH158:$AM158)/SUM('Gross Plant'!$AH$190:$AM$190)*'Capital Spending'!U$12*Reserve!$DW$1</f>
        <v>0</v>
      </c>
    </row>
    <row r="159" spans="1:147">
      <c r="A159" s="49">
        <v>38300</v>
      </c>
      <c r="B159" t="s">
        <v>59</v>
      </c>
      <c r="C159" s="51">
        <f t="shared" si="268"/>
        <v>3534078.5885929666</v>
      </c>
      <c r="D159" s="51">
        <f t="shared" si="238"/>
        <v>3972596.4628011356</v>
      </c>
      <c r="E159" s="69">
        <f>'[20]Reserve End Balances'!N79</f>
        <v>3371982.44</v>
      </c>
      <c r="F159" s="41">
        <f t="shared" si="269"/>
        <v>3398780.77</v>
      </c>
      <c r="G159" s="41">
        <f t="shared" si="270"/>
        <v>3425589.98</v>
      </c>
      <c r="H159" s="41">
        <f t="shared" si="271"/>
        <v>3451140.9</v>
      </c>
      <c r="I159" s="41">
        <f t="shared" si="272"/>
        <v>3478170.6599999997</v>
      </c>
      <c r="J159" s="41">
        <f t="shared" si="273"/>
        <v>3505238.4699999997</v>
      </c>
      <c r="K159" s="41">
        <f t="shared" si="274"/>
        <v>3531036.42</v>
      </c>
      <c r="L159" s="41">
        <f t="shared" si="275"/>
        <v>3559012.9810267542</v>
      </c>
      <c r="M159" s="41">
        <f t="shared" si="276"/>
        <v>3587229.0686426926</v>
      </c>
      <c r="N159" s="41">
        <f t="shared" si="277"/>
        <v>3615628.2727212873</v>
      </c>
      <c r="O159" s="41">
        <f t="shared" si="278"/>
        <v>3644216.0331473798</v>
      </c>
      <c r="P159" s="41">
        <f t="shared" si="279"/>
        <v>3673019.3841740354</v>
      </c>
      <c r="Q159" s="41">
        <f t="shared" si="280"/>
        <v>3701976.2719964143</v>
      </c>
      <c r="R159" s="41">
        <f t="shared" si="281"/>
        <v>3731091.1207968104</v>
      </c>
      <c r="S159" s="41">
        <f t="shared" si="282"/>
        <v>3760343.3804322262</v>
      </c>
      <c r="T159" s="41">
        <f t="shared" si="283"/>
        <v>3789790.9806488035</v>
      </c>
      <c r="U159" s="41">
        <f t="shared" si="284"/>
        <v>3819453.2482866892</v>
      </c>
      <c r="V159" s="41">
        <f t="shared" si="285"/>
        <v>3849374.0954859206</v>
      </c>
      <c r="W159" s="41">
        <f t="shared" si="286"/>
        <v>3879523.1377938241</v>
      </c>
      <c r="X159" s="41">
        <f t="shared" si="287"/>
        <v>3909949.1411456559</v>
      </c>
      <c r="Y159" s="41">
        <f t="shared" si="288"/>
        <v>3940624.5685673361</v>
      </c>
      <c r="Z159" s="41">
        <f t="shared" si="289"/>
        <v>3971487.4350146009</v>
      </c>
      <c r="AA159" s="41">
        <f t="shared" si="290"/>
        <v>4002475.3222445692</v>
      </c>
      <c r="AB159" s="41">
        <f t="shared" si="291"/>
        <v>4033614.5832384271</v>
      </c>
      <c r="AC159" s="41">
        <f t="shared" si="292"/>
        <v>4064845.4435182428</v>
      </c>
      <c r="AD159" s="41">
        <f t="shared" si="293"/>
        <v>4096156.7454287708</v>
      </c>
      <c r="AE159" s="41">
        <f t="shared" si="294"/>
        <v>4127515.6326050493</v>
      </c>
      <c r="AF159" s="41">
        <f t="shared" si="295"/>
        <v>4158943.6824368746</v>
      </c>
      <c r="AG159" s="23">
        <f t="shared" si="266"/>
        <v>3972596</v>
      </c>
      <c r="AH159" s="80">
        <f>'[25]KY Depreciation Rates_03-2'!$G115</f>
        <v>3.1399999999999997E-2</v>
      </c>
      <c r="AI159" s="80">
        <f>'[25]KY Depreciation Rates_03-2'!$G115</f>
        <v>3.1399999999999997E-2</v>
      </c>
      <c r="AJ159" s="31">
        <f>'[20]Additions (Asset and Reserve)'!AA79</f>
        <v>26798.33</v>
      </c>
      <c r="AK159" s="31">
        <f>'[20]Additions (Asset and Reserve)'!AB79</f>
        <v>26809.21</v>
      </c>
      <c r="AL159" s="31">
        <f>'[20]Additions (Asset and Reserve)'!AC79</f>
        <v>26995.56</v>
      </c>
      <c r="AM159" s="31">
        <f>'[20]Additions (Asset and Reserve)'!AD79</f>
        <v>27029.759999999998</v>
      </c>
      <c r="AN159" s="31">
        <f>'[20]Additions (Asset and Reserve)'!AE79</f>
        <v>27067.81</v>
      </c>
      <c r="AO159" s="31">
        <f>'[20]Additions (Asset and Reserve)'!AF79</f>
        <v>27504.83</v>
      </c>
      <c r="AP159" s="41">
        <f>IF('Net Plant'!I159&gt;0,'Gross Plant'!L159*$AH159/12,0)</f>
        <v>27976.561026754451</v>
      </c>
      <c r="AQ159" s="41">
        <f>IF('Net Plant'!J159&gt;0,'Gross Plant'!M159*$AH159/12,0)</f>
        <v>28216.087615938592</v>
      </c>
      <c r="AR159" s="41">
        <f>IF('Net Plant'!K159&gt;0,'Gross Plant'!N159*$AH159/12,0)</f>
        <v>28399.204078594888</v>
      </c>
      <c r="AS159" s="41">
        <f>IF('Net Plant'!L159&gt;0,'Gross Plant'!O159*$AH159/12,0)</f>
        <v>28587.760426092242</v>
      </c>
      <c r="AT159" s="41">
        <f>IF('Net Plant'!M159&gt;0,'Gross Plant'!P159*$AH159/12,0)</f>
        <v>28803.351026655608</v>
      </c>
      <c r="AU159" s="41">
        <f>IF('Net Plant'!N159&gt;0,'Gross Plant'!Q159*$AH159/12,0)</f>
        <v>28956.887822378889</v>
      </c>
      <c r="AV159" s="41">
        <f>IF('Net Plant'!O159&gt;0,'Gross Plant'!R159*$AH159/12,0)</f>
        <v>29114.848800396077</v>
      </c>
      <c r="AW159" s="41">
        <f>IF('Net Plant'!P159&gt;0,'Gross Plant'!S159*$AH159/12,0)</f>
        <v>29252.259635415729</v>
      </c>
      <c r="AX159" s="41">
        <f>IF('Net Plant'!Q159&gt;0,'Gross Plant'!T159*$AH159/12,0)</f>
        <v>29447.600216577426</v>
      </c>
      <c r="AY159" s="41">
        <f>IF('Net Plant'!R159&gt;0,'Gross Plant'!U159*$AI159/12,0)</f>
        <v>29662.267637885525</v>
      </c>
      <c r="AZ159" s="41">
        <f>IF('Net Plant'!S159&gt;0,'Gross Plant'!V159*$AI159/12,0)</f>
        <v>29920.847199231488</v>
      </c>
      <c r="BA159" s="41">
        <f>IF('Net Plant'!T159&gt;0,'Gross Plant'!W159*$AI159/12,0)</f>
        <v>30149.04230790355</v>
      </c>
      <c r="BB159" s="41">
        <f>IF('Net Plant'!U159&gt;0,'Gross Plant'!X159*$AI159/12,0)</f>
        <v>30426.003351831983</v>
      </c>
      <c r="BC159" s="41">
        <f>IF('Net Plant'!V159&gt;0,'Gross Plant'!Y159*$AI159/12,0)</f>
        <v>30675.427421680328</v>
      </c>
      <c r="BD159" s="41">
        <f>IF('Net Plant'!W159&gt;0,'Gross Plant'!Z159*$AI159/12,0)</f>
        <v>30862.866447264711</v>
      </c>
      <c r="BE159" s="41">
        <f>IF('Net Plant'!X159&gt;0,'Gross Plant'!AA159*$AI159/12,0)</f>
        <v>30987.887229968357</v>
      </c>
      <c r="BF159" s="41">
        <f>IF('Net Plant'!Y159&gt;0,'Gross Plant'!AB159*$AI159/12,0)</f>
        <v>31139.260993857923</v>
      </c>
      <c r="BG159" s="41">
        <f>IF('Net Plant'!Z159&gt;0,'Gross Plant'!AC159*$AI159/12,0)</f>
        <v>31230.860279815857</v>
      </c>
      <c r="BH159" s="41">
        <f>IF('Net Plant'!AA159&gt;0,'Gross Plant'!AD159*$AI159/12,0)</f>
        <v>31311.301910528167</v>
      </c>
      <c r="BI159" s="41">
        <f>IF('Net Plant'!AB159&gt;0,'Gross Plant'!AE159*$AI159/12,0)</f>
        <v>31358.887176278378</v>
      </c>
      <c r="BJ159" s="41">
        <f>IF('Net Plant'!AC159&gt;0,'Gross Plant'!AF159*$AI159/12,0)</f>
        <v>31428.049831825276</v>
      </c>
      <c r="BK159" s="23">
        <f t="shared" si="267"/>
        <v>369152.70178807154</v>
      </c>
      <c r="BL159" s="41"/>
      <c r="BM159" s="31">
        <f>'[20]Retires (Asset and Reserve)'!X79</f>
        <v>0</v>
      </c>
      <c r="BN159" s="31">
        <f>'[20]Retires (Asset and Reserve)'!Y79</f>
        <v>0</v>
      </c>
      <c r="BO159" s="31">
        <f>'[20]Retires (Asset and Reserve)'!Z79</f>
        <v>0</v>
      </c>
      <c r="BP159" s="31">
        <f>'[20]Retires (Asset and Reserve)'!AA79</f>
        <v>0</v>
      </c>
      <c r="BQ159" s="31">
        <f>'[20]Retires (Asset and Reserve)'!AB79</f>
        <v>0</v>
      </c>
      <c r="BR159" s="31">
        <f>'[20]Retires (Asset and Reserve)'!AC79</f>
        <v>0</v>
      </c>
      <c r="BS159" s="31">
        <f>'Gross Plant'!BQ159</f>
        <v>0</v>
      </c>
      <c r="BT159" s="41">
        <f>'Gross Plant'!BR159</f>
        <v>0</v>
      </c>
      <c r="BU159" s="41">
        <f>'Gross Plant'!BS159</f>
        <v>0</v>
      </c>
      <c r="BV159" s="41">
        <f>'Gross Plant'!BT159</f>
        <v>0</v>
      </c>
      <c r="BW159" s="41">
        <f>'Gross Plant'!BU159</f>
        <v>0</v>
      </c>
      <c r="BX159" s="41">
        <f>'Gross Plant'!BV159</f>
        <v>0</v>
      </c>
      <c r="BY159" s="41">
        <f>'Gross Plant'!BW159</f>
        <v>0</v>
      </c>
      <c r="BZ159" s="41">
        <f>'Gross Plant'!BX159</f>
        <v>0</v>
      </c>
      <c r="CA159" s="41">
        <f>'Gross Plant'!BY159</f>
        <v>0</v>
      </c>
      <c r="CB159" s="41">
        <f>'Gross Plant'!BZ159</f>
        <v>0</v>
      </c>
      <c r="CC159" s="41">
        <f>'Gross Plant'!CA159</f>
        <v>0</v>
      </c>
      <c r="CD159" s="41">
        <f>'Gross Plant'!CB159</f>
        <v>0</v>
      </c>
      <c r="CE159" s="41">
        <f>'Gross Plant'!CC159</f>
        <v>0</v>
      </c>
      <c r="CF159" s="41">
        <f>'Gross Plant'!CD159</f>
        <v>0</v>
      </c>
      <c r="CG159" s="41">
        <f>'Gross Plant'!CE159</f>
        <v>0</v>
      </c>
      <c r="CH159" s="41">
        <f>'Gross Plant'!CF159</f>
        <v>0</v>
      </c>
      <c r="CI159" s="41">
        <f>'Gross Plant'!CG159</f>
        <v>0</v>
      </c>
      <c r="CJ159" s="41">
        <f>'Gross Plant'!CH159</f>
        <v>0</v>
      </c>
      <c r="CK159" s="41">
        <f>'Gross Plant'!CI159</f>
        <v>0</v>
      </c>
      <c r="CL159" s="41">
        <f>'Gross Plant'!CJ159</f>
        <v>0</v>
      </c>
      <c r="CM159" s="41">
        <f>'Gross Plant'!CK159</f>
        <v>0</v>
      </c>
      <c r="CN159" s="41"/>
      <c r="CO159" s="31">
        <f>'[20]Transfers (Asset and Reserve)'!Z79</f>
        <v>0</v>
      </c>
      <c r="CP159" s="31">
        <f>'[20]Transfers (Asset and Reserve)'!AA79</f>
        <v>0</v>
      </c>
      <c r="CQ159" s="31">
        <f>'[20]Transfers (Asset and Reserve)'!AB79</f>
        <v>0</v>
      </c>
      <c r="CR159" s="31">
        <f>'[20]Transfers (Asset and Reserve)'!AC79</f>
        <v>0</v>
      </c>
      <c r="CS159" s="31">
        <f>'[20]Transfers (Asset and Reserve)'!AD79</f>
        <v>0</v>
      </c>
      <c r="CT159" s="31">
        <f>'[20]Transfers (Asset and Reserve)'!AE79</f>
        <v>0</v>
      </c>
      <c r="CU159" s="31">
        <v>0</v>
      </c>
      <c r="CV159" s="31">
        <v>0</v>
      </c>
      <c r="CW159" s="31">
        <v>0</v>
      </c>
      <c r="CX159" s="31">
        <v>0</v>
      </c>
      <c r="CY159" s="31">
        <v>0</v>
      </c>
      <c r="CZ159" s="3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/>
      <c r="DQ159" s="31">
        <f>[20]COR!O79</f>
        <v>0</v>
      </c>
      <c r="DR159" s="31">
        <f>[20]COR!P79</f>
        <v>0</v>
      </c>
      <c r="DS159" s="31">
        <f>[20]COR!Q79</f>
        <v>-1444.64</v>
      </c>
      <c r="DT159" s="31">
        <f>[20]COR!R79</f>
        <v>0</v>
      </c>
      <c r="DU159" s="31">
        <f>[20]COR!S79</f>
        <v>0</v>
      </c>
      <c r="DV159" s="31">
        <f>[20]COR!T79</f>
        <v>-1706.88</v>
      </c>
      <c r="DW159" s="58">
        <f>SUM('Gross Plant'!$AH159:$AM159)/SUM('Gross Plant'!$AH$190:$AM$190)*DW$190</f>
        <v>0</v>
      </c>
      <c r="DX159" s="58">
        <f>SUM('Gross Plant'!$AH159:$AM159)/SUM('Gross Plant'!$AH$190:$AM$190)*DX$190</f>
        <v>0</v>
      </c>
      <c r="DY159" s="58">
        <f>SUM('Gross Plant'!$AH159:$AM159)/SUM('Gross Plant'!$AH$190:$AM$190)*DY$190</f>
        <v>0</v>
      </c>
      <c r="DZ159" s="58">
        <f>-SUM('Gross Plant'!$AH159:$AM159)/SUM('Gross Plant'!$AH$190:$AM$190)*'Capital Spending'!D$12*Reserve!$DW$1</f>
        <v>0</v>
      </c>
      <c r="EA159" s="58">
        <f>-SUM('Gross Plant'!$AH159:$AM159)/SUM('Gross Plant'!$AH$190:$AM$190)*'Capital Spending'!E$12*Reserve!$DW$1</f>
        <v>0</v>
      </c>
      <c r="EB159" s="58">
        <f>-SUM('Gross Plant'!$AH159:$AM159)/SUM('Gross Plant'!$AH$190:$AM$190)*'Capital Spending'!F$12*Reserve!$DW$1</f>
        <v>0</v>
      </c>
      <c r="EC159" s="58">
        <f>-SUM('Gross Plant'!$AH159:$AM159)/SUM('Gross Plant'!$AH$190:$AM$190)*'Capital Spending'!G$12*Reserve!$DW$1</f>
        <v>0</v>
      </c>
      <c r="ED159" s="58">
        <f>-SUM('Gross Plant'!$AH159:$AM159)/SUM('Gross Plant'!$AH$190:$AM$190)*'Capital Spending'!H$12*Reserve!$DW$1</f>
        <v>0</v>
      </c>
      <c r="EE159" s="58">
        <f>-SUM('Gross Plant'!$AH159:$AM159)/SUM('Gross Plant'!$AH$190:$AM$190)*'Capital Spending'!I$12*Reserve!$DW$1</f>
        <v>0</v>
      </c>
      <c r="EF159" s="58">
        <f>-SUM('Gross Plant'!$AH159:$AM159)/SUM('Gross Plant'!$AH$190:$AM$190)*'Capital Spending'!J$12*Reserve!$DW$1</f>
        <v>0</v>
      </c>
      <c r="EG159" s="58">
        <f>-SUM('Gross Plant'!$AH159:$AM159)/SUM('Gross Plant'!$AH$190:$AM$190)*'Capital Spending'!K$12*Reserve!$DW$1</f>
        <v>0</v>
      </c>
      <c r="EH159" s="58">
        <f>-SUM('Gross Plant'!$AH159:$AM159)/SUM('Gross Plant'!$AH$190:$AM$190)*'Capital Spending'!L$12*Reserve!$DW$1</f>
        <v>0</v>
      </c>
      <c r="EI159" s="58">
        <f>-SUM('Gross Plant'!$AH159:$AM159)/SUM('Gross Plant'!$AH$190:$AM$190)*'Capital Spending'!M$12*Reserve!$DW$1</f>
        <v>0</v>
      </c>
      <c r="EJ159" s="58">
        <f>-SUM('Gross Plant'!$AH159:$AM159)/SUM('Gross Plant'!$AH$190:$AM$190)*'Capital Spending'!N$12*Reserve!$DW$1</f>
        <v>0</v>
      </c>
      <c r="EK159" s="58">
        <f>-SUM('Gross Plant'!$AH159:$AM159)/SUM('Gross Plant'!$AH$190:$AM$190)*'Capital Spending'!O$12*Reserve!$DW$1</f>
        <v>0</v>
      </c>
      <c r="EL159" s="58">
        <f>-SUM('Gross Plant'!$AH159:$AM159)/SUM('Gross Plant'!$AH$190:$AM$190)*'Capital Spending'!P$12*Reserve!$DW$1</f>
        <v>0</v>
      </c>
      <c r="EM159" s="58">
        <f>-SUM('Gross Plant'!$AH159:$AM159)/SUM('Gross Plant'!$AH$190:$AM$190)*'Capital Spending'!Q$12*Reserve!$DW$1</f>
        <v>0</v>
      </c>
      <c r="EN159" s="58">
        <f>-SUM('Gross Plant'!$AH159:$AM159)/SUM('Gross Plant'!$AH$190:$AM$190)*'Capital Spending'!R$12*Reserve!$DW$1</f>
        <v>0</v>
      </c>
      <c r="EO159" s="58">
        <f>-SUM('Gross Plant'!$AH159:$AM159)/SUM('Gross Plant'!$AH$190:$AM$190)*'Capital Spending'!S$12*Reserve!$DW$1</f>
        <v>0</v>
      </c>
      <c r="EP159" s="58">
        <f>-SUM('Gross Plant'!$AH159:$AM159)/SUM('Gross Plant'!$AH$190:$AM$190)*'Capital Spending'!T$12*Reserve!$DW$1</f>
        <v>0</v>
      </c>
      <c r="EQ159" s="58">
        <f>-SUM('Gross Plant'!$AH159:$AM159)/SUM('Gross Plant'!$AH$190:$AM$190)*'Capital Spending'!U$12*Reserve!$DW$1</f>
        <v>0</v>
      </c>
    </row>
    <row r="160" spans="1:147">
      <c r="A160" s="49">
        <v>38400</v>
      </c>
      <c r="B160" t="s">
        <v>106</v>
      </c>
      <c r="C160" s="51">
        <f t="shared" si="268"/>
        <v>81320.237729394139</v>
      </c>
      <c r="D160" s="51">
        <f t="shared" si="238"/>
        <v>87938.682196943642</v>
      </c>
      <c r="E160" s="69">
        <f>'[20]Reserve End Balances'!N80</f>
        <v>79052.95</v>
      </c>
      <c r="F160" s="41">
        <f t="shared" si="269"/>
        <v>79411.34</v>
      </c>
      <c r="G160" s="41">
        <f t="shared" si="270"/>
        <v>79776.36</v>
      </c>
      <c r="H160" s="41">
        <f t="shared" si="271"/>
        <v>80144.56</v>
      </c>
      <c r="I160" s="41">
        <f t="shared" si="272"/>
        <v>80514.81</v>
      </c>
      <c r="J160" s="41">
        <f t="shared" si="273"/>
        <v>80888.929999999993</v>
      </c>
      <c r="K160" s="41">
        <f t="shared" si="274"/>
        <v>81267.359999999986</v>
      </c>
      <c r="L160" s="41">
        <f t="shared" si="275"/>
        <v>81659.671594630898</v>
      </c>
      <c r="M160" s="41">
        <f t="shared" si="276"/>
        <v>82060.58242177678</v>
      </c>
      <c r="N160" s="41">
        <f t="shared" si="277"/>
        <v>82468.067304208394</v>
      </c>
      <c r="O160" s="41">
        <f t="shared" si="278"/>
        <v>82882.321538968812</v>
      </c>
      <c r="P160" s="41">
        <f t="shared" si="279"/>
        <v>83304.315681472246</v>
      </c>
      <c r="Q160" s="41">
        <f t="shared" si="280"/>
        <v>83731.821941066824</v>
      </c>
      <c r="R160" s="41">
        <f t="shared" si="281"/>
        <v>84164.999150107513</v>
      </c>
      <c r="S160" s="41">
        <f t="shared" si="282"/>
        <v>84603.10953890263</v>
      </c>
      <c r="T160" s="41">
        <f t="shared" si="283"/>
        <v>85048.232840471814</v>
      </c>
      <c r="U160" s="41">
        <f t="shared" si="284"/>
        <v>85501.062906770137</v>
      </c>
      <c r="V160" s="41">
        <f t="shared" si="285"/>
        <v>85963.176225417206</v>
      </c>
      <c r="W160" s="41">
        <f t="shared" si="286"/>
        <v>86433.481965644416</v>
      </c>
      <c r="X160" s="41">
        <f t="shared" si="287"/>
        <v>86913.730870939195</v>
      </c>
      <c r="Y160" s="41">
        <f t="shared" si="288"/>
        <v>87402.934337724451</v>
      </c>
      <c r="Z160" s="41">
        <f t="shared" si="289"/>
        <v>87898.86704391845</v>
      </c>
      <c r="AA160" s="41">
        <f t="shared" si="290"/>
        <v>88399.288115196818</v>
      </c>
      <c r="AB160" s="41">
        <f t="shared" si="291"/>
        <v>88905.143648664889</v>
      </c>
      <c r="AC160" s="41">
        <f t="shared" si="292"/>
        <v>89414.287683676113</v>
      </c>
      <c r="AD160" s="41">
        <f t="shared" si="293"/>
        <v>89926.319649788158</v>
      </c>
      <c r="AE160" s="41">
        <f t="shared" si="294"/>
        <v>90440.059972228686</v>
      </c>
      <c r="AF160" s="41">
        <f t="shared" si="295"/>
        <v>90956.283299827119</v>
      </c>
      <c r="AG160" s="23">
        <f t="shared" si="266"/>
        <v>87939</v>
      </c>
      <c r="AH160" s="80">
        <f>'[25]KY Depreciation Rates_03-2'!$G116</f>
        <v>2.35E-2</v>
      </c>
      <c r="AI160" s="80">
        <f>'[25]KY Depreciation Rates_03-2'!$G116</f>
        <v>2.35E-2</v>
      </c>
      <c r="AJ160" s="31">
        <f>'[20]Additions (Asset and Reserve)'!AA80</f>
        <v>358.39</v>
      </c>
      <c r="AK160" s="31">
        <f>'[20]Additions (Asset and Reserve)'!AB80</f>
        <v>365.02</v>
      </c>
      <c r="AL160" s="31">
        <f>'[20]Additions (Asset and Reserve)'!AC80</f>
        <v>368.2</v>
      </c>
      <c r="AM160" s="31">
        <f>'[20]Additions (Asset and Reserve)'!AD80</f>
        <v>370.25</v>
      </c>
      <c r="AN160" s="31">
        <f>'[20]Additions (Asset and Reserve)'!AE80</f>
        <v>374.12</v>
      </c>
      <c r="AO160" s="31">
        <f>'[20]Additions (Asset and Reserve)'!AF80</f>
        <v>378.43</v>
      </c>
      <c r="AP160" s="41">
        <f>IF('Net Plant'!I160&gt;0,'Gross Plant'!L160*$AH160/12,0)</f>
        <v>392.31159463091763</v>
      </c>
      <c r="AQ160" s="41">
        <f>IF('Net Plant'!J160&gt;0,'Gross Plant'!M160*$AH160/12,0)</f>
        <v>400.91082714588327</v>
      </c>
      <c r="AR160" s="41">
        <f>IF('Net Plant'!K160&gt;0,'Gross Plant'!N160*$AH160/12,0)</f>
        <v>407.48488243161592</v>
      </c>
      <c r="AS160" s="41">
        <f>IF('Net Plant'!L160&gt;0,'Gross Plant'!O160*$AH160/12,0)</f>
        <v>414.25423476041277</v>
      </c>
      <c r="AT160" s="41">
        <f>IF('Net Plant'!M160&gt;0,'Gross Plant'!P160*$AH160/12,0)</f>
        <v>421.99414250343256</v>
      </c>
      <c r="AU160" s="41">
        <f>IF('Net Plant'!N160&gt;0,'Gross Plant'!Q160*$AH160/12,0)</f>
        <v>427.50625959458466</v>
      </c>
      <c r="AV160" s="41">
        <f>IF('Net Plant'!O160&gt;0,'Gross Plant'!R160*$AH160/12,0)</f>
        <v>433.17720904068955</v>
      </c>
      <c r="AW160" s="41">
        <f>IF('Net Plant'!P160&gt;0,'Gross Plant'!S160*$AH160/12,0)</f>
        <v>438.1103887951142</v>
      </c>
      <c r="AX160" s="41">
        <f>IF('Net Plant'!Q160&gt;0,'Gross Plant'!T160*$AH160/12,0)</f>
        <v>445.12330156918046</v>
      </c>
      <c r="AY160" s="41">
        <f>IF('Net Plant'!R160&gt;0,'Gross Plant'!U160*$AI160/12,0)</f>
        <v>452.83006629832403</v>
      </c>
      <c r="AZ160" s="41">
        <f>IF('Net Plant'!S160&gt;0,'Gross Plant'!V160*$AI160/12,0)</f>
        <v>462.1133186470741</v>
      </c>
      <c r="BA160" s="41">
        <f>IF('Net Plant'!T160&gt;0,'Gross Plant'!W160*$AI160/12,0)</f>
        <v>470.30574022721163</v>
      </c>
      <c r="BB160" s="41">
        <f>IF('Net Plant'!U160&gt;0,'Gross Plant'!X160*$AI160/12,0)</f>
        <v>480.2489052947746</v>
      </c>
      <c r="BC160" s="41">
        <f>IF('Net Plant'!V160&gt;0,'Gross Plant'!Y160*$AI160/12,0)</f>
        <v>489.20346678525715</v>
      </c>
      <c r="BD160" s="41">
        <f>IF('Net Plant'!W160&gt;0,'Gross Plant'!Z160*$AI160/12,0)</f>
        <v>495.93270619399595</v>
      </c>
      <c r="BE160" s="41">
        <f>IF('Net Plant'!X160&gt;0,'Gross Plant'!AA160*$AI160/12,0)</f>
        <v>500.42107127836306</v>
      </c>
      <c r="BF160" s="41">
        <f>IF('Net Plant'!Y160&gt;0,'Gross Plant'!AB160*$AI160/12,0)</f>
        <v>505.85553346807501</v>
      </c>
      <c r="BG160" s="41">
        <f>IF('Net Plant'!Z160&gt;0,'Gross Plant'!AC160*$AI160/12,0)</f>
        <v>509.14403501122348</v>
      </c>
      <c r="BH160" s="41">
        <f>IF('Net Plant'!AA160&gt;0,'Gross Plant'!AD160*$AI160/12,0)</f>
        <v>512.03196611204305</v>
      </c>
      <c r="BI160" s="41">
        <f>IF('Net Plant'!AB160&gt;0,'Gross Plant'!AE160*$AI160/12,0)</f>
        <v>513.74032244052535</v>
      </c>
      <c r="BJ160" s="41">
        <f>IF('Net Plant'!AC160&gt;0,'Gross Plant'!AF160*$AI160/12,0)</f>
        <v>516.223327598433</v>
      </c>
      <c r="BK160" s="23">
        <f t="shared" si="267"/>
        <v>5908.0504593552996</v>
      </c>
      <c r="BL160" s="41"/>
      <c r="BM160" s="31">
        <f>'[20]Retires (Asset and Reserve)'!X80</f>
        <v>0</v>
      </c>
      <c r="BN160" s="31">
        <f>'[20]Retires (Asset and Reserve)'!Y80</f>
        <v>0</v>
      </c>
      <c r="BO160" s="31">
        <f>'[20]Retires (Asset and Reserve)'!Z80</f>
        <v>0</v>
      </c>
      <c r="BP160" s="31">
        <f>'[20]Retires (Asset and Reserve)'!AA80</f>
        <v>0</v>
      </c>
      <c r="BQ160" s="31">
        <f>'[20]Retires (Asset and Reserve)'!AB80</f>
        <v>0</v>
      </c>
      <c r="BR160" s="31">
        <f>'[20]Retires (Asset and Reserve)'!AC80</f>
        <v>0</v>
      </c>
      <c r="BS160" s="31">
        <f>'Gross Plant'!BQ160</f>
        <v>0</v>
      </c>
      <c r="BT160" s="41">
        <f>'Gross Plant'!BR160</f>
        <v>0</v>
      </c>
      <c r="BU160" s="41">
        <f>'Gross Plant'!BS160</f>
        <v>0</v>
      </c>
      <c r="BV160" s="41">
        <f>'Gross Plant'!BT160</f>
        <v>0</v>
      </c>
      <c r="BW160" s="41">
        <f>'Gross Plant'!BU160</f>
        <v>0</v>
      </c>
      <c r="BX160" s="41">
        <f>'Gross Plant'!BV160</f>
        <v>0</v>
      </c>
      <c r="BY160" s="41">
        <f>'Gross Plant'!BW160</f>
        <v>0</v>
      </c>
      <c r="BZ160" s="41">
        <f>'Gross Plant'!BX160</f>
        <v>0</v>
      </c>
      <c r="CA160" s="41">
        <f>'Gross Plant'!BY160</f>
        <v>0</v>
      </c>
      <c r="CB160" s="41">
        <f>'Gross Plant'!BZ160</f>
        <v>0</v>
      </c>
      <c r="CC160" s="41">
        <f>'Gross Plant'!CA160</f>
        <v>0</v>
      </c>
      <c r="CD160" s="41">
        <f>'Gross Plant'!CB160</f>
        <v>0</v>
      </c>
      <c r="CE160" s="41">
        <f>'Gross Plant'!CC160</f>
        <v>0</v>
      </c>
      <c r="CF160" s="41">
        <f>'Gross Plant'!CD160</f>
        <v>0</v>
      </c>
      <c r="CG160" s="41">
        <f>'Gross Plant'!CE160</f>
        <v>0</v>
      </c>
      <c r="CH160" s="41">
        <f>'Gross Plant'!CF160</f>
        <v>0</v>
      </c>
      <c r="CI160" s="41">
        <f>'Gross Plant'!CG160</f>
        <v>0</v>
      </c>
      <c r="CJ160" s="41">
        <f>'Gross Plant'!CH160</f>
        <v>0</v>
      </c>
      <c r="CK160" s="41">
        <f>'Gross Plant'!CI160</f>
        <v>0</v>
      </c>
      <c r="CL160" s="41">
        <f>'Gross Plant'!CJ160</f>
        <v>0</v>
      </c>
      <c r="CM160" s="41">
        <f>'Gross Plant'!CK160</f>
        <v>0</v>
      </c>
      <c r="CN160" s="41"/>
      <c r="CO160" s="31">
        <f>'[20]Transfers (Asset and Reserve)'!Z80</f>
        <v>0</v>
      </c>
      <c r="CP160" s="31">
        <f>'[20]Transfers (Asset and Reserve)'!AA80</f>
        <v>0</v>
      </c>
      <c r="CQ160" s="31">
        <f>'[20]Transfers (Asset and Reserve)'!AB80</f>
        <v>0</v>
      </c>
      <c r="CR160" s="31">
        <f>'[20]Transfers (Asset and Reserve)'!AC80</f>
        <v>0</v>
      </c>
      <c r="CS160" s="31">
        <f>'[20]Transfers (Asset and Reserve)'!AD80</f>
        <v>0</v>
      </c>
      <c r="CT160" s="31">
        <f>'[20]Transfers (Asset and Reserve)'!AE80</f>
        <v>0</v>
      </c>
      <c r="CU160" s="31">
        <v>0</v>
      </c>
      <c r="CV160" s="31">
        <v>0</v>
      </c>
      <c r="CW160" s="31">
        <v>0</v>
      </c>
      <c r="CX160" s="31">
        <v>0</v>
      </c>
      <c r="CY160" s="31">
        <v>0</v>
      </c>
      <c r="CZ160" s="31">
        <v>0</v>
      </c>
      <c r="DA160" s="41">
        <v>0</v>
      </c>
      <c r="DB160" s="41">
        <v>0</v>
      </c>
      <c r="DC160" s="41">
        <v>0</v>
      </c>
      <c r="DD160" s="41">
        <v>0</v>
      </c>
      <c r="DE160" s="41">
        <v>0</v>
      </c>
      <c r="DF160" s="41">
        <v>0</v>
      </c>
      <c r="DG160" s="41">
        <v>0</v>
      </c>
      <c r="DH160" s="41">
        <v>0</v>
      </c>
      <c r="DI160" s="41">
        <v>0</v>
      </c>
      <c r="DJ160" s="41">
        <v>0</v>
      </c>
      <c r="DK160" s="41">
        <v>0</v>
      </c>
      <c r="DL160" s="41">
        <v>0</v>
      </c>
      <c r="DM160" s="41">
        <v>0</v>
      </c>
      <c r="DN160" s="41">
        <v>0</v>
      </c>
      <c r="DO160" s="41">
        <v>0</v>
      </c>
      <c r="DP160" s="41"/>
      <c r="DQ160" s="31">
        <f>[20]COR!O80</f>
        <v>0</v>
      </c>
      <c r="DR160" s="31">
        <f>[20]COR!P80</f>
        <v>0</v>
      </c>
      <c r="DS160" s="31">
        <f>[20]COR!Q80</f>
        <v>0</v>
      </c>
      <c r="DT160" s="31">
        <f>[20]COR!R80</f>
        <v>0</v>
      </c>
      <c r="DU160" s="31">
        <f>[20]COR!S80</f>
        <v>0</v>
      </c>
      <c r="DV160" s="31">
        <f>[20]COR!T80</f>
        <v>0</v>
      </c>
      <c r="DW160" s="58">
        <f>SUM('Gross Plant'!$AH160:$AM160)/SUM('Gross Plant'!$AH$190:$AM$190)*DW$190</f>
        <v>0</v>
      </c>
      <c r="DX160" s="58">
        <f>SUM('Gross Plant'!$AH160:$AM160)/SUM('Gross Plant'!$AH$190:$AM$190)*DX$190</f>
        <v>0</v>
      </c>
      <c r="DY160" s="58">
        <f>SUM('Gross Plant'!$AH160:$AM160)/SUM('Gross Plant'!$AH$190:$AM$190)*DY$190</f>
        <v>0</v>
      </c>
      <c r="DZ160" s="58">
        <f>-SUM('Gross Plant'!$AH160:$AM160)/SUM('Gross Plant'!$AH$190:$AM$190)*'Capital Spending'!D$12*Reserve!$DW$1</f>
        <v>0</v>
      </c>
      <c r="EA160" s="58">
        <f>-SUM('Gross Plant'!$AH160:$AM160)/SUM('Gross Plant'!$AH$190:$AM$190)*'Capital Spending'!E$12*Reserve!$DW$1</f>
        <v>0</v>
      </c>
      <c r="EB160" s="58">
        <f>-SUM('Gross Plant'!$AH160:$AM160)/SUM('Gross Plant'!$AH$190:$AM$190)*'Capital Spending'!F$12*Reserve!$DW$1</f>
        <v>0</v>
      </c>
      <c r="EC160" s="58">
        <f>-SUM('Gross Plant'!$AH160:$AM160)/SUM('Gross Plant'!$AH$190:$AM$190)*'Capital Spending'!G$12*Reserve!$DW$1</f>
        <v>0</v>
      </c>
      <c r="ED160" s="58">
        <f>-SUM('Gross Plant'!$AH160:$AM160)/SUM('Gross Plant'!$AH$190:$AM$190)*'Capital Spending'!H$12*Reserve!$DW$1</f>
        <v>0</v>
      </c>
      <c r="EE160" s="58">
        <f>-SUM('Gross Plant'!$AH160:$AM160)/SUM('Gross Plant'!$AH$190:$AM$190)*'Capital Spending'!I$12*Reserve!$DW$1</f>
        <v>0</v>
      </c>
      <c r="EF160" s="58">
        <f>-SUM('Gross Plant'!$AH160:$AM160)/SUM('Gross Plant'!$AH$190:$AM$190)*'Capital Spending'!J$12*Reserve!$DW$1</f>
        <v>0</v>
      </c>
      <c r="EG160" s="58">
        <f>-SUM('Gross Plant'!$AH160:$AM160)/SUM('Gross Plant'!$AH$190:$AM$190)*'Capital Spending'!K$12*Reserve!$DW$1</f>
        <v>0</v>
      </c>
      <c r="EH160" s="58">
        <f>-SUM('Gross Plant'!$AH160:$AM160)/SUM('Gross Plant'!$AH$190:$AM$190)*'Capital Spending'!L$12*Reserve!$DW$1</f>
        <v>0</v>
      </c>
      <c r="EI160" s="58">
        <f>-SUM('Gross Plant'!$AH160:$AM160)/SUM('Gross Plant'!$AH$190:$AM$190)*'Capital Spending'!M$12*Reserve!$DW$1</f>
        <v>0</v>
      </c>
      <c r="EJ160" s="58">
        <f>-SUM('Gross Plant'!$AH160:$AM160)/SUM('Gross Plant'!$AH$190:$AM$190)*'Capital Spending'!N$12*Reserve!$DW$1</f>
        <v>0</v>
      </c>
      <c r="EK160" s="58">
        <f>-SUM('Gross Plant'!$AH160:$AM160)/SUM('Gross Plant'!$AH$190:$AM$190)*'Capital Spending'!O$12*Reserve!$DW$1</f>
        <v>0</v>
      </c>
      <c r="EL160" s="58">
        <f>-SUM('Gross Plant'!$AH160:$AM160)/SUM('Gross Plant'!$AH$190:$AM$190)*'Capital Spending'!P$12*Reserve!$DW$1</f>
        <v>0</v>
      </c>
      <c r="EM160" s="58">
        <f>-SUM('Gross Plant'!$AH160:$AM160)/SUM('Gross Plant'!$AH$190:$AM$190)*'Capital Spending'!Q$12*Reserve!$DW$1</f>
        <v>0</v>
      </c>
      <c r="EN160" s="58">
        <f>-SUM('Gross Plant'!$AH160:$AM160)/SUM('Gross Plant'!$AH$190:$AM$190)*'Capital Spending'!R$12*Reserve!$DW$1</f>
        <v>0</v>
      </c>
      <c r="EO160" s="58">
        <f>-SUM('Gross Plant'!$AH160:$AM160)/SUM('Gross Plant'!$AH$190:$AM$190)*'Capital Spending'!S$12*Reserve!$DW$1</f>
        <v>0</v>
      </c>
      <c r="EP160" s="58">
        <f>-SUM('Gross Plant'!$AH160:$AM160)/SUM('Gross Plant'!$AH$190:$AM$190)*'Capital Spending'!T$12*Reserve!$DW$1</f>
        <v>0</v>
      </c>
      <c r="EQ160" s="58">
        <f>-SUM('Gross Plant'!$AH160:$AM160)/SUM('Gross Plant'!$AH$190:$AM$190)*'Capital Spending'!U$12*Reserve!$DW$1</f>
        <v>0</v>
      </c>
    </row>
    <row r="161" spans="1:147">
      <c r="A161" s="49">
        <v>38500</v>
      </c>
      <c r="B161" t="s">
        <v>60</v>
      </c>
      <c r="C161" s="51">
        <f t="shared" si="268"/>
        <v>2656783.3444472551</v>
      </c>
      <c r="D161" s="51">
        <f t="shared" si="238"/>
        <v>2832946.2697525355</v>
      </c>
      <c r="E161" s="69">
        <f>'[20]Reserve End Balances'!N81</f>
        <v>2586994.2999999998</v>
      </c>
      <c r="F161" s="41">
        <f t="shared" si="269"/>
        <v>2598593.86</v>
      </c>
      <c r="G161" s="41">
        <f t="shared" si="270"/>
        <v>2610204.6999999997</v>
      </c>
      <c r="H161" s="41">
        <f t="shared" si="271"/>
        <v>2621811.3499999996</v>
      </c>
      <c r="I161" s="41">
        <f t="shared" si="272"/>
        <v>2633424.6599999997</v>
      </c>
      <c r="J161" s="41">
        <f t="shared" si="273"/>
        <v>2645055.1399999997</v>
      </c>
      <c r="K161" s="41">
        <f t="shared" si="274"/>
        <v>2656688.7699999996</v>
      </c>
      <c r="L161" s="41">
        <f t="shared" si="275"/>
        <v>2668346.4126834744</v>
      </c>
      <c r="M161" s="41">
        <f t="shared" si="276"/>
        <v>2680019.2813873291</v>
      </c>
      <c r="N161" s="41">
        <f t="shared" si="277"/>
        <v>2691703.7902811174</v>
      </c>
      <c r="O161" s="41">
        <f t="shared" si="278"/>
        <v>2703400.2851627646</v>
      </c>
      <c r="P161" s="41">
        <f t="shared" si="279"/>
        <v>2715110.4845224367</v>
      </c>
      <c r="Q161" s="41">
        <f t="shared" si="280"/>
        <v>2726830.4437771947</v>
      </c>
      <c r="R161" s="41">
        <f t="shared" si="281"/>
        <v>2738560.4441596568</v>
      </c>
      <c r="S161" s="41">
        <f t="shared" si="282"/>
        <v>2750299.1793559929</v>
      </c>
      <c r="T161" s="41">
        <f t="shared" si="283"/>
        <v>2762050.3317945232</v>
      </c>
      <c r="U161" s="41">
        <f t="shared" si="284"/>
        <v>2773815.1300272131</v>
      </c>
      <c r="V161" s="41">
        <f t="shared" si="285"/>
        <v>2785596.365423244</v>
      </c>
      <c r="W161" s="41">
        <f t="shared" si="286"/>
        <v>2797392.1065298393</v>
      </c>
      <c r="X161" s="41">
        <f t="shared" si="287"/>
        <v>2809205.4532580641</v>
      </c>
      <c r="Y161" s="41">
        <f t="shared" si="288"/>
        <v>2821034.6551612141</v>
      </c>
      <c r="Z161" s="41">
        <f t="shared" si="289"/>
        <v>2832875.7720272634</v>
      </c>
      <c r="AA161" s="41">
        <f t="shared" si="290"/>
        <v>2844724.8361069886</v>
      </c>
      <c r="AB161" s="41">
        <f t="shared" si="291"/>
        <v>2856583.5225840514</v>
      </c>
      <c r="AC161" s="41">
        <f t="shared" si="292"/>
        <v>2868448.0317658065</v>
      </c>
      <c r="AD161" s="41">
        <f t="shared" si="293"/>
        <v>2880317.6543920138</v>
      </c>
      <c r="AE161" s="41">
        <f t="shared" si="294"/>
        <v>2892190.301877501</v>
      </c>
      <c r="AF161" s="41">
        <f t="shared" si="295"/>
        <v>2904067.3458352396</v>
      </c>
      <c r="AG161" s="23">
        <f t="shared" si="266"/>
        <v>2832946</v>
      </c>
      <c r="AH161" s="80">
        <f>'[25]KY Depreciation Rates_03-2'!$G117</f>
        <v>2.7099999999999999E-2</v>
      </c>
      <c r="AI161" s="80">
        <f>'[25]KY Depreciation Rates_03-2'!$G117</f>
        <v>2.7099999999999999E-2</v>
      </c>
      <c r="AJ161" s="31">
        <f>'[20]Additions (Asset and Reserve)'!AA81</f>
        <v>11599.56</v>
      </c>
      <c r="AK161" s="31">
        <f>'[20]Additions (Asset and Reserve)'!AB81</f>
        <v>11610.84</v>
      </c>
      <c r="AL161" s="31">
        <f>'[20]Additions (Asset and Reserve)'!AC81</f>
        <v>11606.65</v>
      </c>
      <c r="AM161" s="31">
        <f>'[20]Additions (Asset and Reserve)'!AD81</f>
        <v>11613.31</v>
      </c>
      <c r="AN161" s="31">
        <f>'[20]Additions (Asset and Reserve)'!AE81</f>
        <v>11630.48</v>
      </c>
      <c r="AO161" s="31">
        <f>'[20]Additions (Asset and Reserve)'!AF81</f>
        <v>11633.63</v>
      </c>
      <c r="AP161" s="41">
        <f>IF('Net Plant'!I161&gt;0,'Gross Plant'!L161*$AH161/12,0)</f>
        <v>11657.642683474698</v>
      </c>
      <c r="AQ161" s="41">
        <f>IF('Net Plant'!J161&gt;0,'Gross Plant'!M161*$AH161/12,0)</f>
        <v>11672.868703854636</v>
      </c>
      <c r="AR161" s="41">
        <f>IF('Net Plant'!K161&gt;0,'Gross Plant'!N161*$AH161/12,0)</f>
        <v>11684.50889378847</v>
      </c>
      <c r="AS161" s="41">
        <f>IF('Net Plant'!L161&gt;0,'Gross Plant'!O161*$AH161/12,0)</f>
        <v>11696.494881647021</v>
      </c>
      <c r="AT161" s="41">
        <f>IF('Net Plant'!M161&gt;0,'Gross Plant'!P161*$AH161/12,0)</f>
        <v>11710.19935967212</v>
      </c>
      <c r="AU161" s="41">
        <f>IF('Net Plant'!N161&gt;0,'Gross Plant'!Q161*$AH161/12,0)</f>
        <v>11719.959254758154</v>
      </c>
      <c r="AV161" s="41">
        <f>IF('Net Plant'!O161&gt;0,'Gross Plant'!R161*$AH161/12,0)</f>
        <v>11730.000382462253</v>
      </c>
      <c r="AW161" s="41">
        <f>IF('Net Plant'!P161&gt;0,'Gross Plant'!S161*$AH161/12,0)</f>
        <v>11738.7351963364</v>
      </c>
      <c r="AX161" s="41">
        <f>IF('Net Plant'!Q161&gt;0,'Gross Plant'!T161*$AH161/12,0)</f>
        <v>11751.152438530378</v>
      </c>
      <c r="AY161" s="41">
        <f>IF('Net Plant'!R161&gt;0,'Gross Plant'!U161*$AI161/12,0)</f>
        <v>11764.798232689929</v>
      </c>
      <c r="AZ161" s="41">
        <f>IF('Net Plant'!S161&gt;0,'Gross Plant'!V161*$AI161/12,0)</f>
        <v>11781.23539603075</v>
      </c>
      <c r="BA161" s="41">
        <f>IF('Net Plant'!T161&gt;0,'Gross Plant'!W161*$AI161/12,0)</f>
        <v>11795.7411065954</v>
      </c>
      <c r="BB161" s="41">
        <f>IF('Net Plant'!U161&gt;0,'Gross Plant'!X161*$AI161/12,0)</f>
        <v>11813.346728224575</v>
      </c>
      <c r="BC161" s="41">
        <f>IF('Net Plant'!V161&gt;0,'Gross Plant'!Y161*$AI161/12,0)</f>
        <v>11829.201903149804</v>
      </c>
      <c r="BD161" s="41">
        <f>IF('Net Plant'!W161&gt;0,'Gross Plant'!Z161*$AI161/12,0)</f>
        <v>11841.116866049182</v>
      </c>
      <c r="BE161" s="41">
        <f>IF('Net Plant'!X161&gt;0,'Gross Plant'!AA161*$AI161/12,0)</f>
        <v>11849.064079725315</v>
      </c>
      <c r="BF161" s="41">
        <f>IF('Net Plant'!Y161&gt;0,'Gross Plant'!AB161*$AI161/12,0)</f>
        <v>11858.686477062583</v>
      </c>
      <c r="BG161" s="41">
        <f>IF('Net Plant'!Z161&gt;0,'Gross Plant'!AC161*$AI161/12,0)</f>
        <v>11864.509181754926</v>
      </c>
      <c r="BH161" s="41">
        <f>IF('Net Plant'!AA161&gt;0,'Gross Plant'!AD161*$AI161/12,0)</f>
        <v>11869.622626207141</v>
      </c>
      <c r="BI161" s="41">
        <f>IF('Net Plant'!AB161&gt;0,'Gross Plant'!AE161*$AI161/12,0)</f>
        <v>11872.647485487129</v>
      </c>
      <c r="BJ161" s="41">
        <f>IF('Net Plant'!AC161&gt;0,'Gross Plant'!AF161*$AI161/12,0)</f>
        <v>11877.043957738808</v>
      </c>
      <c r="BK161" s="23">
        <f t="shared" si="267"/>
        <v>142017.01404071556</v>
      </c>
      <c r="BL161" s="41"/>
      <c r="BM161" s="31">
        <f>'[20]Retires (Asset and Reserve)'!X81</f>
        <v>0</v>
      </c>
      <c r="BN161" s="31">
        <f>'[20]Retires (Asset and Reserve)'!Y81</f>
        <v>0</v>
      </c>
      <c r="BO161" s="31">
        <f>'[20]Retires (Asset and Reserve)'!Z81</f>
        <v>0</v>
      </c>
      <c r="BP161" s="31">
        <f>'[20]Retires (Asset and Reserve)'!AA81</f>
        <v>0</v>
      </c>
      <c r="BQ161" s="31">
        <f>'[20]Retires (Asset and Reserve)'!AB81</f>
        <v>0</v>
      </c>
      <c r="BR161" s="31">
        <f>'[20]Retires (Asset and Reserve)'!AC81</f>
        <v>0</v>
      </c>
      <c r="BS161" s="31">
        <f>'Gross Plant'!BQ161</f>
        <v>0</v>
      </c>
      <c r="BT161" s="41">
        <f>'Gross Plant'!BR161</f>
        <v>0</v>
      </c>
      <c r="BU161" s="41">
        <f>'Gross Plant'!BS161</f>
        <v>0</v>
      </c>
      <c r="BV161" s="41">
        <f>'Gross Plant'!BT161</f>
        <v>0</v>
      </c>
      <c r="BW161" s="41">
        <f>'Gross Plant'!BU161</f>
        <v>0</v>
      </c>
      <c r="BX161" s="41">
        <f>'Gross Plant'!BV161</f>
        <v>0</v>
      </c>
      <c r="BY161" s="41">
        <f>'Gross Plant'!BW161</f>
        <v>0</v>
      </c>
      <c r="BZ161" s="41">
        <f>'Gross Plant'!BX161</f>
        <v>0</v>
      </c>
      <c r="CA161" s="41">
        <f>'Gross Plant'!BY161</f>
        <v>0</v>
      </c>
      <c r="CB161" s="41">
        <f>'Gross Plant'!BZ161</f>
        <v>0</v>
      </c>
      <c r="CC161" s="41">
        <f>'Gross Plant'!CA161</f>
        <v>0</v>
      </c>
      <c r="CD161" s="41">
        <f>'Gross Plant'!CB161</f>
        <v>0</v>
      </c>
      <c r="CE161" s="41">
        <f>'Gross Plant'!CC161</f>
        <v>0</v>
      </c>
      <c r="CF161" s="41">
        <f>'Gross Plant'!CD161</f>
        <v>0</v>
      </c>
      <c r="CG161" s="41">
        <f>'Gross Plant'!CE161</f>
        <v>0</v>
      </c>
      <c r="CH161" s="41">
        <f>'Gross Plant'!CF161</f>
        <v>0</v>
      </c>
      <c r="CI161" s="41">
        <f>'Gross Plant'!CG161</f>
        <v>0</v>
      </c>
      <c r="CJ161" s="41">
        <f>'Gross Plant'!CH161</f>
        <v>0</v>
      </c>
      <c r="CK161" s="41">
        <f>'Gross Plant'!CI161</f>
        <v>0</v>
      </c>
      <c r="CL161" s="41">
        <f>'Gross Plant'!CJ161</f>
        <v>0</v>
      </c>
      <c r="CM161" s="41">
        <f>'Gross Plant'!CK161</f>
        <v>0</v>
      </c>
      <c r="CN161" s="41"/>
      <c r="CO161" s="31">
        <f>'[20]Transfers (Asset and Reserve)'!Z81</f>
        <v>0</v>
      </c>
      <c r="CP161" s="31">
        <f>'[20]Transfers (Asset and Reserve)'!AA81</f>
        <v>0</v>
      </c>
      <c r="CQ161" s="31">
        <f>'[20]Transfers (Asset and Reserve)'!AB81</f>
        <v>0</v>
      </c>
      <c r="CR161" s="31">
        <f>'[20]Transfers (Asset and Reserve)'!AC81</f>
        <v>0</v>
      </c>
      <c r="CS161" s="31">
        <f>'[20]Transfers (Asset and Reserve)'!AD81</f>
        <v>0</v>
      </c>
      <c r="CT161" s="31">
        <f>'[20]Transfers (Asset and Reserve)'!AE81</f>
        <v>0</v>
      </c>
      <c r="CU161" s="31">
        <v>0</v>
      </c>
      <c r="CV161" s="31">
        <v>0</v>
      </c>
      <c r="CW161" s="31">
        <v>0</v>
      </c>
      <c r="CX161" s="31">
        <v>0</v>
      </c>
      <c r="CY161" s="31">
        <v>0</v>
      </c>
      <c r="CZ161" s="3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/>
      <c r="DQ161" s="31">
        <f>[20]COR!O81</f>
        <v>0</v>
      </c>
      <c r="DR161" s="31">
        <f>[20]COR!P81</f>
        <v>0</v>
      </c>
      <c r="DS161" s="31">
        <f>[20]COR!Q81</f>
        <v>0</v>
      </c>
      <c r="DT161" s="31">
        <f>[20]COR!R81</f>
        <v>0</v>
      </c>
      <c r="DU161" s="31">
        <f>[20]COR!S81</f>
        <v>0</v>
      </c>
      <c r="DV161" s="31">
        <f>[20]COR!T81</f>
        <v>0</v>
      </c>
      <c r="DW161" s="58">
        <f>SUM('Gross Plant'!$AH161:$AM161)/SUM('Gross Plant'!$AH$190:$AM$190)*DW$190</f>
        <v>0</v>
      </c>
      <c r="DX161" s="58">
        <f>SUM('Gross Plant'!$AH161:$AM161)/SUM('Gross Plant'!$AH$190:$AM$190)*DX$190</f>
        <v>0</v>
      </c>
      <c r="DY161" s="58">
        <f>SUM('Gross Plant'!$AH161:$AM161)/SUM('Gross Plant'!$AH$190:$AM$190)*DY$190</f>
        <v>0</v>
      </c>
      <c r="DZ161" s="58">
        <f>-SUM('Gross Plant'!$AH161:$AM161)/SUM('Gross Plant'!$AH$190:$AM$190)*'Capital Spending'!D$12*Reserve!$DW$1</f>
        <v>0</v>
      </c>
      <c r="EA161" s="58">
        <f>-SUM('Gross Plant'!$AH161:$AM161)/SUM('Gross Plant'!$AH$190:$AM$190)*'Capital Spending'!E$12*Reserve!$DW$1</f>
        <v>0</v>
      </c>
      <c r="EB161" s="58">
        <f>-SUM('Gross Plant'!$AH161:$AM161)/SUM('Gross Plant'!$AH$190:$AM$190)*'Capital Spending'!F$12*Reserve!$DW$1</f>
        <v>0</v>
      </c>
      <c r="EC161" s="58">
        <f>-SUM('Gross Plant'!$AH161:$AM161)/SUM('Gross Plant'!$AH$190:$AM$190)*'Capital Spending'!G$12*Reserve!$DW$1</f>
        <v>0</v>
      </c>
      <c r="ED161" s="58">
        <f>-SUM('Gross Plant'!$AH161:$AM161)/SUM('Gross Plant'!$AH$190:$AM$190)*'Capital Spending'!H$12*Reserve!$DW$1</f>
        <v>0</v>
      </c>
      <c r="EE161" s="58">
        <f>-SUM('Gross Plant'!$AH161:$AM161)/SUM('Gross Plant'!$AH$190:$AM$190)*'Capital Spending'!I$12*Reserve!$DW$1</f>
        <v>0</v>
      </c>
      <c r="EF161" s="58">
        <f>-SUM('Gross Plant'!$AH161:$AM161)/SUM('Gross Plant'!$AH$190:$AM$190)*'Capital Spending'!J$12*Reserve!$DW$1</f>
        <v>0</v>
      </c>
      <c r="EG161" s="58">
        <f>-SUM('Gross Plant'!$AH161:$AM161)/SUM('Gross Plant'!$AH$190:$AM$190)*'Capital Spending'!K$12*Reserve!$DW$1</f>
        <v>0</v>
      </c>
      <c r="EH161" s="58">
        <f>-SUM('Gross Plant'!$AH161:$AM161)/SUM('Gross Plant'!$AH$190:$AM$190)*'Capital Spending'!L$12*Reserve!$DW$1</f>
        <v>0</v>
      </c>
      <c r="EI161" s="58">
        <f>-SUM('Gross Plant'!$AH161:$AM161)/SUM('Gross Plant'!$AH$190:$AM$190)*'Capital Spending'!M$12*Reserve!$DW$1</f>
        <v>0</v>
      </c>
      <c r="EJ161" s="58">
        <f>-SUM('Gross Plant'!$AH161:$AM161)/SUM('Gross Plant'!$AH$190:$AM$190)*'Capital Spending'!N$12*Reserve!$DW$1</f>
        <v>0</v>
      </c>
      <c r="EK161" s="58">
        <f>-SUM('Gross Plant'!$AH161:$AM161)/SUM('Gross Plant'!$AH$190:$AM$190)*'Capital Spending'!O$12*Reserve!$DW$1</f>
        <v>0</v>
      </c>
      <c r="EL161" s="58">
        <f>-SUM('Gross Plant'!$AH161:$AM161)/SUM('Gross Plant'!$AH$190:$AM$190)*'Capital Spending'!P$12*Reserve!$DW$1</f>
        <v>0</v>
      </c>
      <c r="EM161" s="58">
        <f>-SUM('Gross Plant'!$AH161:$AM161)/SUM('Gross Plant'!$AH$190:$AM$190)*'Capital Spending'!Q$12*Reserve!$DW$1</f>
        <v>0</v>
      </c>
      <c r="EN161" s="58">
        <f>-SUM('Gross Plant'!$AH161:$AM161)/SUM('Gross Plant'!$AH$190:$AM$190)*'Capital Spending'!R$12*Reserve!$DW$1</f>
        <v>0</v>
      </c>
      <c r="EO161" s="58">
        <f>-SUM('Gross Plant'!$AH161:$AM161)/SUM('Gross Plant'!$AH$190:$AM$190)*'Capital Spending'!S$12*Reserve!$DW$1</f>
        <v>0</v>
      </c>
      <c r="EP161" s="58">
        <f>-SUM('Gross Plant'!$AH161:$AM161)/SUM('Gross Plant'!$AH$190:$AM$190)*'Capital Spending'!T$12*Reserve!$DW$1</f>
        <v>0</v>
      </c>
      <c r="EQ161" s="58">
        <f>-SUM('Gross Plant'!$AH161:$AM161)/SUM('Gross Plant'!$AH$190:$AM$190)*'Capital Spending'!U$12*Reserve!$DW$1</f>
        <v>0</v>
      </c>
    </row>
    <row r="162" spans="1:147">
      <c r="A162" s="49">
        <v>38900</v>
      </c>
      <c r="B162" t="s">
        <v>61</v>
      </c>
      <c r="C162" s="51">
        <f t="shared" si="268"/>
        <v>0</v>
      </c>
      <c r="D162" s="51">
        <f t="shared" si="238"/>
        <v>0</v>
      </c>
      <c r="E162" s="69">
        <v>0</v>
      </c>
      <c r="F162" s="41">
        <f t="shared" si="269"/>
        <v>0</v>
      </c>
      <c r="G162" s="41">
        <f t="shared" si="270"/>
        <v>0</v>
      </c>
      <c r="H162" s="41">
        <f t="shared" si="271"/>
        <v>0</v>
      </c>
      <c r="I162" s="41">
        <f t="shared" si="272"/>
        <v>0</v>
      </c>
      <c r="J162" s="41">
        <f t="shared" si="273"/>
        <v>0</v>
      </c>
      <c r="K162" s="41">
        <f t="shared" si="274"/>
        <v>0</v>
      </c>
      <c r="L162" s="41">
        <f t="shared" si="275"/>
        <v>0</v>
      </c>
      <c r="M162" s="41">
        <f t="shared" si="276"/>
        <v>0</v>
      </c>
      <c r="N162" s="41">
        <f t="shared" si="277"/>
        <v>0</v>
      </c>
      <c r="O162" s="41">
        <f t="shared" si="278"/>
        <v>0</v>
      </c>
      <c r="P162" s="41">
        <f t="shared" si="279"/>
        <v>0</v>
      </c>
      <c r="Q162" s="41">
        <f t="shared" si="280"/>
        <v>0</v>
      </c>
      <c r="R162" s="41">
        <f t="shared" si="281"/>
        <v>0</v>
      </c>
      <c r="S162" s="41">
        <f t="shared" si="282"/>
        <v>0</v>
      </c>
      <c r="T162" s="41">
        <f t="shared" si="283"/>
        <v>0</v>
      </c>
      <c r="U162" s="41">
        <f t="shared" si="284"/>
        <v>0</v>
      </c>
      <c r="V162" s="41">
        <f t="shared" si="285"/>
        <v>0</v>
      </c>
      <c r="W162" s="41">
        <f t="shared" si="286"/>
        <v>0</v>
      </c>
      <c r="X162" s="41">
        <f t="shared" si="287"/>
        <v>0</v>
      </c>
      <c r="Y162" s="41">
        <f t="shared" si="288"/>
        <v>0</v>
      </c>
      <c r="Z162" s="41">
        <f t="shared" si="289"/>
        <v>0</v>
      </c>
      <c r="AA162" s="41">
        <f t="shared" si="290"/>
        <v>0</v>
      </c>
      <c r="AB162" s="41">
        <f t="shared" si="291"/>
        <v>0</v>
      </c>
      <c r="AC162" s="41">
        <f t="shared" si="292"/>
        <v>0</v>
      </c>
      <c r="AD162" s="41">
        <f t="shared" si="293"/>
        <v>0</v>
      </c>
      <c r="AE162" s="41">
        <f t="shared" si="294"/>
        <v>0</v>
      </c>
      <c r="AF162" s="41">
        <f t="shared" si="295"/>
        <v>0</v>
      </c>
      <c r="AG162" s="23">
        <f t="shared" si="266"/>
        <v>0</v>
      </c>
      <c r="AH162" s="80">
        <f>'[25]KY Depreciation Rates_03-2'!$G118</f>
        <v>0</v>
      </c>
      <c r="AI162" s="80">
        <f>'[25]KY Depreciation Rates_03-2'!$G118</f>
        <v>0</v>
      </c>
      <c r="AJ162" s="31">
        <f>0</f>
        <v>0</v>
      </c>
      <c r="AK162" s="31">
        <f>0</f>
        <v>0</v>
      </c>
      <c r="AL162" s="31">
        <f>0</f>
        <v>0</v>
      </c>
      <c r="AM162" s="31">
        <f>0</f>
        <v>0</v>
      </c>
      <c r="AN162" s="31">
        <f>0</f>
        <v>0</v>
      </c>
      <c r="AO162" s="31">
        <f>0</f>
        <v>0</v>
      </c>
      <c r="AP162" s="41">
        <f>IF('Net Plant'!I162&gt;0,'Gross Plant'!L162*$AH162/12,0)</f>
        <v>0</v>
      </c>
      <c r="AQ162" s="41">
        <f>IF('Net Plant'!J162&gt;0,'Gross Plant'!M162*$AH162/12,0)</f>
        <v>0</v>
      </c>
      <c r="AR162" s="41">
        <f>IF('Net Plant'!K162&gt;0,'Gross Plant'!N162*$AH162/12,0)</f>
        <v>0</v>
      </c>
      <c r="AS162" s="41">
        <f>IF('Net Plant'!L162&gt;0,'Gross Plant'!O162*$AH162/12,0)</f>
        <v>0</v>
      </c>
      <c r="AT162" s="41">
        <f>IF('Net Plant'!M162&gt;0,'Gross Plant'!P162*$AH162/12,0)</f>
        <v>0</v>
      </c>
      <c r="AU162" s="41">
        <f>IF('Net Plant'!N162&gt;0,'Gross Plant'!Q162*$AH162/12,0)</f>
        <v>0</v>
      </c>
      <c r="AV162" s="41">
        <f>IF('Net Plant'!O162&gt;0,'Gross Plant'!R162*$AH162/12,0)</f>
        <v>0</v>
      </c>
      <c r="AW162" s="41">
        <f>IF('Net Plant'!P162&gt;0,'Gross Plant'!S162*$AH162/12,0)</f>
        <v>0</v>
      </c>
      <c r="AX162" s="41">
        <f>IF('Net Plant'!Q162&gt;0,'Gross Plant'!T162*$AH162/12,0)</f>
        <v>0</v>
      </c>
      <c r="AY162" s="41">
        <f>IF('Net Plant'!R162&gt;0,'Gross Plant'!U162*$AI162/12,0)</f>
        <v>0</v>
      </c>
      <c r="AZ162" s="41">
        <f>IF('Net Plant'!S162&gt;0,'Gross Plant'!V162*$AI162/12,0)</f>
        <v>0</v>
      </c>
      <c r="BA162" s="41">
        <f>IF('Net Plant'!T162&gt;0,'Gross Plant'!W162*$AI162/12,0)</f>
        <v>0</v>
      </c>
      <c r="BB162" s="41">
        <f>IF('Net Plant'!U162&gt;0,'Gross Plant'!X162*$AI162/12,0)</f>
        <v>0</v>
      </c>
      <c r="BC162" s="41">
        <f>IF('Net Plant'!V162&gt;0,'Gross Plant'!Y162*$AI162/12,0)</f>
        <v>0</v>
      </c>
      <c r="BD162" s="41">
        <f>IF('Net Plant'!W162&gt;0,'Gross Plant'!Z162*$AI162/12,0)</f>
        <v>0</v>
      </c>
      <c r="BE162" s="41">
        <f>IF('Net Plant'!X162&gt;0,'Gross Plant'!AA162*$AI162/12,0)</f>
        <v>0</v>
      </c>
      <c r="BF162" s="41">
        <f>IF('Net Plant'!Y162&gt;0,'Gross Plant'!AB162*$AI162/12,0)</f>
        <v>0</v>
      </c>
      <c r="BG162" s="41">
        <f>IF('Net Plant'!Z162&gt;0,'Gross Plant'!AC162*$AI162/12,0)</f>
        <v>0</v>
      </c>
      <c r="BH162" s="41">
        <f>IF('Net Plant'!AA162&gt;0,'Gross Plant'!AD162*$AI162/12,0)</f>
        <v>0</v>
      </c>
      <c r="BI162" s="41">
        <f>IF('Net Plant'!AB162&gt;0,'Gross Plant'!AE162*$AI162/12,0)</f>
        <v>0</v>
      </c>
      <c r="BJ162" s="41">
        <f>IF('Net Plant'!AC162&gt;0,'Gross Plant'!AF162*$AI162/12,0)</f>
        <v>0</v>
      </c>
      <c r="BK162" s="23">
        <f t="shared" si="267"/>
        <v>0</v>
      </c>
      <c r="BL162" s="41"/>
      <c r="BM162" s="31">
        <f>0</f>
        <v>0</v>
      </c>
      <c r="BN162" s="31">
        <f>'[20]Retires (Asset and Reserve)'!Y82</f>
        <v>0</v>
      </c>
      <c r="BO162" s="31">
        <f>'[20]Retires (Asset and Reserve)'!Z82</f>
        <v>0</v>
      </c>
      <c r="BP162" s="31">
        <f>'[20]Retires (Asset and Reserve)'!AA82</f>
        <v>0</v>
      </c>
      <c r="BQ162" s="31">
        <f>'[20]Retires (Asset and Reserve)'!AB82</f>
        <v>0</v>
      </c>
      <c r="BR162" s="31">
        <f>'[20]Retires (Asset and Reserve)'!AC82</f>
        <v>0</v>
      </c>
      <c r="BS162" s="31">
        <f>'Gross Plant'!BQ162</f>
        <v>0</v>
      </c>
      <c r="BT162" s="41">
        <f>'Gross Plant'!BR162</f>
        <v>0</v>
      </c>
      <c r="BU162" s="41">
        <f>'Gross Plant'!BS162</f>
        <v>0</v>
      </c>
      <c r="BV162" s="41">
        <f>'Gross Plant'!BT162</f>
        <v>0</v>
      </c>
      <c r="BW162" s="41">
        <f>'Gross Plant'!BU162</f>
        <v>0</v>
      </c>
      <c r="BX162" s="41">
        <f>'Gross Plant'!BV162</f>
        <v>0</v>
      </c>
      <c r="BY162" s="41">
        <f>'Gross Plant'!BW162</f>
        <v>0</v>
      </c>
      <c r="BZ162" s="41">
        <f>'Gross Plant'!BX162</f>
        <v>0</v>
      </c>
      <c r="CA162" s="41">
        <f>'Gross Plant'!BY162</f>
        <v>0</v>
      </c>
      <c r="CB162" s="41">
        <f>'Gross Plant'!BZ162</f>
        <v>0</v>
      </c>
      <c r="CC162" s="41">
        <f>'Gross Plant'!CA162</f>
        <v>0</v>
      </c>
      <c r="CD162" s="41">
        <f>'Gross Plant'!CB162</f>
        <v>0</v>
      </c>
      <c r="CE162" s="41">
        <f>'Gross Plant'!CC162</f>
        <v>0</v>
      </c>
      <c r="CF162" s="41">
        <f>'Gross Plant'!CD162</f>
        <v>0</v>
      </c>
      <c r="CG162" s="41">
        <f>'Gross Plant'!CE162</f>
        <v>0</v>
      </c>
      <c r="CH162" s="41">
        <f>'Gross Plant'!CF162</f>
        <v>0</v>
      </c>
      <c r="CI162" s="41">
        <f>'Gross Plant'!CG162</f>
        <v>0</v>
      </c>
      <c r="CJ162" s="41">
        <f>'Gross Plant'!CH162</f>
        <v>0</v>
      </c>
      <c r="CK162" s="41">
        <f>'Gross Plant'!CI162</f>
        <v>0</v>
      </c>
      <c r="CL162" s="41">
        <f>'Gross Plant'!CJ162</f>
        <v>0</v>
      </c>
      <c r="CM162" s="41">
        <f>'Gross Plant'!CK162</f>
        <v>0</v>
      </c>
      <c r="CN162" s="41"/>
      <c r="CO162" s="31">
        <f>0</f>
        <v>0</v>
      </c>
      <c r="CP162" s="31">
        <f>0</f>
        <v>0</v>
      </c>
      <c r="CQ162" s="31">
        <f>0</f>
        <v>0</v>
      </c>
      <c r="CR162" s="31">
        <f>0</f>
        <v>0</v>
      </c>
      <c r="CS162" s="31">
        <f>0</f>
        <v>0</v>
      </c>
      <c r="CT162" s="31">
        <f>0</f>
        <v>0</v>
      </c>
      <c r="CU162" s="31">
        <v>0</v>
      </c>
      <c r="CV162" s="31">
        <v>0</v>
      </c>
      <c r="CW162" s="31">
        <v>0</v>
      </c>
      <c r="CX162" s="31">
        <v>0</v>
      </c>
      <c r="CY162" s="31">
        <v>0</v>
      </c>
      <c r="CZ162" s="3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0</v>
      </c>
      <c r="DO162" s="41">
        <v>0</v>
      </c>
      <c r="DP162" s="41"/>
      <c r="DQ162" s="31">
        <f>0</f>
        <v>0</v>
      </c>
      <c r="DR162" s="31">
        <f>0</f>
        <v>0</v>
      </c>
      <c r="DS162" s="31">
        <f>0</f>
        <v>0</v>
      </c>
      <c r="DT162" s="31">
        <f>0</f>
        <v>0</v>
      </c>
      <c r="DU162" s="31">
        <f>0</f>
        <v>0</v>
      </c>
      <c r="DV162" s="31">
        <f>0</f>
        <v>0</v>
      </c>
      <c r="DW162" s="58">
        <f>SUM('Gross Plant'!$AH162:$AM162)/SUM('Gross Plant'!$AH$190:$AM$190)*DW$190</f>
        <v>0</v>
      </c>
      <c r="DX162" s="58">
        <f>SUM('Gross Plant'!$AH162:$AM162)/SUM('Gross Plant'!$AH$190:$AM$190)*DX$190</f>
        <v>0</v>
      </c>
      <c r="DY162" s="58">
        <f>SUM('Gross Plant'!$AH162:$AM162)/SUM('Gross Plant'!$AH$190:$AM$190)*DY$190</f>
        <v>0</v>
      </c>
      <c r="DZ162" s="58">
        <f>-SUM('Gross Plant'!$AH162:$AM162)/SUM('Gross Plant'!$AH$190:$AM$190)*'Capital Spending'!D$12*Reserve!$DW$1</f>
        <v>0</v>
      </c>
      <c r="EA162" s="58">
        <f>-SUM('Gross Plant'!$AH162:$AM162)/SUM('Gross Plant'!$AH$190:$AM$190)*'Capital Spending'!E$12*Reserve!$DW$1</f>
        <v>0</v>
      </c>
      <c r="EB162" s="58">
        <f>-SUM('Gross Plant'!$AH162:$AM162)/SUM('Gross Plant'!$AH$190:$AM$190)*'Capital Spending'!F$12*Reserve!$DW$1</f>
        <v>0</v>
      </c>
      <c r="EC162" s="58">
        <f>-SUM('Gross Plant'!$AH162:$AM162)/SUM('Gross Plant'!$AH$190:$AM$190)*'Capital Spending'!G$12*Reserve!$DW$1</f>
        <v>0</v>
      </c>
      <c r="ED162" s="58">
        <f>-SUM('Gross Plant'!$AH162:$AM162)/SUM('Gross Plant'!$AH$190:$AM$190)*'Capital Spending'!H$12*Reserve!$DW$1</f>
        <v>0</v>
      </c>
      <c r="EE162" s="58">
        <f>-SUM('Gross Plant'!$AH162:$AM162)/SUM('Gross Plant'!$AH$190:$AM$190)*'Capital Spending'!I$12*Reserve!$DW$1</f>
        <v>0</v>
      </c>
      <c r="EF162" s="58">
        <f>-SUM('Gross Plant'!$AH162:$AM162)/SUM('Gross Plant'!$AH$190:$AM$190)*'Capital Spending'!J$12*Reserve!$DW$1</f>
        <v>0</v>
      </c>
      <c r="EG162" s="58">
        <f>-SUM('Gross Plant'!$AH162:$AM162)/SUM('Gross Plant'!$AH$190:$AM$190)*'Capital Spending'!K$12*Reserve!$DW$1</f>
        <v>0</v>
      </c>
      <c r="EH162" s="58">
        <f>-SUM('Gross Plant'!$AH162:$AM162)/SUM('Gross Plant'!$AH$190:$AM$190)*'Capital Spending'!L$12*Reserve!$DW$1</f>
        <v>0</v>
      </c>
      <c r="EI162" s="58">
        <f>-SUM('Gross Plant'!$AH162:$AM162)/SUM('Gross Plant'!$AH$190:$AM$190)*'Capital Spending'!M$12*Reserve!$DW$1</f>
        <v>0</v>
      </c>
      <c r="EJ162" s="58">
        <f>-SUM('Gross Plant'!$AH162:$AM162)/SUM('Gross Plant'!$AH$190:$AM$190)*'Capital Spending'!N$12*Reserve!$DW$1</f>
        <v>0</v>
      </c>
      <c r="EK162" s="58">
        <f>-SUM('Gross Plant'!$AH162:$AM162)/SUM('Gross Plant'!$AH$190:$AM$190)*'Capital Spending'!O$12*Reserve!$DW$1</f>
        <v>0</v>
      </c>
      <c r="EL162" s="58">
        <f>-SUM('Gross Plant'!$AH162:$AM162)/SUM('Gross Plant'!$AH$190:$AM$190)*'Capital Spending'!P$12*Reserve!$DW$1</f>
        <v>0</v>
      </c>
      <c r="EM162" s="58">
        <f>-SUM('Gross Plant'!$AH162:$AM162)/SUM('Gross Plant'!$AH$190:$AM$190)*'Capital Spending'!Q$12*Reserve!$DW$1</f>
        <v>0</v>
      </c>
      <c r="EN162" s="58">
        <f>-SUM('Gross Plant'!$AH162:$AM162)/SUM('Gross Plant'!$AH$190:$AM$190)*'Capital Spending'!R$12*Reserve!$DW$1</f>
        <v>0</v>
      </c>
      <c r="EO162" s="58">
        <f>-SUM('Gross Plant'!$AH162:$AM162)/SUM('Gross Plant'!$AH$190:$AM$190)*'Capital Spending'!S$12*Reserve!$DW$1</f>
        <v>0</v>
      </c>
      <c r="EP162" s="58">
        <f>-SUM('Gross Plant'!$AH162:$AM162)/SUM('Gross Plant'!$AH$190:$AM$190)*'Capital Spending'!T$12*Reserve!$DW$1</f>
        <v>0</v>
      </c>
      <c r="EQ162" s="58">
        <f>-SUM('Gross Plant'!$AH162:$AM162)/SUM('Gross Plant'!$AH$190:$AM$190)*'Capital Spending'!U$12*Reserve!$DW$1</f>
        <v>0</v>
      </c>
    </row>
    <row r="163" spans="1:147">
      <c r="A163" s="49">
        <v>39000</v>
      </c>
      <c r="B163" s="34" t="s">
        <v>10</v>
      </c>
      <c r="C163" s="51">
        <f t="shared" si="268"/>
        <v>653447.18755695969</v>
      </c>
      <c r="D163" s="51">
        <f t="shared" si="238"/>
        <v>989221.66228965647</v>
      </c>
      <c r="E163" s="69">
        <f>'[20]Reserve End Balances'!N82</f>
        <v>519329.96</v>
      </c>
      <c r="F163" s="41">
        <f t="shared" si="269"/>
        <v>541672.06000000006</v>
      </c>
      <c r="G163" s="41">
        <f t="shared" si="270"/>
        <v>564014.16</v>
      </c>
      <c r="H163" s="41">
        <f t="shared" si="271"/>
        <v>586356.69000000006</v>
      </c>
      <c r="I163" s="41">
        <f t="shared" si="272"/>
        <v>608699.22000000009</v>
      </c>
      <c r="J163" s="41">
        <f t="shared" si="273"/>
        <v>631041.75000000012</v>
      </c>
      <c r="K163" s="41">
        <f t="shared" si="274"/>
        <v>653384.28000000014</v>
      </c>
      <c r="L163" s="41">
        <f t="shared" si="275"/>
        <v>675763.24765745841</v>
      </c>
      <c r="M163" s="41">
        <f t="shared" si="276"/>
        <v>698143.88638265186</v>
      </c>
      <c r="N163" s="41">
        <f t="shared" si="277"/>
        <v>720525.80262786336</v>
      </c>
      <c r="O163" s="41">
        <f t="shared" si="278"/>
        <v>742909.03434468759</v>
      </c>
      <c r="P163" s="41">
        <f t="shared" si="279"/>
        <v>765293.77013877465</v>
      </c>
      <c r="Q163" s="41">
        <f t="shared" si="280"/>
        <v>787679.57708903844</v>
      </c>
      <c r="R163" s="41">
        <f t="shared" si="281"/>
        <v>810066.48606098047</v>
      </c>
      <c r="S163" s="41">
        <f t="shared" si="282"/>
        <v>832454.35368562839</v>
      </c>
      <c r="T163" s="41">
        <f t="shared" si="283"/>
        <v>854843.58411239227</v>
      </c>
      <c r="U163" s="41">
        <f t="shared" si="284"/>
        <v>877234.31217581849</v>
      </c>
      <c r="V163" s="41">
        <f t="shared" si="285"/>
        <v>899626.84423087421</v>
      </c>
      <c r="W163" s="41">
        <f t="shared" si="286"/>
        <v>922020.96829909529</v>
      </c>
      <c r="X163" s="41">
        <f t="shared" si="287"/>
        <v>944417.0245981639</v>
      </c>
      <c r="Y163" s="41">
        <f t="shared" si="288"/>
        <v>966814.82101517497</v>
      </c>
      <c r="Z163" s="41">
        <f t="shared" si="289"/>
        <v>989213.92510875349</v>
      </c>
      <c r="AA163" s="41">
        <f t="shared" si="290"/>
        <v>1011613.9014152957</v>
      </c>
      <c r="AB163" s="41">
        <f t="shared" si="291"/>
        <v>1034014.9337875283</v>
      </c>
      <c r="AC163" s="41">
        <f t="shared" si="292"/>
        <v>1056416.6052061894</v>
      </c>
      <c r="AD163" s="41">
        <f t="shared" si="293"/>
        <v>1078818.8378294087</v>
      </c>
      <c r="AE163" s="41">
        <f t="shared" si="294"/>
        <v>1101221.4024333176</v>
      </c>
      <c r="AF163" s="41">
        <f t="shared" si="295"/>
        <v>1123624.4495535207</v>
      </c>
      <c r="AG163" s="23">
        <f t="shared" si="266"/>
        <v>989222</v>
      </c>
      <c r="AH163" s="80">
        <f>'[25]KY Depreciation Rates_03-2'!$G119</f>
        <v>3.7600000000000001E-2</v>
      </c>
      <c r="AI163" s="80">
        <f>'[25]KY Depreciation Rates_03-2'!$G119</f>
        <v>3.7600000000000001E-2</v>
      </c>
      <c r="AJ163" s="31">
        <f>'[20]Additions (Asset and Reserve)'!AA82</f>
        <v>22342.1</v>
      </c>
      <c r="AK163" s="31">
        <f>'[20]Additions (Asset and Reserve)'!AB82</f>
        <v>22342.1</v>
      </c>
      <c r="AL163" s="31">
        <f>'[20]Additions (Asset and Reserve)'!AC82</f>
        <v>22342.53</v>
      </c>
      <c r="AM163" s="31">
        <f>'[20]Additions (Asset and Reserve)'!AD82</f>
        <v>22342.53</v>
      </c>
      <c r="AN163" s="31">
        <f>'[20]Additions (Asset and Reserve)'!AE82</f>
        <v>22342.53</v>
      </c>
      <c r="AO163" s="31">
        <f>'[20]Additions (Asset and Reserve)'!AF82</f>
        <v>22342.53</v>
      </c>
      <c r="AP163" s="41">
        <f>IF('Net Plant'!I163&gt;0,'Gross Plant'!L163*$AH163/12,0)</f>
        <v>22378.967657458252</v>
      </c>
      <c r="AQ163" s="41">
        <f>IF('Net Plant'!J163&gt;0,'Gross Plant'!M163*$AH163/12,0)</f>
        <v>22380.638725193476</v>
      </c>
      <c r="AR163" s="41">
        <f>IF('Net Plant'!K163&gt;0,'Gross Plant'!N163*$AH163/12,0)</f>
        <v>22381.916245211509</v>
      </c>
      <c r="AS163" s="41">
        <f>IF('Net Plant'!L163&gt;0,'Gross Plant'!O163*$AH163/12,0)</f>
        <v>22383.231716824273</v>
      </c>
      <c r="AT163" s="41">
        <f>IF('Net Plant'!M163&gt;0,'Gross Plant'!P163*$AH163/12,0)</f>
        <v>22384.735794087039</v>
      </c>
      <c r="AU163" s="41">
        <f>IF('Net Plant'!N163&gt;0,'Gross Plant'!Q163*$AH163/12,0)</f>
        <v>22385.806950263795</v>
      </c>
      <c r="AV163" s="41">
        <f>IF('Net Plant'!O163&gt;0,'Gross Plant'!R163*$AH163/12,0)</f>
        <v>22386.908971942012</v>
      </c>
      <c r="AW163" s="41">
        <f>IF('Net Plant'!P163&gt;0,'Gross Plant'!S163*$AH163/12,0)</f>
        <v>22387.867624647974</v>
      </c>
      <c r="AX163" s="41">
        <f>IF('Net Plant'!Q163&gt;0,'Gross Plant'!T163*$AH163/12,0)</f>
        <v>22389.230426763894</v>
      </c>
      <c r="AY163" s="41">
        <f>IF('Net Plant'!R163&gt;0,'Gross Plant'!U163*$AI163/12,0)</f>
        <v>22390.728063426166</v>
      </c>
      <c r="AZ163" s="41">
        <f>IF('Net Plant'!S163&gt;0,'Gross Plant'!V163*$AI163/12,0)</f>
        <v>22392.532055055763</v>
      </c>
      <c r="BA163" s="41">
        <f>IF('Net Plant'!T163&gt;0,'Gross Plant'!W163*$AI163/12,0)</f>
        <v>22394.124068221136</v>
      </c>
      <c r="BB163" s="41">
        <f>IF('Net Plant'!U163&gt;0,'Gross Plant'!X163*$AI163/12,0)</f>
        <v>22396.056299068656</v>
      </c>
      <c r="BC163" s="41">
        <f>IF('Net Plant'!V163&gt;0,'Gross Plant'!Y163*$AI163/12,0)</f>
        <v>22397.796417011017</v>
      </c>
      <c r="BD163" s="41">
        <f>IF('Net Plant'!W163&gt;0,'Gross Plant'!Z163*$AI163/12,0)</f>
        <v>22399.104093578542</v>
      </c>
      <c r="BE163" s="41">
        <f>IF('Net Plant'!X163&gt;0,'Gross Plant'!AA163*$AI163/12,0)</f>
        <v>22399.976306542125</v>
      </c>
      <c r="BF163" s="41">
        <f>IF('Net Plant'!Y163&gt;0,'Gross Plant'!AB163*$AI163/12,0)</f>
        <v>22401.032372232603</v>
      </c>
      <c r="BG163" s="41">
        <f>IF('Net Plant'!Z163&gt;0,'Gross Plant'!AC163*$AI163/12,0)</f>
        <v>22401.671418661044</v>
      </c>
      <c r="BH163" s="41">
        <f>IF('Net Plant'!AA163&gt;0,'Gross Plant'!AD163*$AI163/12,0)</f>
        <v>22402.23262321921</v>
      </c>
      <c r="BI163" s="41">
        <f>IF('Net Plant'!AB163&gt;0,'Gross Plant'!AE163*$AI163/12,0)</f>
        <v>22402.564603908861</v>
      </c>
      <c r="BJ163" s="41">
        <f>IF('Net Plant'!AC163&gt;0,'Gross Plant'!AF163*$AI163/12,0)</f>
        <v>22403.047120203028</v>
      </c>
      <c r="BK163" s="23">
        <f t="shared" si="267"/>
        <v>268780.86544112815</v>
      </c>
      <c r="BL163" s="41"/>
      <c r="BM163" s="31">
        <f>'[20]Retires (Asset and Reserve)'!X82</f>
        <v>0</v>
      </c>
      <c r="BN163" s="31">
        <f>'[20]Retires (Asset and Reserve)'!Y82</f>
        <v>0</v>
      </c>
      <c r="BO163" s="31">
        <f>'[20]Retires (Asset and Reserve)'!Z82</f>
        <v>0</v>
      </c>
      <c r="BP163" s="31">
        <f>'[20]Retires (Asset and Reserve)'!AA82</f>
        <v>0</v>
      </c>
      <c r="BQ163" s="31">
        <f>'[20]Retires (Asset and Reserve)'!AB82</f>
        <v>0</v>
      </c>
      <c r="BR163" s="31">
        <f>'[20]Retires (Asset and Reserve)'!AC82</f>
        <v>0</v>
      </c>
      <c r="BS163" s="31">
        <f>'Gross Plant'!BQ163</f>
        <v>0</v>
      </c>
      <c r="BT163" s="41">
        <f>'Gross Plant'!BR163</f>
        <v>0</v>
      </c>
      <c r="BU163" s="41">
        <f>'Gross Plant'!BS163</f>
        <v>0</v>
      </c>
      <c r="BV163" s="41">
        <f>'Gross Plant'!BT163</f>
        <v>0</v>
      </c>
      <c r="BW163" s="41">
        <f>'Gross Plant'!BU163</f>
        <v>0</v>
      </c>
      <c r="BX163" s="41">
        <f>'Gross Plant'!BV163</f>
        <v>0</v>
      </c>
      <c r="BY163" s="41">
        <f>'Gross Plant'!BW163</f>
        <v>0</v>
      </c>
      <c r="BZ163" s="41">
        <f>'Gross Plant'!BX163</f>
        <v>0</v>
      </c>
      <c r="CA163" s="41">
        <f>'Gross Plant'!BY163</f>
        <v>0</v>
      </c>
      <c r="CB163" s="41">
        <f>'Gross Plant'!BZ163</f>
        <v>0</v>
      </c>
      <c r="CC163" s="41">
        <f>'Gross Plant'!CA163</f>
        <v>0</v>
      </c>
      <c r="CD163" s="41">
        <f>'Gross Plant'!CB163</f>
        <v>0</v>
      </c>
      <c r="CE163" s="41">
        <f>'Gross Plant'!CC163</f>
        <v>0</v>
      </c>
      <c r="CF163" s="41">
        <f>'Gross Plant'!CD163</f>
        <v>0</v>
      </c>
      <c r="CG163" s="41">
        <f>'Gross Plant'!CE163</f>
        <v>0</v>
      </c>
      <c r="CH163" s="41">
        <f>'Gross Plant'!CF163</f>
        <v>0</v>
      </c>
      <c r="CI163" s="41">
        <f>'Gross Plant'!CG163</f>
        <v>0</v>
      </c>
      <c r="CJ163" s="41">
        <f>'Gross Plant'!CH163</f>
        <v>0</v>
      </c>
      <c r="CK163" s="41">
        <f>'Gross Plant'!CI163</f>
        <v>0</v>
      </c>
      <c r="CL163" s="41">
        <f>'Gross Plant'!CJ163</f>
        <v>0</v>
      </c>
      <c r="CM163" s="41">
        <f>'Gross Plant'!CK163</f>
        <v>0</v>
      </c>
      <c r="CN163" s="41"/>
      <c r="CO163" s="31">
        <f>'[20]Transfers (Asset and Reserve)'!Z82</f>
        <v>0</v>
      </c>
      <c r="CP163" s="31">
        <f>'[20]Transfers (Asset and Reserve)'!AA82</f>
        <v>0</v>
      </c>
      <c r="CQ163" s="31">
        <f>'[20]Transfers (Asset and Reserve)'!AB82</f>
        <v>0</v>
      </c>
      <c r="CR163" s="31">
        <f>'[20]Transfers (Asset and Reserve)'!AC82</f>
        <v>0</v>
      </c>
      <c r="CS163" s="31">
        <f>'[20]Transfers (Asset and Reserve)'!AD82</f>
        <v>0</v>
      </c>
      <c r="CT163" s="31">
        <f>'[20]Transfers (Asset and Reserve)'!AE82</f>
        <v>0</v>
      </c>
      <c r="CU163" s="31">
        <v>0</v>
      </c>
      <c r="CV163" s="31">
        <v>0</v>
      </c>
      <c r="CW163" s="31">
        <v>0</v>
      </c>
      <c r="CX163" s="31">
        <v>0</v>
      </c>
      <c r="CY163" s="31">
        <v>0</v>
      </c>
      <c r="CZ163" s="3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/>
      <c r="DQ163" s="31">
        <f>[20]COR!O82</f>
        <v>0</v>
      </c>
      <c r="DR163" s="31">
        <f>[20]COR!P82</f>
        <v>0</v>
      </c>
      <c r="DS163" s="31">
        <f>[20]COR!Q82</f>
        <v>0</v>
      </c>
      <c r="DT163" s="31">
        <f>[20]COR!R82</f>
        <v>0</v>
      </c>
      <c r="DU163" s="31">
        <f>[20]COR!S82</f>
        <v>0</v>
      </c>
      <c r="DV163" s="31">
        <f>[20]COR!T82</f>
        <v>0</v>
      </c>
      <c r="DW163" s="58">
        <f>SUM('Gross Plant'!$AH163:$AM163)/SUM('Gross Plant'!$AH$190:$AM$190)*DW$190</f>
        <v>0</v>
      </c>
      <c r="DX163" s="58">
        <f>SUM('Gross Plant'!$AH163:$AM163)/SUM('Gross Plant'!$AH$190:$AM$190)*DX$190</f>
        <v>0</v>
      </c>
      <c r="DY163" s="58">
        <f>SUM('Gross Plant'!$AH163:$AM163)/SUM('Gross Plant'!$AH$190:$AM$190)*DY$190</f>
        <v>0</v>
      </c>
      <c r="DZ163" s="58">
        <f>-SUM('Gross Plant'!$AH163:$AM163)/SUM('Gross Plant'!$AH$190:$AM$190)*'Capital Spending'!D$12*Reserve!$DW$1</f>
        <v>0</v>
      </c>
      <c r="EA163" s="58">
        <f>-SUM('Gross Plant'!$AH163:$AM163)/SUM('Gross Plant'!$AH$190:$AM$190)*'Capital Spending'!E$12*Reserve!$DW$1</f>
        <v>0</v>
      </c>
      <c r="EB163" s="58">
        <f>-SUM('Gross Plant'!$AH163:$AM163)/SUM('Gross Plant'!$AH$190:$AM$190)*'Capital Spending'!F$12*Reserve!$DW$1</f>
        <v>0</v>
      </c>
      <c r="EC163" s="58">
        <f>-SUM('Gross Plant'!$AH163:$AM163)/SUM('Gross Plant'!$AH$190:$AM$190)*'Capital Spending'!G$12*Reserve!$DW$1</f>
        <v>0</v>
      </c>
      <c r="ED163" s="58">
        <f>-SUM('Gross Plant'!$AH163:$AM163)/SUM('Gross Plant'!$AH$190:$AM$190)*'Capital Spending'!H$12*Reserve!$DW$1</f>
        <v>0</v>
      </c>
      <c r="EE163" s="58">
        <f>-SUM('Gross Plant'!$AH163:$AM163)/SUM('Gross Plant'!$AH$190:$AM$190)*'Capital Spending'!I$12*Reserve!$DW$1</f>
        <v>0</v>
      </c>
      <c r="EF163" s="58">
        <f>-SUM('Gross Plant'!$AH163:$AM163)/SUM('Gross Plant'!$AH$190:$AM$190)*'Capital Spending'!J$12*Reserve!$DW$1</f>
        <v>0</v>
      </c>
      <c r="EG163" s="58">
        <f>-SUM('Gross Plant'!$AH163:$AM163)/SUM('Gross Plant'!$AH$190:$AM$190)*'Capital Spending'!K$12*Reserve!$DW$1</f>
        <v>0</v>
      </c>
      <c r="EH163" s="58">
        <f>-SUM('Gross Plant'!$AH163:$AM163)/SUM('Gross Plant'!$AH$190:$AM$190)*'Capital Spending'!L$12*Reserve!$DW$1</f>
        <v>0</v>
      </c>
      <c r="EI163" s="58">
        <f>-SUM('Gross Plant'!$AH163:$AM163)/SUM('Gross Plant'!$AH$190:$AM$190)*'Capital Spending'!M$12*Reserve!$DW$1</f>
        <v>0</v>
      </c>
      <c r="EJ163" s="58">
        <f>-SUM('Gross Plant'!$AH163:$AM163)/SUM('Gross Plant'!$AH$190:$AM$190)*'Capital Spending'!N$12*Reserve!$DW$1</f>
        <v>0</v>
      </c>
      <c r="EK163" s="58">
        <f>-SUM('Gross Plant'!$AH163:$AM163)/SUM('Gross Plant'!$AH$190:$AM$190)*'Capital Spending'!O$12*Reserve!$DW$1</f>
        <v>0</v>
      </c>
      <c r="EL163" s="58">
        <f>-SUM('Gross Plant'!$AH163:$AM163)/SUM('Gross Plant'!$AH$190:$AM$190)*'Capital Spending'!P$12*Reserve!$DW$1</f>
        <v>0</v>
      </c>
      <c r="EM163" s="58">
        <f>-SUM('Gross Plant'!$AH163:$AM163)/SUM('Gross Plant'!$AH$190:$AM$190)*'Capital Spending'!Q$12*Reserve!$DW$1</f>
        <v>0</v>
      </c>
      <c r="EN163" s="58">
        <f>-SUM('Gross Plant'!$AH163:$AM163)/SUM('Gross Plant'!$AH$190:$AM$190)*'Capital Spending'!R$12*Reserve!$DW$1</f>
        <v>0</v>
      </c>
      <c r="EO163" s="58">
        <f>-SUM('Gross Plant'!$AH163:$AM163)/SUM('Gross Plant'!$AH$190:$AM$190)*'Capital Spending'!S$12*Reserve!$DW$1</f>
        <v>0</v>
      </c>
      <c r="EP163" s="58">
        <f>-SUM('Gross Plant'!$AH163:$AM163)/SUM('Gross Plant'!$AH$190:$AM$190)*'Capital Spending'!T$12*Reserve!$DW$1</f>
        <v>0</v>
      </c>
      <c r="EQ163" s="58">
        <f>-SUM('Gross Plant'!$AH163:$AM163)/SUM('Gross Plant'!$AH$190:$AM$190)*'Capital Spending'!U$12*Reserve!$DW$1</f>
        <v>0</v>
      </c>
    </row>
    <row r="164" spans="1:147">
      <c r="A164" s="49">
        <v>39002</v>
      </c>
      <c r="B164" t="s">
        <v>107</v>
      </c>
      <c r="C164" s="51">
        <f t="shared" si="268"/>
        <v>93404.584394615347</v>
      </c>
      <c r="D164" s="51">
        <f t="shared" si="238"/>
        <v>101540.98794999989</v>
      </c>
      <c r="E164" s="69">
        <f>'[20]Reserve End Balances'!N83</f>
        <v>90150.01</v>
      </c>
      <c r="F164" s="41">
        <f t="shared" si="269"/>
        <v>90692.439999999988</v>
      </c>
      <c r="G164" s="41">
        <f t="shared" si="270"/>
        <v>91234.869999999981</v>
      </c>
      <c r="H164" s="41">
        <f t="shared" si="271"/>
        <v>91777.299999999974</v>
      </c>
      <c r="I164" s="41">
        <f t="shared" si="272"/>
        <v>92319.729999999967</v>
      </c>
      <c r="J164" s="41">
        <f t="shared" si="273"/>
        <v>92862.15999999996</v>
      </c>
      <c r="K164" s="41">
        <f t="shared" si="274"/>
        <v>93404.589999999953</v>
      </c>
      <c r="L164" s="41">
        <f t="shared" si="275"/>
        <v>93947.01652999995</v>
      </c>
      <c r="M164" s="41">
        <f t="shared" si="276"/>
        <v>94489.443059999947</v>
      </c>
      <c r="N164" s="41">
        <f t="shared" si="277"/>
        <v>95031.869589999944</v>
      </c>
      <c r="O164" s="41">
        <f t="shared" si="278"/>
        <v>95574.296119999941</v>
      </c>
      <c r="P164" s="41">
        <f t="shared" si="279"/>
        <v>96116.722649999938</v>
      </c>
      <c r="Q164" s="41">
        <f t="shared" si="280"/>
        <v>96659.149179999935</v>
      </c>
      <c r="R164" s="41">
        <f t="shared" si="281"/>
        <v>97201.575709999932</v>
      </c>
      <c r="S164" s="41">
        <f t="shared" si="282"/>
        <v>97744.002239999929</v>
      </c>
      <c r="T164" s="41">
        <f t="shared" si="283"/>
        <v>98286.428769999926</v>
      </c>
      <c r="U164" s="41">
        <f t="shared" si="284"/>
        <v>98828.855299999923</v>
      </c>
      <c r="V164" s="41">
        <f t="shared" si="285"/>
        <v>99371.28182999992</v>
      </c>
      <c r="W164" s="41">
        <f t="shared" si="286"/>
        <v>99913.708359999917</v>
      </c>
      <c r="X164" s="41">
        <f t="shared" si="287"/>
        <v>100456.13488999991</v>
      </c>
      <c r="Y164" s="41">
        <f t="shared" si="288"/>
        <v>100998.56141999991</v>
      </c>
      <c r="Z164" s="41">
        <f t="shared" si="289"/>
        <v>101540.98794999991</v>
      </c>
      <c r="AA164" s="41">
        <f t="shared" si="290"/>
        <v>102083.4144799999</v>
      </c>
      <c r="AB164" s="41">
        <f t="shared" si="291"/>
        <v>102625.8410099999</v>
      </c>
      <c r="AC164" s="41">
        <f t="shared" si="292"/>
        <v>103168.2675399999</v>
      </c>
      <c r="AD164" s="41">
        <f t="shared" si="293"/>
        <v>103710.6940699999</v>
      </c>
      <c r="AE164" s="41">
        <f t="shared" si="294"/>
        <v>104253.12059999989</v>
      </c>
      <c r="AF164" s="41">
        <f t="shared" si="295"/>
        <v>104795.54712999989</v>
      </c>
      <c r="AG164" s="23">
        <f t="shared" si="266"/>
        <v>101541</v>
      </c>
      <c r="AH164" s="80">
        <f>'[25]KY Depreciation Rates_03-2'!$G120</f>
        <v>3.7600000000000001E-2</v>
      </c>
      <c r="AI164" s="80">
        <f>'[25]KY Depreciation Rates_03-2'!$G120</f>
        <v>3.7600000000000001E-2</v>
      </c>
      <c r="AJ164" s="31">
        <f>'[20]Additions (Asset and Reserve)'!AA83</f>
        <v>542.42999999999995</v>
      </c>
      <c r="AK164" s="31">
        <f>'[20]Additions (Asset and Reserve)'!AB83</f>
        <v>542.42999999999995</v>
      </c>
      <c r="AL164" s="31">
        <f>'[20]Additions (Asset and Reserve)'!AC83</f>
        <v>542.42999999999995</v>
      </c>
      <c r="AM164" s="31">
        <f>'[20]Additions (Asset and Reserve)'!AD83</f>
        <v>542.42999999999995</v>
      </c>
      <c r="AN164" s="31">
        <f>'[20]Additions (Asset and Reserve)'!AE83</f>
        <v>542.42999999999995</v>
      </c>
      <c r="AO164" s="31">
        <f>'[20]Additions (Asset and Reserve)'!AF83</f>
        <v>542.42999999999995</v>
      </c>
      <c r="AP164" s="41">
        <f>IF('Net Plant'!I164&gt;0,'Gross Plant'!L164*$AH164/12,0)</f>
        <v>542.42653000000007</v>
      </c>
      <c r="AQ164" s="41">
        <f>IF('Net Plant'!J164&gt;0,'Gross Plant'!M164*$AH164/12,0)</f>
        <v>542.42653000000007</v>
      </c>
      <c r="AR164" s="41">
        <f>IF('Net Plant'!K164&gt;0,'Gross Plant'!N164*$AH164/12,0)</f>
        <v>542.42653000000007</v>
      </c>
      <c r="AS164" s="41">
        <f>IF('Net Plant'!L164&gt;0,'Gross Plant'!O164*$AH164/12,0)</f>
        <v>542.42653000000007</v>
      </c>
      <c r="AT164" s="41">
        <f>IF('Net Plant'!M164&gt;0,'Gross Plant'!P164*$AH164/12,0)</f>
        <v>542.42653000000007</v>
      </c>
      <c r="AU164" s="41">
        <f>IF('Net Plant'!N164&gt;0,'Gross Plant'!Q164*$AH164/12,0)</f>
        <v>542.42653000000007</v>
      </c>
      <c r="AV164" s="41">
        <f>IF('Net Plant'!O164&gt;0,'Gross Plant'!R164*$AH164/12,0)</f>
        <v>542.42653000000007</v>
      </c>
      <c r="AW164" s="41">
        <f>IF('Net Plant'!P164&gt;0,'Gross Plant'!S164*$AH164/12,0)</f>
        <v>542.42653000000007</v>
      </c>
      <c r="AX164" s="41">
        <f>IF('Net Plant'!Q164&gt;0,'Gross Plant'!T164*$AH164/12,0)</f>
        <v>542.42653000000007</v>
      </c>
      <c r="AY164" s="41">
        <f>IF('Net Plant'!R164&gt;0,'Gross Plant'!U164*$AI164/12,0)</f>
        <v>542.42653000000007</v>
      </c>
      <c r="AZ164" s="41">
        <f>IF('Net Plant'!S164&gt;0,'Gross Plant'!V164*$AI164/12,0)</f>
        <v>542.42653000000007</v>
      </c>
      <c r="BA164" s="41">
        <f>IF('Net Plant'!T164&gt;0,'Gross Plant'!W164*$AI164/12,0)</f>
        <v>542.42653000000007</v>
      </c>
      <c r="BB164" s="41">
        <f>IF('Net Plant'!U164&gt;0,'Gross Plant'!X164*$AI164/12,0)</f>
        <v>542.42653000000007</v>
      </c>
      <c r="BC164" s="41">
        <f>IF('Net Plant'!V164&gt;0,'Gross Plant'!Y164*$AI164/12,0)</f>
        <v>542.42653000000007</v>
      </c>
      <c r="BD164" s="41">
        <f>IF('Net Plant'!W164&gt;0,'Gross Plant'!Z164*$AI164/12,0)</f>
        <v>542.42653000000007</v>
      </c>
      <c r="BE164" s="41">
        <f>IF('Net Plant'!X164&gt;0,'Gross Plant'!AA164*$AI164/12,0)</f>
        <v>542.42653000000007</v>
      </c>
      <c r="BF164" s="41">
        <f>IF('Net Plant'!Y164&gt;0,'Gross Plant'!AB164*$AI164/12,0)</f>
        <v>542.42653000000007</v>
      </c>
      <c r="BG164" s="41">
        <f>IF('Net Plant'!Z164&gt;0,'Gross Plant'!AC164*$AI164/12,0)</f>
        <v>542.42653000000007</v>
      </c>
      <c r="BH164" s="41">
        <f>IF('Net Plant'!AA164&gt;0,'Gross Plant'!AD164*$AI164/12,0)</f>
        <v>542.42653000000007</v>
      </c>
      <c r="BI164" s="41">
        <f>IF('Net Plant'!AB164&gt;0,'Gross Plant'!AE164*$AI164/12,0)</f>
        <v>542.42653000000007</v>
      </c>
      <c r="BJ164" s="41">
        <f>IF('Net Plant'!AC164&gt;0,'Gross Plant'!AF164*$AI164/12,0)</f>
        <v>542.42653000000007</v>
      </c>
      <c r="BK164" s="23">
        <f t="shared" si="267"/>
        <v>6509.1183599999995</v>
      </c>
      <c r="BL164" s="41"/>
      <c r="BM164" s="31">
        <f>'[20]Retires (Asset and Reserve)'!X83</f>
        <v>0</v>
      </c>
      <c r="BN164" s="31">
        <f>'[20]Retires (Asset and Reserve)'!Y83</f>
        <v>0</v>
      </c>
      <c r="BO164" s="31">
        <f>'[20]Retires (Asset and Reserve)'!Z83</f>
        <v>0</v>
      </c>
      <c r="BP164" s="31">
        <f>'[20]Retires (Asset and Reserve)'!AA83</f>
        <v>0</v>
      </c>
      <c r="BQ164" s="31">
        <f>'[20]Retires (Asset and Reserve)'!AB83</f>
        <v>0</v>
      </c>
      <c r="BR164" s="31">
        <f>'[20]Retires (Asset and Reserve)'!AC83</f>
        <v>0</v>
      </c>
      <c r="BS164" s="31">
        <f>'Gross Plant'!BQ164</f>
        <v>0</v>
      </c>
      <c r="BT164" s="41">
        <f>'Gross Plant'!BR164</f>
        <v>0</v>
      </c>
      <c r="BU164" s="41">
        <f>'Gross Plant'!BS164</f>
        <v>0</v>
      </c>
      <c r="BV164" s="41">
        <f>'Gross Plant'!BT164</f>
        <v>0</v>
      </c>
      <c r="BW164" s="41">
        <f>'Gross Plant'!BU164</f>
        <v>0</v>
      </c>
      <c r="BX164" s="41">
        <f>'Gross Plant'!BV164</f>
        <v>0</v>
      </c>
      <c r="BY164" s="41">
        <f>'Gross Plant'!BW164</f>
        <v>0</v>
      </c>
      <c r="BZ164" s="41">
        <f>'Gross Plant'!BX164</f>
        <v>0</v>
      </c>
      <c r="CA164" s="41">
        <f>'Gross Plant'!BY164</f>
        <v>0</v>
      </c>
      <c r="CB164" s="41">
        <f>'Gross Plant'!BZ164</f>
        <v>0</v>
      </c>
      <c r="CC164" s="41">
        <f>'Gross Plant'!CA164</f>
        <v>0</v>
      </c>
      <c r="CD164" s="41">
        <f>'Gross Plant'!CB164</f>
        <v>0</v>
      </c>
      <c r="CE164" s="41">
        <f>'Gross Plant'!CC164</f>
        <v>0</v>
      </c>
      <c r="CF164" s="41">
        <f>'Gross Plant'!CD164</f>
        <v>0</v>
      </c>
      <c r="CG164" s="41">
        <f>'Gross Plant'!CE164</f>
        <v>0</v>
      </c>
      <c r="CH164" s="41">
        <f>'Gross Plant'!CF164</f>
        <v>0</v>
      </c>
      <c r="CI164" s="41">
        <f>'Gross Plant'!CG164</f>
        <v>0</v>
      </c>
      <c r="CJ164" s="41">
        <f>'Gross Plant'!CH164</f>
        <v>0</v>
      </c>
      <c r="CK164" s="41">
        <f>'Gross Plant'!CI164</f>
        <v>0</v>
      </c>
      <c r="CL164" s="41">
        <f>'Gross Plant'!CJ164</f>
        <v>0</v>
      </c>
      <c r="CM164" s="41">
        <f>'Gross Plant'!CK164</f>
        <v>0</v>
      </c>
      <c r="CN164" s="41"/>
      <c r="CO164" s="31">
        <f>'[20]Transfers (Asset and Reserve)'!Z83</f>
        <v>0</v>
      </c>
      <c r="CP164" s="31">
        <f>'[20]Transfers (Asset and Reserve)'!AA83</f>
        <v>0</v>
      </c>
      <c r="CQ164" s="31">
        <f>'[20]Transfers (Asset and Reserve)'!AB83</f>
        <v>0</v>
      </c>
      <c r="CR164" s="31">
        <f>'[20]Transfers (Asset and Reserve)'!AC83</f>
        <v>0</v>
      </c>
      <c r="CS164" s="31">
        <f>'[20]Transfers (Asset and Reserve)'!AD83</f>
        <v>0</v>
      </c>
      <c r="CT164" s="31">
        <f>'[20]Transfers (Asset and Reserve)'!AE83</f>
        <v>0</v>
      </c>
      <c r="CU164" s="31">
        <v>0</v>
      </c>
      <c r="CV164" s="31">
        <v>0</v>
      </c>
      <c r="CW164" s="31">
        <v>0</v>
      </c>
      <c r="CX164" s="31">
        <v>0</v>
      </c>
      <c r="CY164" s="31">
        <v>0</v>
      </c>
      <c r="CZ164" s="3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/>
      <c r="DQ164" s="31">
        <f>[20]COR!O83</f>
        <v>0</v>
      </c>
      <c r="DR164" s="31">
        <f>[20]COR!P83</f>
        <v>0</v>
      </c>
      <c r="DS164" s="31">
        <f>[20]COR!Q83</f>
        <v>0</v>
      </c>
      <c r="DT164" s="31">
        <f>[20]COR!R83</f>
        <v>0</v>
      </c>
      <c r="DU164" s="31">
        <f>[20]COR!S83</f>
        <v>0</v>
      </c>
      <c r="DV164" s="31">
        <f>[20]COR!T83</f>
        <v>0</v>
      </c>
      <c r="DW164" s="58">
        <f>SUM('Gross Plant'!$AH164:$AM164)/SUM('Gross Plant'!$AH$190:$AM$190)*DW$190</f>
        <v>0</v>
      </c>
      <c r="DX164" s="58">
        <f>SUM('Gross Plant'!$AH164:$AM164)/SUM('Gross Plant'!$AH$190:$AM$190)*DX$190</f>
        <v>0</v>
      </c>
      <c r="DY164" s="58">
        <f>SUM('Gross Plant'!$AH164:$AM164)/SUM('Gross Plant'!$AH$190:$AM$190)*DY$190</f>
        <v>0</v>
      </c>
      <c r="DZ164" s="58">
        <f>-SUM('Gross Plant'!$AH164:$AM164)/SUM('Gross Plant'!$AH$190:$AM$190)*'Capital Spending'!D$12*Reserve!$DW$1</f>
        <v>0</v>
      </c>
      <c r="EA164" s="58">
        <f>-SUM('Gross Plant'!$AH164:$AM164)/SUM('Gross Plant'!$AH$190:$AM$190)*'Capital Spending'!E$12*Reserve!$DW$1</f>
        <v>0</v>
      </c>
      <c r="EB164" s="58">
        <f>-SUM('Gross Plant'!$AH164:$AM164)/SUM('Gross Plant'!$AH$190:$AM$190)*'Capital Spending'!F$12*Reserve!$DW$1</f>
        <v>0</v>
      </c>
      <c r="EC164" s="58">
        <f>-SUM('Gross Plant'!$AH164:$AM164)/SUM('Gross Plant'!$AH$190:$AM$190)*'Capital Spending'!G$12*Reserve!$DW$1</f>
        <v>0</v>
      </c>
      <c r="ED164" s="58">
        <f>-SUM('Gross Plant'!$AH164:$AM164)/SUM('Gross Plant'!$AH$190:$AM$190)*'Capital Spending'!H$12*Reserve!$DW$1</f>
        <v>0</v>
      </c>
      <c r="EE164" s="58">
        <f>-SUM('Gross Plant'!$AH164:$AM164)/SUM('Gross Plant'!$AH$190:$AM$190)*'Capital Spending'!I$12*Reserve!$DW$1</f>
        <v>0</v>
      </c>
      <c r="EF164" s="58">
        <f>-SUM('Gross Plant'!$AH164:$AM164)/SUM('Gross Plant'!$AH$190:$AM$190)*'Capital Spending'!J$12*Reserve!$DW$1</f>
        <v>0</v>
      </c>
      <c r="EG164" s="58">
        <f>-SUM('Gross Plant'!$AH164:$AM164)/SUM('Gross Plant'!$AH$190:$AM$190)*'Capital Spending'!K$12*Reserve!$DW$1</f>
        <v>0</v>
      </c>
      <c r="EH164" s="58">
        <f>-SUM('Gross Plant'!$AH164:$AM164)/SUM('Gross Plant'!$AH$190:$AM$190)*'Capital Spending'!L$12*Reserve!$DW$1</f>
        <v>0</v>
      </c>
      <c r="EI164" s="58">
        <f>-SUM('Gross Plant'!$AH164:$AM164)/SUM('Gross Plant'!$AH$190:$AM$190)*'Capital Spending'!M$12*Reserve!$DW$1</f>
        <v>0</v>
      </c>
      <c r="EJ164" s="58">
        <f>-SUM('Gross Plant'!$AH164:$AM164)/SUM('Gross Plant'!$AH$190:$AM$190)*'Capital Spending'!N$12*Reserve!$DW$1</f>
        <v>0</v>
      </c>
      <c r="EK164" s="58">
        <f>-SUM('Gross Plant'!$AH164:$AM164)/SUM('Gross Plant'!$AH$190:$AM$190)*'Capital Spending'!O$12*Reserve!$DW$1</f>
        <v>0</v>
      </c>
      <c r="EL164" s="58">
        <f>-SUM('Gross Plant'!$AH164:$AM164)/SUM('Gross Plant'!$AH$190:$AM$190)*'Capital Spending'!P$12*Reserve!$DW$1</f>
        <v>0</v>
      </c>
      <c r="EM164" s="58">
        <f>-SUM('Gross Plant'!$AH164:$AM164)/SUM('Gross Plant'!$AH$190:$AM$190)*'Capital Spending'!Q$12*Reserve!$DW$1</f>
        <v>0</v>
      </c>
      <c r="EN164" s="58">
        <f>-SUM('Gross Plant'!$AH164:$AM164)/SUM('Gross Plant'!$AH$190:$AM$190)*'Capital Spending'!R$12*Reserve!$DW$1</f>
        <v>0</v>
      </c>
      <c r="EO164" s="58">
        <f>-SUM('Gross Plant'!$AH164:$AM164)/SUM('Gross Plant'!$AH$190:$AM$190)*'Capital Spending'!S$12*Reserve!$DW$1</f>
        <v>0</v>
      </c>
      <c r="EP164" s="58">
        <f>-SUM('Gross Plant'!$AH164:$AM164)/SUM('Gross Plant'!$AH$190:$AM$190)*'Capital Spending'!T$12*Reserve!$DW$1</f>
        <v>0</v>
      </c>
      <c r="EQ164" s="58">
        <f>-SUM('Gross Plant'!$AH164:$AM164)/SUM('Gross Plant'!$AH$190:$AM$190)*'Capital Spending'!U$12*Reserve!$DW$1</f>
        <v>0</v>
      </c>
    </row>
    <row r="165" spans="1:147">
      <c r="A165" s="49">
        <v>39003</v>
      </c>
      <c r="B165" t="s">
        <v>62</v>
      </c>
      <c r="C165" s="51">
        <f t="shared" si="268"/>
        <v>234646.47584953852</v>
      </c>
      <c r="D165" s="51">
        <f t="shared" si="238"/>
        <v>267978.84146000014</v>
      </c>
      <c r="E165" s="69">
        <f>'[20]Reserve End Balances'!N84</f>
        <v>221313.52</v>
      </c>
      <c r="F165" s="41">
        <f t="shared" si="269"/>
        <v>223535.68</v>
      </c>
      <c r="G165" s="41">
        <f t="shared" si="270"/>
        <v>225757.84</v>
      </c>
      <c r="H165" s="41">
        <f t="shared" si="271"/>
        <v>227980</v>
      </c>
      <c r="I165" s="41">
        <f t="shared" si="272"/>
        <v>230202.16</v>
      </c>
      <c r="J165" s="41">
        <f t="shared" si="273"/>
        <v>232424.32000000001</v>
      </c>
      <c r="K165" s="41">
        <f t="shared" si="274"/>
        <v>234646.48</v>
      </c>
      <c r="L165" s="41">
        <f t="shared" si="275"/>
        <v>236868.63743066668</v>
      </c>
      <c r="M165" s="41">
        <f t="shared" si="276"/>
        <v>239090.79486133336</v>
      </c>
      <c r="N165" s="41">
        <f t="shared" si="277"/>
        <v>241312.95229200003</v>
      </c>
      <c r="O165" s="41">
        <f t="shared" si="278"/>
        <v>243535.1097226667</v>
      </c>
      <c r="P165" s="41">
        <f t="shared" si="279"/>
        <v>245757.26715333338</v>
      </c>
      <c r="Q165" s="41">
        <f t="shared" si="280"/>
        <v>247979.42458400005</v>
      </c>
      <c r="R165" s="41">
        <f t="shared" si="281"/>
        <v>250201.58201466672</v>
      </c>
      <c r="S165" s="41">
        <f t="shared" si="282"/>
        <v>252423.7394453334</v>
      </c>
      <c r="T165" s="41">
        <f t="shared" si="283"/>
        <v>254645.89687600007</v>
      </c>
      <c r="U165" s="41">
        <f t="shared" si="284"/>
        <v>256868.05430666675</v>
      </c>
      <c r="V165" s="41">
        <f t="shared" si="285"/>
        <v>259090.21173733342</v>
      </c>
      <c r="W165" s="41">
        <f t="shared" si="286"/>
        <v>261312.36916800009</v>
      </c>
      <c r="X165" s="41">
        <f t="shared" si="287"/>
        <v>263534.52659866674</v>
      </c>
      <c r="Y165" s="41">
        <f t="shared" si="288"/>
        <v>265756.68402933341</v>
      </c>
      <c r="Z165" s="41">
        <f t="shared" si="289"/>
        <v>267978.84146000008</v>
      </c>
      <c r="AA165" s="41">
        <f t="shared" si="290"/>
        <v>270200.99889066676</v>
      </c>
      <c r="AB165" s="41">
        <f t="shared" si="291"/>
        <v>272423.15632133343</v>
      </c>
      <c r="AC165" s="41">
        <f t="shared" si="292"/>
        <v>274645.3137520001</v>
      </c>
      <c r="AD165" s="41">
        <f t="shared" si="293"/>
        <v>276867.47118266678</v>
      </c>
      <c r="AE165" s="41">
        <f t="shared" si="294"/>
        <v>279089.62861333345</v>
      </c>
      <c r="AF165" s="41">
        <f t="shared" si="295"/>
        <v>281311.78604400012</v>
      </c>
      <c r="AG165" s="23">
        <f t="shared" si="266"/>
        <v>267979</v>
      </c>
      <c r="AH165" s="80">
        <f>'[25]KY Depreciation Rates_03-2'!$G121</f>
        <v>3.7600000000000001E-2</v>
      </c>
      <c r="AI165" s="80">
        <f>'[25]KY Depreciation Rates_03-2'!$G121</f>
        <v>3.7600000000000001E-2</v>
      </c>
      <c r="AJ165" s="31">
        <f>'[20]Additions (Asset and Reserve)'!AA84</f>
        <v>2222.16</v>
      </c>
      <c r="AK165" s="31">
        <f>'[20]Additions (Asset and Reserve)'!AB84</f>
        <v>2222.16</v>
      </c>
      <c r="AL165" s="31">
        <f>'[20]Additions (Asset and Reserve)'!AC84</f>
        <v>2222.16</v>
      </c>
      <c r="AM165" s="31">
        <f>'[20]Additions (Asset and Reserve)'!AD84</f>
        <v>2222.16</v>
      </c>
      <c r="AN165" s="31">
        <f>'[20]Additions (Asset and Reserve)'!AE84</f>
        <v>2222.16</v>
      </c>
      <c r="AO165" s="31">
        <f>'[20]Additions (Asset and Reserve)'!AF84</f>
        <v>2222.16</v>
      </c>
      <c r="AP165" s="41">
        <f>IF('Net Plant'!I165&gt;0,'Gross Plant'!L165*$AH165/12,0)</f>
        <v>2222.1574306666666</v>
      </c>
      <c r="AQ165" s="41">
        <f>IF('Net Plant'!J165&gt;0,'Gross Plant'!M165*$AH165/12,0)</f>
        <v>2222.1574306666666</v>
      </c>
      <c r="AR165" s="41">
        <f>IF('Net Plant'!K165&gt;0,'Gross Plant'!N165*$AH165/12,0)</f>
        <v>2222.1574306666666</v>
      </c>
      <c r="AS165" s="41">
        <f>IF('Net Plant'!L165&gt;0,'Gross Plant'!O165*$AH165/12,0)</f>
        <v>2222.1574306666666</v>
      </c>
      <c r="AT165" s="41">
        <f>IF('Net Plant'!M165&gt;0,'Gross Plant'!P165*$AH165/12,0)</f>
        <v>2222.1574306666666</v>
      </c>
      <c r="AU165" s="41">
        <f>IF('Net Plant'!N165&gt;0,'Gross Plant'!Q165*$AH165/12,0)</f>
        <v>2222.1574306666666</v>
      </c>
      <c r="AV165" s="41">
        <f>IF('Net Plant'!O165&gt;0,'Gross Plant'!R165*$AH165/12,0)</f>
        <v>2222.1574306666666</v>
      </c>
      <c r="AW165" s="41">
        <f>IF('Net Plant'!P165&gt;0,'Gross Plant'!S165*$AH165/12,0)</f>
        <v>2222.1574306666666</v>
      </c>
      <c r="AX165" s="41">
        <f>IF('Net Plant'!Q165&gt;0,'Gross Plant'!T165*$AH165/12,0)</f>
        <v>2222.1574306666666</v>
      </c>
      <c r="AY165" s="41">
        <f>IF('Net Plant'!R165&gt;0,'Gross Plant'!U165*$AI165/12,0)</f>
        <v>2222.1574306666666</v>
      </c>
      <c r="AZ165" s="41">
        <f>IF('Net Plant'!S165&gt;0,'Gross Plant'!V165*$AI165/12,0)</f>
        <v>2222.1574306666666</v>
      </c>
      <c r="BA165" s="41">
        <f>IF('Net Plant'!T165&gt;0,'Gross Plant'!W165*$AI165/12,0)</f>
        <v>2222.1574306666666</v>
      </c>
      <c r="BB165" s="41">
        <f>IF('Net Plant'!U165&gt;0,'Gross Plant'!X165*$AI165/12,0)</f>
        <v>2222.1574306666666</v>
      </c>
      <c r="BC165" s="41">
        <f>IF('Net Plant'!V165&gt;0,'Gross Plant'!Y165*$AI165/12,0)</f>
        <v>2222.1574306666666</v>
      </c>
      <c r="BD165" s="41">
        <f>IF('Net Plant'!W165&gt;0,'Gross Plant'!Z165*$AI165/12,0)</f>
        <v>2222.1574306666666</v>
      </c>
      <c r="BE165" s="41">
        <f>IF('Net Plant'!X165&gt;0,'Gross Plant'!AA165*$AI165/12,0)</f>
        <v>2222.1574306666666</v>
      </c>
      <c r="BF165" s="41">
        <f>IF('Net Plant'!Y165&gt;0,'Gross Plant'!AB165*$AI165/12,0)</f>
        <v>2222.1574306666666</v>
      </c>
      <c r="BG165" s="41">
        <f>IF('Net Plant'!Z165&gt;0,'Gross Plant'!AC165*$AI165/12,0)</f>
        <v>2222.1574306666666</v>
      </c>
      <c r="BH165" s="41">
        <f>IF('Net Plant'!AA165&gt;0,'Gross Plant'!AD165*$AI165/12,0)</f>
        <v>2222.1574306666666</v>
      </c>
      <c r="BI165" s="41">
        <f>IF('Net Plant'!AB165&gt;0,'Gross Plant'!AE165*$AI165/12,0)</f>
        <v>2222.1574306666666</v>
      </c>
      <c r="BJ165" s="41">
        <f>IF('Net Plant'!AC165&gt;0,'Gross Plant'!AF165*$AI165/12,0)</f>
        <v>2222.1574306666666</v>
      </c>
      <c r="BK165" s="23">
        <f t="shared" si="267"/>
        <v>26665.889167999998</v>
      </c>
      <c r="BL165" s="41"/>
      <c r="BM165" s="31">
        <f>'[20]Retires (Asset and Reserve)'!X84</f>
        <v>0</v>
      </c>
      <c r="BN165" s="31">
        <f>'[20]Retires (Asset and Reserve)'!Y84</f>
        <v>0</v>
      </c>
      <c r="BO165" s="31">
        <f>'[20]Retires (Asset and Reserve)'!Z84</f>
        <v>0</v>
      </c>
      <c r="BP165" s="31">
        <f>'[20]Retires (Asset and Reserve)'!AA84</f>
        <v>0</v>
      </c>
      <c r="BQ165" s="31">
        <f>'[20]Retires (Asset and Reserve)'!AB84</f>
        <v>0</v>
      </c>
      <c r="BR165" s="31">
        <f>'[20]Retires (Asset and Reserve)'!AC84</f>
        <v>0</v>
      </c>
      <c r="BS165" s="31">
        <f>'Gross Plant'!BQ165</f>
        <v>0</v>
      </c>
      <c r="BT165" s="41">
        <f>'Gross Plant'!BR165</f>
        <v>0</v>
      </c>
      <c r="BU165" s="41">
        <f>'Gross Plant'!BS165</f>
        <v>0</v>
      </c>
      <c r="BV165" s="41">
        <f>'Gross Plant'!BT165</f>
        <v>0</v>
      </c>
      <c r="BW165" s="41">
        <f>'Gross Plant'!BU165</f>
        <v>0</v>
      </c>
      <c r="BX165" s="41">
        <f>'Gross Plant'!BV165</f>
        <v>0</v>
      </c>
      <c r="BY165" s="41">
        <f>'Gross Plant'!BW165</f>
        <v>0</v>
      </c>
      <c r="BZ165" s="41">
        <f>'Gross Plant'!BX165</f>
        <v>0</v>
      </c>
      <c r="CA165" s="41">
        <f>'Gross Plant'!BY165</f>
        <v>0</v>
      </c>
      <c r="CB165" s="41">
        <f>'Gross Plant'!BZ165</f>
        <v>0</v>
      </c>
      <c r="CC165" s="41">
        <f>'Gross Plant'!CA165</f>
        <v>0</v>
      </c>
      <c r="CD165" s="41">
        <f>'Gross Plant'!CB165</f>
        <v>0</v>
      </c>
      <c r="CE165" s="41">
        <f>'Gross Plant'!CC165</f>
        <v>0</v>
      </c>
      <c r="CF165" s="41">
        <f>'Gross Plant'!CD165</f>
        <v>0</v>
      </c>
      <c r="CG165" s="41">
        <f>'Gross Plant'!CE165</f>
        <v>0</v>
      </c>
      <c r="CH165" s="41">
        <f>'Gross Plant'!CF165</f>
        <v>0</v>
      </c>
      <c r="CI165" s="41">
        <f>'Gross Plant'!CG165</f>
        <v>0</v>
      </c>
      <c r="CJ165" s="41">
        <f>'Gross Plant'!CH165</f>
        <v>0</v>
      </c>
      <c r="CK165" s="41">
        <f>'Gross Plant'!CI165</f>
        <v>0</v>
      </c>
      <c r="CL165" s="41">
        <f>'Gross Plant'!CJ165</f>
        <v>0</v>
      </c>
      <c r="CM165" s="41">
        <f>'Gross Plant'!CK165</f>
        <v>0</v>
      </c>
      <c r="CN165" s="41"/>
      <c r="CO165" s="31">
        <f>'[20]Transfers (Asset and Reserve)'!Z84</f>
        <v>0</v>
      </c>
      <c r="CP165" s="31">
        <f>'[20]Transfers (Asset and Reserve)'!AA84</f>
        <v>0</v>
      </c>
      <c r="CQ165" s="31">
        <f>'[20]Transfers (Asset and Reserve)'!AB84</f>
        <v>0</v>
      </c>
      <c r="CR165" s="31">
        <f>'[20]Transfers (Asset and Reserve)'!AC84</f>
        <v>0</v>
      </c>
      <c r="CS165" s="31">
        <f>'[20]Transfers (Asset and Reserve)'!AD84</f>
        <v>0</v>
      </c>
      <c r="CT165" s="31">
        <f>'[20]Transfers (Asset and Reserve)'!AE84</f>
        <v>0</v>
      </c>
      <c r="CU165" s="31">
        <v>0</v>
      </c>
      <c r="CV165" s="31">
        <v>0</v>
      </c>
      <c r="CW165" s="31">
        <v>0</v>
      </c>
      <c r="CX165" s="31">
        <v>0</v>
      </c>
      <c r="CY165" s="31">
        <v>0</v>
      </c>
      <c r="CZ165" s="3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/>
      <c r="DQ165" s="31">
        <f>[20]COR!O84</f>
        <v>0</v>
      </c>
      <c r="DR165" s="31">
        <f>[20]COR!P84</f>
        <v>0</v>
      </c>
      <c r="DS165" s="31">
        <f>[20]COR!Q84</f>
        <v>0</v>
      </c>
      <c r="DT165" s="31">
        <f>[20]COR!R84</f>
        <v>0</v>
      </c>
      <c r="DU165" s="31">
        <f>[20]COR!S84</f>
        <v>0</v>
      </c>
      <c r="DV165" s="31">
        <f>[20]COR!T84</f>
        <v>0</v>
      </c>
      <c r="DW165" s="58">
        <f>SUM('Gross Plant'!$AH165:$AM165)/SUM('Gross Plant'!$AH$190:$AM$190)*DW$190</f>
        <v>0</v>
      </c>
      <c r="DX165" s="58">
        <f>SUM('Gross Plant'!$AH165:$AM165)/SUM('Gross Plant'!$AH$190:$AM$190)*DX$190</f>
        <v>0</v>
      </c>
      <c r="DY165" s="58">
        <f>SUM('Gross Plant'!$AH165:$AM165)/SUM('Gross Plant'!$AH$190:$AM$190)*DY$190</f>
        <v>0</v>
      </c>
      <c r="DZ165" s="58">
        <f>-SUM('Gross Plant'!$AH165:$AM165)/SUM('Gross Plant'!$AH$190:$AM$190)*'Capital Spending'!D$12*Reserve!$DW$1</f>
        <v>0</v>
      </c>
      <c r="EA165" s="58">
        <f>-SUM('Gross Plant'!$AH165:$AM165)/SUM('Gross Plant'!$AH$190:$AM$190)*'Capital Spending'!E$12*Reserve!$DW$1</f>
        <v>0</v>
      </c>
      <c r="EB165" s="58">
        <f>-SUM('Gross Plant'!$AH165:$AM165)/SUM('Gross Plant'!$AH$190:$AM$190)*'Capital Spending'!F$12*Reserve!$DW$1</f>
        <v>0</v>
      </c>
      <c r="EC165" s="58">
        <f>-SUM('Gross Plant'!$AH165:$AM165)/SUM('Gross Plant'!$AH$190:$AM$190)*'Capital Spending'!G$12*Reserve!$DW$1</f>
        <v>0</v>
      </c>
      <c r="ED165" s="58">
        <f>-SUM('Gross Plant'!$AH165:$AM165)/SUM('Gross Plant'!$AH$190:$AM$190)*'Capital Spending'!H$12*Reserve!$DW$1</f>
        <v>0</v>
      </c>
      <c r="EE165" s="58">
        <f>-SUM('Gross Plant'!$AH165:$AM165)/SUM('Gross Plant'!$AH$190:$AM$190)*'Capital Spending'!I$12*Reserve!$DW$1</f>
        <v>0</v>
      </c>
      <c r="EF165" s="58">
        <f>-SUM('Gross Plant'!$AH165:$AM165)/SUM('Gross Plant'!$AH$190:$AM$190)*'Capital Spending'!J$12*Reserve!$DW$1</f>
        <v>0</v>
      </c>
      <c r="EG165" s="58">
        <f>-SUM('Gross Plant'!$AH165:$AM165)/SUM('Gross Plant'!$AH$190:$AM$190)*'Capital Spending'!K$12*Reserve!$DW$1</f>
        <v>0</v>
      </c>
      <c r="EH165" s="58">
        <f>-SUM('Gross Plant'!$AH165:$AM165)/SUM('Gross Plant'!$AH$190:$AM$190)*'Capital Spending'!L$12*Reserve!$DW$1</f>
        <v>0</v>
      </c>
      <c r="EI165" s="58">
        <f>-SUM('Gross Plant'!$AH165:$AM165)/SUM('Gross Plant'!$AH$190:$AM$190)*'Capital Spending'!M$12*Reserve!$DW$1</f>
        <v>0</v>
      </c>
      <c r="EJ165" s="58">
        <f>-SUM('Gross Plant'!$AH165:$AM165)/SUM('Gross Plant'!$AH$190:$AM$190)*'Capital Spending'!N$12*Reserve!$DW$1</f>
        <v>0</v>
      </c>
      <c r="EK165" s="58">
        <f>-SUM('Gross Plant'!$AH165:$AM165)/SUM('Gross Plant'!$AH$190:$AM$190)*'Capital Spending'!O$12*Reserve!$DW$1</f>
        <v>0</v>
      </c>
      <c r="EL165" s="58">
        <f>-SUM('Gross Plant'!$AH165:$AM165)/SUM('Gross Plant'!$AH$190:$AM$190)*'Capital Spending'!P$12*Reserve!$DW$1</f>
        <v>0</v>
      </c>
      <c r="EM165" s="58">
        <f>-SUM('Gross Plant'!$AH165:$AM165)/SUM('Gross Plant'!$AH$190:$AM$190)*'Capital Spending'!Q$12*Reserve!$DW$1</f>
        <v>0</v>
      </c>
      <c r="EN165" s="58">
        <f>-SUM('Gross Plant'!$AH165:$AM165)/SUM('Gross Plant'!$AH$190:$AM$190)*'Capital Spending'!R$12*Reserve!$DW$1</f>
        <v>0</v>
      </c>
      <c r="EO165" s="58">
        <f>-SUM('Gross Plant'!$AH165:$AM165)/SUM('Gross Plant'!$AH$190:$AM$190)*'Capital Spending'!S$12*Reserve!$DW$1</f>
        <v>0</v>
      </c>
      <c r="EP165" s="58">
        <f>-SUM('Gross Plant'!$AH165:$AM165)/SUM('Gross Plant'!$AH$190:$AM$190)*'Capital Spending'!T$12*Reserve!$DW$1</f>
        <v>0</v>
      </c>
      <c r="EQ165" s="58">
        <f>-SUM('Gross Plant'!$AH165:$AM165)/SUM('Gross Plant'!$AH$190:$AM$190)*'Capital Spending'!U$12*Reserve!$DW$1</f>
        <v>0</v>
      </c>
    </row>
    <row r="166" spans="1:147">
      <c r="A166" s="49">
        <v>39004</v>
      </c>
      <c r="B166" t="s">
        <v>39</v>
      </c>
      <c r="C166" s="51">
        <f t="shared" si="268"/>
        <v>3831.6724532307699</v>
      </c>
      <c r="D166" s="51">
        <f t="shared" si="238"/>
        <v>4440.5427800000043</v>
      </c>
      <c r="E166" s="69">
        <f>'[20]Reserve End Balances'!N85</f>
        <v>3588.13</v>
      </c>
      <c r="F166" s="41">
        <f t="shared" si="269"/>
        <v>3628.7200000000003</v>
      </c>
      <c r="G166" s="41">
        <f t="shared" si="270"/>
        <v>3669.3100000000004</v>
      </c>
      <c r="H166" s="41">
        <f t="shared" si="271"/>
        <v>3709.9000000000005</v>
      </c>
      <c r="I166" s="41">
        <f t="shared" si="272"/>
        <v>3750.4900000000007</v>
      </c>
      <c r="J166" s="41">
        <f t="shared" si="273"/>
        <v>3791.0800000000008</v>
      </c>
      <c r="K166" s="41">
        <f t="shared" si="274"/>
        <v>3831.670000000001</v>
      </c>
      <c r="L166" s="41">
        <f t="shared" si="275"/>
        <v>3872.2615186666676</v>
      </c>
      <c r="M166" s="41">
        <f t="shared" si="276"/>
        <v>3912.8530373333342</v>
      </c>
      <c r="N166" s="41">
        <f t="shared" si="277"/>
        <v>3953.4445560000008</v>
      </c>
      <c r="O166" s="41">
        <f t="shared" si="278"/>
        <v>3994.0360746666674</v>
      </c>
      <c r="P166" s="41">
        <f t="shared" si="279"/>
        <v>4034.6275933333341</v>
      </c>
      <c r="Q166" s="41">
        <f t="shared" si="280"/>
        <v>4075.2191120000007</v>
      </c>
      <c r="R166" s="41">
        <f t="shared" si="281"/>
        <v>4115.8106306666677</v>
      </c>
      <c r="S166" s="41">
        <f t="shared" si="282"/>
        <v>4156.4021493333348</v>
      </c>
      <c r="T166" s="41">
        <f t="shared" si="283"/>
        <v>4196.9936680000019</v>
      </c>
      <c r="U166" s="41">
        <f t="shared" si="284"/>
        <v>4237.585186666669</v>
      </c>
      <c r="V166" s="41">
        <f t="shared" si="285"/>
        <v>4278.176705333336</v>
      </c>
      <c r="W166" s="41">
        <f t="shared" si="286"/>
        <v>4318.7682240000031</v>
      </c>
      <c r="X166" s="41">
        <f t="shared" si="287"/>
        <v>4359.3597426666702</v>
      </c>
      <c r="Y166" s="41">
        <f t="shared" si="288"/>
        <v>4399.9512613333372</v>
      </c>
      <c r="Z166" s="41">
        <f t="shared" si="289"/>
        <v>4440.5427800000043</v>
      </c>
      <c r="AA166" s="41">
        <f t="shared" si="290"/>
        <v>4481.1342986666714</v>
      </c>
      <c r="AB166" s="41">
        <f t="shared" si="291"/>
        <v>4521.7258173333385</v>
      </c>
      <c r="AC166" s="41">
        <f t="shared" si="292"/>
        <v>4562.3173360000055</v>
      </c>
      <c r="AD166" s="41">
        <f t="shared" si="293"/>
        <v>4602.9088546666726</v>
      </c>
      <c r="AE166" s="41">
        <f t="shared" si="294"/>
        <v>4643.5003733333397</v>
      </c>
      <c r="AF166" s="41">
        <f t="shared" si="295"/>
        <v>4684.0918920000067</v>
      </c>
      <c r="AG166" s="23">
        <f t="shared" si="266"/>
        <v>4441</v>
      </c>
      <c r="AH166" s="80">
        <f>'[25]KY Depreciation Rates_03-2'!$G122</f>
        <v>3.7600000000000001E-2</v>
      </c>
      <c r="AI166" s="80">
        <f>'[25]KY Depreciation Rates_03-2'!$G122</f>
        <v>3.7600000000000001E-2</v>
      </c>
      <c r="AJ166" s="31">
        <f>'[20]Additions (Asset and Reserve)'!AA85</f>
        <v>40.590000000000003</v>
      </c>
      <c r="AK166" s="31">
        <f>'[20]Additions (Asset and Reserve)'!AB85</f>
        <v>40.590000000000003</v>
      </c>
      <c r="AL166" s="31">
        <f>'[20]Additions (Asset and Reserve)'!AC85</f>
        <v>40.590000000000003</v>
      </c>
      <c r="AM166" s="31">
        <f>'[20]Additions (Asset and Reserve)'!AD85</f>
        <v>40.590000000000003</v>
      </c>
      <c r="AN166" s="31">
        <f>'[20]Additions (Asset and Reserve)'!AE85</f>
        <v>40.590000000000003</v>
      </c>
      <c r="AO166" s="31">
        <f>'[20]Additions (Asset and Reserve)'!AF85</f>
        <v>40.590000000000003</v>
      </c>
      <c r="AP166" s="41">
        <f>IF('Net Plant'!I166&gt;0,'Gross Plant'!L166*$AH166/12,0)</f>
        <v>40.591518666666666</v>
      </c>
      <c r="AQ166" s="41">
        <f>IF('Net Plant'!J166&gt;0,'Gross Plant'!M166*$AH166/12,0)</f>
        <v>40.591518666666666</v>
      </c>
      <c r="AR166" s="41">
        <f>IF('Net Plant'!K166&gt;0,'Gross Plant'!N166*$AH166/12,0)</f>
        <v>40.591518666666666</v>
      </c>
      <c r="AS166" s="41">
        <f>IF('Net Plant'!L166&gt;0,'Gross Plant'!O166*$AH166/12,0)</f>
        <v>40.591518666666666</v>
      </c>
      <c r="AT166" s="41">
        <f>IF('Net Plant'!M166&gt;0,'Gross Plant'!P166*$AH166/12,0)</f>
        <v>40.591518666666666</v>
      </c>
      <c r="AU166" s="41">
        <f>IF('Net Plant'!N166&gt;0,'Gross Plant'!Q166*$AH166/12,0)</f>
        <v>40.591518666666666</v>
      </c>
      <c r="AV166" s="41">
        <f>IF('Net Plant'!O166&gt;0,'Gross Plant'!R166*$AH166/12,0)</f>
        <v>40.591518666666666</v>
      </c>
      <c r="AW166" s="41">
        <f>IF('Net Plant'!P166&gt;0,'Gross Plant'!S166*$AH166/12,0)</f>
        <v>40.591518666666666</v>
      </c>
      <c r="AX166" s="41">
        <f>IF('Net Plant'!Q166&gt;0,'Gross Plant'!T166*$AH166/12,0)</f>
        <v>40.591518666666666</v>
      </c>
      <c r="AY166" s="41">
        <f>IF('Net Plant'!R166&gt;0,'Gross Plant'!U166*$AI166/12,0)</f>
        <v>40.591518666666666</v>
      </c>
      <c r="AZ166" s="41">
        <f>IF('Net Plant'!S166&gt;0,'Gross Plant'!V166*$AI166/12,0)</f>
        <v>40.591518666666666</v>
      </c>
      <c r="BA166" s="41">
        <f>IF('Net Plant'!T166&gt;0,'Gross Plant'!W166*$AI166/12,0)</f>
        <v>40.591518666666666</v>
      </c>
      <c r="BB166" s="41">
        <f>IF('Net Plant'!U166&gt;0,'Gross Plant'!X166*$AI166/12,0)</f>
        <v>40.591518666666666</v>
      </c>
      <c r="BC166" s="41">
        <f>IF('Net Plant'!V166&gt;0,'Gross Plant'!Y166*$AI166/12,0)</f>
        <v>40.591518666666666</v>
      </c>
      <c r="BD166" s="41">
        <f>IF('Net Plant'!W166&gt;0,'Gross Plant'!Z166*$AI166/12,0)</f>
        <v>40.591518666666666</v>
      </c>
      <c r="BE166" s="41">
        <f>IF('Net Plant'!X166&gt;0,'Gross Plant'!AA166*$AI166/12,0)</f>
        <v>40.591518666666666</v>
      </c>
      <c r="BF166" s="41">
        <f>IF('Net Plant'!Y166&gt;0,'Gross Plant'!AB166*$AI166/12,0)</f>
        <v>40.591518666666666</v>
      </c>
      <c r="BG166" s="41">
        <f>IF('Net Plant'!Z166&gt;0,'Gross Plant'!AC166*$AI166/12,0)</f>
        <v>40.591518666666666</v>
      </c>
      <c r="BH166" s="41">
        <f>IF('Net Plant'!AA166&gt;0,'Gross Plant'!AD166*$AI166/12,0)</f>
        <v>40.591518666666666</v>
      </c>
      <c r="BI166" s="41">
        <f>IF('Net Plant'!AB166&gt;0,'Gross Plant'!AE166*$AI166/12,0)</f>
        <v>40.591518666666666</v>
      </c>
      <c r="BJ166" s="41">
        <f>IF('Net Plant'!AC166&gt;0,'Gross Plant'!AF166*$AI166/12,0)</f>
        <v>40.591518666666666</v>
      </c>
      <c r="BK166" s="23">
        <f t="shared" si="267"/>
        <v>487.09822400000002</v>
      </c>
      <c r="BL166" s="41"/>
      <c r="BM166" s="31">
        <f>'[20]Retires (Asset and Reserve)'!X85</f>
        <v>0</v>
      </c>
      <c r="BN166" s="31">
        <f>'[20]Retires (Asset and Reserve)'!Y85</f>
        <v>0</v>
      </c>
      <c r="BO166" s="31">
        <f>'[20]Retires (Asset and Reserve)'!Z85</f>
        <v>0</v>
      </c>
      <c r="BP166" s="31">
        <f>'[20]Retires (Asset and Reserve)'!AA85</f>
        <v>0</v>
      </c>
      <c r="BQ166" s="31">
        <f>'[20]Retires (Asset and Reserve)'!AB85</f>
        <v>0</v>
      </c>
      <c r="BR166" s="31">
        <f>'[20]Retires (Asset and Reserve)'!AC85</f>
        <v>0</v>
      </c>
      <c r="BS166" s="31">
        <f>'Gross Plant'!BQ166</f>
        <v>0</v>
      </c>
      <c r="BT166" s="41">
        <f>'Gross Plant'!BR166</f>
        <v>0</v>
      </c>
      <c r="BU166" s="41">
        <f>'Gross Plant'!BS166</f>
        <v>0</v>
      </c>
      <c r="BV166" s="41">
        <f>'Gross Plant'!BT166</f>
        <v>0</v>
      </c>
      <c r="BW166" s="41">
        <f>'Gross Plant'!BU166</f>
        <v>0</v>
      </c>
      <c r="BX166" s="41">
        <f>'Gross Plant'!BV166</f>
        <v>0</v>
      </c>
      <c r="BY166" s="41">
        <f>'Gross Plant'!BW166</f>
        <v>0</v>
      </c>
      <c r="BZ166" s="41">
        <f>'Gross Plant'!BX166</f>
        <v>0</v>
      </c>
      <c r="CA166" s="41">
        <f>'Gross Plant'!BY166</f>
        <v>0</v>
      </c>
      <c r="CB166" s="41">
        <f>'Gross Plant'!BZ166</f>
        <v>0</v>
      </c>
      <c r="CC166" s="41">
        <f>'Gross Plant'!CA166</f>
        <v>0</v>
      </c>
      <c r="CD166" s="41">
        <f>'Gross Plant'!CB166</f>
        <v>0</v>
      </c>
      <c r="CE166" s="41">
        <f>'Gross Plant'!CC166</f>
        <v>0</v>
      </c>
      <c r="CF166" s="41">
        <f>'Gross Plant'!CD166</f>
        <v>0</v>
      </c>
      <c r="CG166" s="41">
        <f>'Gross Plant'!CE166</f>
        <v>0</v>
      </c>
      <c r="CH166" s="41">
        <f>'Gross Plant'!CF166</f>
        <v>0</v>
      </c>
      <c r="CI166" s="41">
        <f>'Gross Plant'!CG166</f>
        <v>0</v>
      </c>
      <c r="CJ166" s="41">
        <f>'Gross Plant'!CH166</f>
        <v>0</v>
      </c>
      <c r="CK166" s="41">
        <f>'Gross Plant'!CI166</f>
        <v>0</v>
      </c>
      <c r="CL166" s="41">
        <f>'Gross Plant'!CJ166</f>
        <v>0</v>
      </c>
      <c r="CM166" s="41">
        <f>'Gross Plant'!CK166</f>
        <v>0</v>
      </c>
      <c r="CN166" s="41"/>
      <c r="CO166" s="31">
        <f>'[20]Transfers (Asset and Reserve)'!Z85</f>
        <v>0</v>
      </c>
      <c r="CP166" s="31">
        <f>'[20]Transfers (Asset and Reserve)'!AA85</f>
        <v>0</v>
      </c>
      <c r="CQ166" s="31">
        <f>'[20]Transfers (Asset and Reserve)'!AB85</f>
        <v>0</v>
      </c>
      <c r="CR166" s="31">
        <f>'[20]Transfers (Asset and Reserve)'!AC85</f>
        <v>0</v>
      </c>
      <c r="CS166" s="31">
        <f>'[20]Transfers (Asset and Reserve)'!AD85</f>
        <v>0</v>
      </c>
      <c r="CT166" s="31">
        <f>'[20]Transfers (Asset and Reserve)'!AE85</f>
        <v>0</v>
      </c>
      <c r="CU166" s="31">
        <v>0</v>
      </c>
      <c r="CV166" s="31">
        <v>0</v>
      </c>
      <c r="CW166" s="31">
        <v>0</v>
      </c>
      <c r="CX166" s="31">
        <v>0</v>
      </c>
      <c r="CY166" s="31">
        <v>0</v>
      </c>
      <c r="CZ166" s="3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/>
      <c r="DQ166" s="31">
        <f>[20]COR!O85</f>
        <v>0</v>
      </c>
      <c r="DR166" s="31">
        <f>[20]COR!P85</f>
        <v>0</v>
      </c>
      <c r="DS166" s="31">
        <f>[20]COR!Q85</f>
        <v>0</v>
      </c>
      <c r="DT166" s="31">
        <f>[20]COR!R85</f>
        <v>0</v>
      </c>
      <c r="DU166" s="31">
        <f>[20]COR!S85</f>
        <v>0</v>
      </c>
      <c r="DV166" s="31">
        <f>[20]COR!T85</f>
        <v>0</v>
      </c>
      <c r="DW166" s="58">
        <f>SUM('Gross Plant'!$AH166:$AM166)/SUM('Gross Plant'!$AH$190:$AM$190)*DW$190</f>
        <v>0</v>
      </c>
      <c r="DX166" s="58">
        <f>SUM('Gross Plant'!$AH166:$AM166)/SUM('Gross Plant'!$AH$190:$AM$190)*DX$190</f>
        <v>0</v>
      </c>
      <c r="DY166" s="58">
        <f>SUM('Gross Plant'!$AH166:$AM166)/SUM('Gross Plant'!$AH$190:$AM$190)*DY$190</f>
        <v>0</v>
      </c>
      <c r="DZ166" s="58">
        <f>-SUM('Gross Plant'!$AH166:$AM166)/SUM('Gross Plant'!$AH$190:$AM$190)*'Capital Spending'!D$12*Reserve!$DW$1</f>
        <v>0</v>
      </c>
      <c r="EA166" s="58">
        <f>-SUM('Gross Plant'!$AH166:$AM166)/SUM('Gross Plant'!$AH$190:$AM$190)*'Capital Spending'!E$12*Reserve!$DW$1</f>
        <v>0</v>
      </c>
      <c r="EB166" s="58">
        <f>-SUM('Gross Plant'!$AH166:$AM166)/SUM('Gross Plant'!$AH$190:$AM$190)*'Capital Spending'!F$12*Reserve!$DW$1</f>
        <v>0</v>
      </c>
      <c r="EC166" s="58">
        <f>-SUM('Gross Plant'!$AH166:$AM166)/SUM('Gross Plant'!$AH$190:$AM$190)*'Capital Spending'!G$12*Reserve!$DW$1</f>
        <v>0</v>
      </c>
      <c r="ED166" s="58">
        <f>-SUM('Gross Plant'!$AH166:$AM166)/SUM('Gross Plant'!$AH$190:$AM$190)*'Capital Spending'!H$12*Reserve!$DW$1</f>
        <v>0</v>
      </c>
      <c r="EE166" s="58">
        <f>-SUM('Gross Plant'!$AH166:$AM166)/SUM('Gross Plant'!$AH$190:$AM$190)*'Capital Spending'!I$12*Reserve!$DW$1</f>
        <v>0</v>
      </c>
      <c r="EF166" s="58">
        <f>-SUM('Gross Plant'!$AH166:$AM166)/SUM('Gross Plant'!$AH$190:$AM$190)*'Capital Spending'!J$12*Reserve!$DW$1</f>
        <v>0</v>
      </c>
      <c r="EG166" s="58">
        <f>-SUM('Gross Plant'!$AH166:$AM166)/SUM('Gross Plant'!$AH$190:$AM$190)*'Capital Spending'!K$12*Reserve!$DW$1</f>
        <v>0</v>
      </c>
      <c r="EH166" s="58">
        <f>-SUM('Gross Plant'!$AH166:$AM166)/SUM('Gross Plant'!$AH$190:$AM$190)*'Capital Spending'!L$12*Reserve!$DW$1</f>
        <v>0</v>
      </c>
      <c r="EI166" s="58">
        <f>-SUM('Gross Plant'!$AH166:$AM166)/SUM('Gross Plant'!$AH$190:$AM$190)*'Capital Spending'!M$12*Reserve!$DW$1</f>
        <v>0</v>
      </c>
      <c r="EJ166" s="58">
        <f>-SUM('Gross Plant'!$AH166:$AM166)/SUM('Gross Plant'!$AH$190:$AM$190)*'Capital Spending'!N$12*Reserve!$DW$1</f>
        <v>0</v>
      </c>
      <c r="EK166" s="58">
        <f>-SUM('Gross Plant'!$AH166:$AM166)/SUM('Gross Plant'!$AH$190:$AM$190)*'Capital Spending'!O$12*Reserve!$DW$1</f>
        <v>0</v>
      </c>
      <c r="EL166" s="58">
        <f>-SUM('Gross Plant'!$AH166:$AM166)/SUM('Gross Plant'!$AH$190:$AM$190)*'Capital Spending'!P$12*Reserve!$DW$1</f>
        <v>0</v>
      </c>
      <c r="EM166" s="58">
        <f>-SUM('Gross Plant'!$AH166:$AM166)/SUM('Gross Plant'!$AH$190:$AM$190)*'Capital Spending'!Q$12*Reserve!$DW$1</f>
        <v>0</v>
      </c>
      <c r="EN166" s="58">
        <f>-SUM('Gross Plant'!$AH166:$AM166)/SUM('Gross Plant'!$AH$190:$AM$190)*'Capital Spending'!R$12*Reserve!$DW$1</f>
        <v>0</v>
      </c>
      <c r="EO166" s="58">
        <f>-SUM('Gross Plant'!$AH166:$AM166)/SUM('Gross Plant'!$AH$190:$AM$190)*'Capital Spending'!S$12*Reserve!$DW$1</f>
        <v>0</v>
      </c>
      <c r="EP166" s="58">
        <f>-SUM('Gross Plant'!$AH166:$AM166)/SUM('Gross Plant'!$AH$190:$AM$190)*'Capital Spending'!T$12*Reserve!$DW$1</f>
        <v>0</v>
      </c>
      <c r="EQ166" s="58">
        <f>-SUM('Gross Plant'!$AH166:$AM166)/SUM('Gross Plant'!$AH$190:$AM$190)*'Capital Spending'!U$12*Reserve!$DW$1</f>
        <v>0</v>
      </c>
    </row>
    <row r="167" spans="1:147">
      <c r="A167" s="49">
        <v>39009</v>
      </c>
      <c r="B167" t="s">
        <v>11</v>
      </c>
      <c r="C167" s="51">
        <f t="shared" si="268"/>
        <v>976086.44687588455</v>
      </c>
      <c r="D167" s="51">
        <f t="shared" si="238"/>
        <v>1225690.3469873457</v>
      </c>
      <c r="E167" s="69">
        <f>'[20]Reserve End Balances'!N86</f>
        <v>859505</v>
      </c>
      <c r="F167" s="41">
        <f t="shared" si="269"/>
        <v>878935.24</v>
      </c>
      <c r="G167" s="41">
        <f t="shared" si="270"/>
        <v>898365.48</v>
      </c>
      <c r="H167" s="41">
        <f t="shared" si="271"/>
        <v>917795.72</v>
      </c>
      <c r="I167" s="41">
        <f t="shared" si="272"/>
        <v>937225.96</v>
      </c>
      <c r="J167" s="41">
        <f t="shared" si="273"/>
        <v>956656.2</v>
      </c>
      <c r="K167" s="41">
        <f t="shared" si="274"/>
        <v>976086.44</v>
      </c>
      <c r="L167" s="41">
        <f t="shared" si="275"/>
        <v>995516.68425649998</v>
      </c>
      <c r="M167" s="41">
        <f t="shared" si="276"/>
        <v>1014946.928513</v>
      </c>
      <c r="N167" s="41">
        <f t="shared" si="277"/>
        <v>1034377.1727695001</v>
      </c>
      <c r="O167" s="41">
        <f t="shared" si="278"/>
        <v>1053807.4170260001</v>
      </c>
      <c r="P167" s="41">
        <f t="shared" si="279"/>
        <v>1073237.6612825</v>
      </c>
      <c r="Q167" s="41">
        <f t="shared" si="280"/>
        <v>1092667.9055389999</v>
      </c>
      <c r="R167" s="41">
        <f t="shared" si="281"/>
        <v>1112098.1497954999</v>
      </c>
      <c r="S167" s="41">
        <f t="shared" si="282"/>
        <v>1131528.3940519998</v>
      </c>
      <c r="T167" s="41">
        <f t="shared" si="283"/>
        <v>1150958.6383084997</v>
      </c>
      <c r="U167" s="41">
        <f t="shared" si="284"/>
        <v>1170388.8825649996</v>
      </c>
      <c r="V167" s="41">
        <f t="shared" si="285"/>
        <v>1189819.1268214996</v>
      </c>
      <c r="W167" s="41">
        <f t="shared" si="286"/>
        <v>1209249.3710779995</v>
      </c>
      <c r="X167" s="41">
        <f t="shared" si="287"/>
        <v>1228679.6153344994</v>
      </c>
      <c r="Y167" s="41">
        <f t="shared" si="288"/>
        <v>1248109.8595909993</v>
      </c>
      <c r="Z167" s="41">
        <f t="shared" si="289"/>
        <v>1248109.8595909993</v>
      </c>
      <c r="AA167" s="41">
        <f t="shared" si="290"/>
        <v>1248109.8595909993</v>
      </c>
      <c r="AB167" s="41">
        <f t="shared" si="291"/>
        <v>1248109.8595909993</v>
      </c>
      <c r="AC167" s="41">
        <f t="shared" si="292"/>
        <v>1248109.8595909993</v>
      </c>
      <c r="AD167" s="41">
        <f t="shared" si="293"/>
        <v>1248109.8595909993</v>
      </c>
      <c r="AE167" s="41">
        <f t="shared" si="294"/>
        <v>1248109.8595909993</v>
      </c>
      <c r="AF167" s="41">
        <f t="shared" si="295"/>
        <v>1248109.8595909993</v>
      </c>
      <c r="AG167" s="23">
        <f t="shared" si="266"/>
        <v>1225690</v>
      </c>
      <c r="AH167" s="80">
        <f>'[25]KY Depreciation Rates_03-2'!$G123</f>
        <v>0.18709999999999999</v>
      </c>
      <c r="AI167" s="80">
        <f>'[25]KY Depreciation Rates_03-2'!$G123</f>
        <v>0.18709999999999999</v>
      </c>
      <c r="AJ167" s="31">
        <f>'[20]Additions (Asset and Reserve)'!AA86</f>
        <v>19430.240000000002</v>
      </c>
      <c r="AK167" s="31">
        <f>'[20]Additions (Asset and Reserve)'!AB86</f>
        <v>19430.240000000002</v>
      </c>
      <c r="AL167" s="31">
        <f>'[20]Additions (Asset and Reserve)'!AC86</f>
        <v>19430.240000000002</v>
      </c>
      <c r="AM167" s="31">
        <f>'[20]Additions (Asset and Reserve)'!AD86</f>
        <v>19430.240000000002</v>
      </c>
      <c r="AN167" s="31">
        <f>'[20]Additions (Asset and Reserve)'!AE86</f>
        <v>19430.240000000002</v>
      </c>
      <c r="AO167" s="31">
        <f>'[20]Additions (Asset and Reserve)'!AF86</f>
        <v>19430.240000000002</v>
      </c>
      <c r="AP167" s="41">
        <f>IF('Net Plant'!I167&gt;0,'Gross Plant'!L167*$AH167/12,0)</f>
        <v>19430.244256499998</v>
      </c>
      <c r="AQ167" s="41">
        <f>IF('Net Plant'!J167&gt;0,'Gross Plant'!M167*$AH167/12,0)</f>
        <v>19430.244256499998</v>
      </c>
      <c r="AR167" s="41">
        <f>IF('Net Plant'!K167&gt;0,'Gross Plant'!N167*$AH167/12,0)</f>
        <v>19430.244256499998</v>
      </c>
      <c r="AS167" s="41">
        <f>IF('Net Plant'!L167&gt;0,'Gross Plant'!O167*$AH167/12,0)</f>
        <v>19430.244256499998</v>
      </c>
      <c r="AT167" s="41">
        <f>IF('Net Plant'!M167&gt;0,'Gross Plant'!P167*$AH167/12,0)</f>
        <v>19430.244256499998</v>
      </c>
      <c r="AU167" s="41">
        <f>IF('Net Plant'!N167&gt;0,'Gross Plant'!Q167*$AH167/12,0)</f>
        <v>19430.244256499998</v>
      </c>
      <c r="AV167" s="41">
        <f>IF('Net Plant'!O167&gt;0,'Gross Plant'!R167*$AH167/12,0)</f>
        <v>19430.244256499998</v>
      </c>
      <c r="AW167" s="41">
        <f>IF('Net Plant'!P167&gt;0,'Gross Plant'!S167*$AH167/12,0)</f>
        <v>19430.244256499998</v>
      </c>
      <c r="AX167" s="41">
        <f>IF('Net Plant'!Q167&gt;0,'Gross Plant'!T167*$AH167/12,0)</f>
        <v>19430.244256499998</v>
      </c>
      <c r="AY167" s="41">
        <f>IF('Net Plant'!R167&gt;0,'Gross Plant'!U167*$AI167/12,0)</f>
        <v>19430.244256499998</v>
      </c>
      <c r="AZ167" s="41">
        <f>IF('Net Plant'!S167&gt;0,'Gross Plant'!V167*$AI167/12,0)</f>
        <v>19430.244256499998</v>
      </c>
      <c r="BA167" s="41">
        <f>IF('Net Plant'!T167&gt;0,'Gross Plant'!W167*$AI167/12,0)</f>
        <v>19430.244256499998</v>
      </c>
      <c r="BB167" s="41">
        <f>IF('Net Plant'!U167&gt;0,'Gross Plant'!X167*$AI167/12,0)</f>
        <v>19430.244256499998</v>
      </c>
      <c r="BC167" s="41">
        <f>IF('Net Plant'!V167&gt;0,'Gross Plant'!Y167*$AI167/12,0)</f>
        <v>19430.244256499998</v>
      </c>
      <c r="BD167" s="41">
        <f>IF('Net Plant'!W167&gt;0,'Gross Plant'!Z167*$AI167/12,0)</f>
        <v>0</v>
      </c>
      <c r="BE167" s="41">
        <f>IF('Net Plant'!X167&gt;0,'Gross Plant'!AA167*$AI167/12,0)</f>
        <v>0</v>
      </c>
      <c r="BF167" s="41">
        <f>IF('Net Plant'!Y167&gt;0,'Gross Plant'!AB167*$AI167/12,0)</f>
        <v>0</v>
      </c>
      <c r="BG167" s="41">
        <f>IF('Net Plant'!Z167&gt;0,'Gross Plant'!AC167*$AI167/12,0)</f>
        <v>0</v>
      </c>
      <c r="BH167" s="41">
        <f>IF('Net Plant'!AA167&gt;0,'Gross Plant'!AD167*$AI167/12,0)</f>
        <v>0</v>
      </c>
      <c r="BI167" s="41">
        <f>IF('Net Plant'!AB167&gt;0,'Gross Plant'!AE167*$AI167/12,0)</f>
        <v>0</v>
      </c>
      <c r="BJ167" s="41">
        <f>IF('Net Plant'!AC167&gt;0,'Gross Plant'!AF167*$AI167/12,0)</f>
        <v>0</v>
      </c>
      <c r="BK167" s="23">
        <f t="shared" si="267"/>
        <v>97151.221282499988</v>
      </c>
      <c r="BL167" s="41"/>
      <c r="BM167" s="31">
        <f>'[20]Retires (Asset and Reserve)'!X86</f>
        <v>0</v>
      </c>
      <c r="BN167" s="31">
        <f>'[20]Retires (Asset and Reserve)'!Y86</f>
        <v>0</v>
      </c>
      <c r="BO167" s="31">
        <f>'[20]Retires (Asset and Reserve)'!Z86</f>
        <v>0</v>
      </c>
      <c r="BP167" s="31">
        <f>'[20]Retires (Asset and Reserve)'!AA86</f>
        <v>0</v>
      </c>
      <c r="BQ167" s="31">
        <f>'[20]Retires (Asset and Reserve)'!AB86</f>
        <v>0</v>
      </c>
      <c r="BR167" s="31">
        <f>'[20]Retires (Asset and Reserve)'!AC86</f>
        <v>0</v>
      </c>
      <c r="BS167" s="31">
        <f>'Gross Plant'!BQ167</f>
        <v>0</v>
      </c>
      <c r="BT167" s="41">
        <f>'Gross Plant'!BR167</f>
        <v>0</v>
      </c>
      <c r="BU167" s="41">
        <f>'Gross Plant'!BS167</f>
        <v>0</v>
      </c>
      <c r="BV167" s="41">
        <f>'Gross Plant'!BT167</f>
        <v>0</v>
      </c>
      <c r="BW167" s="41">
        <f>'Gross Plant'!BU167</f>
        <v>0</v>
      </c>
      <c r="BX167" s="41">
        <f>'Gross Plant'!BV167</f>
        <v>0</v>
      </c>
      <c r="BY167" s="41">
        <f>'Gross Plant'!BW167</f>
        <v>0</v>
      </c>
      <c r="BZ167" s="41">
        <f>'Gross Plant'!BX167</f>
        <v>0</v>
      </c>
      <c r="CA167" s="41">
        <f>'Gross Plant'!BY167</f>
        <v>0</v>
      </c>
      <c r="CB167" s="41">
        <f>'Gross Plant'!BZ167</f>
        <v>0</v>
      </c>
      <c r="CC167" s="41">
        <f>'Gross Plant'!CA167</f>
        <v>0</v>
      </c>
      <c r="CD167" s="41">
        <f>'Gross Plant'!CB167</f>
        <v>0</v>
      </c>
      <c r="CE167" s="41">
        <f>'Gross Plant'!CC167</f>
        <v>0</v>
      </c>
      <c r="CF167" s="41">
        <f>'Gross Plant'!CD167</f>
        <v>0</v>
      </c>
      <c r="CG167" s="41">
        <f>'Gross Plant'!CE167</f>
        <v>0</v>
      </c>
      <c r="CH167" s="41">
        <f>'Gross Plant'!CF167</f>
        <v>0</v>
      </c>
      <c r="CI167" s="41">
        <f>'Gross Plant'!CG167</f>
        <v>0</v>
      </c>
      <c r="CJ167" s="41">
        <f>'Gross Plant'!CH167</f>
        <v>0</v>
      </c>
      <c r="CK167" s="41">
        <f>'Gross Plant'!CI167</f>
        <v>0</v>
      </c>
      <c r="CL167" s="41">
        <f>'Gross Plant'!CJ167</f>
        <v>0</v>
      </c>
      <c r="CM167" s="41">
        <f>'Gross Plant'!CK167</f>
        <v>0</v>
      </c>
      <c r="CN167" s="41"/>
      <c r="CO167" s="31">
        <f>'[20]Transfers (Asset and Reserve)'!Z86</f>
        <v>0</v>
      </c>
      <c r="CP167" s="31">
        <f>'[20]Transfers (Asset and Reserve)'!AA86</f>
        <v>0</v>
      </c>
      <c r="CQ167" s="31">
        <f>'[20]Transfers (Asset and Reserve)'!AB86</f>
        <v>0</v>
      </c>
      <c r="CR167" s="31">
        <f>'[20]Transfers (Asset and Reserve)'!AC86</f>
        <v>0</v>
      </c>
      <c r="CS167" s="31">
        <f>'[20]Transfers (Asset and Reserve)'!AD86</f>
        <v>0</v>
      </c>
      <c r="CT167" s="31">
        <f>'[20]Transfers (Asset and Reserve)'!AE86</f>
        <v>0</v>
      </c>
      <c r="CU167" s="31">
        <v>0</v>
      </c>
      <c r="CV167" s="31">
        <v>0</v>
      </c>
      <c r="CW167" s="31">
        <v>0</v>
      </c>
      <c r="CX167" s="31">
        <v>0</v>
      </c>
      <c r="CY167" s="31">
        <v>0</v>
      </c>
      <c r="CZ167" s="3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/>
      <c r="DQ167" s="31">
        <f>[20]COR!O86</f>
        <v>0</v>
      </c>
      <c r="DR167" s="31">
        <f>[20]COR!P86</f>
        <v>0</v>
      </c>
      <c r="DS167" s="31">
        <f>[20]COR!Q86</f>
        <v>0</v>
      </c>
      <c r="DT167" s="31">
        <f>[20]COR!R86</f>
        <v>0</v>
      </c>
      <c r="DU167" s="31">
        <f>[20]COR!S86</f>
        <v>0</v>
      </c>
      <c r="DV167" s="31">
        <f>[20]COR!T86</f>
        <v>0</v>
      </c>
      <c r="DW167" s="58">
        <f>SUM('Gross Plant'!$AH167:$AM167)/SUM('Gross Plant'!$AH$190:$AM$190)*DW$190</f>
        <v>0</v>
      </c>
      <c r="DX167" s="58">
        <f>SUM('Gross Plant'!$AH167:$AM167)/SUM('Gross Plant'!$AH$190:$AM$190)*DX$190</f>
        <v>0</v>
      </c>
      <c r="DY167" s="58">
        <f>SUM('Gross Plant'!$AH167:$AM167)/SUM('Gross Plant'!$AH$190:$AM$190)*DY$190</f>
        <v>0</v>
      </c>
      <c r="DZ167" s="58">
        <f>-SUM('Gross Plant'!$AH167:$AM167)/SUM('Gross Plant'!$AH$190:$AM$190)*'Capital Spending'!D$12*Reserve!$DW$1</f>
        <v>0</v>
      </c>
      <c r="EA167" s="58">
        <f>-SUM('Gross Plant'!$AH167:$AM167)/SUM('Gross Plant'!$AH$190:$AM$190)*'Capital Spending'!E$12*Reserve!$DW$1</f>
        <v>0</v>
      </c>
      <c r="EB167" s="58">
        <f>-SUM('Gross Plant'!$AH167:$AM167)/SUM('Gross Plant'!$AH$190:$AM$190)*'Capital Spending'!F$12*Reserve!$DW$1</f>
        <v>0</v>
      </c>
      <c r="EC167" s="58">
        <f>-SUM('Gross Plant'!$AH167:$AM167)/SUM('Gross Plant'!$AH$190:$AM$190)*'Capital Spending'!G$12*Reserve!$DW$1</f>
        <v>0</v>
      </c>
      <c r="ED167" s="58">
        <f>-SUM('Gross Plant'!$AH167:$AM167)/SUM('Gross Plant'!$AH$190:$AM$190)*'Capital Spending'!H$12*Reserve!$DW$1</f>
        <v>0</v>
      </c>
      <c r="EE167" s="58">
        <f>-SUM('Gross Plant'!$AH167:$AM167)/SUM('Gross Plant'!$AH$190:$AM$190)*'Capital Spending'!I$12*Reserve!$DW$1</f>
        <v>0</v>
      </c>
      <c r="EF167" s="58">
        <f>-SUM('Gross Plant'!$AH167:$AM167)/SUM('Gross Plant'!$AH$190:$AM$190)*'Capital Spending'!J$12*Reserve!$DW$1</f>
        <v>0</v>
      </c>
      <c r="EG167" s="58">
        <f>-SUM('Gross Plant'!$AH167:$AM167)/SUM('Gross Plant'!$AH$190:$AM$190)*'Capital Spending'!K$12*Reserve!$DW$1</f>
        <v>0</v>
      </c>
      <c r="EH167" s="58">
        <f>-SUM('Gross Plant'!$AH167:$AM167)/SUM('Gross Plant'!$AH$190:$AM$190)*'Capital Spending'!L$12*Reserve!$DW$1</f>
        <v>0</v>
      </c>
      <c r="EI167" s="58">
        <f>-SUM('Gross Plant'!$AH167:$AM167)/SUM('Gross Plant'!$AH$190:$AM$190)*'Capital Spending'!M$12*Reserve!$DW$1</f>
        <v>0</v>
      </c>
      <c r="EJ167" s="58">
        <f>-SUM('Gross Plant'!$AH167:$AM167)/SUM('Gross Plant'!$AH$190:$AM$190)*'Capital Spending'!N$12*Reserve!$DW$1</f>
        <v>0</v>
      </c>
      <c r="EK167" s="58">
        <f>-SUM('Gross Plant'!$AH167:$AM167)/SUM('Gross Plant'!$AH$190:$AM$190)*'Capital Spending'!O$12*Reserve!$DW$1</f>
        <v>0</v>
      </c>
      <c r="EL167" s="58">
        <f>-SUM('Gross Plant'!$AH167:$AM167)/SUM('Gross Plant'!$AH$190:$AM$190)*'Capital Spending'!P$12*Reserve!$DW$1</f>
        <v>0</v>
      </c>
      <c r="EM167" s="58">
        <f>-SUM('Gross Plant'!$AH167:$AM167)/SUM('Gross Plant'!$AH$190:$AM$190)*'Capital Spending'!Q$12*Reserve!$DW$1</f>
        <v>0</v>
      </c>
      <c r="EN167" s="58">
        <f>-SUM('Gross Plant'!$AH167:$AM167)/SUM('Gross Plant'!$AH$190:$AM$190)*'Capital Spending'!R$12*Reserve!$DW$1</f>
        <v>0</v>
      </c>
      <c r="EO167" s="58">
        <f>-SUM('Gross Plant'!$AH167:$AM167)/SUM('Gross Plant'!$AH$190:$AM$190)*'Capital Spending'!S$12*Reserve!$DW$1</f>
        <v>0</v>
      </c>
      <c r="EP167" s="58">
        <f>-SUM('Gross Plant'!$AH167:$AM167)/SUM('Gross Plant'!$AH$190:$AM$190)*'Capital Spending'!T$12*Reserve!$DW$1</f>
        <v>0</v>
      </c>
      <c r="EQ167" s="58">
        <f>-SUM('Gross Plant'!$AH167:$AM167)/SUM('Gross Plant'!$AH$190:$AM$190)*'Capital Spending'!U$12*Reserve!$DW$1</f>
        <v>0</v>
      </c>
    </row>
    <row r="168" spans="1:147">
      <c r="A168" s="49">
        <v>39100</v>
      </c>
      <c r="B168" t="s">
        <v>12</v>
      </c>
      <c r="C168" s="51">
        <f t="shared" si="268"/>
        <v>826344.06418826943</v>
      </c>
      <c r="D168" s="51">
        <f t="shared" si="238"/>
        <v>988921.09746250056</v>
      </c>
      <c r="E168" s="69">
        <f>'[20]Reserve End Balances'!N87</f>
        <v>731341.71</v>
      </c>
      <c r="F168" s="41">
        <f t="shared" si="269"/>
        <v>749333.88</v>
      </c>
      <c r="G168" s="41">
        <f t="shared" si="270"/>
        <v>767326.05</v>
      </c>
      <c r="H168" s="41">
        <f t="shared" si="271"/>
        <v>785318.22000000009</v>
      </c>
      <c r="I168" s="41">
        <f t="shared" si="272"/>
        <v>803310.39000000013</v>
      </c>
      <c r="J168" s="41">
        <f t="shared" si="273"/>
        <v>821302.56000000017</v>
      </c>
      <c r="K168" s="41">
        <f t="shared" si="274"/>
        <v>839294.73000000021</v>
      </c>
      <c r="L168" s="41">
        <f t="shared" si="275"/>
        <v>849269.8211641669</v>
      </c>
      <c r="M168" s="41">
        <f t="shared" si="276"/>
        <v>859244.91232833359</v>
      </c>
      <c r="N168" s="41">
        <f t="shared" si="277"/>
        <v>869220.00349250028</v>
      </c>
      <c r="O168" s="41">
        <f t="shared" si="278"/>
        <v>879195.09465666697</v>
      </c>
      <c r="P168" s="41">
        <f t="shared" si="279"/>
        <v>889170.18582083366</v>
      </c>
      <c r="Q168" s="41">
        <f t="shared" si="280"/>
        <v>899145.27698500035</v>
      </c>
      <c r="R168" s="41">
        <f t="shared" si="281"/>
        <v>909120.36814916704</v>
      </c>
      <c r="S168" s="41">
        <f t="shared" si="282"/>
        <v>919095.45931333373</v>
      </c>
      <c r="T168" s="41">
        <f t="shared" si="283"/>
        <v>929070.55047750042</v>
      </c>
      <c r="U168" s="41">
        <f t="shared" si="284"/>
        <v>939045.64164166711</v>
      </c>
      <c r="V168" s="41">
        <f t="shared" si="285"/>
        <v>949020.7328058338</v>
      </c>
      <c r="W168" s="41">
        <f t="shared" si="286"/>
        <v>958995.82397000049</v>
      </c>
      <c r="X168" s="41">
        <f t="shared" si="287"/>
        <v>968970.91513416718</v>
      </c>
      <c r="Y168" s="41">
        <f t="shared" si="288"/>
        <v>978946.00629833387</v>
      </c>
      <c r="Z168" s="41">
        <f t="shared" si="289"/>
        <v>988921.09746250056</v>
      </c>
      <c r="AA168" s="41">
        <f t="shared" si="290"/>
        <v>998896.18862666725</v>
      </c>
      <c r="AB168" s="41">
        <f t="shared" si="291"/>
        <v>1008871.2797908339</v>
      </c>
      <c r="AC168" s="41">
        <f t="shared" si="292"/>
        <v>1018846.3709550006</v>
      </c>
      <c r="AD168" s="41">
        <f t="shared" si="293"/>
        <v>1028821.4621191673</v>
      </c>
      <c r="AE168" s="41">
        <f t="shared" si="294"/>
        <v>1038796.553283334</v>
      </c>
      <c r="AF168" s="41">
        <f t="shared" si="295"/>
        <v>1048771.6444475006</v>
      </c>
      <c r="AG168" s="23">
        <f t="shared" si="266"/>
        <v>988921</v>
      </c>
      <c r="AH168" s="80">
        <f>'[25]KY Depreciation Rates_03-2'!$G124</f>
        <v>6.6699999999999995E-2</v>
      </c>
      <c r="AI168" s="80">
        <f>'[25]KY Depreciation Rates_03-2'!$G124</f>
        <v>6.6699999999999995E-2</v>
      </c>
      <c r="AJ168" s="31">
        <f>'[20]Additions (Asset and Reserve)'!AA87</f>
        <v>17992.169999999998</v>
      </c>
      <c r="AK168" s="31">
        <f>'[20]Additions (Asset and Reserve)'!AB87</f>
        <v>17992.169999999998</v>
      </c>
      <c r="AL168" s="31">
        <f>'[20]Additions (Asset and Reserve)'!AC87</f>
        <v>17992.169999999998</v>
      </c>
      <c r="AM168" s="31">
        <f>'[20]Additions (Asset and Reserve)'!AD87</f>
        <v>17992.169999999998</v>
      </c>
      <c r="AN168" s="31">
        <f>'[20]Additions (Asset and Reserve)'!AE87</f>
        <v>17992.169999999998</v>
      </c>
      <c r="AO168" s="31">
        <f>'[20]Additions (Asset and Reserve)'!AF87</f>
        <v>17992.169999999998</v>
      </c>
      <c r="AP168" s="41">
        <f>IF('Net Plant'!I168&gt;0,'Gross Plant'!L168*$AH168/12,0)</f>
        <v>9975.0911641666662</v>
      </c>
      <c r="AQ168" s="41">
        <f>IF('Net Plant'!J168&gt;0,'Gross Plant'!M168*$AH168/12,0)</f>
        <v>9975.0911641666662</v>
      </c>
      <c r="AR168" s="41">
        <f>IF('Net Plant'!K168&gt;0,'Gross Plant'!N168*$AH168/12,0)</f>
        <v>9975.0911641666662</v>
      </c>
      <c r="AS168" s="41">
        <f>IF('Net Plant'!L168&gt;0,'Gross Plant'!O168*$AH168/12,0)</f>
        <v>9975.0911641666662</v>
      </c>
      <c r="AT168" s="41">
        <f>IF('Net Plant'!M168&gt;0,'Gross Plant'!P168*$AH168/12,0)</f>
        <v>9975.0911641666662</v>
      </c>
      <c r="AU168" s="41">
        <f>IF('Net Plant'!N168&gt;0,'Gross Plant'!Q168*$AH168/12,0)</f>
        <v>9975.0911641666662</v>
      </c>
      <c r="AV168" s="41">
        <f>IF('Net Plant'!O168&gt;0,'Gross Plant'!R168*$AH168/12,0)</f>
        <v>9975.0911641666662</v>
      </c>
      <c r="AW168" s="41">
        <f>IF('Net Plant'!P168&gt;0,'Gross Plant'!S168*$AH168/12,0)</f>
        <v>9975.0911641666662</v>
      </c>
      <c r="AX168" s="41">
        <f>IF('Net Plant'!Q168&gt;0,'Gross Plant'!T168*$AH168/12,0)</f>
        <v>9975.0911641666662</v>
      </c>
      <c r="AY168" s="41">
        <f>IF('Net Plant'!R168&gt;0,'Gross Plant'!U168*$AI168/12,0)</f>
        <v>9975.0911641666662</v>
      </c>
      <c r="AZ168" s="41">
        <f>IF('Net Plant'!S168&gt;0,'Gross Plant'!V168*$AI168/12,0)</f>
        <v>9975.0911641666662</v>
      </c>
      <c r="BA168" s="41">
        <f>IF('Net Plant'!T168&gt;0,'Gross Plant'!W168*$AI168/12,0)</f>
        <v>9975.0911641666662</v>
      </c>
      <c r="BB168" s="41">
        <f>IF('Net Plant'!U168&gt;0,'Gross Plant'!X168*$AI168/12,0)</f>
        <v>9975.0911641666662</v>
      </c>
      <c r="BC168" s="41">
        <f>IF('Net Plant'!V168&gt;0,'Gross Plant'!Y168*$AI168/12,0)</f>
        <v>9975.0911641666662</v>
      </c>
      <c r="BD168" s="41">
        <f>IF('Net Plant'!W168&gt;0,'Gross Plant'!Z168*$AI168/12,0)</f>
        <v>9975.0911641666662</v>
      </c>
      <c r="BE168" s="41">
        <f>IF('Net Plant'!X168&gt;0,'Gross Plant'!AA168*$AI168/12,0)</f>
        <v>9975.0911641666662</v>
      </c>
      <c r="BF168" s="41">
        <f>IF('Net Plant'!Y168&gt;0,'Gross Plant'!AB168*$AI168/12,0)</f>
        <v>9975.0911641666662</v>
      </c>
      <c r="BG168" s="41">
        <f>IF('Net Plant'!Z168&gt;0,'Gross Plant'!AC168*$AI168/12,0)</f>
        <v>9975.0911641666662</v>
      </c>
      <c r="BH168" s="41">
        <f>IF('Net Plant'!AA168&gt;0,'Gross Plant'!AD168*$AI168/12,0)</f>
        <v>9975.0911641666662</v>
      </c>
      <c r="BI168" s="41">
        <f>IF('Net Plant'!AB168&gt;0,'Gross Plant'!AE168*$AI168/12,0)</f>
        <v>9975.0911641666662</v>
      </c>
      <c r="BJ168" s="41">
        <f>IF('Net Plant'!AC168&gt;0,'Gross Plant'!AF168*$AI168/12,0)</f>
        <v>9975.0911641666662</v>
      </c>
      <c r="BK168" s="23">
        <f t="shared" si="267"/>
        <v>119701.09396999997</v>
      </c>
      <c r="BL168" s="41"/>
      <c r="BM168" s="31">
        <f>'[20]Retires (Asset and Reserve)'!X87</f>
        <v>0</v>
      </c>
      <c r="BN168" s="31">
        <f>'[20]Retires (Asset and Reserve)'!Y87</f>
        <v>0</v>
      </c>
      <c r="BO168" s="31">
        <f>'[20]Retires (Asset and Reserve)'!Z87</f>
        <v>0</v>
      </c>
      <c r="BP168" s="31">
        <f>'[20]Retires (Asset and Reserve)'!AA87</f>
        <v>0</v>
      </c>
      <c r="BQ168" s="31">
        <f>'[20]Retires (Asset and Reserve)'!AB87</f>
        <v>0</v>
      </c>
      <c r="BR168" s="31">
        <f>'[20]Retires (Asset and Reserve)'!AC87</f>
        <v>0</v>
      </c>
      <c r="BS168" s="31">
        <f>'Gross Plant'!BQ168</f>
        <v>0</v>
      </c>
      <c r="BT168" s="41">
        <f>'Gross Plant'!BR168</f>
        <v>0</v>
      </c>
      <c r="BU168" s="41">
        <f>'Gross Plant'!BS168</f>
        <v>0</v>
      </c>
      <c r="BV168" s="41">
        <f>'Gross Plant'!BT168</f>
        <v>0</v>
      </c>
      <c r="BW168" s="41">
        <f>'Gross Plant'!BU168</f>
        <v>0</v>
      </c>
      <c r="BX168" s="41">
        <f>'Gross Plant'!BV168</f>
        <v>0</v>
      </c>
      <c r="BY168" s="41">
        <f>'Gross Plant'!BW168</f>
        <v>0</v>
      </c>
      <c r="BZ168" s="41">
        <f>'Gross Plant'!BX168</f>
        <v>0</v>
      </c>
      <c r="CA168" s="41">
        <f>'Gross Plant'!BY168</f>
        <v>0</v>
      </c>
      <c r="CB168" s="41">
        <f>'Gross Plant'!BZ168</f>
        <v>0</v>
      </c>
      <c r="CC168" s="41">
        <f>'Gross Plant'!CA168</f>
        <v>0</v>
      </c>
      <c r="CD168" s="41">
        <f>'Gross Plant'!CB168</f>
        <v>0</v>
      </c>
      <c r="CE168" s="41">
        <f>'Gross Plant'!CC168</f>
        <v>0</v>
      </c>
      <c r="CF168" s="41">
        <f>'Gross Plant'!CD168</f>
        <v>0</v>
      </c>
      <c r="CG168" s="41">
        <f>'Gross Plant'!CE168</f>
        <v>0</v>
      </c>
      <c r="CH168" s="41">
        <f>'Gross Plant'!CF168</f>
        <v>0</v>
      </c>
      <c r="CI168" s="41">
        <f>'Gross Plant'!CG168</f>
        <v>0</v>
      </c>
      <c r="CJ168" s="41">
        <f>'Gross Plant'!CH168</f>
        <v>0</v>
      </c>
      <c r="CK168" s="41">
        <f>'Gross Plant'!CI168</f>
        <v>0</v>
      </c>
      <c r="CL168" s="41">
        <f>'Gross Plant'!CJ168</f>
        <v>0</v>
      </c>
      <c r="CM168" s="41">
        <f>'Gross Plant'!CK168</f>
        <v>0</v>
      </c>
      <c r="CN168" s="41"/>
      <c r="CO168" s="31">
        <f>'[20]Transfers (Asset and Reserve)'!Z87</f>
        <v>0</v>
      </c>
      <c r="CP168" s="31">
        <f>'[20]Transfers (Asset and Reserve)'!AA87</f>
        <v>0</v>
      </c>
      <c r="CQ168" s="31">
        <f>'[20]Transfers (Asset and Reserve)'!AB87</f>
        <v>0</v>
      </c>
      <c r="CR168" s="31">
        <f>'[20]Transfers (Asset and Reserve)'!AC87</f>
        <v>0</v>
      </c>
      <c r="CS168" s="31">
        <f>'[20]Transfers (Asset and Reserve)'!AD87</f>
        <v>0</v>
      </c>
      <c r="CT168" s="31">
        <f>'[20]Transfers (Asset and Reserve)'!AE87</f>
        <v>0</v>
      </c>
      <c r="CU168" s="31">
        <v>0</v>
      </c>
      <c r="CV168" s="31">
        <v>0</v>
      </c>
      <c r="CW168" s="31">
        <v>0</v>
      </c>
      <c r="CX168" s="31">
        <v>0</v>
      </c>
      <c r="CY168" s="31">
        <v>0</v>
      </c>
      <c r="CZ168" s="3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/>
      <c r="DQ168" s="31">
        <f>[20]COR!O87</f>
        <v>0</v>
      </c>
      <c r="DR168" s="31">
        <f>[20]COR!P87</f>
        <v>0</v>
      </c>
      <c r="DS168" s="31">
        <f>[20]COR!Q87</f>
        <v>0</v>
      </c>
      <c r="DT168" s="31">
        <f>[20]COR!R87</f>
        <v>0</v>
      </c>
      <c r="DU168" s="31">
        <f>[20]COR!S87</f>
        <v>0</v>
      </c>
      <c r="DV168" s="31">
        <f>[20]COR!T87</f>
        <v>0</v>
      </c>
      <c r="DW168" s="58">
        <f>SUM('Gross Plant'!$AH168:$AM168)/SUM('Gross Plant'!$AH$190:$AM$190)*DW$190</f>
        <v>0</v>
      </c>
      <c r="DX168" s="58">
        <f>SUM('Gross Plant'!$AH168:$AM168)/SUM('Gross Plant'!$AH$190:$AM$190)*DX$190</f>
        <v>0</v>
      </c>
      <c r="DY168" s="58">
        <f>SUM('Gross Plant'!$AH168:$AM168)/SUM('Gross Plant'!$AH$190:$AM$190)*DY$190</f>
        <v>0</v>
      </c>
      <c r="DZ168" s="58">
        <f>-SUM('Gross Plant'!$AH168:$AM168)/SUM('Gross Plant'!$AH$190:$AM$190)*'Capital Spending'!D$12*Reserve!$DW$1</f>
        <v>0</v>
      </c>
      <c r="EA168" s="58">
        <f>-SUM('Gross Plant'!$AH168:$AM168)/SUM('Gross Plant'!$AH$190:$AM$190)*'Capital Spending'!E$12*Reserve!$DW$1</f>
        <v>0</v>
      </c>
      <c r="EB168" s="58">
        <f>-SUM('Gross Plant'!$AH168:$AM168)/SUM('Gross Plant'!$AH$190:$AM$190)*'Capital Spending'!F$12*Reserve!$DW$1</f>
        <v>0</v>
      </c>
      <c r="EC168" s="58">
        <f>-SUM('Gross Plant'!$AH168:$AM168)/SUM('Gross Plant'!$AH$190:$AM$190)*'Capital Spending'!G$12*Reserve!$DW$1</f>
        <v>0</v>
      </c>
      <c r="ED168" s="58">
        <f>-SUM('Gross Plant'!$AH168:$AM168)/SUM('Gross Plant'!$AH$190:$AM$190)*'Capital Spending'!H$12*Reserve!$DW$1</f>
        <v>0</v>
      </c>
      <c r="EE168" s="58">
        <f>-SUM('Gross Plant'!$AH168:$AM168)/SUM('Gross Plant'!$AH$190:$AM$190)*'Capital Spending'!I$12*Reserve!$DW$1</f>
        <v>0</v>
      </c>
      <c r="EF168" s="58">
        <f>-SUM('Gross Plant'!$AH168:$AM168)/SUM('Gross Plant'!$AH$190:$AM$190)*'Capital Spending'!J$12*Reserve!$DW$1</f>
        <v>0</v>
      </c>
      <c r="EG168" s="58">
        <f>-SUM('Gross Plant'!$AH168:$AM168)/SUM('Gross Plant'!$AH$190:$AM$190)*'Capital Spending'!K$12*Reserve!$DW$1</f>
        <v>0</v>
      </c>
      <c r="EH168" s="58">
        <f>-SUM('Gross Plant'!$AH168:$AM168)/SUM('Gross Plant'!$AH$190:$AM$190)*'Capital Spending'!L$12*Reserve!$DW$1</f>
        <v>0</v>
      </c>
      <c r="EI168" s="58">
        <f>-SUM('Gross Plant'!$AH168:$AM168)/SUM('Gross Plant'!$AH$190:$AM$190)*'Capital Spending'!M$12*Reserve!$DW$1</f>
        <v>0</v>
      </c>
      <c r="EJ168" s="58">
        <f>-SUM('Gross Plant'!$AH168:$AM168)/SUM('Gross Plant'!$AH$190:$AM$190)*'Capital Spending'!N$12*Reserve!$DW$1</f>
        <v>0</v>
      </c>
      <c r="EK168" s="58">
        <f>-SUM('Gross Plant'!$AH168:$AM168)/SUM('Gross Plant'!$AH$190:$AM$190)*'Capital Spending'!O$12*Reserve!$DW$1</f>
        <v>0</v>
      </c>
      <c r="EL168" s="58">
        <f>-SUM('Gross Plant'!$AH168:$AM168)/SUM('Gross Plant'!$AH$190:$AM$190)*'Capital Spending'!P$12*Reserve!$DW$1</f>
        <v>0</v>
      </c>
      <c r="EM168" s="58">
        <f>-SUM('Gross Plant'!$AH168:$AM168)/SUM('Gross Plant'!$AH$190:$AM$190)*'Capital Spending'!Q$12*Reserve!$DW$1</f>
        <v>0</v>
      </c>
      <c r="EN168" s="58">
        <f>-SUM('Gross Plant'!$AH168:$AM168)/SUM('Gross Plant'!$AH$190:$AM$190)*'Capital Spending'!R$12*Reserve!$DW$1</f>
        <v>0</v>
      </c>
      <c r="EO168" s="58">
        <f>-SUM('Gross Plant'!$AH168:$AM168)/SUM('Gross Plant'!$AH$190:$AM$190)*'Capital Spending'!S$12*Reserve!$DW$1</f>
        <v>0</v>
      </c>
      <c r="EP168" s="58">
        <f>-SUM('Gross Plant'!$AH168:$AM168)/SUM('Gross Plant'!$AH$190:$AM$190)*'Capital Spending'!T$12*Reserve!$DW$1</f>
        <v>0</v>
      </c>
      <c r="EQ168" s="58">
        <f>-SUM('Gross Plant'!$AH168:$AM168)/SUM('Gross Plant'!$AH$190:$AM$190)*'Capital Spending'!U$12*Reserve!$DW$1</f>
        <v>0</v>
      </c>
    </row>
    <row r="169" spans="1:147">
      <c r="A169" s="83">
        <v>39103</v>
      </c>
      <c r="B169" t="s">
        <v>213</v>
      </c>
      <c r="C169" s="51"/>
      <c r="D169" s="51"/>
      <c r="E169" s="69">
        <v>0</v>
      </c>
      <c r="F169" s="41">
        <f t="shared" ref="F169:F182" si="296">E169+AJ169+BM169+CO169+DQ169</f>
        <v>0</v>
      </c>
      <c r="G169" s="41">
        <f t="shared" ref="G169:G182" si="297">F169+AK169+BN169+CP169+DR169</f>
        <v>0</v>
      </c>
      <c r="H169" s="41">
        <f t="shared" ref="H169:H182" si="298">G169+AL169+BO169+CQ169+DS169</f>
        <v>0</v>
      </c>
      <c r="I169" s="41">
        <f t="shared" ref="I169:I182" si="299">H169+AM169+BP169+CR169+DT169</f>
        <v>0</v>
      </c>
      <c r="J169" s="41">
        <f t="shared" ref="J169:J182" si="300">I169+AN169+BQ169+CS169+DU169</f>
        <v>0</v>
      </c>
      <c r="K169" s="41">
        <f t="shared" ref="K169:K182" si="301">J169+AO169+BR169+CT169+DV169</f>
        <v>0</v>
      </c>
      <c r="L169" s="41">
        <f t="shared" ref="L169:L182" si="302">K169+AP169+BS169+CU169+DW169</f>
        <v>0</v>
      </c>
      <c r="M169" s="41">
        <f t="shared" ref="M169:M182" si="303">L169+AQ169+BT169+CV169+DX169</f>
        <v>0</v>
      </c>
      <c r="N169" s="41">
        <f t="shared" ref="N169:N182" si="304">M169+AR169+BU169+CW169+DY169</f>
        <v>0</v>
      </c>
      <c r="O169" s="41">
        <f t="shared" ref="O169:O182" si="305">N169+AS169+BV169+CX169+DZ169</f>
        <v>0</v>
      </c>
      <c r="P169" s="41">
        <f t="shared" ref="P169:P182" si="306">O169+AT169+BW169+CY169+EA169</f>
        <v>0</v>
      </c>
      <c r="Q169" s="41">
        <f t="shared" ref="Q169:Q182" si="307">P169+AU169+BX169+CZ169+EB169</f>
        <v>0</v>
      </c>
      <c r="R169" s="41">
        <f t="shared" ref="R169:R182" si="308">Q169+AV169+BY169+DA169+EC169</f>
        <v>0</v>
      </c>
      <c r="S169" s="41">
        <f t="shared" ref="S169:S182" si="309">R169+AW169+BZ169+DB169+ED169</f>
        <v>0</v>
      </c>
      <c r="T169" s="41">
        <f t="shared" ref="T169:T182" si="310">S169+AX169+CA169+DC169+EE169</f>
        <v>0</v>
      </c>
      <c r="U169" s="41">
        <f t="shared" ref="U169:U182" si="311">T169+AY169+CB169+DD169+EF169</f>
        <v>0</v>
      </c>
      <c r="V169" s="41">
        <f t="shared" ref="V169:V182" si="312">U169+AZ169+CC169+DE169+EG169</f>
        <v>0</v>
      </c>
      <c r="W169" s="41">
        <f t="shared" ref="W169:W182" si="313">V169+BA169+CD169+DF169+EH169</f>
        <v>0</v>
      </c>
      <c r="X169" s="41">
        <f t="shared" ref="X169:X182" si="314">W169+BB169+CE169+DG169+EI169</f>
        <v>0</v>
      </c>
      <c r="Y169" s="41">
        <f t="shared" ref="Y169:Y182" si="315">X169+BC169+CF169+DH169+EJ169</f>
        <v>0</v>
      </c>
      <c r="Z169" s="41">
        <f t="shared" ref="Z169:Z182" si="316">Y169+BD169+CG169+DI169+EK169</f>
        <v>0</v>
      </c>
      <c r="AA169" s="41">
        <f t="shared" ref="AA169:AA182" si="317">Z169+BE169+CH169+DJ169+EL169</f>
        <v>0</v>
      </c>
      <c r="AB169" s="41">
        <f t="shared" ref="AB169:AB182" si="318">AA169+BF169+CI169+DK169+EM169</f>
        <v>0</v>
      </c>
      <c r="AC169" s="41">
        <f t="shared" ref="AC169:AC182" si="319">AB169+BG169+CJ169+DL169+EN169</f>
        <v>0</v>
      </c>
      <c r="AD169" s="41">
        <f t="shared" ref="AD169:AD182" si="320">AC169+BH169+CK169+DM169+EO169</f>
        <v>0</v>
      </c>
      <c r="AE169" s="41">
        <f t="shared" ref="AE169:AE182" si="321">AD169+BI169+CL169+DN169+EP169</f>
        <v>0</v>
      </c>
      <c r="AF169" s="41">
        <f t="shared" ref="AF169:AF182" si="322">AE169+BJ169+CM169+DO169+EQ169</f>
        <v>0</v>
      </c>
      <c r="AG169" s="23"/>
      <c r="AH169" s="80">
        <f>'[25]KY Depreciation Rates_03-2'!$G125</f>
        <v>6.6699999999999995E-2</v>
      </c>
      <c r="AI169" s="80">
        <f>'[25]KY Depreciation Rates_03-2'!$G125</f>
        <v>6.6699999999999995E-2</v>
      </c>
      <c r="AJ169" s="31">
        <f>0</f>
        <v>0</v>
      </c>
      <c r="AK169" s="31">
        <f>0</f>
        <v>0</v>
      </c>
      <c r="AL169" s="31">
        <f>0</f>
        <v>0</v>
      </c>
      <c r="AM169" s="31">
        <f>0</f>
        <v>0</v>
      </c>
      <c r="AN169" s="31">
        <f>0</f>
        <v>0</v>
      </c>
      <c r="AO169" s="31">
        <f>0</f>
        <v>0</v>
      </c>
      <c r="AP169" s="41">
        <f>IF('Net Plant'!I169&gt;0,'Gross Plant'!L169*$AH169/12,0)</f>
        <v>0</v>
      </c>
      <c r="AQ169" s="41">
        <f>IF('Net Plant'!J169&gt;0,'Gross Plant'!M169*$AH169/12,0)</f>
        <v>0</v>
      </c>
      <c r="AR169" s="41">
        <f>IF('Net Plant'!K169&gt;0,'Gross Plant'!N169*$AH169/12,0)</f>
        <v>0</v>
      </c>
      <c r="AS169" s="41">
        <f>IF('Net Plant'!L169&gt;0,'Gross Plant'!O169*$AH169/12,0)</f>
        <v>0</v>
      </c>
      <c r="AT169" s="41">
        <f>IF('Net Plant'!M169&gt;0,'Gross Plant'!P169*$AH169/12,0)</f>
        <v>0</v>
      </c>
      <c r="AU169" s="41">
        <f>IF('Net Plant'!N169&gt;0,'Gross Plant'!Q169*$AH169/12,0)</f>
        <v>0</v>
      </c>
      <c r="AV169" s="41">
        <f>IF('Net Plant'!O169&gt;0,'Gross Plant'!R169*$AH169/12,0)</f>
        <v>0</v>
      </c>
      <c r="AW169" s="41">
        <f>IF('Net Plant'!P169&gt;0,'Gross Plant'!S169*$AH169/12,0)</f>
        <v>0</v>
      </c>
      <c r="AX169" s="41">
        <f>IF('Net Plant'!Q169&gt;0,'Gross Plant'!T169*$AH169/12,0)</f>
        <v>0</v>
      </c>
      <c r="AY169" s="41">
        <f>IF('Net Plant'!R169&gt;0,'Gross Plant'!U169*$AI169/12,0)</f>
        <v>0</v>
      </c>
      <c r="AZ169" s="41">
        <f>IF('Net Plant'!S169&gt;0,'Gross Plant'!V169*$AI169/12,0)</f>
        <v>0</v>
      </c>
      <c r="BA169" s="41">
        <f>IF('Net Plant'!T169&gt;0,'Gross Plant'!W169*$AI169/12,0)</f>
        <v>0</v>
      </c>
      <c r="BB169" s="41">
        <f>IF('Net Plant'!U169&gt;0,'Gross Plant'!X169*$AI169/12,0)</f>
        <v>0</v>
      </c>
      <c r="BC169" s="41">
        <f>IF('Net Plant'!V169&gt;0,'Gross Plant'!Y169*$AI169/12,0)</f>
        <v>0</v>
      </c>
      <c r="BD169" s="41">
        <f>IF('Net Plant'!W169&gt;0,'Gross Plant'!Z169*$AI169/12,0)</f>
        <v>0</v>
      </c>
      <c r="BE169" s="41">
        <f>IF('Net Plant'!X169&gt;0,'Gross Plant'!AA169*$AI169/12,0)</f>
        <v>0</v>
      </c>
      <c r="BF169" s="41">
        <f>IF('Net Plant'!Y169&gt;0,'Gross Plant'!AB169*$AI169/12,0)</f>
        <v>0</v>
      </c>
      <c r="BG169" s="41">
        <f>IF('Net Plant'!Z169&gt;0,'Gross Plant'!AC169*$AI169/12,0)</f>
        <v>0</v>
      </c>
      <c r="BH169" s="41">
        <f>IF('Net Plant'!AA169&gt;0,'Gross Plant'!AD169*$AI169/12,0)</f>
        <v>0</v>
      </c>
      <c r="BI169" s="41">
        <f>IF('Net Plant'!AB169&gt;0,'Gross Plant'!AE169*$AI169/12,0)</f>
        <v>0</v>
      </c>
      <c r="BJ169" s="41">
        <f>IF('Net Plant'!AC169&gt;0,'Gross Plant'!AF169*$AI169/12,0)</f>
        <v>0</v>
      </c>
      <c r="BK169" s="23">
        <f t="shared" ref="BK169:BK189" si="323">SUM(AY169:BJ169)</f>
        <v>0</v>
      </c>
      <c r="BL169" s="41"/>
      <c r="BM169" s="31">
        <f>0</f>
        <v>0</v>
      </c>
      <c r="BN169" s="31">
        <f>0</f>
        <v>0</v>
      </c>
      <c r="BO169" s="31">
        <f>0</f>
        <v>0</v>
      </c>
      <c r="BP169" s="31">
        <f>0</f>
        <v>0</v>
      </c>
      <c r="BQ169" s="31">
        <f>0</f>
        <v>0</v>
      </c>
      <c r="BR169" s="31">
        <f>0</f>
        <v>0</v>
      </c>
      <c r="BS169" s="31">
        <f>'Gross Plant'!BQ169</f>
        <v>0</v>
      </c>
      <c r="BT169" s="41">
        <f>'Gross Plant'!BR169</f>
        <v>0</v>
      </c>
      <c r="BU169" s="41">
        <f>'Gross Plant'!BS169</f>
        <v>0</v>
      </c>
      <c r="BV169" s="41">
        <f>'Gross Plant'!BT169</f>
        <v>0</v>
      </c>
      <c r="BW169" s="41">
        <f>'Gross Plant'!BU169</f>
        <v>0</v>
      </c>
      <c r="BX169" s="41">
        <f>'Gross Plant'!BV169</f>
        <v>0</v>
      </c>
      <c r="BY169" s="41">
        <f>'Gross Plant'!BW169</f>
        <v>0</v>
      </c>
      <c r="BZ169" s="41">
        <f>'Gross Plant'!BX169</f>
        <v>0</v>
      </c>
      <c r="CA169" s="41">
        <f>'Gross Plant'!BY169</f>
        <v>0</v>
      </c>
      <c r="CB169" s="41">
        <f>'Gross Plant'!BZ169</f>
        <v>0</v>
      </c>
      <c r="CC169" s="41">
        <f>'Gross Plant'!CA169</f>
        <v>0</v>
      </c>
      <c r="CD169" s="41">
        <f>'Gross Plant'!CB169</f>
        <v>0</v>
      </c>
      <c r="CE169" s="41">
        <f>'Gross Plant'!CC169</f>
        <v>0</v>
      </c>
      <c r="CF169" s="41">
        <f>'Gross Plant'!CD169</f>
        <v>0</v>
      </c>
      <c r="CG169" s="41">
        <f>'Gross Plant'!CE169</f>
        <v>0</v>
      </c>
      <c r="CH169" s="41">
        <f>'Gross Plant'!CF169</f>
        <v>0</v>
      </c>
      <c r="CI169" s="41">
        <f>'Gross Plant'!CG169</f>
        <v>0</v>
      </c>
      <c r="CJ169" s="41">
        <f>'Gross Plant'!CH169</f>
        <v>0</v>
      </c>
      <c r="CK169" s="41">
        <f>'Gross Plant'!CI169</f>
        <v>0</v>
      </c>
      <c r="CL169" s="41">
        <f>'Gross Plant'!CJ169</f>
        <v>0</v>
      </c>
      <c r="CM169" s="41">
        <f>'Gross Plant'!CK169</f>
        <v>0</v>
      </c>
      <c r="CN169" s="41"/>
      <c r="CO169" s="31">
        <f>0</f>
        <v>0</v>
      </c>
      <c r="CP169" s="31">
        <f>0</f>
        <v>0</v>
      </c>
      <c r="CQ169" s="31">
        <f>0</f>
        <v>0</v>
      </c>
      <c r="CR169" s="31">
        <f>0</f>
        <v>0</v>
      </c>
      <c r="CS169" s="31">
        <f>0</f>
        <v>0</v>
      </c>
      <c r="CT169" s="31">
        <f>0</f>
        <v>0</v>
      </c>
      <c r="CU169" s="31">
        <v>0</v>
      </c>
      <c r="CV169" s="31">
        <v>0</v>
      </c>
      <c r="CW169" s="31">
        <v>0</v>
      </c>
      <c r="CX169" s="31">
        <v>0</v>
      </c>
      <c r="CY169" s="31">
        <v>0</v>
      </c>
      <c r="CZ169" s="3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/>
      <c r="DQ169" s="31">
        <f>0</f>
        <v>0</v>
      </c>
      <c r="DR169" s="31">
        <f>0</f>
        <v>0</v>
      </c>
      <c r="DS169" s="31">
        <f>0</f>
        <v>0</v>
      </c>
      <c r="DT169" s="31">
        <f>0</f>
        <v>0</v>
      </c>
      <c r="DU169" s="31">
        <f>0</f>
        <v>0</v>
      </c>
      <c r="DV169" s="31">
        <f>0</f>
        <v>0</v>
      </c>
      <c r="DW169" s="58">
        <f>SUM('Gross Plant'!$AH169:$AM169)/SUM('Gross Plant'!$AH$190:$AM$190)*DW$190</f>
        <v>0</v>
      </c>
      <c r="DX169" s="58">
        <f>SUM('Gross Plant'!$AH169:$AM169)/SUM('Gross Plant'!$AH$190:$AM$190)*DX$190</f>
        <v>0</v>
      </c>
      <c r="DY169" s="58">
        <f>SUM('Gross Plant'!$AH169:$AM169)/SUM('Gross Plant'!$AH$190:$AM$190)*DY$190</f>
        <v>0</v>
      </c>
      <c r="DZ169" s="58">
        <f>-SUM('Gross Plant'!$AH169:$AM169)/SUM('Gross Plant'!$AH$190:$AM$190)*'Capital Spending'!D$12*Reserve!$DW$1</f>
        <v>0</v>
      </c>
      <c r="EA169" s="58">
        <f>-SUM('Gross Plant'!$AH169:$AM169)/SUM('Gross Plant'!$AH$190:$AM$190)*'Capital Spending'!E$12*Reserve!$DW$1</f>
        <v>0</v>
      </c>
      <c r="EB169" s="58">
        <f>-SUM('Gross Plant'!$AH169:$AM169)/SUM('Gross Plant'!$AH$190:$AM$190)*'Capital Spending'!F$12*Reserve!$DW$1</f>
        <v>0</v>
      </c>
      <c r="EC169" s="58">
        <f>-SUM('Gross Plant'!$AH169:$AM169)/SUM('Gross Plant'!$AH$190:$AM$190)*'Capital Spending'!G$12*Reserve!$DW$1</f>
        <v>0</v>
      </c>
      <c r="ED169" s="58">
        <f>-SUM('Gross Plant'!$AH169:$AM169)/SUM('Gross Plant'!$AH$190:$AM$190)*'Capital Spending'!H$12*Reserve!$DW$1</f>
        <v>0</v>
      </c>
      <c r="EE169" s="58">
        <f>-SUM('Gross Plant'!$AH169:$AM169)/SUM('Gross Plant'!$AH$190:$AM$190)*'Capital Spending'!I$12*Reserve!$DW$1</f>
        <v>0</v>
      </c>
      <c r="EF169" s="58">
        <f>-SUM('Gross Plant'!$AH169:$AM169)/SUM('Gross Plant'!$AH$190:$AM$190)*'Capital Spending'!J$12*Reserve!$DW$1</f>
        <v>0</v>
      </c>
      <c r="EG169" s="58">
        <f>-SUM('Gross Plant'!$AH169:$AM169)/SUM('Gross Plant'!$AH$190:$AM$190)*'Capital Spending'!K$12*Reserve!$DW$1</f>
        <v>0</v>
      </c>
      <c r="EH169" s="58">
        <f>-SUM('Gross Plant'!$AH169:$AM169)/SUM('Gross Plant'!$AH$190:$AM$190)*'Capital Spending'!L$12*Reserve!$DW$1</f>
        <v>0</v>
      </c>
      <c r="EI169" s="58">
        <f>-SUM('Gross Plant'!$AH169:$AM169)/SUM('Gross Plant'!$AH$190:$AM$190)*'Capital Spending'!M$12*Reserve!$DW$1</f>
        <v>0</v>
      </c>
      <c r="EJ169" s="58">
        <f>-SUM('Gross Plant'!$AH169:$AM169)/SUM('Gross Plant'!$AH$190:$AM$190)*'Capital Spending'!N$12*Reserve!$DW$1</f>
        <v>0</v>
      </c>
      <c r="EK169" s="58">
        <f>-SUM('Gross Plant'!$AH169:$AM169)/SUM('Gross Plant'!$AH$190:$AM$190)*'Capital Spending'!O$12*Reserve!$DW$1</f>
        <v>0</v>
      </c>
      <c r="EL169" s="58">
        <f>-SUM('Gross Plant'!$AH169:$AM169)/SUM('Gross Plant'!$AH$190:$AM$190)*'Capital Spending'!P$12*Reserve!$DW$1</f>
        <v>0</v>
      </c>
      <c r="EM169" s="58">
        <f>-SUM('Gross Plant'!$AH169:$AM169)/SUM('Gross Plant'!$AH$190:$AM$190)*'Capital Spending'!Q$12*Reserve!$DW$1</f>
        <v>0</v>
      </c>
      <c r="EN169" s="58">
        <f>-SUM('Gross Plant'!$AH169:$AM169)/SUM('Gross Plant'!$AH$190:$AM$190)*'Capital Spending'!R$12*Reserve!$DW$1</f>
        <v>0</v>
      </c>
      <c r="EO169" s="58">
        <f>-SUM('Gross Plant'!$AH169:$AM169)/SUM('Gross Plant'!$AH$190:$AM$190)*'Capital Spending'!S$12*Reserve!$DW$1</f>
        <v>0</v>
      </c>
      <c r="EP169" s="58">
        <f>-SUM('Gross Plant'!$AH169:$AM169)/SUM('Gross Plant'!$AH$190:$AM$190)*'Capital Spending'!T$12*Reserve!$DW$1</f>
        <v>0</v>
      </c>
      <c r="EQ169" s="58">
        <f>-SUM('Gross Plant'!$AH169:$AM169)/SUM('Gross Plant'!$AH$190:$AM$190)*'Capital Spending'!U$12*Reserve!$DW$1</f>
        <v>0</v>
      </c>
    </row>
    <row r="170" spans="1:147">
      <c r="A170" s="49">
        <v>39200</v>
      </c>
      <c r="B170" t="s">
        <v>15</v>
      </c>
      <c r="C170" s="51">
        <f t="shared" si="268"/>
        <v>72660.259934999995</v>
      </c>
      <c r="D170" s="51">
        <f t="shared" si="238"/>
        <v>90800.340824999977</v>
      </c>
      <c r="E170" s="69">
        <f>'[20]Reserve End Balances'!N88</f>
        <v>133923.53</v>
      </c>
      <c r="F170" s="41">
        <f t="shared" si="296"/>
        <v>138037.44</v>
      </c>
      <c r="G170" s="41">
        <f t="shared" si="297"/>
        <v>142151.35</v>
      </c>
      <c r="H170" s="41">
        <f t="shared" si="298"/>
        <v>40046.009999999995</v>
      </c>
      <c r="I170" s="41">
        <f t="shared" si="299"/>
        <v>43023.529999999992</v>
      </c>
      <c r="J170" s="41">
        <f t="shared" si="300"/>
        <v>46001.049999999988</v>
      </c>
      <c r="K170" s="41">
        <f t="shared" si="301"/>
        <v>48978.569999999985</v>
      </c>
      <c r="L170" s="41">
        <f t="shared" si="302"/>
        <v>51766.688054999984</v>
      </c>
      <c r="M170" s="41">
        <f t="shared" si="303"/>
        <v>54554.806109999983</v>
      </c>
      <c r="N170" s="41">
        <f t="shared" si="304"/>
        <v>57342.924164999982</v>
      </c>
      <c r="O170" s="41">
        <f t="shared" si="305"/>
        <v>60131.042219999981</v>
      </c>
      <c r="P170" s="41">
        <f t="shared" si="306"/>
        <v>62919.16027499998</v>
      </c>
      <c r="Q170" s="41">
        <f t="shared" si="307"/>
        <v>65707.278329999986</v>
      </c>
      <c r="R170" s="41">
        <f t="shared" si="308"/>
        <v>68495.396384999985</v>
      </c>
      <c r="S170" s="41">
        <f t="shared" si="309"/>
        <v>71283.514439999984</v>
      </c>
      <c r="T170" s="41">
        <f t="shared" si="310"/>
        <v>74071.632494999983</v>
      </c>
      <c r="U170" s="41">
        <f t="shared" si="311"/>
        <v>76859.750549999982</v>
      </c>
      <c r="V170" s="41">
        <f t="shared" si="312"/>
        <v>79647.868604999981</v>
      </c>
      <c r="W170" s="41">
        <f t="shared" si="313"/>
        <v>82435.98665999998</v>
      </c>
      <c r="X170" s="41">
        <f t="shared" si="314"/>
        <v>85224.104714999979</v>
      </c>
      <c r="Y170" s="41">
        <f t="shared" si="315"/>
        <v>88012.222769999978</v>
      </c>
      <c r="Z170" s="41">
        <f t="shared" si="316"/>
        <v>90800.340824999977</v>
      </c>
      <c r="AA170" s="41">
        <f t="shared" si="317"/>
        <v>93588.458879999976</v>
      </c>
      <c r="AB170" s="41">
        <f t="shared" si="318"/>
        <v>96376.576934999975</v>
      </c>
      <c r="AC170" s="41">
        <f t="shared" si="319"/>
        <v>99164.694989999974</v>
      </c>
      <c r="AD170" s="41">
        <f t="shared" si="320"/>
        <v>101952.81304499997</v>
      </c>
      <c r="AE170" s="41">
        <f t="shared" si="321"/>
        <v>104740.93109999997</v>
      </c>
      <c r="AF170" s="41">
        <f t="shared" si="322"/>
        <v>107529.04915499997</v>
      </c>
      <c r="AG170" s="23">
        <f t="shared" si="266"/>
        <v>90800</v>
      </c>
      <c r="AH170" s="80">
        <f>'[25]KY Depreciation Rates_03-2'!$G126</f>
        <v>0.15140000000000001</v>
      </c>
      <c r="AI170" s="80">
        <f>'[25]KY Depreciation Rates_03-2'!$G126</f>
        <v>0.15140000000000001</v>
      </c>
      <c r="AJ170" s="31">
        <f>'[20]Additions (Asset and Reserve)'!AA88</f>
        <v>4113.91</v>
      </c>
      <c r="AK170" s="31">
        <f>'[20]Additions (Asset and Reserve)'!AB88</f>
        <v>4113.91</v>
      </c>
      <c r="AL170" s="31">
        <f>'[20]Additions (Asset and Reserve)'!AC88</f>
        <v>2977.52</v>
      </c>
      <c r="AM170" s="31">
        <f>'[20]Additions (Asset and Reserve)'!AD88</f>
        <v>2977.52</v>
      </c>
      <c r="AN170" s="31">
        <f>'[20]Additions (Asset and Reserve)'!AE88</f>
        <v>2977.52</v>
      </c>
      <c r="AO170" s="31">
        <f>'[20]Additions (Asset and Reserve)'!AF88</f>
        <v>2977.52</v>
      </c>
      <c r="AP170" s="41">
        <f>IF('Net Plant'!I170&gt;0,'Gross Plant'!L170*$AH170/12,0)</f>
        <v>2788.1180550000004</v>
      </c>
      <c r="AQ170" s="41">
        <f>IF('Net Plant'!J170&gt;0,'Gross Plant'!M170*$AH170/12,0)</f>
        <v>2788.1180550000004</v>
      </c>
      <c r="AR170" s="41">
        <f>IF('Net Plant'!K170&gt;0,'Gross Plant'!N170*$AH170/12,0)</f>
        <v>2788.1180550000004</v>
      </c>
      <c r="AS170" s="41">
        <f>IF('Net Plant'!L170&gt;0,'Gross Plant'!O170*$AH170/12,0)</f>
        <v>2788.1180550000004</v>
      </c>
      <c r="AT170" s="41">
        <f>IF('Net Plant'!M170&gt;0,'Gross Plant'!P170*$AH170/12,0)</f>
        <v>2788.1180550000004</v>
      </c>
      <c r="AU170" s="41">
        <f>IF('Net Plant'!N170&gt;0,'Gross Plant'!Q170*$AH170/12,0)</f>
        <v>2788.1180550000004</v>
      </c>
      <c r="AV170" s="41">
        <f>IF('Net Plant'!O170&gt;0,'Gross Plant'!R170*$AH170/12,0)</f>
        <v>2788.1180550000004</v>
      </c>
      <c r="AW170" s="41">
        <f>IF('Net Plant'!P170&gt;0,'Gross Plant'!S170*$AH170/12,0)</f>
        <v>2788.1180550000004</v>
      </c>
      <c r="AX170" s="41">
        <f>IF('Net Plant'!Q170&gt;0,'Gross Plant'!T170*$AH170/12,0)</f>
        <v>2788.1180550000004</v>
      </c>
      <c r="AY170" s="41">
        <f>IF('Net Plant'!R170&gt;0,'Gross Plant'!U170*$AI170/12,0)</f>
        <v>2788.1180550000004</v>
      </c>
      <c r="AZ170" s="41">
        <f>IF('Net Plant'!S170&gt;0,'Gross Plant'!V170*$AI170/12,0)</f>
        <v>2788.1180550000004</v>
      </c>
      <c r="BA170" s="41">
        <f>IF('Net Plant'!T170&gt;0,'Gross Plant'!W170*$AI170/12,0)</f>
        <v>2788.1180550000004</v>
      </c>
      <c r="BB170" s="41">
        <f>IF('Net Plant'!U170&gt;0,'Gross Plant'!X170*$AI170/12,0)</f>
        <v>2788.1180550000004</v>
      </c>
      <c r="BC170" s="41">
        <f>IF('Net Plant'!V170&gt;0,'Gross Plant'!Y170*$AI170/12,0)</f>
        <v>2788.1180550000004</v>
      </c>
      <c r="BD170" s="41">
        <f>IF('Net Plant'!W170&gt;0,'Gross Plant'!Z170*$AI170/12,0)</f>
        <v>2788.1180550000004</v>
      </c>
      <c r="BE170" s="41">
        <f>IF('Net Plant'!X170&gt;0,'Gross Plant'!AA170*$AI170/12,0)</f>
        <v>2788.1180550000004</v>
      </c>
      <c r="BF170" s="41">
        <f>IF('Net Plant'!Y170&gt;0,'Gross Plant'!AB170*$AI170/12,0)</f>
        <v>2788.1180550000004</v>
      </c>
      <c r="BG170" s="41">
        <f>IF('Net Plant'!Z170&gt;0,'Gross Plant'!AC170*$AI170/12,0)</f>
        <v>2788.1180550000004</v>
      </c>
      <c r="BH170" s="41">
        <f>IF('Net Plant'!AA170&gt;0,'Gross Plant'!AD170*$AI170/12,0)</f>
        <v>2788.1180550000004</v>
      </c>
      <c r="BI170" s="41">
        <f>IF('Net Plant'!AB170&gt;0,'Gross Plant'!AE170*$AI170/12,0)</f>
        <v>2788.1180550000004</v>
      </c>
      <c r="BJ170" s="41">
        <f>IF('Net Plant'!AC170&gt;0,'Gross Plant'!AF170*$AI170/12,0)</f>
        <v>2788.1180550000004</v>
      </c>
      <c r="BK170" s="23">
        <f t="shared" si="323"/>
        <v>33457.416659999995</v>
      </c>
      <c r="BL170" s="41"/>
      <c r="BM170" s="31">
        <f>'[20]Retires (Asset and Reserve)'!X88</f>
        <v>0</v>
      </c>
      <c r="BN170" s="31">
        <f>'[20]Retires (Asset and Reserve)'!Y88</f>
        <v>0</v>
      </c>
      <c r="BO170" s="31">
        <f>'[20]Retires (Asset and Reserve)'!Z88</f>
        <v>-105082.86</v>
      </c>
      <c r="BP170" s="31">
        <f>'[20]Retires (Asset and Reserve)'!AA88</f>
        <v>0</v>
      </c>
      <c r="BQ170" s="31">
        <f>'[20]Retires (Asset and Reserve)'!AB88</f>
        <v>0</v>
      </c>
      <c r="BR170" s="31">
        <f>'[20]Retires (Asset and Reserve)'!AC88</f>
        <v>0</v>
      </c>
      <c r="BS170" s="31">
        <f>'Gross Plant'!BQ170</f>
        <v>0</v>
      </c>
      <c r="BT170" s="41">
        <f>'Gross Plant'!BR170</f>
        <v>0</v>
      </c>
      <c r="BU170" s="41">
        <f>'Gross Plant'!BS170</f>
        <v>0</v>
      </c>
      <c r="BV170" s="41">
        <f>'Gross Plant'!BT170</f>
        <v>0</v>
      </c>
      <c r="BW170" s="41">
        <f>'Gross Plant'!BU170</f>
        <v>0</v>
      </c>
      <c r="BX170" s="41">
        <f>'Gross Plant'!BV170</f>
        <v>0</v>
      </c>
      <c r="BY170" s="41">
        <f>'Gross Plant'!BW170</f>
        <v>0</v>
      </c>
      <c r="BZ170" s="41">
        <f>'Gross Plant'!BX170</f>
        <v>0</v>
      </c>
      <c r="CA170" s="41">
        <f>'Gross Plant'!BY170</f>
        <v>0</v>
      </c>
      <c r="CB170" s="41">
        <f>'Gross Plant'!BZ170</f>
        <v>0</v>
      </c>
      <c r="CC170" s="41">
        <f>'Gross Plant'!CA170</f>
        <v>0</v>
      </c>
      <c r="CD170" s="41">
        <f>'Gross Plant'!CB170</f>
        <v>0</v>
      </c>
      <c r="CE170" s="41">
        <f>'Gross Plant'!CC170</f>
        <v>0</v>
      </c>
      <c r="CF170" s="41">
        <f>'Gross Plant'!CD170</f>
        <v>0</v>
      </c>
      <c r="CG170" s="41">
        <f>'Gross Plant'!CE170</f>
        <v>0</v>
      </c>
      <c r="CH170" s="41">
        <f>'Gross Plant'!CF170</f>
        <v>0</v>
      </c>
      <c r="CI170" s="41">
        <f>'Gross Plant'!CG170</f>
        <v>0</v>
      </c>
      <c r="CJ170" s="41">
        <f>'Gross Plant'!CH170</f>
        <v>0</v>
      </c>
      <c r="CK170" s="41">
        <f>'Gross Plant'!CI170</f>
        <v>0</v>
      </c>
      <c r="CL170" s="41">
        <f>'Gross Plant'!CJ170</f>
        <v>0</v>
      </c>
      <c r="CM170" s="41">
        <f>'Gross Plant'!CK170</f>
        <v>0</v>
      </c>
      <c r="CN170" s="41"/>
      <c r="CO170" s="31">
        <f>'[20]Transfers (Asset and Reserve)'!Z88</f>
        <v>0</v>
      </c>
      <c r="CP170" s="31">
        <f>'[20]Transfers (Asset and Reserve)'!AA88</f>
        <v>0</v>
      </c>
      <c r="CQ170" s="31">
        <f>'[20]Transfers (Asset and Reserve)'!AB88</f>
        <v>0</v>
      </c>
      <c r="CR170" s="31">
        <f>'[20]Transfers (Asset and Reserve)'!AC88</f>
        <v>0</v>
      </c>
      <c r="CS170" s="31">
        <f>'[20]Transfers (Asset and Reserve)'!AD88</f>
        <v>0</v>
      </c>
      <c r="CT170" s="31">
        <f>'[20]Transfers (Asset and Reserve)'!AE88</f>
        <v>0</v>
      </c>
      <c r="CU170" s="31">
        <v>0</v>
      </c>
      <c r="CV170" s="31">
        <v>0</v>
      </c>
      <c r="CW170" s="31">
        <v>0</v>
      </c>
      <c r="CX170" s="31">
        <v>0</v>
      </c>
      <c r="CY170" s="31">
        <v>0</v>
      </c>
      <c r="CZ170" s="3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/>
      <c r="DQ170" s="31">
        <f>[20]COR!O88</f>
        <v>0</v>
      </c>
      <c r="DR170" s="31">
        <f>[20]COR!P88</f>
        <v>0</v>
      </c>
      <c r="DS170" s="31">
        <f>[20]COR!Q88</f>
        <v>0</v>
      </c>
      <c r="DT170" s="31">
        <f>[20]COR!R88</f>
        <v>0</v>
      </c>
      <c r="DU170" s="31">
        <f>[20]COR!S88</f>
        <v>0</v>
      </c>
      <c r="DV170" s="31">
        <f>[20]COR!T88</f>
        <v>0</v>
      </c>
      <c r="DW170" s="58">
        <f>SUM('Gross Plant'!$AH170:$AM170)/SUM('Gross Plant'!$AH$190:$AM$190)*DW$190</f>
        <v>0</v>
      </c>
      <c r="DX170" s="58">
        <f>SUM('Gross Plant'!$AH170:$AM170)/SUM('Gross Plant'!$AH$190:$AM$190)*DX$190</f>
        <v>0</v>
      </c>
      <c r="DY170" s="58">
        <f>SUM('Gross Plant'!$AH170:$AM170)/SUM('Gross Plant'!$AH$190:$AM$190)*DY$190</f>
        <v>0</v>
      </c>
      <c r="DZ170" s="58">
        <f>-SUM('Gross Plant'!$AH170:$AM170)/SUM('Gross Plant'!$AH$190:$AM$190)*'Capital Spending'!D$12*Reserve!$DW$1</f>
        <v>0</v>
      </c>
      <c r="EA170" s="58">
        <f>-SUM('Gross Plant'!$AH170:$AM170)/SUM('Gross Plant'!$AH$190:$AM$190)*'Capital Spending'!E$12*Reserve!$DW$1</f>
        <v>0</v>
      </c>
      <c r="EB170" s="58">
        <f>-SUM('Gross Plant'!$AH170:$AM170)/SUM('Gross Plant'!$AH$190:$AM$190)*'Capital Spending'!F$12*Reserve!$DW$1</f>
        <v>0</v>
      </c>
      <c r="EC170" s="58">
        <f>-SUM('Gross Plant'!$AH170:$AM170)/SUM('Gross Plant'!$AH$190:$AM$190)*'Capital Spending'!G$12*Reserve!$DW$1</f>
        <v>0</v>
      </c>
      <c r="ED170" s="58">
        <f>-SUM('Gross Plant'!$AH170:$AM170)/SUM('Gross Plant'!$AH$190:$AM$190)*'Capital Spending'!H$12*Reserve!$DW$1</f>
        <v>0</v>
      </c>
      <c r="EE170" s="58">
        <f>-SUM('Gross Plant'!$AH170:$AM170)/SUM('Gross Plant'!$AH$190:$AM$190)*'Capital Spending'!I$12*Reserve!$DW$1</f>
        <v>0</v>
      </c>
      <c r="EF170" s="58">
        <f>-SUM('Gross Plant'!$AH170:$AM170)/SUM('Gross Plant'!$AH$190:$AM$190)*'Capital Spending'!J$12*Reserve!$DW$1</f>
        <v>0</v>
      </c>
      <c r="EG170" s="58">
        <f>-SUM('Gross Plant'!$AH170:$AM170)/SUM('Gross Plant'!$AH$190:$AM$190)*'Capital Spending'!K$12*Reserve!$DW$1</f>
        <v>0</v>
      </c>
      <c r="EH170" s="58">
        <f>-SUM('Gross Plant'!$AH170:$AM170)/SUM('Gross Plant'!$AH$190:$AM$190)*'Capital Spending'!L$12*Reserve!$DW$1</f>
        <v>0</v>
      </c>
      <c r="EI170" s="58">
        <f>-SUM('Gross Plant'!$AH170:$AM170)/SUM('Gross Plant'!$AH$190:$AM$190)*'Capital Spending'!M$12*Reserve!$DW$1</f>
        <v>0</v>
      </c>
      <c r="EJ170" s="58">
        <f>-SUM('Gross Plant'!$AH170:$AM170)/SUM('Gross Plant'!$AH$190:$AM$190)*'Capital Spending'!N$12*Reserve!$DW$1</f>
        <v>0</v>
      </c>
      <c r="EK170" s="58">
        <f>-SUM('Gross Plant'!$AH170:$AM170)/SUM('Gross Plant'!$AH$190:$AM$190)*'Capital Spending'!O$12*Reserve!$DW$1</f>
        <v>0</v>
      </c>
      <c r="EL170" s="58">
        <f>-SUM('Gross Plant'!$AH170:$AM170)/SUM('Gross Plant'!$AH$190:$AM$190)*'Capital Spending'!P$12*Reserve!$DW$1</f>
        <v>0</v>
      </c>
      <c r="EM170" s="58">
        <f>-SUM('Gross Plant'!$AH170:$AM170)/SUM('Gross Plant'!$AH$190:$AM$190)*'Capital Spending'!Q$12*Reserve!$DW$1</f>
        <v>0</v>
      </c>
      <c r="EN170" s="58">
        <f>-SUM('Gross Plant'!$AH170:$AM170)/SUM('Gross Plant'!$AH$190:$AM$190)*'Capital Spending'!R$12*Reserve!$DW$1</f>
        <v>0</v>
      </c>
      <c r="EO170" s="58">
        <f>-SUM('Gross Plant'!$AH170:$AM170)/SUM('Gross Plant'!$AH$190:$AM$190)*'Capital Spending'!S$12*Reserve!$DW$1</f>
        <v>0</v>
      </c>
      <c r="EP170" s="58">
        <f>-SUM('Gross Plant'!$AH170:$AM170)/SUM('Gross Plant'!$AH$190:$AM$190)*'Capital Spending'!T$12*Reserve!$DW$1</f>
        <v>0</v>
      </c>
      <c r="EQ170" s="58">
        <f>-SUM('Gross Plant'!$AH170:$AM170)/SUM('Gross Plant'!$AH$190:$AM$190)*'Capital Spending'!U$12*Reserve!$DW$1</f>
        <v>0</v>
      </c>
    </row>
    <row r="171" spans="1:147">
      <c r="A171" s="49">
        <v>39202</v>
      </c>
      <c r="B171" t="s">
        <v>108</v>
      </c>
      <c r="C171" s="51">
        <f t="shared" si="268"/>
        <v>-1247.4438461538464</v>
      </c>
      <c r="D171" s="51">
        <f t="shared" si="238"/>
        <v>-2549.7600000000011</v>
      </c>
      <c r="E171" s="69">
        <f>'[20]Reserve End Balances'!N89</f>
        <v>3059.67</v>
      </c>
      <c r="F171" s="41">
        <f t="shared" si="296"/>
        <v>3107.19</v>
      </c>
      <c r="G171" s="41">
        <f t="shared" si="297"/>
        <v>3154.71</v>
      </c>
      <c r="H171" s="41">
        <f t="shared" si="298"/>
        <v>-2570.13</v>
      </c>
      <c r="I171" s="41">
        <f t="shared" si="299"/>
        <v>-2563.34</v>
      </c>
      <c r="J171" s="41">
        <f t="shared" si="300"/>
        <v>-2556.5500000000002</v>
      </c>
      <c r="K171" s="41">
        <f t="shared" si="301"/>
        <v>-2549.7600000000002</v>
      </c>
      <c r="L171" s="41">
        <f t="shared" si="302"/>
        <v>-2549.7600000000002</v>
      </c>
      <c r="M171" s="41">
        <f t="shared" si="303"/>
        <v>-2549.7600000000002</v>
      </c>
      <c r="N171" s="41">
        <f t="shared" si="304"/>
        <v>-2549.7600000000002</v>
      </c>
      <c r="O171" s="41">
        <f t="shared" si="305"/>
        <v>-2549.7600000000002</v>
      </c>
      <c r="P171" s="41">
        <f t="shared" si="306"/>
        <v>-2549.7600000000002</v>
      </c>
      <c r="Q171" s="41">
        <f t="shared" si="307"/>
        <v>-2549.7600000000002</v>
      </c>
      <c r="R171" s="41">
        <f t="shared" si="308"/>
        <v>-2549.7600000000002</v>
      </c>
      <c r="S171" s="41">
        <f t="shared" si="309"/>
        <v>-2549.7600000000002</v>
      </c>
      <c r="T171" s="41">
        <f t="shared" si="310"/>
        <v>-2549.7600000000002</v>
      </c>
      <c r="U171" s="41">
        <f t="shared" si="311"/>
        <v>-2549.7600000000002</v>
      </c>
      <c r="V171" s="41">
        <f t="shared" si="312"/>
        <v>-2549.7600000000002</v>
      </c>
      <c r="W171" s="41">
        <f t="shared" si="313"/>
        <v>-2549.7600000000002</v>
      </c>
      <c r="X171" s="41">
        <f t="shared" si="314"/>
        <v>-2549.7600000000002</v>
      </c>
      <c r="Y171" s="41">
        <f t="shared" si="315"/>
        <v>-2549.7600000000002</v>
      </c>
      <c r="Z171" s="41">
        <f t="shared" si="316"/>
        <v>-2549.7600000000002</v>
      </c>
      <c r="AA171" s="41">
        <f t="shared" si="317"/>
        <v>-2549.7600000000002</v>
      </c>
      <c r="AB171" s="41">
        <f t="shared" si="318"/>
        <v>-2549.7600000000002</v>
      </c>
      <c r="AC171" s="41">
        <f t="shared" si="319"/>
        <v>-2549.7600000000002</v>
      </c>
      <c r="AD171" s="41">
        <f t="shared" si="320"/>
        <v>-2549.7600000000002</v>
      </c>
      <c r="AE171" s="41">
        <f t="shared" si="321"/>
        <v>-2549.7600000000002</v>
      </c>
      <c r="AF171" s="41">
        <f t="shared" si="322"/>
        <v>-2549.7600000000002</v>
      </c>
      <c r="AG171" s="23">
        <f t="shared" si="266"/>
        <v>-2550</v>
      </c>
      <c r="AH171" s="80">
        <f>'[25]KY Depreciation Rates_03-2'!$G127</f>
        <v>9.9500000000000005E-2</v>
      </c>
      <c r="AI171" s="80">
        <f>'[25]KY Depreciation Rates_03-2'!$G127</f>
        <v>9.9500000000000005E-2</v>
      </c>
      <c r="AJ171" s="31">
        <f>'[20]Additions (Asset and Reserve)'!AA89</f>
        <v>47.52</v>
      </c>
      <c r="AK171" s="31">
        <f>'[20]Additions (Asset and Reserve)'!AB89</f>
        <v>47.52</v>
      </c>
      <c r="AL171" s="31">
        <f>'[20]Additions (Asset and Reserve)'!AC89</f>
        <v>6.79</v>
      </c>
      <c r="AM171" s="31">
        <f>'[20]Additions (Asset and Reserve)'!AD89</f>
        <v>6.79</v>
      </c>
      <c r="AN171" s="31">
        <f>'[20]Additions (Asset and Reserve)'!AE89</f>
        <v>6.79</v>
      </c>
      <c r="AO171" s="31">
        <f>'[20]Additions (Asset and Reserve)'!AF89</f>
        <v>6.79</v>
      </c>
      <c r="AP171" s="41">
        <f>IF('Net Plant'!I171&gt;0,'Gross Plant'!L171*$AH171/12,0)</f>
        <v>0</v>
      </c>
      <c r="AQ171" s="41">
        <f>IF('Net Plant'!J171&gt;0,'Gross Plant'!M171*$AH171/12,0)</f>
        <v>0</v>
      </c>
      <c r="AR171" s="41">
        <f>IF('Net Plant'!K171&gt;0,'Gross Plant'!N171*$AH171/12,0)</f>
        <v>0</v>
      </c>
      <c r="AS171" s="41">
        <f>IF('Net Plant'!L171&gt;0,'Gross Plant'!O171*$AH171/12,0)</f>
        <v>0</v>
      </c>
      <c r="AT171" s="41">
        <f>IF('Net Plant'!M171&gt;0,'Gross Plant'!P171*$AH171/12,0)</f>
        <v>0</v>
      </c>
      <c r="AU171" s="41">
        <f>IF('Net Plant'!N171&gt;0,'Gross Plant'!Q171*$AH171/12,0)</f>
        <v>0</v>
      </c>
      <c r="AV171" s="41">
        <f>IF('Net Plant'!O171&gt;0,'Gross Plant'!R171*$AH171/12,0)</f>
        <v>0</v>
      </c>
      <c r="AW171" s="41">
        <f>IF('Net Plant'!P171&gt;0,'Gross Plant'!S171*$AH171/12,0)</f>
        <v>0</v>
      </c>
      <c r="AX171" s="41">
        <f>IF('Net Plant'!Q171&gt;0,'Gross Plant'!T171*$AH171/12,0)</f>
        <v>0</v>
      </c>
      <c r="AY171" s="41">
        <f>IF('Net Plant'!R171&gt;0,'Gross Plant'!U171*$AI171/12,0)</f>
        <v>0</v>
      </c>
      <c r="AZ171" s="41">
        <f>IF('Net Plant'!S171&gt;0,'Gross Plant'!V171*$AI171/12,0)</f>
        <v>0</v>
      </c>
      <c r="BA171" s="41">
        <f>IF('Net Plant'!T171&gt;0,'Gross Plant'!W171*$AI171/12,0)</f>
        <v>0</v>
      </c>
      <c r="BB171" s="41">
        <f>IF('Net Plant'!U171&gt;0,'Gross Plant'!X171*$AI171/12,0)</f>
        <v>0</v>
      </c>
      <c r="BC171" s="41">
        <f>IF('Net Plant'!V171&gt;0,'Gross Plant'!Y171*$AI171/12,0)</f>
        <v>0</v>
      </c>
      <c r="BD171" s="41">
        <f>IF('Net Plant'!W171&gt;0,'Gross Plant'!Z171*$AI171/12,0)</f>
        <v>0</v>
      </c>
      <c r="BE171" s="41">
        <f>IF('Net Plant'!X171&gt;0,'Gross Plant'!AA171*$AI171/12,0)</f>
        <v>0</v>
      </c>
      <c r="BF171" s="41">
        <f>IF('Net Plant'!Y171&gt;0,'Gross Plant'!AB171*$AI171/12,0)</f>
        <v>0</v>
      </c>
      <c r="BG171" s="41">
        <f>IF('Net Plant'!Z171&gt;0,'Gross Plant'!AC171*$AI171/12,0)</f>
        <v>0</v>
      </c>
      <c r="BH171" s="41">
        <f>IF('Net Plant'!AA171&gt;0,'Gross Plant'!AD171*$AI171/12,0)</f>
        <v>0</v>
      </c>
      <c r="BI171" s="41">
        <f>IF('Net Plant'!AB171&gt;0,'Gross Plant'!AE171*$AI171/12,0)</f>
        <v>0</v>
      </c>
      <c r="BJ171" s="41">
        <f>IF('Net Plant'!AC171&gt;0,'Gross Plant'!AF171*$AI171/12,0)</f>
        <v>0</v>
      </c>
      <c r="BK171" s="23">
        <f t="shared" si="323"/>
        <v>0</v>
      </c>
      <c r="BL171" s="41"/>
      <c r="BM171" s="31">
        <f>'[20]Retires (Asset and Reserve)'!X89</f>
        <v>0</v>
      </c>
      <c r="BN171" s="31">
        <f>'[20]Retires (Asset and Reserve)'!Y89</f>
        <v>0</v>
      </c>
      <c r="BO171" s="31">
        <f>'[20]Retires (Asset and Reserve)'!Z89</f>
        <v>-5731.63</v>
      </c>
      <c r="BP171" s="31">
        <f>'[20]Retires (Asset and Reserve)'!AA89</f>
        <v>0</v>
      </c>
      <c r="BQ171" s="31">
        <f>'[20]Retires (Asset and Reserve)'!AB89</f>
        <v>0</v>
      </c>
      <c r="BR171" s="31">
        <f>'[20]Retires (Asset and Reserve)'!AC89</f>
        <v>0</v>
      </c>
      <c r="BS171" s="31">
        <f>'Gross Plant'!BQ171</f>
        <v>0</v>
      </c>
      <c r="BT171" s="41">
        <f>'Gross Plant'!BR171</f>
        <v>0</v>
      </c>
      <c r="BU171" s="41">
        <f>'Gross Plant'!BS171</f>
        <v>0</v>
      </c>
      <c r="BV171" s="41">
        <f>'Gross Plant'!BT171</f>
        <v>0</v>
      </c>
      <c r="BW171" s="41">
        <f>'Gross Plant'!BU171</f>
        <v>0</v>
      </c>
      <c r="BX171" s="41">
        <f>'Gross Plant'!BV171</f>
        <v>0</v>
      </c>
      <c r="BY171" s="41">
        <f>'Gross Plant'!BW171</f>
        <v>0</v>
      </c>
      <c r="BZ171" s="41">
        <f>'Gross Plant'!BX171</f>
        <v>0</v>
      </c>
      <c r="CA171" s="41">
        <f>'Gross Plant'!BY171</f>
        <v>0</v>
      </c>
      <c r="CB171" s="41">
        <f>'Gross Plant'!BZ171</f>
        <v>0</v>
      </c>
      <c r="CC171" s="41">
        <f>'Gross Plant'!CA171</f>
        <v>0</v>
      </c>
      <c r="CD171" s="41">
        <f>'Gross Plant'!CB171</f>
        <v>0</v>
      </c>
      <c r="CE171" s="41">
        <f>'Gross Plant'!CC171</f>
        <v>0</v>
      </c>
      <c r="CF171" s="41">
        <f>'Gross Plant'!CD171</f>
        <v>0</v>
      </c>
      <c r="CG171" s="41">
        <f>'Gross Plant'!CE171</f>
        <v>0</v>
      </c>
      <c r="CH171" s="41">
        <f>'Gross Plant'!CF171</f>
        <v>0</v>
      </c>
      <c r="CI171" s="41">
        <f>'Gross Plant'!CG171</f>
        <v>0</v>
      </c>
      <c r="CJ171" s="41">
        <f>'Gross Plant'!CH171</f>
        <v>0</v>
      </c>
      <c r="CK171" s="41">
        <f>'Gross Plant'!CI171</f>
        <v>0</v>
      </c>
      <c r="CL171" s="41">
        <f>'Gross Plant'!CJ171</f>
        <v>0</v>
      </c>
      <c r="CM171" s="41">
        <f>'Gross Plant'!CK171</f>
        <v>0</v>
      </c>
      <c r="CN171" s="41"/>
      <c r="CO171" s="31">
        <f>'[20]Transfers (Asset and Reserve)'!Z89</f>
        <v>0</v>
      </c>
      <c r="CP171" s="31">
        <f>'[20]Transfers (Asset and Reserve)'!AA89</f>
        <v>0</v>
      </c>
      <c r="CQ171" s="31">
        <f>'[20]Transfers (Asset and Reserve)'!AB89</f>
        <v>0</v>
      </c>
      <c r="CR171" s="31">
        <f>'[20]Transfers (Asset and Reserve)'!AC89</f>
        <v>0</v>
      </c>
      <c r="CS171" s="31">
        <f>'[20]Transfers (Asset and Reserve)'!AD89</f>
        <v>0</v>
      </c>
      <c r="CT171" s="31">
        <f>'[20]Transfers (Asset and Reserve)'!AE89</f>
        <v>0</v>
      </c>
      <c r="CU171" s="31">
        <v>0</v>
      </c>
      <c r="CV171" s="31">
        <v>0</v>
      </c>
      <c r="CW171" s="31">
        <v>0</v>
      </c>
      <c r="CX171" s="31">
        <v>0</v>
      </c>
      <c r="CY171" s="31">
        <v>0</v>
      </c>
      <c r="CZ171" s="3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/>
      <c r="DQ171" s="31">
        <f>[20]COR!O89</f>
        <v>0</v>
      </c>
      <c r="DR171" s="31">
        <f>[20]COR!P89</f>
        <v>0</v>
      </c>
      <c r="DS171" s="31">
        <f>[20]COR!Q89</f>
        <v>0</v>
      </c>
      <c r="DT171" s="31">
        <f>[20]COR!R89</f>
        <v>0</v>
      </c>
      <c r="DU171" s="31">
        <f>[20]COR!S89</f>
        <v>0</v>
      </c>
      <c r="DV171" s="31">
        <f>[20]COR!T89</f>
        <v>0</v>
      </c>
      <c r="DW171" s="58">
        <f>SUM('Gross Plant'!$AH171:$AM171)/SUM('Gross Plant'!$AH$190:$AM$190)*DW$190</f>
        <v>0</v>
      </c>
      <c r="DX171" s="58">
        <f>SUM('Gross Plant'!$AH171:$AM171)/SUM('Gross Plant'!$AH$190:$AM$190)*DX$190</f>
        <v>0</v>
      </c>
      <c r="DY171" s="58">
        <f>SUM('Gross Plant'!$AH171:$AM171)/SUM('Gross Plant'!$AH$190:$AM$190)*DY$190</f>
        <v>0</v>
      </c>
      <c r="DZ171" s="58">
        <f>-SUM('Gross Plant'!$AH171:$AM171)/SUM('Gross Plant'!$AH$190:$AM$190)*'Capital Spending'!D$12*Reserve!$DW$1</f>
        <v>0</v>
      </c>
      <c r="EA171" s="58">
        <f>-SUM('Gross Plant'!$AH171:$AM171)/SUM('Gross Plant'!$AH$190:$AM$190)*'Capital Spending'!E$12*Reserve!$DW$1</f>
        <v>0</v>
      </c>
      <c r="EB171" s="58">
        <f>-SUM('Gross Plant'!$AH171:$AM171)/SUM('Gross Plant'!$AH$190:$AM$190)*'Capital Spending'!F$12*Reserve!$DW$1</f>
        <v>0</v>
      </c>
      <c r="EC171" s="58">
        <f>-SUM('Gross Plant'!$AH171:$AM171)/SUM('Gross Plant'!$AH$190:$AM$190)*'Capital Spending'!G$12*Reserve!$DW$1</f>
        <v>0</v>
      </c>
      <c r="ED171" s="58">
        <f>-SUM('Gross Plant'!$AH171:$AM171)/SUM('Gross Plant'!$AH$190:$AM$190)*'Capital Spending'!H$12*Reserve!$DW$1</f>
        <v>0</v>
      </c>
      <c r="EE171" s="58">
        <f>-SUM('Gross Plant'!$AH171:$AM171)/SUM('Gross Plant'!$AH$190:$AM$190)*'Capital Spending'!I$12*Reserve!$DW$1</f>
        <v>0</v>
      </c>
      <c r="EF171" s="58">
        <f>-SUM('Gross Plant'!$AH171:$AM171)/SUM('Gross Plant'!$AH$190:$AM$190)*'Capital Spending'!J$12*Reserve!$DW$1</f>
        <v>0</v>
      </c>
      <c r="EG171" s="58">
        <f>-SUM('Gross Plant'!$AH171:$AM171)/SUM('Gross Plant'!$AH$190:$AM$190)*'Capital Spending'!K$12*Reserve!$DW$1</f>
        <v>0</v>
      </c>
      <c r="EH171" s="58">
        <f>-SUM('Gross Plant'!$AH171:$AM171)/SUM('Gross Plant'!$AH$190:$AM$190)*'Capital Spending'!L$12*Reserve!$DW$1</f>
        <v>0</v>
      </c>
      <c r="EI171" s="58">
        <f>-SUM('Gross Plant'!$AH171:$AM171)/SUM('Gross Plant'!$AH$190:$AM$190)*'Capital Spending'!M$12*Reserve!$DW$1</f>
        <v>0</v>
      </c>
      <c r="EJ171" s="58">
        <f>-SUM('Gross Plant'!$AH171:$AM171)/SUM('Gross Plant'!$AH$190:$AM$190)*'Capital Spending'!N$12*Reserve!$DW$1</f>
        <v>0</v>
      </c>
      <c r="EK171" s="58">
        <f>-SUM('Gross Plant'!$AH171:$AM171)/SUM('Gross Plant'!$AH$190:$AM$190)*'Capital Spending'!O$12*Reserve!$DW$1</f>
        <v>0</v>
      </c>
      <c r="EL171" s="58">
        <f>-SUM('Gross Plant'!$AH171:$AM171)/SUM('Gross Plant'!$AH$190:$AM$190)*'Capital Spending'!P$12*Reserve!$DW$1</f>
        <v>0</v>
      </c>
      <c r="EM171" s="58">
        <f>-SUM('Gross Plant'!$AH171:$AM171)/SUM('Gross Plant'!$AH$190:$AM$190)*'Capital Spending'!Q$12*Reserve!$DW$1</f>
        <v>0</v>
      </c>
      <c r="EN171" s="58">
        <f>-SUM('Gross Plant'!$AH171:$AM171)/SUM('Gross Plant'!$AH$190:$AM$190)*'Capital Spending'!R$12*Reserve!$DW$1</f>
        <v>0</v>
      </c>
      <c r="EO171" s="58">
        <f>-SUM('Gross Plant'!$AH171:$AM171)/SUM('Gross Plant'!$AH$190:$AM$190)*'Capital Spending'!S$12*Reserve!$DW$1</f>
        <v>0</v>
      </c>
      <c r="EP171" s="58">
        <f>-SUM('Gross Plant'!$AH171:$AM171)/SUM('Gross Plant'!$AH$190:$AM$190)*'Capital Spending'!T$12*Reserve!$DW$1</f>
        <v>0</v>
      </c>
      <c r="EQ171" s="58">
        <f>-SUM('Gross Plant'!$AH171:$AM171)/SUM('Gross Plant'!$AH$190:$AM$190)*'Capital Spending'!U$12*Reserve!$DW$1</f>
        <v>0</v>
      </c>
    </row>
    <row r="172" spans="1:147">
      <c r="A172" s="49">
        <v>39400</v>
      </c>
      <c r="B172" t="s">
        <v>17</v>
      </c>
      <c r="C172" s="51">
        <f t="shared" si="268"/>
        <v>843925.97840061842</v>
      </c>
      <c r="D172" s="51">
        <f t="shared" si="238"/>
        <v>1181288.5442582623</v>
      </c>
      <c r="E172" s="69">
        <f>'[20]Reserve End Balances'!N90</f>
        <v>720832.23</v>
      </c>
      <c r="F172" s="41">
        <f t="shared" si="296"/>
        <v>742571.63</v>
      </c>
      <c r="G172" s="41">
        <f t="shared" si="297"/>
        <v>759794.66</v>
      </c>
      <c r="H172" s="41">
        <f t="shared" si="298"/>
        <v>782570.74</v>
      </c>
      <c r="I172" s="41">
        <f t="shared" si="299"/>
        <v>805503.42999999993</v>
      </c>
      <c r="J172" s="41">
        <f t="shared" si="300"/>
        <v>828752.61</v>
      </c>
      <c r="K172" s="41">
        <f t="shared" si="301"/>
        <v>852043.02</v>
      </c>
      <c r="L172" s="41">
        <f t="shared" si="302"/>
        <v>867897.22322286852</v>
      </c>
      <c r="M172" s="41">
        <f t="shared" si="303"/>
        <v>884729.78530663974</v>
      </c>
      <c r="N172" s="41">
        <f t="shared" si="304"/>
        <v>902770.33084301953</v>
      </c>
      <c r="O172" s="41">
        <f t="shared" si="305"/>
        <v>921492.4225418889</v>
      </c>
      <c r="P172" s="41">
        <f t="shared" si="306"/>
        <v>940809.53011788335</v>
      </c>
      <c r="Q172" s="41">
        <f t="shared" si="307"/>
        <v>961270.1071757368</v>
      </c>
      <c r="R172" s="41">
        <f t="shared" si="308"/>
        <v>982302.81941613904</v>
      </c>
      <c r="S172" s="41">
        <f t="shared" si="309"/>
        <v>1004049.2091552834</v>
      </c>
      <c r="T172" s="41">
        <f t="shared" si="310"/>
        <v>1026038.7652807706</v>
      </c>
      <c r="U172" s="41">
        <f t="shared" si="311"/>
        <v>1048687.9897871441</v>
      </c>
      <c r="V172" s="41">
        <f t="shared" si="312"/>
        <v>1071949.1932025638</v>
      </c>
      <c r="W172" s="41">
        <f t="shared" si="313"/>
        <v>1096362.454866241</v>
      </c>
      <c r="X172" s="41">
        <f t="shared" si="314"/>
        <v>1121415.8652027457</v>
      </c>
      <c r="Y172" s="41">
        <f t="shared" si="315"/>
        <v>1147678.2827731939</v>
      </c>
      <c r="Z172" s="41">
        <f t="shared" si="316"/>
        <v>1175214.7603379032</v>
      </c>
      <c r="AA172" s="41">
        <f t="shared" si="317"/>
        <v>1203787.5784442001</v>
      </c>
      <c r="AB172" s="41">
        <f t="shared" si="318"/>
        <v>1232712.9284635354</v>
      </c>
      <c r="AC172" s="41">
        <f t="shared" si="319"/>
        <v>1262521.877947635</v>
      </c>
      <c r="AD172" s="41">
        <f t="shared" si="320"/>
        <v>1292740.8970065753</v>
      </c>
      <c r="AE172" s="41">
        <f t="shared" si="321"/>
        <v>1323434.9083935118</v>
      </c>
      <c r="AF172" s="41">
        <f t="shared" si="322"/>
        <v>1354205.5736513922</v>
      </c>
      <c r="AG172" s="23">
        <f t="shared" si="266"/>
        <v>1181289</v>
      </c>
      <c r="AH172" s="80">
        <f>'[25]KY Depreciation Rates_03-2'!$G128</f>
        <v>6.25E-2</v>
      </c>
      <c r="AI172" s="80">
        <f>'[25]KY Depreciation Rates_03-2'!$G128</f>
        <v>6.25E-2</v>
      </c>
      <c r="AJ172" s="31">
        <f>'[20]Additions (Asset and Reserve)'!AA90</f>
        <v>21739.4</v>
      </c>
      <c r="AK172" s="31">
        <f>'[20]Additions (Asset and Reserve)'!AB90</f>
        <v>22711.06</v>
      </c>
      <c r="AL172" s="31">
        <f>'[20]Additions (Asset and Reserve)'!AC90</f>
        <v>22776.080000000002</v>
      </c>
      <c r="AM172" s="31">
        <f>'[20]Additions (Asset and Reserve)'!AD90</f>
        <v>22932.69</v>
      </c>
      <c r="AN172" s="31">
        <f>'[20]Additions (Asset and Reserve)'!AE90</f>
        <v>23249.18</v>
      </c>
      <c r="AO172" s="31">
        <f>'[20]Additions (Asset and Reserve)'!AF90</f>
        <v>23290.41</v>
      </c>
      <c r="AP172" s="41">
        <f>IF('Net Plant'!I172&gt;0,'Gross Plant'!L172*$AH172/12,0)</f>
        <v>18025.873602117445</v>
      </c>
      <c r="AQ172" s="41">
        <f>IF('Net Plant'!J172&gt;0,'Gross Plant'!M172*$AH172/12,0)</f>
        <v>18952.824147413692</v>
      </c>
      <c r="AR172" s="41">
        <f>IF('Net Plant'!K172&gt;0,'Gross Plant'!N172*$AH172/12,0)</f>
        <v>19661.4715902305</v>
      </c>
      <c r="AS172" s="41">
        <f>IF('Net Plant'!L172&gt;0,'Gross Plant'!O172*$AH172/12,0)</f>
        <v>20391.170993236545</v>
      </c>
      <c r="AT172" s="41">
        <f>IF('Net Plant'!M172&gt;0,'Gross Plant'!P172*$AH172/12,0)</f>
        <v>21225.49099684718</v>
      </c>
      <c r="AU172" s="41">
        <f>IF('Net Plant'!N172&gt;0,'Gross Plant'!Q172*$AH172/12,0)</f>
        <v>21819.667271821487</v>
      </c>
      <c r="AV172" s="41">
        <f>IF('Net Plant'!O172&gt;0,'Gross Plant'!R172*$AH172/12,0)</f>
        <v>22430.964811720056</v>
      </c>
      <c r="AW172" s="41">
        <f>IF('Net Plant'!P172&gt;0,'Gross Plant'!S172*$AH172/12,0)</f>
        <v>22962.734787174268</v>
      </c>
      <c r="AX172" s="41">
        <f>IF('Net Plant'!Q172&gt;0,'Gross Plant'!T172*$AH172/12,0)</f>
        <v>23718.688682911165</v>
      </c>
      <c r="AY172" s="41">
        <f>IF('Net Plant'!R172&gt;0,'Gross Plant'!U172*$AI172/12,0)</f>
        <v>24549.436049692657</v>
      </c>
      <c r="AZ172" s="41">
        <f>IF('Net Plant'!S172&gt;0,'Gross Plant'!V172*$AI172/12,0)</f>
        <v>25550.120216776253</v>
      </c>
      <c r="BA172" s="41">
        <f>IF('Net Plant'!T172&gt;0,'Gross Plant'!W172*$AI172/12,0)</f>
        <v>26433.218753510675</v>
      </c>
      <c r="BB172" s="41">
        <f>IF('Net Plant'!U172&gt;0,'Gross Plant'!X172*$AI172/12,0)</f>
        <v>27505.037926362147</v>
      </c>
      <c r="BC172" s="41">
        <f>IF('Net Plant'!V172&gt;0,'Gross Plant'!Y172*$AI172/12,0)</f>
        <v>28470.291004709074</v>
      </c>
      <c r="BD172" s="41">
        <f>IF('Net Plant'!W172&gt;0,'Gross Plant'!Z172*$AI172/12,0)</f>
        <v>29195.66645286723</v>
      </c>
      <c r="BE172" s="41">
        <f>IF('Net Plant'!X172&gt;0,'Gross Plant'!AA172*$AI172/12,0)</f>
        <v>29679.487823577001</v>
      </c>
      <c r="BF172" s="41">
        <f>IF('Net Plant'!Y172&gt;0,'Gross Plant'!AB172*$AI172/12,0)</f>
        <v>30265.293322076821</v>
      </c>
      <c r="BG172" s="41">
        <f>IF('Net Plant'!Z172&gt;0,'Gross Plant'!AC172*$AI172/12,0)</f>
        <v>30619.775921927911</v>
      </c>
      <c r="BH172" s="41">
        <f>IF('Net Plant'!AA172&gt;0,'Gross Plant'!AD172*$AI172/12,0)</f>
        <v>30931.079204403857</v>
      </c>
      <c r="BI172" s="41">
        <f>IF('Net Plant'!AB172&gt;0,'Gross Plant'!AE172*$AI172/12,0)</f>
        <v>31115.230735077206</v>
      </c>
      <c r="BJ172" s="41">
        <f>IF('Net Plant'!AC172&gt;0,'Gross Plant'!AF172*$AI172/12,0)</f>
        <v>31382.885200878696</v>
      </c>
      <c r="BK172" s="23">
        <f t="shared" si="323"/>
        <v>345697.5226118596</v>
      </c>
      <c r="BL172" s="41"/>
      <c r="BM172" s="31">
        <f>'[20]Retires (Asset and Reserve)'!X90</f>
        <v>0</v>
      </c>
      <c r="BN172" s="31">
        <f>'[20]Retires (Asset and Reserve)'!Y90</f>
        <v>-5488.03</v>
      </c>
      <c r="BO172" s="31">
        <f>'[20]Retires (Asset and Reserve)'!Z90</f>
        <v>0</v>
      </c>
      <c r="BP172" s="31">
        <f>'[20]Retires (Asset and Reserve)'!AA90</f>
        <v>0</v>
      </c>
      <c r="BQ172" s="31">
        <f>'[20]Retires (Asset and Reserve)'!AB90</f>
        <v>0</v>
      </c>
      <c r="BR172" s="31">
        <f>'[20]Retires (Asset and Reserve)'!AC90</f>
        <v>0</v>
      </c>
      <c r="BS172" s="31">
        <f>'Gross Plant'!BQ172</f>
        <v>-2171.670379248882</v>
      </c>
      <c r="BT172" s="41">
        <f>'Gross Plant'!BR172</f>
        <v>-2120.2620636425358</v>
      </c>
      <c r="BU172" s="41">
        <f>'Gross Plant'!BS172</f>
        <v>-1620.9260538506589</v>
      </c>
      <c r="BV172" s="41">
        <f>'Gross Plant'!BT172</f>
        <v>-1669.0792943671754</v>
      </c>
      <c r="BW172" s="41">
        <f>'Gross Plant'!BU172</f>
        <v>-1908.3834208527026</v>
      </c>
      <c r="BX172" s="41">
        <f>'Gross Plant'!BV172</f>
        <v>-1359.0902139680213</v>
      </c>
      <c r="BY172" s="41">
        <f>'Gross Plant'!BW172</f>
        <v>-1398.2525713178416</v>
      </c>
      <c r="BZ172" s="41">
        <f>'Gross Plant'!BX172</f>
        <v>-1216.3450480298836</v>
      </c>
      <c r="CA172" s="41">
        <f>'Gross Plant'!BY172</f>
        <v>-1729.1325574240561</v>
      </c>
      <c r="CB172" s="41">
        <f>'Gross Plant'!BZ172</f>
        <v>-1900.2115433189551</v>
      </c>
      <c r="CC172" s="41">
        <f>'Gross Plant'!CA172</f>
        <v>-2288.9168013564195</v>
      </c>
      <c r="CD172" s="41">
        <f>'Gross Plant'!CB172</f>
        <v>-2019.9570898335471</v>
      </c>
      <c r="CE172" s="41">
        <f>'Gross Plant'!CC172</f>
        <v>-2451.6275898574654</v>
      </c>
      <c r="CF172" s="41">
        <f>'Gross Plant'!CD172</f>
        <v>-2207.8734342608122</v>
      </c>
      <c r="CG172" s="41">
        <f>'Gross Plant'!CE172</f>
        <v>-1659.188888157903</v>
      </c>
      <c r="CH172" s="41">
        <f>'Gross Plant'!CF172</f>
        <v>-1106.6697172799159</v>
      </c>
      <c r="CI172" s="41">
        <f>'Gross Plant'!CG172</f>
        <v>-1339.9433027415882</v>
      </c>
      <c r="CJ172" s="41">
        <f>'Gross Plant'!CH172</f>
        <v>-810.82643782838761</v>
      </c>
      <c r="CK172" s="41">
        <f>'Gross Plant'!CI172</f>
        <v>-712.0601454635339</v>
      </c>
      <c r="CL172" s="41">
        <f>'Gross Plant'!CJ172</f>
        <v>-421.21934814076224</v>
      </c>
      <c r="CM172" s="41">
        <f>'Gross Plant'!CK172</f>
        <v>-612.21994299818323</v>
      </c>
      <c r="CN172" s="41"/>
      <c r="CO172" s="31">
        <f>'[20]Transfers (Asset and Reserve)'!Z90</f>
        <v>0</v>
      </c>
      <c r="CP172" s="31">
        <f>'[20]Transfers (Asset and Reserve)'!AA90</f>
        <v>0</v>
      </c>
      <c r="CQ172" s="31">
        <f>'[20]Transfers (Asset and Reserve)'!AB90</f>
        <v>0</v>
      </c>
      <c r="CR172" s="31">
        <f>'[20]Transfers (Asset and Reserve)'!AC90</f>
        <v>0</v>
      </c>
      <c r="CS172" s="31">
        <f>'[20]Transfers (Asset and Reserve)'!AD90</f>
        <v>0</v>
      </c>
      <c r="CT172" s="31">
        <f>'[20]Transfers (Asset and Reserve)'!AE90</f>
        <v>0</v>
      </c>
      <c r="CU172" s="31">
        <v>0</v>
      </c>
      <c r="CV172" s="31">
        <v>0</v>
      </c>
      <c r="CW172" s="31">
        <v>0</v>
      </c>
      <c r="CX172" s="31">
        <v>0</v>
      </c>
      <c r="CY172" s="31">
        <v>0</v>
      </c>
      <c r="CZ172" s="3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/>
      <c r="DQ172" s="31">
        <f>[20]COR!O90</f>
        <v>0</v>
      </c>
      <c r="DR172" s="31">
        <f>[20]COR!P90</f>
        <v>0</v>
      </c>
      <c r="DS172" s="31">
        <f>[20]COR!Q90</f>
        <v>0</v>
      </c>
      <c r="DT172" s="31">
        <f>[20]COR!R90</f>
        <v>0</v>
      </c>
      <c r="DU172" s="31">
        <f>[20]COR!S90</f>
        <v>0</v>
      </c>
      <c r="DV172" s="31">
        <f>[20]COR!T90</f>
        <v>0</v>
      </c>
      <c r="DW172" s="58">
        <f>SUM('Gross Plant'!$AH172:$AM172)/SUM('Gross Plant'!$AH$190:$AM$190)*DW$190</f>
        <v>0</v>
      </c>
      <c r="DX172" s="58">
        <f>SUM('Gross Plant'!$AH172:$AM172)/SUM('Gross Plant'!$AH$190:$AM$190)*DX$190</f>
        <v>0</v>
      </c>
      <c r="DY172" s="58">
        <f>SUM('Gross Plant'!$AH172:$AM172)/SUM('Gross Plant'!$AH$190:$AM$190)*DY$190</f>
        <v>0</v>
      </c>
      <c r="DZ172" s="58">
        <f>-SUM('Gross Plant'!$AH172:$AM172)/SUM('Gross Plant'!$AH$190:$AM$190)*'Capital Spending'!D$12*Reserve!$DW$1</f>
        <v>0</v>
      </c>
      <c r="EA172" s="58">
        <f>-SUM('Gross Plant'!$AH172:$AM172)/SUM('Gross Plant'!$AH$190:$AM$190)*'Capital Spending'!E$12*Reserve!$DW$1</f>
        <v>0</v>
      </c>
      <c r="EB172" s="58">
        <f>-SUM('Gross Plant'!$AH172:$AM172)/SUM('Gross Plant'!$AH$190:$AM$190)*'Capital Spending'!F$12*Reserve!$DW$1</f>
        <v>0</v>
      </c>
      <c r="EC172" s="58">
        <f>-SUM('Gross Plant'!$AH172:$AM172)/SUM('Gross Plant'!$AH$190:$AM$190)*'Capital Spending'!G$12*Reserve!$DW$1</f>
        <v>0</v>
      </c>
      <c r="ED172" s="58">
        <f>-SUM('Gross Plant'!$AH172:$AM172)/SUM('Gross Plant'!$AH$190:$AM$190)*'Capital Spending'!H$12*Reserve!$DW$1</f>
        <v>0</v>
      </c>
      <c r="EE172" s="58">
        <f>-SUM('Gross Plant'!$AH172:$AM172)/SUM('Gross Plant'!$AH$190:$AM$190)*'Capital Spending'!I$12*Reserve!$DW$1</f>
        <v>0</v>
      </c>
      <c r="EF172" s="58">
        <f>-SUM('Gross Plant'!$AH172:$AM172)/SUM('Gross Plant'!$AH$190:$AM$190)*'Capital Spending'!J$12*Reserve!$DW$1</f>
        <v>0</v>
      </c>
      <c r="EG172" s="58">
        <f>-SUM('Gross Plant'!$AH172:$AM172)/SUM('Gross Plant'!$AH$190:$AM$190)*'Capital Spending'!K$12*Reserve!$DW$1</f>
        <v>0</v>
      </c>
      <c r="EH172" s="58">
        <f>-SUM('Gross Plant'!$AH172:$AM172)/SUM('Gross Plant'!$AH$190:$AM$190)*'Capital Spending'!L$12*Reserve!$DW$1</f>
        <v>0</v>
      </c>
      <c r="EI172" s="58">
        <f>-SUM('Gross Plant'!$AH172:$AM172)/SUM('Gross Plant'!$AH$190:$AM$190)*'Capital Spending'!M$12*Reserve!$DW$1</f>
        <v>0</v>
      </c>
      <c r="EJ172" s="58">
        <f>-SUM('Gross Plant'!$AH172:$AM172)/SUM('Gross Plant'!$AH$190:$AM$190)*'Capital Spending'!N$12*Reserve!$DW$1</f>
        <v>0</v>
      </c>
      <c r="EK172" s="58">
        <f>-SUM('Gross Plant'!$AH172:$AM172)/SUM('Gross Plant'!$AH$190:$AM$190)*'Capital Spending'!O$12*Reserve!$DW$1</f>
        <v>0</v>
      </c>
      <c r="EL172" s="58">
        <f>-SUM('Gross Plant'!$AH172:$AM172)/SUM('Gross Plant'!$AH$190:$AM$190)*'Capital Spending'!P$12*Reserve!$DW$1</f>
        <v>0</v>
      </c>
      <c r="EM172" s="58">
        <f>-SUM('Gross Plant'!$AH172:$AM172)/SUM('Gross Plant'!$AH$190:$AM$190)*'Capital Spending'!Q$12*Reserve!$DW$1</f>
        <v>0</v>
      </c>
      <c r="EN172" s="58">
        <f>-SUM('Gross Plant'!$AH172:$AM172)/SUM('Gross Plant'!$AH$190:$AM$190)*'Capital Spending'!R$12*Reserve!$DW$1</f>
        <v>0</v>
      </c>
      <c r="EO172" s="58">
        <f>-SUM('Gross Plant'!$AH172:$AM172)/SUM('Gross Plant'!$AH$190:$AM$190)*'Capital Spending'!S$12*Reserve!$DW$1</f>
        <v>0</v>
      </c>
      <c r="EP172" s="58">
        <f>-SUM('Gross Plant'!$AH172:$AM172)/SUM('Gross Plant'!$AH$190:$AM$190)*'Capital Spending'!T$12*Reserve!$DW$1</f>
        <v>0</v>
      </c>
      <c r="EQ172" s="58">
        <f>-SUM('Gross Plant'!$AH172:$AM172)/SUM('Gross Plant'!$AH$190:$AM$190)*'Capital Spending'!U$12*Reserve!$DW$1</f>
        <v>0</v>
      </c>
    </row>
    <row r="173" spans="1:147">
      <c r="A173" s="49">
        <v>39603</v>
      </c>
      <c r="B173" t="s">
        <v>63</v>
      </c>
      <c r="C173" s="51">
        <f t="shared" si="268"/>
        <v>30763.3757313846</v>
      </c>
      <c r="D173" s="51">
        <f t="shared" si="238"/>
        <v>39019.253270461522</v>
      </c>
      <c r="E173" s="69">
        <f>'[20]Reserve End Balances'!N91</f>
        <v>26907.35</v>
      </c>
      <c r="F173" s="41">
        <f t="shared" si="296"/>
        <v>27550.019999999997</v>
      </c>
      <c r="G173" s="41">
        <f t="shared" si="297"/>
        <v>28192.689999999995</v>
      </c>
      <c r="H173" s="41">
        <f t="shared" si="298"/>
        <v>28835.359999999993</v>
      </c>
      <c r="I173" s="41">
        <f t="shared" si="299"/>
        <v>29478.029999999992</v>
      </c>
      <c r="J173" s="41">
        <f t="shared" si="300"/>
        <v>30120.69999999999</v>
      </c>
      <c r="K173" s="41">
        <f t="shared" si="301"/>
        <v>30763.369999999988</v>
      </c>
      <c r="L173" s="41">
        <f t="shared" si="302"/>
        <v>31406.043547999987</v>
      </c>
      <c r="M173" s="41">
        <f t="shared" si="303"/>
        <v>32048.717095999986</v>
      </c>
      <c r="N173" s="41">
        <f t="shared" si="304"/>
        <v>32691.390643999985</v>
      </c>
      <c r="O173" s="41">
        <f t="shared" si="305"/>
        <v>33334.064191999983</v>
      </c>
      <c r="P173" s="41">
        <f t="shared" si="306"/>
        <v>33976.737739999982</v>
      </c>
      <c r="Q173" s="41">
        <f t="shared" si="307"/>
        <v>34619.411287999981</v>
      </c>
      <c r="R173" s="41">
        <f t="shared" si="308"/>
        <v>35262.08483599998</v>
      </c>
      <c r="S173" s="41">
        <f t="shared" si="309"/>
        <v>35904.758383999979</v>
      </c>
      <c r="T173" s="41">
        <f t="shared" si="310"/>
        <v>36547.431931999978</v>
      </c>
      <c r="U173" s="41">
        <f t="shared" si="311"/>
        <v>37190.105479999977</v>
      </c>
      <c r="V173" s="41">
        <f t="shared" si="312"/>
        <v>37832.779027999975</v>
      </c>
      <c r="W173" s="41">
        <f t="shared" si="313"/>
        <v>38475.452575999974</v>
      </c>
      <c r="X173" s="41">
        <f t="shared" si="314"/>
        <v>39118.126123999973</v>
      </c>
      <c r="Y173" s="41">
        <f t="shared" si="315"/>
        <v>39760.799671999972</v>
      </c>
      <c r="Z173" s="41">
        <f t="shared" si="316"/>
        <v>39760.799671999972</v>
      </c>
      <c r="AA173" s="41">
        <f t="shared" si="317"/>
        <v>39760.799671999972</v>
      </c>
      <c r="AB173" s="41">
        <f t="shared" si="318"/>
        <v>39760.799671999972</v>
      </c>
      <c r="AC173" s="41">
        <f t="shared" si="319"/>
        <v>39760.799671999972</v>
      </c>
      <c r="AD173" s="41">
        <f t="shared" si="320"/>
        <v>39760.799671999972</v>
      </c>
      <c r="AE173" s="41">
        <f t="shared" si="321"/>
        <v>39760.799671999972</v>
      </c>
      <c r="AF173" s="41">
        <f t="shared" si="322"/>
        <v>39760.799671999972</v>
      </c>
      <c r="AG173" s="23">
        <f t="shared" si="266"/>
        <v>39019</v>
      </c>
      <c r="AH173" s="80">
        <f>'[25]KY Depreciation Rates_03-2'!$G129</f>
        <v>0.19470000000000001</v>
      </c>
      <c r="AI173" s="80">
        <f>'[25]KY Depreciation Rates_03-2'!$G129</f>
        <v>0.19470000000000001</v>
      </c>
      <c r="AJ173" s="31">
        <f>'[20]Additions (Asset and Reserve)'!AA91</f>
        <v>642.66999999999996</v>
      </c>
      <c r="AK173" s="31">
        <f>'[20]Additions (Asset and Reserve)'!AB91</f>
        <v>642.66999999999996</v>
      </c>
      <c r="AL173" s="31">
        <f>'[20]Additions (Asset and Reserve)'!AC91</f>
        <v>642.66999999999996</v>
      </c>
      <c r="AM173" s="31">
        <f>'[20]Additions (Asset and Reserve)'!AD91</f>
        <v>642.66999999999996</v>
      </c>
      <c r="AN173" s="31">
        <f>'[20]Additions (Asset and Reserve)'!AE91</f>
        <v>642.66999999999996</v>
      </c>
      <c r="AO173" s="31">
        <f>'[20]Additions (Asset and Reserve)'!AF91</f>
        <v>642.66999999999996</v>
      </c>
      <c r="AP173" s="41">
        <f>IF('Net Plant'!I173&gt;0,'Gross Plant'!L173*$AH173/12,0)</f>
        <v>642.6735480000001</v>
      </c>
      <c r="AQ173" s="41">
        <f>IF('Net Plant'!J173&gt;0,'Gross Plant'!M173*$AH173/12,0)</f>
        <v>642.6735480000001</v>
      </c>
      <c r="AR173" s="41">
        <f>IF('Net Plant'!K173&gt;0,'Gross Plant'!N173*$AH173/12,0)</f>
        <v>642.6735480000001</v>
      </c>
      <c r="AS173" s="41">
        <f>IF('Net Plant'!L173&gt;0,'Gross Plant'!O173*$AH173/12,0)</f>
        <v>642.6735480000001</v>
      </c>
      <c r="AT173" s="41">
        <f>IF('Net Plant'!M173&gt;0,'Gross Plant'!P173*$AH173/12,0)</f>
        <v>642.6735480000001</v>
      </c>
      <c r="AU173" s="41">
        <f>IF('Net Plant'!N173&gt;0,'Gross Plant'!Q173*$AH173/12,0)</f>
        <v>642.6735480000001</v>
      </c>
      <c r="AV173" s="41">
        <f>IF('Net Plant'!O173&gt;0,'Gross Plant'!R173*$AH173/12,0)</f>
        <v>642.6735480000001</v>
      </c>
      <c r="AW173" s="41">
        <f>IF('Net Plant'!P173&gt;0,'Gross Plant'!S173*$AH173/12,0)</f>
        <v>642.6735480000001</v>
      </c>
      <c r="AX173" s="41">
        <f>IF('Net Plant'!Q173&gt;0,'Gross Plant'!T173*$AH173/12,0)</f>
        <v>642.6735480000001</v>
      </c>
      <c r="AY173" s="41">
        <f>IF('Net Plant'!R173&gt;0,'Gross Plant'!U173*$AI173/12,0)</f>
        <v>642.6735480000001</v>
      </c>
      <c r="AZ173" s="41">
        <f>IF('Net Plant'!S173&gt;0,'Gross Plant'!V173*$AI173/12,0)</f>
        <v>642.6735480000001</v>
      </c>
      <c r="BA173" s="41">
        <f>IF('Net Plant'!T173&gt;0,'Gross Plant'!W173*$AI173/12,0)</f>
        <v>642.6735480000001</v>
      </c>
      <c r="BB173" s="41">
        <f>IF('Net Plant'!U173&gt;0,'Gross Plant'!X173*$AI173/12,0)</f>
        <v>642.6735480000001</v>
      </c>
      <c r="BC173" s="41">
        <f>IF('Net Plant'!V173&gt;0,'Gross Plant'!Y173*$AI173/12,0)</f>
        <v>642.6735480000001</v>
      </c>
      <c r="BD173" s="41">
        <f>IF('Net Plant'!W173&gt;0,'Gross Plant'!Z173*$AI173/12,0)</f>
        <v>0</v>
      </c>
      <c r="BE173" s="41">
        <f>IF('Net Plant'!X173&gt;0,'Gross Plant'!AA173*$AI173/12,0)</f>
        <v>0</v>
      </c>
      <c r="BF173" s="41">
        <f>IF('Net Plant'!Y173&gt;0,'Gross Plant'!AB173*$AI173/12,0)</f>
        <v>0</v>
      </c>
      <c r="BG173" s="41">
        <f>IF('Net Plant'!Z173&gt;0,'Gross Plant'!AC173*$AI173/12,0)</f>
        <v>0</v>
      </c>
      <c r="BH173" s="41">
        <f>IF('Net Plant'!AA173&gt;0,'Gross Plant'!AD173*$AI173/12,0)</f>
        <v>0</v>
      </c>
      <c r="BI173" s="41">
        <f>IF('Net Plant'!AB173&gt;0,'Gross Plant'!AE173*$AI173/12,0)</f>
        <v>0</v>
      </c>
      <c r="BJ173" s="41">
        <f>IF('Net Plant'!AC173&gt;0,'Gross Plant'!AF173*$AI173/12,0)</f>
        <v>0</v>
      </c>
      <c r="BK173" s="23">
        <f t="shared" si="323"/>
        <v>3213.3677400000006</v>
      </c>
      <c r="BL173" s="41"/>
      <c r="BM173" s="31">
        <f>'[20]Retires (Asset and Reserve)'!X91</f>
        <v>0</v>
      </c>
      <c r="BN173" s="31">
        <f>'[20]Retires (Asset and Reserve)'!Y91</f>
        <v>0</v>
      </c>
      <c r="BO173" s="31">
        <f>'[20]Retires (Asset and Reserve)'!Z91</f>
        <v>0</v>
      </c>
      <c r="BP173" s="31">
        <f>'[20]Retires (Asset and Reserve)'!AA91</f>
        <v>0</v>
      </c>
      <c r="BQ173" s="31">
        <f>'[20]Retires (Asset and Reserve)'!AB91</f>
        <v>0</v>
      </c>
      <c r="BR173" s="31">
        <f>'[20]Retires (Asset and Reserve)'!AC91</f>
        <v>0</v>
      </c>
      <c r="BS173" s="31">
        <f>'Gross Plant'!BQ173</f>
        <v>0</v>
      </c>
      <c r="BT173" s="41">
        <f>'Gross Plant'!BR173</f>
        <v>0</v>
      </c>
      <c r="BU173" s="41">
        <f>'Gross Plant'!BS173</f>
        <v>0</v>
      </c>
      <c r="BV173" s="41">
        <f>'Gross Plant'!BT173</f>
        <v>0</v>
      </c>
      <c r="BW173" s="41">
        <f>'Gross Plant'!BU173</f>
        <v>0</v>
      </c>
      <c r="BX173" s="41">
        <f>'Gross Plant'!BV173</f>
        <v>0</v>
      </c>
      <c r="BY173" s="41">
        <f>'Gross Plant'!BW173</f>
        <v>0</v>
      </c>
      <c r="BZ173" s="41">
        <f>'Gross Plant'!BX173</f>
        <v>0</v>
      </c>
      <c r="CA173" s="41">
        <f>'Gross Plant'!BY173</f>
        <v>0</v>
      </c>
      <c r="CB173" s="41">
        <f>'Gross Plant'!BZ173</f>
        <v>0</v>
      </c>
      <c r="CC173" s="41">
        <f>'Gross Plant'!CA173</f>
        <v>0</v>
      </c>
      <c r="CD173" s="41">
        <f>'Gross Plant'!CB173</f>
        <v>0</v>
      </c>
      <c r="CE173" s="41">
        <f>'Gross Plant'!CC173</f>
        <v>0</v>
      </c>
      <c r="CF173" s="41">
        <f>'Gross Plant'!CD173</f>
        <v>0</v>
      </c>
      <c r="CG173" s="41">
        <f>'Gross Plant'!CE173</f>
        <v>0</v>
      </c>
      <c r="CH173" s="41">
        <f>'Gross Plant'!CF173</f>
        <v>0</v>
      </c>
      <c r="CI173" s="41">
        <f>'Gross Plant'!CG173</f>
        <v>0</v>
      </c>
      <c r="CJ173" s="41">
        <f>'Gross Plant'!CH173</f>
        <v>0</v>
      </c>
      <c r="CK173" s="41">
        <f>'Gross Plant'!CI173</f>
        <v>0</v>
      </c>
      <c r="CL173" s="41">
        <f>'Gross Plant'!CJ173</f>
        <v>0</v>
      </c>
      <c r="CM173" s="41">
        <f>'Gross Plant'!CK173</f>
        <v>0</v>
      </c>
      <c r="CN173" s="41"/>
      <c r="CO173" s="31">
        <f>'[20]Transfers (Asset and Reserve)'!Z91</f>
        <v>0</v>
      </c>
      <c r="CP173" s="31">
        <f>'[20]Transfers (Asset and Reserve)'!AA91</f>
        <v>0</v>
      </c>
      <c r="CQ173" s="31">
        <f>'[20]Transfers (Asset and Reserve)'!AB91</f>
        <v>0</v>
      </c>
      <c r="CR173" s="31">
        <f>'[20]Transfers (Asset and Reserve)'!AC91</f>
        <v>0</v>
      </c>
      <c r="CS173" s="31">
        <f>'[20]Transfers (Asset and Reserve)'!AD91</f>
        <v>0</v>
      </c>
      <c r="CT173" s="31">
        <f>'[20]Transfers (Asset and Reserve)'!AE91</f>
        <v>0</v>
      </c>
      <c r="CU173" s="31">
        <v>0</v>
      </c>
      <c r="CV173" s="31">
        <v>0</v>
      </c>
      <c r="CW173" s="31">
        <v>0</v>
      </c>
      <c r="CX173" s="31">
        <v>0</v>
      </c>
      <c r="CY173" s="31">
        <v>0</v>
      </c>
      <c r="CZ173" s="3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/>
      <c r="DQ173" s="31">
        <f>[20]COR!O91</f>
        <v>0</v>
      </c>
      <c r="DR173" s="31">
        <f>[20]COR!P91</f>
        <v>0</v>
      </c>
      <c r="DS173" s="31">
        <f>[20]COR!Q91</f>
        <v>0</v>
      </c>
      <c r="DT173" s="31">
        <f>[20]COR!R91</f>
        <v>0</v>
      </c>
      <c r="DU173" s="31">
        <f>[20]COR!S91</f>
        <v>0</v>
      </c>
      <c r="DV173" s="31">
        <f>[20]COR!T91</f>
        <v>0</v>
      </c>
      <c r="DW173" s="58">
        <f>SUM('Gross Plant'!$AH173:$AM173)/SUM('Gross Plant'!$AH$190:$AM$190)*DW$190</f>
        <v>0</v>
      </c>
      <c r="DX173" s="58">
        <f>SUM('Gross Plant'!$AH173:$AM173)/SUM('Gross Plant'!$AH$190:$AM$190)*DX$190</f>
        <v>0</v>
      </c>
      <c r="DY173" s="58">
        <f>SUM('Gross Plant'!$AH173:$AM173)/SUM('Gross Plant'!$AH$190:$AM$190)*DY$190</f>
        <v>0</v>
      </c>
      <c r="DZ173" s="58">
        <f>-SUM('Gross Plant'!$AH173:$AM173)/SUM('Gross Plant'!$AH$190:$AM$190)*'Capital Spending'!D$12*Reserve!$DW$1</f>
        <v>0</v>
      </c>
      <c r="EA173" s="58">
        <f>-SUM('Gross Plant'!$AH173:$AM173)/SUM('Gross Plant'!$AH$190:$AM$190)*'Capital Spending'!E$12*Reserve!$DW$1</f>
        <v>0</v>
      </c>
      <c r="EB173" s="58">
        <f>-SUM('Gross Plant'!$AH173:$AM173)/SUM('Gross Plant'!$AH$190:$AM$190)*'Capital Spending'!F$12*Reserve!$DW$1</f>
        <v>0</v>
      </c>
      <c r="EC173" s="58">
        <f>-SUM('Gross Plant'!$AH173:$AM173)/SUM('Gross Plant'!$AH$190:$AM$190)*'Capital Spending'!G$12*Reserve!$DW$1</f>
        <v>0</v>
      </c>
      <c r="ED173" s="58">
        <f>-SUM('Gross Plant'!$AH173:$AM173)/SUM('Gross Plant'!$AH$190:$AM$190)*'Capital Spending'!H$12*Reserve!$DW$1</f>
        <v>0</v>
      </c>
      <c r="EE173" s="58">
        <f>-SUM('Gross Plant'!$AH173:$AM173)/SUM('Gross Plant'!$AH$190:$AM$190)*'Capital Spending'!I$12*Reserve!$DW$1</f>
        <v>0</v>
      </c>
      <c r="EF173" s="58">
        <f>-SUM('Gross Plant'!$AH173:$AM173)/SUM('Gross Plant'!$AH$190:$AM$190)*'Capital Spending'!J$12*Reserve!$DW$1</f>
        <v>0</v>
      </c>
      <c r="EG173" s="58">
        <f>-SUM('Gross Plant'!$AH173:$AM173)/SUM('Gross Plant'!$AH$190:$AM$190)*'Capital Spending'!K$12*Reserve!$DW$1</f>
        <v>0</v>
      </c>
      <c r="EH173" s="58">
        <f>-SUM('Gross Plant'!$AH173:$AM173)/SUM('Gross Plant'!$AH$190:$AM$190)*'Capital Spending'!L$12*Reserve!$DW$1</f>
        <v>0</v>
      </c>
      <c r="EI173" s="58">
        <f>-SUM('Gross Plant'!$AH173:$AM173)/SUM('Gross Plant'!$AH$190:$AM$190)*'Capital Spending'!M$12*Reserve!$DW$1</f>
        <v>0</v>
      </c>
      <c r="EJ173" s="58">
        <f>-SUM('Gross Plant'!$AH173:$AM173)/SUM('Gross Plant'!$AH$190:$AM$190)*'Capital Spending'!N$12*Reserve!$DW$1</f>
        <v>0</v>
      </c>
      <c r="EK173" s="58">
        <f>-SUM('Gross Plant'!$AH173:$AM173)/SUM('Gross Plant'!$AH$190:$AM$190)*'Capital Spending'!O$12*Reserve!$DW$1</f>
        <v>0</v>
      </c>
      <c r="EL173" s="58">
        <f>-SUM('Gross Plant'!$AH173:$AM173)/SUM('Gross Plant'!$AH$190:$AM$190)*'Capital Spending'!P$12*Reserve!$DW$1</f>
        <v>0</v>
      </c>
      <c r="EM173" s="58">
        <f>-SUM('Gross Plant'!$AH173:$AM173)/SUM('Gross Plant'!$AH$190:$AM$190)*'Capital Spending'!Q$12*Reserve!$DW$1</f>
        <v>0</v>
      </c>
      <c r="EN173" s="58">
        <f>-SUM('Gross Plant'!$AH173:$AM173)/SUM('Gross Plant'!$AH$190:$AM$190)*'Capital Spending'!R$12*Reserve!$DW$1</f>
        <v>0</v>
      </c>
      <c r="EO173" s="58">
        <f>-SUM('Gross Plant'!$AH173:$AM173)/SUM('Gross Plant'!$AH$190:$AM$190)*'Capital Spending'!S$12*Reserve!$DW$1</f>
        <v>0</v>
      </c>
      <c r="EP173" s="58">
        <f>-SUM('Gross Plant'!$AH173:$AM173)/SUM('Gross Plant'!$AH$190:$AM$190)*'Capital Spending'!T$12*Reserve!$DW$1</f>
        <v>0</v>
      </c>
      <c r="EQ173" s="58">
        <f>-SUM('Gross Plant'!$AH173:$AM173)/SUM('Gross Plant'!$AH$190:$AM$190)*'Capital Spending'!U$12*Reserve!$DW$1</f>
        <v>0</v>
      </c>
    </row>
    <row r="174" spans="1:147">
      <c r="A174" s="49">
        <v>39604</v>
      </c>
      <c r="B174" t="s">
        <v>64</v>
      </c>
      <c r="C174" s="51">
        <f t="shared" si="268"/>
        <v>48634.067721942294</v>
      </c>
      <c r="D174" s="51">
        <f t="shared" si="238"/>
        <v>61712.405253980731</v>
      </c>
      <c r="E174" s="69">
        <f>'[20]Reserve End Balances'!N92</f>
        <v>42525.64</v>
      </c>
      <c r="F174" s="41">
        <f t="shared" si="296"/>
        <v>43543.71</v>
      </c>
      <c r="G174" s="41">
        <f t="shared" si="297"/>
        <v>44561.78</v>
      </c>
      <c r="H174" s="41">
        <f t="shared" si="298"/>
        <v>45579.85</v>
      </c>
      <c r="I174" s="41">
        <f t="shared" si="299"/>
        <v>46597.919999999998</v>
      </c>
      <c r="J174" s="41">
        <f t="shared" si="300"/>
        <v>47615.99</v>
      </c>
      <c r="K174" s="41">
        <f t="shared" si="301"/>
        <v>48634.06</v>
      </c>
      <c r="L174" s="41">
        <f t="shared" si="302"/>
        <v>49652.134780249995</v>
      </c>
      <c r="M174" s="41">
        <f t="shared" si="303"/>
        <v>50670.209560499992</v>
      </c>
      <c r="N174" s="41">
        <f t="shared" si="304"/>
        <v>51688.284340749989</v>
      </c>
      <c r="O174" s="41">
        <f t="shared" si="305"/>
        <v>52706.359120999987</v>
      </c>
      <c r="P174" s="41">
        <f t="shared" si="306"/>
        <v>53724.433901249984</v>
      </c>
      <c r="Q174" s="41">
        <f t="shared" si="307"/>
        <v>54742.508681499981</v>
      </c>
      <c r="R174" s="41">
        <f t="shared" si="308"/>
        <v>55760.583461749979</v>
      </c>
      <c r="S174" s="41">
        <f t="shared" si="309"/>
        <v>56778.658241999976</v>
      </c>
      <c r="T174" s="41">
        <f t="shared" si="310"/>
        <v>57796.733022249973</v>
      </c>
      <c r="U174" s="41">
        <f t="shared" si="311"/>
        <v>58814.80780249997</v>
      </c>
      <c r="V174" s="41">
        <f t="shared" si="312"/>
        <v>59832.882582749968</v>
      </c>
      <c r="W174" s="41">
        <f t="shared" si="313"/>
        <v>60850.957362999965</v>
      </c>
      <c r="X174" s="41">
        <f t="shared" si="314"/>
        <v>61869.032143249962</v>
      </c>
      <c r="Y174" s="41">
        <f t="shared" si="315"/>
        <v>62887.10692349996</v>
      </c>
      <c r="Z174" s="41">
        <f t="shared" si="316"/>
        <v>62887.10692349996</v>
      </c>
      <c r="AA174" s="41">
        <f t="shared" si="317"/>
        <v>62887.10692349996</v>
      </c>
      <c r="AB174" s="41">
        <f t="shared" si="318"/>
        <v>62887.10692349996</v>
      </c>
      <c r="AC174" s="41">
        <f t="shared" si="319"/>
        <v>62887.10692349996</v>
      </c>
      <c r="AD174" s="41">
        <f t="shared" si="320"/>
        <v>62887.10692349996</v>
      </c>
      <c r="AE174" s="41">
        <f t="shared" si="321"/>
        <v>62887.10692349996</v>
      </c>
      <c r="AF174" s="41">
        <f t="shared" si="322"/>
        <v>62887.10692349996</v>
      </c>
      <c r="AG174" s="23">
        <f t="shared" si="266"/>
        <v>61712</v>
      </c>
      <c r="AH174" s="80">
        <f>'[25]KY Depreciation Rates_03-2'!$G130</f>
        <v>0.19470000000000001</v>
      </c>
      <c r="AI174" s="80">
        <f>'[25]KY Depreciation Rates_03-2'!$G130</f>
        <v>0.19470000000000001</v>
      </c>
      <c r="AJ174" s="31">
        <f>'[20]Additions (Asset and Reserve)'!AA92</f>
        <v>1018.07</v>
      </c>
      <c r="AK174" s="31">
        <f>'[20]Additions (Asset and Reserve)'!AB92</f>
        <v>1018.07</v>
      </c>
      <c r="AL174" s="31">
        <f>'[20]Additions (Asset and Reserve)'!AC92</f>
        <v>1018.07</v>
      </c>
      <c r="AM174" s="31">
        <f>'[20]Additions (Asset and Reserve)'!AD92</f>
        <v>1018.07</v>
      </c>
      <c r="AN174" s="31">
        <f>'[20]Additions (Asset and Reserve)'!AE92</f>
        <v>1018.07</v>
      </c>
      <c r="AO174" s="31">
        <f>'[20]Additions (Asset and Reserve)'!AF92</f>
        <v>1018.07</v>
      </c>
      <c r="AP174" s="41">
        <f>IF('Net Plant'!I174&gt;0,'Gross Plant'!L174*$AH174/12,0)</f>
        <v>1018.07478025</v>
      </c>
      <c r="AQ174" s="41">
        <f>IF('Net Plant'!J174&gt;0,'Gross Plant'!M174*$AH174/12,0)</f>
        <v>1018.07478025</v>
      </c>
      <c r="AR174" s="41">
        <f>IF('Net Plant'!K174&gt;0,'Gross Plant'!N174*$AH174/12,0)</f>
        <v>1018.07478025</v>
      </c>
      <c r="AS174" s="41">
        <f>IF('Net Plant'!L174&gt;0,'Gross Plant'!O174*$AH174/12,0)</f>
        <v>1018.07478025</v>
      </c>
      <c r="AT174" s="41">
        <f>IF('Net Plant'!M174&gt;0,'Gross Plant'!P174*$AH174/12,0)</f>
        <v>1018.07478025</v>
      </c>
      <c r="AU174" s="41">
        <f>IF('Net Plant'!N174&gt;0,'Gross Plant'!Q174*$AH174/12,0)</f>
        <v>1018.07478025</v>
      </c>
      <c r="AV174" s="41">
        <f>IF('Net Plant'!O174&gt;0,'Gross Plant'!R174*$AH174/12,0)</f>
        <v>1018.07478025</v>
      </c>
      <c r="AW174" s="41">
        <f>IF('Net Plant'!P174&gt;0,'Gross Plant'!S174*$AH174/12,0)</f>
        <v>1018.07478025</v>
      </c>
      <c r="AX174" s="41">
        <f>IF('Net Plant'!Q174&gt;0,'Gross Plant'!T174*$AH174/12,0)</f>
        <v>1018.07478025</v>
      </c>
      <c r="AY174" s="41">
        <f>IF('Net Plant'!R174&gt;0,'Gross Plant'!U174*$AI174/12,0)</f>
        <v>1018.07478025</v>
      </c>
      <c r="AZ174" s="41">
        <f>IF('Net Plant'!S174&gt;0,'Gross Plant'!V174*$AI174/12,0)</f>
        <v>1018.07478025</v>
      </c>
      <c r="BA174" s="41">
        <f>IF('Net Plant'!T174&gt;0,'Gross Plant'!W174*$AI174/12,0)</f>
        <v>1018.07478025</v>
      </c>
      <c r="BB174" s="41">
        <f>IF('Net Plant'!U174&gt;0,'Gross Plant'!X174*$AI174/12,0)</f>
        <v>1018.07478025</v>
      </c>
      <c r="BC174" s="41">
        <f>IF('Net Plant'!V174&gt;0,'Gross Plant'!Y174*$AI174/12,0)</f>
        <v>1018.07478025</v>
      </c>
      <c r="BD174" s="41">
        <f>IF('Net Plant'!W174&gt;0,'Gross Plant'!Z174*$AI174/12,0)</f>
        <v>0</v>
      </c>
      <c r="BE174" s="41">
        <f>IF('Net Plant'!X174&gt;0,'Gross Plant'!AA174*$AI174/12,0)</f>
        <v>0</v>
      </c>
      <c r="BF174" s="41">
        <f>IF('Net Plant'!Y174&gt;0,'Gross Plant'!AB174*$AI174/12,0)</f>
        <v>0</v>
      </c>
      <c r="BG174" s="41">
        <f>IF('Net Plant'!Z174&gt;0,'Gross Plant'!AC174*$AI174/12,0)</f>
        <v>0</v>
      </c>
      <c r="BH174" s="41">
        <f>IF('Net Plant'!AA174&gt;0,'Gross Plant'!AD174*$AI174/12,0)</f>
        <v>0</v>
      </c>
      <c r="BI174" s="41">
        <f>IF('Net Plant'!AB174&gt;0,'Gross Plant'!AE174*$AI174/12,0)</f>
        <v>0</v>
      </c>
      <c r="BJ174" s="41">
        <f>IF('Net Plant'!AC174&gt;0,'Gross Plant'!AF174*$AI174/12,0)</f>
        <v>0</v>
      </c>
      <c r="BK174" s="23">
        <f t="shared" si="323"/>
        <v>5090.37390125</v>
      </c>
      <c r="BL174" s="41"/>
      <c r="BM174" s="31">
        <f>'[20]Retires (Asset and Reserve)'!X92</f>
        <v>0</v>
      </c>
      <c r="BN174" s="31">
        <f>'[20]Retires (Asset and Reserve)'!Y92</f>
        <v>0</v>
      </c>
      <c r="BO174" s="31">
        <f>'[20]Retires (Asset and Reserve)'!Z92</f>
        <v>0</v>
      </c>
      <c r="BP174" s="31">
        <f>'[20]Retires (Asset and Reserve)'!AA92</f>
        <v>0</v>
      </c>
      <c r="BQ174" s="31">
        <f>'[20]Retires (Asset and Reserve)'!AB92</f>
        <v>0</v>
      </c>
      <c r="BR174" s="31">
        <f>'[20]Retires (Asset and Reserve)'!AC92</f>
        <v>0</v>
      </c>
      <c r="BS174" s="31">
        <f>'Gross Plant'!BQ174</f>
        <v>0</v>
      </c>
      <c r="BT174" s="41">
        <f>'Gross Plant'!BR174</f>
        <v>0</v>
      </c>
      <c r="BU174" s="41">
        <f>'Gross Plant'!BS174</f>
        <v>0</v>
      </c>
      <c r="BV174" s="41">
        <f>'Gross Plant'!BT174</f>
        <v>0</v>
      </c>
      <c r="BW174" s="41">
        <f>'Gross Plant'!BU174</f>
        <v>0</v>
      </c>
      <c r="BX174" s="41">
        <f>'Gross Plant'!BV174</f>
        <v>0</v>
      </c>
      <c r="BY174" s="41">
        <f>'Gross Plant'!BW174</f>
        <v>0</v>
      </c>
      <c r="BZ174" s="41">
        <f>'Gross Plant'!BX174</f>
        <v>0</v>
      </c>
      <c r="CA174" s="41">
        <f>'Gross Plant'!BY174</f>
        <v>0</v>
      </c>
      <c r="CB174" s="41">
        <f>'Gross Plant'!BZ174</f>
        <v>0</v>
      </c>
      <c r="CC174" s="41">
        <f>'Gross Plant'!CA174</f>
        <v>0</v>
      </c>
      <c r="CD174" s="41">
        <f>'Gross Plant'!CB174</f>
        <v>0</v>
      </c>
      <c r="CE174" s="41">
        <f>'Gross Plant'!CC174</f>
        <v>0</v>
      </c>
      <c r="CF174" s="41">
        <f>'Gross Plant'!CD174</f>
        <v>0</v>
      </c>
      <c r="CG174" s="41">
        <f>'Gross Plant'!CE174</f>
        <v>0</v>
      </c>
      <c r="CH174" s="41">
        <f>'Gross Plant'!CF174</f>
        <v>0</v>
      </c>
      <c r="CI174" s="41">
        <f>'Gross Plant'!CG174</f>
        <v>0</v>
      </c>
      <c r="CJ174" s="41">
        <f>'Gross Plant'!CH174</f>
        <v>0</v>
      </c>
      <c r="CK174" s="41">
        <f>'Gross Plant'!CI174</f>
        <v>0</v>
      </c>
      <c r="CL174" s="41">
        <f>'Gross Plant'!CJ174</f>
        <v>0</v>
      </c>
      <c r="CM174" s="41">
        <f>'Gross Plant'!CK174</f>
        <v>0</v>
      </c>
      <c r="CN174" s="41"/>
      <c r="CO174" s="31">
        <f>'[20]Transfers (Asset and Reserve)'!Z92</f>
        <v>0</v>
      </c>
      <c r="CP174" s="31">
        <f>'[20]Transfers (Asset and Reserve)'!AA92</f>
        <v>0</v>
      </c>
      <c r="CQ174" s="31">
        <f>'[20]Transfers (Asset and Reserve)'!AB92</f>
        <v>0</v>
      </c>
      <c r="CR174" s="31">
        <f>'[20]Transfers (Asset and Reserve)'!AC92</f>
        <v>0</v>
      </c>
      <c r="CS174" s="31">
        <f>'[20]Transfers (Asset and Reserve)'!AD92</f>
        <v>0</v>
      </c>
      <c r="CT174" s="31">
        <f>'[20]Transfers (Asset and Reserve)'!AE92</f>
        <v>0</v>
      </c>
      <c r="CU174" s="31">
        <v>0</v>
      </c>
      <c r="CV174" s="31">
        <v>0</v>
      </c>
      <c r="CW174" s="31">
        <v>0</v>
      </c>
      <c r="CX174" s="31">
        <v>0</v>
      </c>
      <c r="CY174" s="31">
        <v>0</v>
      </c>
      <c r="CZ174" s="3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/>
      <c r="DQ174" s="31">
        <f>[20]COR!O92</f>
        <v>0</v>
      </c>
      <c r="DR174" s="31">
        <f>[20]COR!P92</f>
        <v>0</v>
      </c>
      <c r="DS174" s="31">
        <f>[20]COR!Q92</f>
        <v>0</v>
      </c>
      <c r="DT174" s="31">
        <f>[20]COR!R92</f>
        <v>0</v>
      </c>
      <c r="DU174" s="31">
        <f>[20]COR!S92</f>
        <v>0</v>
      </c>
      <c r="DV174" s="31">
        <f>[20]COR!T92</f>
        <v>0</v>
      </c>
      <c r="DW174" s="58">
        <f>SUM('Gross Plant'!$AH174:$AM174)/SUM('Gross Plant'!$AH$190:$AM$190)*DW$190</f>
        <v>0</v>
      </c>
      <c r="DX174" s="58">
        <f>SUM('Gross Plant'!$AH174:$AM174)/SUM('Gross Plant'!$AH$190:$AM$190)*DX$190</f>
        <v>0</v>
      </c>
      <c r="DY174" s="58">
        <f>SUM('Gross Plant'!$AH174:$AM174)/SUM('Gross Plant'!$AH$190:$AM$190)*DY$190</f>
        <v>0</v>
      </c>
      <c r="DZ174" s="58">
        <f>-SUM('Gross Plant'!$AH174:$AM174)/SUM('Gross Plant'!$AH$190:$AM$190)*'Capital Spending'!D$12*Reserve!$DW$1</f>
        <v>0</v>
      </c>
      <c r="EA174" s="58">
        <f>-SUM('Gross Plant'!$AH174:$AM174)/SUM('Gross Plant'!$AH$190:$AM$190)*'Capital Spending'!E$12*Reserve!$DW$1</f>
        <v>0</v>
      </c>
      <c r="EB174" s="58">
        <f>-SUM('Gross Plant'!$AH174:$AM174)/SUM('Gross Plant'!$AH$190:$AM$190)*'Capital Spending'!F$12*Reserve!$DW$1</f>
        <v>0</v>
      </c>
      <c r="EC174" s="58">
        <f>-SUM('Gross Plant'!$AH174:$AM174)/SUM('Gross Plant'!$AH$190:$AM$190)*'Capital Spending'!G$12*Reserve!$DW$1</f>
        <v>0</v>
      </c>
      <c r="ED174" s="58">
        <f>-SUM('Gross Plant'!$AH174:$AM174)/SUM('Gross Plant'!$AH$190:$AM$190)*'Capital Spending'!H$12*Reserve!$DW$1</f>
        <v>0</v>
      </c>
      <c r="EE174" s="58">
        <f>-SUM('Gross Plant'!$AH174:$AM174)/SUM('Gross Plant'!$AH$190:$AM$190)*'Capital Spending'!I$12*Reserve!$DW$1</f>
        <v>0</v>
      </c>
      <c r="EF174" s="58">
        <f>-SUM('Gross Plant'!$AH174:$AM174)/SUM('Gross Plant'!$AH$190:$AM$190)*'Capital Spending'!J$12*Reserve!$DW$1</f>
        <v>0</v>
      </c>
      <c r="EG174" s="58">
        <f>-SUM('Gross Plant'!$AH174:$AM174)/SUM('Gross Plant'!$AH$190:$AM$190)*'Capital Spending'!K$12*Reserve!$DW$1</f>
        <v>0</v>
      </c>
      <c r="EH174" s="58">
        <f>-SUM('Gross Plant'!$AH174:$AM174)/SUM('Gross Plant'!$AH$190:$AM$190)*'Capital Spending'!L$12*Reserve!$DW$1</f>
        <v>0</v>
      </c>
      <c r="EI174" s="58">
        <f>-SUM('Gross Plant'!$AH174:$AM174)/SUM('Gross Plant'!$AH$190:$AM$190)*'Capital Spending'!M$12*Reserve!$DW$1</f>
        <v>0</v>
      </c>
      <c r="EJ174" s="58">
        <f>-SUM('Gross Plant'!$AH174:$AM174)/SUM('Gross Plant'!$AH$190:$AM$190)*'Capital Spending'!N$12*Reserve!$DW$1</f>
        <v>0</v>
      </c>
      <c r="EK174" s="58">
        <f>-SUM('Gross Plant'!$AH174:$AM174)/SUM('Gross Plant'!$AH$190:$AM$190)*'Capital Spending'!O$12*Reserve!$DW$1</f>
        <v>0</v>
      </c>
      <c r="EL174" s="58">
        <f>-SUM('Gross Plant'!$AH174:$AM174)/SUM('Gross Plant'!$AH$190:$AM$190)*'Capital Spending'!P$12*Reserve!$DW$1</f>
        <v>0</v>
      </c>
      <c r="EM174" s="58">
        <f>-SUM('Gross Plant'!$AH174:$AM174)/SUM('Gross Plant'!$AH$190:$AM$190)*'Capital Spending'!Q$12*Reserve!$DW$1</f>
        <v>0</v>
      </c>
      <c r="EN174" s="58">
        <f>-SUM('Gross Plant'!$AH174:$AM174)/SUM('Gross Plant'!$AH$190:$AM$190)*'Capital Spending'!R$12*Reserve!$DW$1</f>
        <v>0</v>
      </c>
      <c r="EO174" s="58">
        <f>-SUM('Gross Plant'!$AH174:$AM174)/SUM('Gross Plant'!$AH$190:$AM$190)*'Capital Spending'!S$12*Reserve!$DW$1</f>
        <v>0</v>
      </c>
      <c r="EP174" s="58">
        <f>-SUM('Gross Plant'!$AH174:$AM174)/SUM('Gross Plant'!$AH$190:$AM$190)*'Capital Spending'!T$12*Reserve!$DW$1</f>
        <v>0</v>
      </c>
      <c r="EQ174" s="58">
        <f>-SUM('Gross Plant'!$AH174:$AM174)/SUM('Gross Plant'!$AH$190:$AM$190)*'Capital Spending'!U$12*Reserve!$DW$1</f>
        <v>0</v>
      </c>
    </row>
    <row r="175" spans="1:147">
      <c r="A175" s="49">
        <v>39605</v>
      </c>
      <c r="B175" t="s">
        <v>109</v>
      </c>
      <c r="C175" s="51">
        <f t="shared" ref="C175:C189" si="324">SUM(E175:Q175)/13</f>
        <v>13467.454841673076</v>
      </c>
      <c r="D175" s="51">
        <f t="shared" ref="D175:D189" si="325">SUM(T175:AF175)/13</f>
        <v>18122.822068923077</v>
      </c>
      <c r="E175" s="69">
        <f>'[20]Reserve End Balances'!N93</f>
        <v>11576.2</v>
      </c>
      <c r="F175" s="41">
        <f t="shared" si="296"/>
        <v>11891.41</v>
      </c>
      <c r="G175" s="41">
        <f t="shared" si="297"/>
        <v>12206.619999999999</v>
      </c>
      <c r="H175" s="41">
        <f t="shared" si="298"/>
        <v>12521.829999999998</v>
      </c>
      <c r="I175" s="41">
        <f t="shared" si="299"/>
        <v>12837.039999999997</v>
      </c>
      <c r="J175" s="41">
        <f t="shared" si="300"/>
        <v>13152.249999999996</v>
      </c>
      <c r="K175" s="41">
        <f t="shared" si="301"/>
        <v>13467.459999999995</v>
      </c>
      <c r="L175" s="41">
        <f t="shared" si="302"/>
        <v>13782.666806749996</v>
      </c>
      <c r="M175" s="41">
        <f t="shared" si="303"/>
        <v>14097.873613499996</v>
      </c>
      <c r="N175" s="41">
        <f t="shared" si="304"/>
        <v>14413.080420249997</v>
      </c>
      <c r="O175" s="41">
        <f t="shared" si="305"/>
        <v>14728.287226999997</v>
      </c>
      <c r="P175" s="41">
        <f t="shared" si="306"/>
        <v>15043.494033749997</v>
      </c>
      <c r="Q175" s="41">
        <f t="shared" si="307"/>
        <v>15358.700840499998</v>
      </c>
      <c r="R175" s="41">
        <f t="shared" si="308"/>
        <v>15673.907647249998</v>
      </c>
      <c r="S175" s="41">
        <f t="shared" si="309"/>
        <v>15989.114453999999</v>
      </c>
      <c r="T175" s="41">
        <f t="shared" si="310"/>
        <v>16304.321260749999</v>
      </c>
      <c r="U175" s="41">
        <f t="shared" si="311"/>
        <v>16619.528067499999</v>
      </c>
      <c r="V175" s="41">
        <f t="shared" si="312"/>
        <v>16934.73487425</v>
      </c>
      <c r="W175" s="41">
        <f t="shared" si="313"/>
        <v>17249.941681</v>
      </c>
      <c r="X175" s="41">
        <f t="shared" si="314"/>
        <v>17565.148487750001</v>
      </c>
      <c r="Y175" s="41">
        <f t="shared" si="315"/>
        <v>17880.355294500001</v>
      </c>
      <c r="Z175" s="41">
        <f t="shared" si="316"/>
        <v>18195.562101250001</v>
      </c>
      <c r="AA175" s="41">
        <f t="shared" si="317"/>
        <v>18510.768908000002</v>
      </c>
      <c r="AB175" s="41">
        <f t="shared" si="318"/>
        <v>18825.975714750002</v>
      </c>
      <c r="AC175" s="41">
        <f t="shared" si="319"/>
        <v>19141.182521500003</v>
      </c>
      <c r="AD175" s="41">
        <f t="shared" si="320"/>
        <v>19456.389328250003</v>
      </c>
      <c r="AE175" s="41">
        <f t="shared" si="321"/>
        <v>19456.389328250003</v>
      </c>
      <c r="AF175" s="41">
        <f t="shared" si="322"/>
        <v>19456.389328250003</v>
      </c>
      <c r="AG175" s="23">
        <f t="shared" ref="AG175:AG189" si="326">ROUND(AVERAGE(T175:AF175),0)</f>
        <v>18123</v>
      </c>
      <c r="AH175" s="80">
        <f>'[25]KY Depreciation Rates_03-2'!$G131</f>
        <v>0.19470000000000001</v>
      </c>
      <c r="AI175" s="80">
        <f>'[25]KY Depreciation Rates_03-2'!$G131</f>
        <v>0.19470000000000001</v>
      </c>
      <c r="AJ175" s="31">
        <f>'[20]Additions (Asset and Reserve)'!AA93</f>
        <v>315.20999999999998</v>
      </c>
      <c r="AK175" s="31">
        <f>'[20]Additions (Asset and Reserve)'!AB93</f>
        <v>315.20999999999998</v>
      </c>
      <c r="AL175" s="31">
        <f>'[20]Additions (Asset and Reserve)'!AC93</f>
        <v>315.20999999999998</v>
      </c>
      <c r="AM175" s="31">
        <f>'[20]Additions (Asset and Reserve)'!AD93</f>
        <v>315.20999999999998</v>
      </c>
      <c r="AN175" s="31">
        <f>'[20]Additions (Asset and Reserve)'!AE93</f>
        <v>315.20999999999998</v>
      </c>
      <c r="AO175" s="31">
        <f>'[20]Additions (Asset and Reserve)'!AF93</f>
        <v>315.20999999999998</v>
      </c>
      <c r="AP175" s="41">
        <f>IF('Net Plant'!I175&gt;0,'Gross Plant'!L175*$AH175/12,0)</f>
        <v>315.20680675</v>
      </c>
      <c r="AQ175" s="41">
        <f>IF('Net Plant'!J175&gt;0,'Gross Plant'!M175*$AH175/12,0)</f>
        <v>315.20680675</v>
      </c>
      <c r="AR175" s="41">
        <f>IF('Net Plant'!K175&gt;0,'Gross Plant'!N175*$AH175/12,0)</f>
        <v>315.20680675</v>
      </c>
      <c r="AS175" s="41">
        <f>IF('Net Plant'!L175&gt;0,'Gross Plant'!O175*$AH175/12,0)</f>
        <v>315.20680675</v>
      </c>
      <c r="AT175" s="41">
        <f>IF('Net Plant'!M175&gt;0,'Gross Plant'!P175*$AH175/12,0)</f>
        <v>315.20680675</v>
      </c>
      <c r="AU175" s="41">
        <f>IF('Net Plant'!N175&gt;0,'Gross Plant'!Q175*$AH175/12,0)</f>
        <v>315.20680675</v>
      </c>
      <c r="AV175" s="41">
        <f>IF('Net Plant'!O175&gt;0,'Gross Plant'!R175*$AH175/12,0)</f>
        <v>315.20680675</v>
      </c>
      <c r="AW175" s="41">
        <f>IF('Net Plant'!P175&gt;0,'Gross Plant'!S175*$AH175/12,0)</f>
        <v>315.20680675</v>
      </c>
      <c r="AX175" s="41">
        <f>IF('Net Plant'!Q175&gt;0,'Gross Plant'!T175*$AH175/12,0)</f>
        <v>315.20680675</v>
      </c>
      <c r="AY175" s="41">
        <f>IF('Net Plant'!R175&gt;0,'Gross Plant'!U175*$AI175/12,0)</f>
        <v>315.20680675</v>
      </c>
      <c r="AZ175" s="41">
        <f>IF('Net Plant'!S175&gt;0,'Gross Plant'!V175*$AI175/12,0)</f>
        <v>315.20680675</v>
      </c>
      <c r="BA175" s="41">
        <f>IF('Net Plant'!T175&gt;0,'Gross Plant'!W175*$AI175/12,0)</f>
        <v>315.20680675</v>
      </c>
      <c r="BB175" s="41">
        <f>IF('Net Plant'!U175&gt;0,'Gross Plant'!X175*$AI175/12,0)</f>
        <v>315.20680675</v>
      </c>
      <c r="BC175" s="41">
        <f>IF('Net Plant'!V175&gt;0,'Gross Plant'!Y175*$AI175/12,0)</f>
        <v>315.20680675</v>
      </c>
      <c r="BD175" s="41">
        <f>IF('Net Plant'!W175&gt;0,'Gross Plant'!Z175*$AI175/12,0)</f>
        <v>315.20680675</v>
      </c>
      <c r="BE175" s="41">
        <f>IF('Net Plant'!X175&gt;0,'Gross Plant'!AA175*$AI175/12,0)</f>
        <v>315.20680675</v>
      </c>
      <c r="BF175" s="41">
        <f>IF('Net Plant'!Y175&gt;0,'Gross Plant'!AB175*$AI175/12,0)</f>
        <v>315.20680675</v>
      </c>
      <c r="BG175" s="41">
        <f>IF('Net Plant'!Z175&gt;0,'Gross Plant'!AC175*$AI175/12,0)</f>
        <v>315.20680675</v>
      </c>
      <c r="BH175" s="41">
        <f>IF('Net Plant'!AA175&gt;0,'Gross Plant'!AD175*$AI175/12,0)</f>
        <v>315.20680675</v>
      </c>
      <c r="BI175" s="41">
        <f>IF('Net Plant'!AB175&gt;0,'Gross Plant'!AE175*$AI175/12,0)</f>
        <v>0</v>
      </c>
      <c r="BJ175" s="41">
        <f>IF('Net Plant'!AC175&gt;0,'Gross Plant'!AF175*$AI175/12,0)</f>
        <v>0</v>
      </c>
      <c r="BK175" s="23">
        <f t="shared" si="323"/>
        <v>3152.0680674999999</v>
      </c>
      <c r="BL175" s="41"/>
      <c r="BM175" s="31">
        <f>'[20]Retires (Asset and Reserve)'!X93</f>
        <v>0</v>
      </c>
      <c r="BN175" s="31">
        <f>'[20]Retires (Asset and Reserve)'!Y93</f>
        <v>0</v>
      </c>
      <c r="BO175" s="31">
        <f>'[20]Retires (Asset and Reserve)'!Z93</f>
        <v>0</v>
      </c>
      <c r="BP175" s="31">
        <f>'[20]Retires (Asset and Reserve)'!AA93</f>
        <v>0</v>
      </c>
      <c r="BQ175" s="31">
        <f>'[20]Retires (Asset and Reserve)'!AB93</f>
        <v>0</v>
      </c>
      <c r="BR175" s="31">
        <f>'[20]Retires (Asset and Reserve)'!AC93</f>
        <v>0</v>
      </c>
      <c r="BS175" s="31">
        <f>'Gross Plant'!BQ175</f>
        <v>0</v>
      </c>
      <c r="BT175" s="41">
        <f>'Gross Plant'!BR175</f>
        <v>0</v>
      </c>
      <c r="BU175" s="41">
        <f>'Gross Plant'!BS175</f>
        <v>0</v>
      </c>
      <c r="BV175" s="41">
        <f>'Gross Plant'!BT175</f>
        <v>0</v>
      </c>
      <c r="BW175" s="41">
        <f>'Gross Plant'!BU175</f>
        <v>0</v>
      </c>
      <c r="BX175" s="41">
        <f>'Gross Plant'!BV175</f>
        <v>0</v>
      </c>
      <c r="BY175" s="41">
        <f>'Gross Plant'!BW175</f>
        <v>0</v>
      </c>
      <c r="BZ175" s="41">
        <f>'Gross Plant'!BX175</f>
        <v>0</v>
      </c>
      <c r="CA175" s="41">
        <f>'Gross Plant'!BY175</f>
        <v>0</v>
      </c>
      <c r="CB175" s="41">
        <f>'Gross Plant'!BZ175</f>
        <v>0</v>
      </c>
      <c r="CC175" s="41">
        <f>'Gross Plant'!CA175</f>
        <v>0</v>
      </c>
      <c r="CD175" s="41">
        <f>'Gross Plant'!CB175</f>
        <v>0</v>
      </c>
      <c r="CE175" s="41">
        <f>'Gross Plant'!CC175</f>
        <v>0</v>
      </c>
      <c r="CF175" s="41">
        <f>'Gross Plant'!CD175</f>
        <v>0</v>
      </c>
      <c r="CG175" s="41">
        <f>'Gross Plant'!CE175</f>
        <v>0</v>
      </c>
      <c r="CH175" s="41">
        <f>'Gross Plant'!CF175</f>
        <v>0</v>
      </c>
      <c r="CI175" s="41">
        <f>'Gross Plant'!CG175</f>
        <v>0</v>
      </c>
      <c r="CJ175" s="41">
        <f>'Gross Plant'!CH175</f>
        <v>0</v>
      </c>
      <c r="CK175" s="41">
        <f>'Gross Plant'!CI175</f>
        <v>0</v>
      </c>
      <c r="CL175" s="41">
        <f>'Gross Plant'!CJ175</f>
        <v>0</v>
      </c>
      <c r="CM175" s="41">
        <f>'Gross Plant'!CK175</f>
        <v>0</v>
      </c>
      <c r="CN175" s="41"/>
      <c r="CO175" s="31">
        <f>'[20]Transfers (Asset and Reserve)'!Z93</f>
        <v>0</v>
      </c>
      <c r="CP175" s="31">
        <f>'[20]Transfers (Asset and Reserve)'!AA93</f>
        <v>0</v>
      </c>
      <c r="CQ175" s="31">
        <f>'[20]Transfers (Asset and Reserve)'!AB93</f>
        <v>0</v>
      </c>
      <c r="CR175" s="31">
        <f>'[20]Transfers (Asset and Reserve)'!AC93</f>
        <v>0</v>
      </c>
      <c r="CS175" s="31">
        <f>'[20]Transfers (Asset and Reserve)'!AD93</f>
        <v>0</v>
      </c>
      <c r="CT175" s="31">
        <f>'[20]Transfers (Asset and Reserve)'!AE93</f>
        <v>0</v>
      </c>
      <c r="CU175" s="31">
        <v>0</v>
      </c>
      <c r="CV175" s="31">
        <v>0</v>
      </c>
      <c r="CW175" s="31">
        <v>0</v>
      </c>
      <c r="CX175" s="31">
        <v>0</v>
      </c>
      <c r="CY175" s="31">
        <v>0</v>
      </c>
      <c r="CZ175" s="3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/>
      <c r="DQ175" s="31">
        <f>[20]COR!O93</f>
        <v>0</v>
      </c>
      <c r="DR175" s="31">
        <f>[20]COR!P93</f>
        <v>0</v>
      </c>
      <c r="DS175" s="31">
        <f>[20]COR!Q93</f>
        <v>0</v>
      </c>
      <c r="DT175" s="31">
        <f>[20]COR!R93</f>
        <v>0</v>
      </c>
      <c r="DU175" s="31">
        <f>[20]COR!S93</f>
        <v>0</v>
      </c>
      <c r="DV175" s="31">
        <f>[20]COR!T93</f>
        <v>0</v>
      </c>
      <c r="DW175" s="58">
        <f>SUM('Gross Plant'!$AH175:$AM175)/SUM('Gross Plant'!$AH$190:$AM$190)*DW$190</f>
        <v>0</v>
      </c>
      <c r="DX175" s="58">
        <f>SUM('Gross Plant'!$AH175:$AM175)/SUM('Gross Plant'!$AH$190:$AM$190)*DX$190</f>
        <v>0</v>
      </c>
      <c r="DY175" s="58">
        <f>SUM('Gross Plant'!$AH175:$AM175)/SUM('Gross Plant'!$AH$190:$AM$190)*DY$190</f>
        <v>0</v>
      </c>
      <c r="DZ175" s="58">
        <f>-SUM('Gross Plant'!$AH175:$AM175)/SUM('Gross Plant'!$AH$190:$AM$190)*'Capital Spending'!D$12*Reserve!$DW$1</f>
        <v>0</v>
      </c>
      <c r="EA175" s="58">
        <f>-SUM('Gross Plant'!$AH175:$AM175)/SUM('Gross Plant'!$AH$190:$AM$190)*'Capital Spending'!E$12*Reserve!$DW$1</f>
        <v>0</v>
      </c>
      <c r="EB175" s="58">
        <f>-SUM('Gross Plant'!$AH175:$AM175)/SUM('Gross Plant'!$AH$190:$AM$190)*'Capital Spending'!F$12*Reserve!$DW$1</f>
        <v>0</v>
      </c>
      <c r="EC175" s="58">
        <f>-SUM('Gross Plant'!$AH175:$AM175)/SUM('Gross Plant'!$AH$190:$AM$190)*'Capital Spending'!G$12*Reserve!$DW$1</f>
        <v>0</v>
      </c>
      <c r="ED175" s="58">
        <f>-SUM('Gross Plant'!$AH175:$AM175)/SUM('Gross Plant'!$AH$190:$AM$190)*'Capital Spending'!H$12*Reserve!$DW$1</f>
        <v>0</v>
      </c>
      <c r="EE175" s="58">
        <f>-SUM('Gross Plant'!$AH175:$AM175)/SUM('Gross Plant'!$AH$190:$AM$190)*'Capital Spending'!I$12*Reserve!$DW$1</f>
        <v>0</v>
      </c>
      <c r="EF175" s="58">
        <f>-SUM('Gross Plant'!$AH175:$AM175)/SUM('Gross Plant'!$AH$190:$AM$190)*'Capital Spending'!J$12*Reserve!$DW$1</f>
        <v>0</v>
      </c>
      <c r="EG175" s="58">
        <f>-SUM('Gross Plant'!$AH175:$AM175)/SUM('Gross Plant'!$AH$190:$AM$190)*'Capital Spending'!K$12*Reserve!$DW$1</f>
        <v>0</v>
      </c>
      <c r="EH175" s="58">
        <f>-SUM('Gross Plant'!$AH175:$AM175)/SUM('Gross Plant'!$AH$190:$AM$190)*'Capital Spending'!L$12*Reserve!$DW$1</f>
        <v>0</v>
      </c>
      <c r="EI175" s="58">
        <f>-SUM('Gross Plant'!$AH175:$AM175)/SUM('Gross Plant'!$AH$190:$AM$190)*'Capital Spending'!M$12*Reserve!$DW$1</f>
        <v>0</v>
      </c>
      <c r="EJ175" s="58">
        <f>-SUM('Gross Plant'!$AH175:$AM175)/SUM('Gross Plant'!$AH$190:$AM$190)*'Capital Spending'!N$12*Reserve!$DW$1</f>
        <v>0</v>
      </c>
      <c r="EK175" s="58">
        <f>-SUM('Gross Plant'!$AH175:$AM175)/SUM('Gross Plant'!$AH$190:$AM$190)*'Capital Spending'!O$12*Reserve!$DW$1</f>
        <v>0</v>
      </c>
      <c r="EL175" s="58">
        <f>-SUM('Gross Plant'!$AH175:$AM175)/SUM('Gross Plant'!$AH$190:$AM$190)*'Capital Spending'!P$12*Reserve!$DW$1</f>
        <v>0</v>
      </c>
      <c r="EM175" s="58">
        <f>-SUM('Gross Plant'!$AH175:$AM175)/SUM('Gross Plant'!$AH$190:$AM$190)*'Capital Spending'!Q$12*Reserve!$DW$1</f>
        <v>0</v>
      </c>
      <c r="EN175" s="58">
        <f>-SUM('Gross Plant'!$AH175:$AM175)/SUM('Gross Plant'!$AH$190:$AM$190)*'Capital Spending'!R$12*Reserve!$DW$1</f>
        <v>0</v>
      </c>
      <c r="EO175" s="58">
        <f>-SUM('Gross Plant'!$AH175:$AM175)/SUM('Gross Plant'!$AH$190:$AM$190)*'Capital Spending'!S$12*Reserve!$DW$1</f>
        <v>0</v>
      </c>
      <c r="EP175" s="58">
        <f>-SUM('Gross Plant'!$AH175:$AM175)/SUM('Gross Plant'!$AH$190:$AM$190)*'Capital Spending'!T$12*Reserve!$DW$1</f>
        <v>0</v>
      </c>
      <c r="EQ175" s="58">
        <f>-SUM('Gross Plant'!$AH175:$AM175)/SUM('Gross Plant'!$AH$190:$AM$190)*'Capital Spending'!U$12*Reserve!$DW$1</f>
        <v>0</v>
      </c>
    </row>
    <row r="176" spans="1:147">
      <c r="A176" s="49">
        <v>39700</v>
      </c>
      <c r="B176" t="s">
        <v>18</v>
      </c>
      <c r="C176" s="51">
        <f t="shared" si="324"/>
        <v>168420.01719976918</v>
      </c>
      <c r="D176" s="51">
        <f t="shared" si="325"/>
        <v>201220.84685499987</v>
      </c>
      <c r="E176" s="69">
        <f>'[20]Reserve End Balances'!N94</f>
        <v>148652.68</v>
      </c>
      <c r="F176" s="41">
        <f t="shared" si="296"/>
        <v>152425.93</v>
      </c>
      <c r="G176" s="41">
        <f t="shared" si="297"/>
        <v>156199.18</v>
      </c>
      <c r="H176" s="41">
        <f t="shared" si="298"/>
        <v>159972.43</v>
      </c>
      <c r="I176" s="41">
        <f t="shared" si="299"/>
        <v>163745.68</v>
      </c>
      <c r="J176" s="41">
        <f t="shared" si="300"/>
        <v>167518.93</v>
      </c>
      <c r="K176" s="41">
        <f t="shared" si="301"/>
        <v>171292.18</v>
      </c>
      <c r="L176" s="41">
        <f t="shared" si="302"/>
        <v>173287.42445699999</v>
      </c>
      <c r="M176" s="41">
        <f t="shared" si="303"/>
        <v>175282.66891399998</v>
      </c>
      <c r="N176" s="41">
        <f t="shared" si="304"/>
        <v>177277.91337099997</v>
      </c>
      <c r="O176" s="41">
        <f t="shared" si="305"/>
        <v>179273.15782799997</v>
      </c>
      <c r="P176" s="41">
        <f t="shared" si="306"/>
        <v>181268.40228499996</v>
      </c>
      <c r="Q176" s="41">
        <f t="shared" si="307"/>
        <v>183263.64674199995</v>
      </c>
      <c r="R176" s="41">
        <f t="shared" si="308"/>
        <v>185258.89119899995</v>
      </c>
      <c r="S176" s="41">
        <f t="shared" si="309"/>
        <v>187254.13565599994</v>
      </c>
      <c r="T176" s="41">
        <f t="shared" si="310"/>
        <v>189249.38011299993</v>
      </c>
      <c r="U176" s="41">
        <f t="shared" si="311"/>
        <v>191244.62456999993</v>
      </c>
      <c r="V176" s="41">
        <f t="shared" si="312"/>
        <v>193239.86902699992</v>
      </c>
      <c r="W176" s="41">
        <f t="shared" si="313"/>
        <v>195235.11348399991</v>
      </c>
      <c r="X176" s="41">
        <f t="shared" si="314"/>
        <v>197230.35794099991</v>
      </c>
      <c r="Y176" s="41">
        <f t="shared" si="315"/>
        <v>199225.6023979999</v>
      </c>
      <c r="Z176" s="41">
        <f t="shared" si="316"/>
        <v>201220.84685499989</v>
      </c>
      <c r="AA176" s="41">
        <f t="shared" si="317"/>
        <v>203216.09131199989</v>
      </c>
      <c r="AB176" s="41">
        <f t="shared" si="318"/>
        <v>205211.33576899988</v>
      </c>
      <c r="AC176" s="41">
        <f t="shared" si="319"/>
        <v>207206.58022599987</v>
      </c>
      <c r="AD176" s="41">
        <f t="shared" si="320"/>
        <v>209201.82468299987</v>
      </c>
      <c r="AE176" s="41">
        <f t="shared" si="321"/>
        <v>211197.06913999986</v>
      </c>
      <c r="AF176" s="41">
        <f t="shared" si="322"/>
        <v>213192.31359699985</v>
      </c>
      <c r="AG176" s="23">
        <f t="shared" si="326"/>
        <v>201221</v>
      </c>
      <c r="AH176" s="80">
        <f>'[25]KY Depreciation Rates_03-2'!$G132</f>
        <v>6.6699999999999995E-2</v>
      </c>
      <c r="AI176" s="80">
        <f>'[25]KY Depreciation Rates_03-2'!$G132</f>
        <v>6.6699999999999995E-2</v>
      </c>
      <c r="AJ176" s="31">
        <f>'[20]Additions (Asset and Reserve)'!AA94</f>
        <v>3773.25</v>
      </c>
      <c r="AK176" s="31">
        <f>'[20]Additions (Asset and Reserve)'!AB94</f>
        <v>3773.25</v>
      </c>
      <c r="AL176" s="31">
        <f>'[20]Additions (Asset and Reserve)'!AC94</f>
        <v>3773.25</v>
      </c>
      <c r="AM176" s="31">
        <f>'[20]Additions (Asset and Reserve)'!AD94</f>
        <v>3773.25</v>
      </c>
      <c r="AN176" s="31">
        <f>'[20]Additions (Asset and Reserve)'!AE94</f>
        <v>3773.25</v>
      </c>
      <c r="AO176" s="31">
        <f>'[20]Additions (Asset and Reserve)'!AF94</f>
        <v>3773.25</v>
      </c>
      <c r="AP176" s="41">
        <f>IF('Net Plant'!I176&gt;0,'Gross Plant'!L176*$AH176/12,0)</f>
        <v>1995.244457</v>
      </c>
      <c r="AQ176" s="41">
        <f>IF('Net Plant'!J176&gt;0,'Gross Plant'!M176*$AH176/12,0)</f>
        <v>1995.244457</v>
      </c>
      <c r="AR176" s="41">
        <f>IF('Net Plant'!K176&gt;0,'Gross Plant'!N176*$AH176/12,0)</f>
        <v>1995.244457</v>
      </c>
      <c r="AS176" s="41">
        <f>IF('Net Plant'!L176&gt;0,'Gross Plant'!O176*$AH176/12,0)</f>
        <v>1995.244457</v>
      </c>
      <c r="AT176" s="41">
        <f>IF('Net Plant'!M176&gt;0,'Gross Plant'!P176*$AH176/12,0)</f>
        <v>1995.244457</v>
      </c>
      <c r="AU176" s="41">
        <f>IF('Net Plant'!N176&gt;0,'Gross Plant'!Q176*$AH176/12,0)</f>
        <v>1995.244457</v>
      </c>
      <c r="AV176" s="41">
        <f>IF('Net Plant'!O176&gt;0,'Gross Plant'!R176*$AH176/12,0)</f>
        <v>1995.244457</v>
      </c>
      <c r="AW176" s="41">
        <f>IF('Net Plant'!P176&gt;0,'Gross Plant'!S176*$AH176/12,0)</f>
        <v>1995.244457</v>
      </c>
      <c r="AX176" s="41">
        <f>IF('Net Plant'!Q176&gt;0,'Gross Plant'!T176*$AH176/12,0)</f>
        <v>1995.244457</v>
      </c>
      <c r="AY176" s="41">
        <f>IF('Net Plant'!R176&gt;0,'Gross Plant'!U176*$AI176/12,0)</f>
        <v>1995.244457</v>
      </c>
      <c r="AZ176" s="41">
        <f>IF('Net Plant'!S176&gt;0,'Gross Plant'!V176*$AI176/12,0)</f>
        <v>1995.244457</v>
      </c>
      <c r="BA176" s="41">
        <f>IF('Net Plant'!T176&gt;0,'Gross Plant'!W176*$AI176/12,0)</f>
        <v>1995.244457</v>
      </c>
      <c r="BB176" s="41">
        <f>IF('Net Plant'!U176&gt;0,'Gross Plant'!X176*$AI176/12,0)</f>
        <v>1995.244457</v>
      </c>
      <c r="BC176" s="41">
        <f>IF('Net Plant'!V176&gt;0,'Gross Plant'!Y176*$AI176/12,0)</f>
        <v>1995.244457</v>
      </c>
      <c r="BD176" s="41">
        <f>IF('Net Plant'!W176&gt;0,'Gross Plant'!Z176*$AI176/12,0)</f>
        <v>1995.244457</v>
      </c>
      <c r="BE176" s="41">
        <f>IF('Net Plant'!X176&gt;0,'Gross Plant'!AA176*$AI176/12,0)</f>
        <v>1995.244457</v>
      </c>
      <c r="BF176" s="41">
        <f>IF('Net Plant'!Y176&gt;0,'Gross Plant'!AB176*$AI176/12,0)</f>
        <v>1995.244457</v>
      </c>
      <c r="BG176" s="41">
        <f>IF('Net Plant'!Z176&gt;0,'Gross Plant'!AC176*$AI176/12,0)</f>
        <v>1995.244457</v>
      </c>
      <c r="BH176" s="41">
        <f>IF('Net Plant'!AA176&gt;0,'Gross Plant'!AD176*$AI176/12,0)</f>
        <v>1995.244457</v>
      </c>
      <c r="BI176" s="41">
        <f>IF('Net Plant'!AB176&gt;0,'Gross Plant'!AE176*$AI176/12,0)</f>
        <v>1995.244457</v>
      </c>
      <c r="BJ176" s="41">
        <f>IF('Net Plant'!AC176&gt;0,'Gross Plant'!AF176*$AI176/12,0)</f>
        <v>1995.244457</v>
      </c>
      <c r="BK176" s="23">
        <f t="shared" si="323"/>
        <v>23942.933484000005</v>
      </c>
      <c r="BL176" s="41"/>
      <c r="BM176" s="31">
        <f>'[20]Retires (Asset and Reserve)'!X94</f>
        <v>0</v>
      </c>
      <c r="BN176" s="31">
        <f>'[20]Retires (Asset and Reserve)'!Y94</f>
        <v>0</v>
      </c>
      <c r="BO176" s="31">
        <f>'[20]Retires (Asset and Reserve)'!Z94</f>
        <v>0</v>
      </c>
      <c r="BP176" s="31">
        <f>'[20]Retires (Asset and Reserve)'!AA94</f>
        <v>0</v>
      </c>
      <c r="BQ176" s="31">
        <f>'[20]Retires (Asset and Reserve)'!AB94</f>
        <v>0</v>
      </c>
      <c r="BR176" s="31">
        <f>'[20]Retires (Asset and Reserve)'!AC94</f>
        <v>0</v>
      </c>
      <c r="BS176" s="31">
        <f>'Gross Plant'!BQ176</f>
        <v>0</v>
      </c>
      <c r="BT176" s="41">
        <f>'Gross Plant'!BR176</f>
        <v>0</v>
      </c>
      <c r="BU176" s="41">
        <f>'Gross Plant'!BS176</f>
        <v>0</v>
      </c>
      <c r="BV176" s="41">
        <f>'Gross Plant'!BT176</f>
        <v>0</v>
      </c>
      <c r="BW176" s="41">
        <f>'Gross Plant'!BU176</f>
        <v>0</v>
      </c>
      <c r="BX176" s="41">
        <f>'Gross Plant'!BV176</f>
        <v>0</v>
      </c>
      <c r="BY176" s="41">
        <f>'Gross Plant'!BW176</f>
        <v>0</v>
      </c>
      <c r="BZ176" s="41">
        <f>'Gross Plant'!BX176</f>
        <v>0</v>
      </c>
      <c r="CA176" s="41">
        <f>'Gross Plant'!BY176</f>
        <v>0</v>
      </c>
      <c r="CB176" s="41">
        <f>'Gross Plant'!BZ176</f>
        <v>0</v>
      </c>
      <c r="CC176" s="41">
        <f>'Gross Plant'!CA176</f>
        <v>0</v>
      </c>
      <c r="CD176" s="41">
        <f>'Gross Plant'!CB176</f>
        <v>0</v>
      </c>
      <c r="CE176" s="41">
        <f>'Gross Plant'!CC176</f>
        <v>0</v>
      </c>
      <c r="CF176" s="41">
        <f>'Gross Plant'!CD176</f>
        <v>0</v>
      </c>
      <c r="CG176" s="41">
        <f>'Gross Plant'!CE176</f>
        <v>0</v>
      </c>
      <c r="CH176" s="41">
        <f>'Gross Plant'!CF176</f>
        <v>0</v>
      </c>
      <c r="CI176" s="41">
        <f>'Gross Plant'!CG176</f>
        <v>0</v>
      </c>
      <c r="CJ176" s="41">
        <f>'Gross Plant'!CH176</f>
        <v>0</v>
      </c>
      <c r="CK176" s="41">
        <f>'Gross Plant'!CI176</f>
        <v>0</v>
      </c>
      <c r="CL176" s="41">
        <f>'Gross Plant'!CJ176</f>
        <v>0</v>
      </c>
      <c r="CM176" s="41">
        <f>'Gross Plant'!CK176</f>
        <v>0</v>
      </c>
      <c r="CN176" s="41"/>
      <c r="CO176" s="31">
        <f>'[20]Transfers (Asset and Reserve)'!Z94</f>
        <v>0</v>
      </c>
      <c r="CP176" s="31">
        <f>'[20]Transfers (Asset and Reserve)'!AA94</f>
        <v>0</v>
      </c>
      <c r="CQ176" s="31">
        <f>'[20]Transfers (Asset and Reserve)'!AB94</f>
        <v>0</v>
      </c>
      <c r="CR176" s="31">
        <f>'[20]Transfers (Asset and Reserve)'!AC94</f>
        <v>0</v>
      </c>
      <c r="CS176" s="31">
        <f>'[20]Transfers (Asset and Reserve)'!AD94</f>
        <v>0</v>
      </c>
      <c r="CT176" s="31">
        <f>'[20]Transfers (Asset and Reserve)'!AE94</f>
        <v>0</v>
      </c>
      <c r="CU176" s="31">
        <v>0</v>
      </c>
      <c r="CV176" s="31">
        <v>0</v>
      </c>
      <c r="CW176" s="31">
        <v>0</v>
      </c>
      <c r="CX176" s="31">
        <v>0</v>
      </c>
      <c r="CY176" s="31">
        <v>0</v>
      </c>
      <c r="CZ176" s="3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/>
      <c r="DQ176" s="31">
        <f>[20]COR!O94</f>
        <v>0</v>
      </c>
      <c r="DR176" s="31">
        <f>[20]COR!P94</f>
        <v>0</v>
      </c>
      <c r="DS176" s="31">
        <f>[20]COR!Q94</f>
        <v>0</v>
      </c>
      <c r="DT176" s="31">
        <f>[20]COR!R94</f>
        <v>0</v>
      </c>
      <c r="DU176" s="31">
        <f>[20]COR!S94</f>
        <v>0</v>
      </c>
      <c r="DV176" s="31">
        <f>[20]COR!T94</f>
        <v>0</v>
      </c>
      <c r="DW176" s="58">
        <f>SUM('Gross Plant'!$AH176:$AM176)/SUM('Gross Plant'!$AH$190:$AM$190)*DW$190</f>
        <v>0</v>
      </c>
      <c r="DX176" s="58">
        <f>SUM('Gross Plant'!$AH176:$AM176)/SUM('Gross Plant'!$AH$190:$AM$190)*DX$190</f>
        <v>0</v>
      </c>
      <c r="DY176" s="58">
        <f>SUM('Gross Plant'!$AH176:$AM176)/SUM('Gross Plant'!$AH$190:$AM$190)*DY$190</f>
        <v>0</v>
      </c>
      <c r="DZ176" s="58">
        <f>-SUM('Gross Plant'!$AH176:$AM176)/SUM('Gross Plant'!$AH$190:$AM$190)*'Capital Spending'!D$12*Reserve!$DW$1</f>
        <v>0</v>
      </c>
      <c r="EA176" s="58">
        <f>-SUM('Gross Plant'!$AH176:$AM176)/SUM('Gross Plant'!$AH$190:$AM$190)*'Capital Spending'!E$12*Reserve!$DW$1</f>
        <v>0</v>
      </c>
      <c r="EB176" s="58">
        <f>-SUM('Gross Plant'!$AH176:$AM176)/SUM('Gross Plant'!$AH$190:$AM$190)*'Capital Spending'!F$12*Reserve!$DW$1</f>
        <v>0</v>
      </c>
      <c r="EC176" s="58">
        <f>-SUM('Gross Plant'!$AH176:$AM176)/SUM('Gross Plant'!$AH$190:$AM$190)*'Capital Spending'!G$12*Reserve!$DW$1</f>
        <v>0</v>
      </c>
      <c r="ED176" s="58">
        <f>-SUM('Gross Plant'!$AH176:$AM176)/SUM('Gross Plant'!$AH$190:$AM$190)*'Capital Spending'!H$12*Reserve!$DW$1</f>
        <v>0</v>
      </c>
      <c r="EE176" s="58">
        <f>-SUM('Gross Plant'!$AH176:$AM176)/SUM('Gross Plant'!$AH$190:$AM$190)*'Capital Spending'!I$12*Reserve!$DW$1</f>
        <v>0</v>
      </c>
      <c r="EF176" s="58">
        <f>-SUM('Gross Plant'!$AH176:$AM176)/SUM('Gross Plant'!$AH$190:$AM$190)*'Capital Spending'!J$12*Reserve!$DW$1</f>
        <v>0</v>
      </c>
      <c r="EG176" s="58">
        <f>-SUM('Gross Plant'!$AH176:$AM176)/SUM('Gross Plant'!$AH$190:$AM$190)*'Capital Spending'!K$12*Reserve!$DW$1</f>
        <v>0</v>
      </c>
      <c r="EH176" s="58">
        <f>-SUM('Gross Plant'!$AH176:$AM176)/SUM('Gross Plant'!$AH$190:$AM$190)*'Capital Spending'!L$12*Reserve!$DW$1</f>
        <v>0</v>
      </c>
      <c r="EI176" s="58">
        <f>-SUM('Gross Plant'!$AH176:$AM176)/SUM('Gross Plant'!$AH$190:$AM$190)*'Capital Spending'!M$12*Reserve!$DW$1</f>
        <v>0</v>
      </c>
      <c r="EJ176" s="58">
        <f>-SUM('Gross Plant'!$AH176:$AM176)/SUM('Gross Plant'!$AH$190:$AM$190)*'Capital Spending'!N$12*Reserve!$DW$1</f>
        <v>0</v>
      </c>
      <c r="EK176" s="58">
        <f>-SUM('Gross Plant'!$AH176:$AM176)/SUM('Gross Plant'!$AH$190:$AM$190)*'Capital Spending'!O$12*Reserve!$DW$1</f>
        <v>0</v>
      </c>
      <c r="EL176" s="58">
        <f>-SUM('Gross Plant'!$AH176:$AM176)/SUM('Gross Plant'!$AH$190:$AM$190)*'Capital Spending'!P$12*Reserve!$DW$1</f>
        <v>0</v>
      </c>
      <c r="EM176" s="58">
        <f>-SUM('Gross Plant'!$AH176:$AM176)/SUM('Gross Plant'!$AH$190:$AM$190)*'Capital Spending'!Q$12*Reserve!$DW$1</f>
        <v>0</v>
      </c>
      <c r="EN176" s="58">
        <f>-SUM('Gross Plant'!$AH176:$AM176)/SUM('Gross Plant'!$AH$190:$AM$190)*'Capital Spending'!R$12*Reserve!$DW$1</f>
        <v>0</v>
      </c>
      <c r="EO176" s="58">
        <f>-SUM('Gross Plant'!$AH176:$AM176)/SUM('Gross Plant'!$AH$190:$AM$190)*'Capital Spending'!S$12*Reserve!$DW$1</f>
        <v>0</v>
      </c>
      <c r="EP176" s="58">
        <f>-SUM('Gross Plant'!$AH176:$AM176)/SUM('Gross Plant'!$AH$190:$AM$190)*'Capital Spending'!T$12*Reserve!$DW$1</f>
        <v>0</v>
      </c>
      <c r="EQ176" s="58">
        <f>-SUM('Gross Plant'!$AH176:$AM176)/SUM('Gross Plant'!$AH$190:$AM$190)*'Capital Spending'!U$12*Reserve!$DW$1</f>
        <v>0</v>
      </c>
    </row>
    <row r="177" spans="1:147">
      <c r="A177" s="83">
        <v>39701</v>
      </c>
      <c r="B177" t="s">
        <v>214</v>
      </c>
      <c r="C177" s="51">
        <f t="shared" ref="C177:C178" si="327">SUM(E177:Q177)/13</f>
        <v>0</v>
      </c>
      <c r="D177" s="51">
        <f t="shared" ref="D177:D178" si="328">SUM(T177:AF177)/13</f>
        <v>0</v>
      </c>
      <c r="E177" s="69">
        <v>0</v>
      </c>
      <c r="F177" s="41">
        <f t="shared" si="296"/>
        <v>0</v>
      </c>
      <c r="G177" s="41">
        <f t="shared" si="297"/>
        <v>0</v>
      </c>
      <c r="H177" s="41">
        <f t="shared" si="298"/>
        <v>0</v>
      </c>
      <c r="I177" s="41">
        <f t="shared" si="299"/>
        <v>0</v>
      </c>
      <c r="J177" s="41">
        <f t="shared" si="300"/>
        <v>0</v>
      </c>
      <c r="K177" s="41">
        <f t="shared" si="301"/>
        <v>0</v>
      </c>
      <c r="L177" s="41">
        <f t="shared" si="302"/>
        <v>0</v>
      </c>
      <c r="M177" s="41">
        <f t="shared" si="303"/>
        <v>0</v>
      </c>
      <c r="N177" s="41">
        <f t="shared" si="304"/>
        <v>0</v>
      </c>
      <c r="O177" s="41">
        <f t="shared" si="305"/>
        <v>0</v>
      </c>
      <c r="P177" s="41">
        <f t="shared" si="306"/>
        <v>0</v>
      </c>
      <c r="Q177" s="41">
        <f t="shared" si="307"/>
        <v>0</v>
      </c>
      <c r="R177" s="41">
        <f t="shared" si="308"/>
        <v>0</v>
      </c>
      <c r="S177" s="41">
        <f t="shared" si="309"/>
        <v>0</v>
      </c>
      <c r="T177" s="41">
        <f t="shared" si="310"/>
        <v>0</v>
      </c>
      <c r="U177" s="41">
        <f t="shared" si="311"/>
        <v>0</v>
      </c>
      <c r="V177" s="41">
        <f t="shared" si="312"/>
        <v>0</v>
      </c>
      <c r="W177" s="41">
        <f t="shared" si="313"/>
        <v>0</v>
      </c>
      <c r="X177" s="41">
        <f t="shared" si="314"/>
        <v>0</v>
      </c>
      <c r="Y177" s="41">
        <f t="shared" si="315"/>
        <v>0</v>
      </c>
      <c r="Z177" s="41">
        <f t="shared" si="316"/>
        <v>0</v>
      </c>
      <c r="AA177" s="41">
        <f t="shared" si="317"/>
        <v>0</v>
      </c>
      <c r="AB177" s="41">
        <f t="shared" si="318"/>
        <v>0</v>
      </c>
      <c r="AC177" s="41">
        <f t="shared" si="319"/>
        <v>0</v>
      </c>
      <c r="AD177" s="41">
        <f t="shared" si="320"/>
        <v>0</v>
      </c>
      <c r="AE177" s="41">
        <f t="shared" si="321"/>
        <v>0</v>
      </c>
      <c r="AF177" s="41">
        <f t="shared" si="322"/>
        <v>0</v>
      </c>
      <c r="AG177" s="23">
        <f t="shared" si="326"/>
        <v>0</v>
      </c>
      <c r="AH177" s="80">
        <f>'[25]KY Depreciation Rates_03-2'!$G133</f>
        <v>6.6699999999999995E-2</v>
      </c>
      <c r="AI177" s="80">
        <f>'[25]KY Depreciation Rates_03-2'!$G133</f>
        <v>6.6699999999999995E-2</v>
      </c>
      <c r="AJ177" s="31">
        <f>0</f>
        <v>0</v>
      </c>
      <c r="AK177" s="31">
        <f>0</f>
        <v>0</v>
      </c>
      <c r="AL177" s="31">
        <f>0</f>
        <v>0</v>
      </c>
      <c r="AM177" s="31">
        <f>0</f>
        <v>0</v>
      </c>
      <c r="AN177" s="31">
        <f>0</f>
        <v>0</v>
      </c>
      <c r="AO177" s="31">
        <f>0</f>
        <v>0</v>
      </c>
      <c r="AP177" s="41">
        <f>IF('Net Plant'!I177&gt;0,'Gross Plant'!L177*$AH177/12,0)</f>
        <v>0</v>
      </c>
      <c r="AQ177" s="41">
        <f>IF('Net Plant'!J177&gt;0,'Gross Plant'!M177*$AH177/12,0)</f>
        <v>0</v>
      </c>
      <c r="AR177" s="41">
        <f>IF('Net Plant'!K177&gt;0,'Gross Plant'!N177*$AH177/12,0)</f>
        <v>0</v>
      </c>
      <c r="AS177" s="41">
        <f>IF('Net Plant'!L177&gt;0,'Gross Plant'!O177*$AH177/12,0)</f>
        <v>0</v>
      </c>
      <c r="AT177" s="41">
        <f>IF('Net Plant'!M177&gt;0,'Gross Plant'!P177*$AH177/12,0)</f>
        <v>0</v>
      </c>
      <c r="AU177" s="41">
        <f>IF('Net Plant'!N177&gt;0,'Gross Plant'!Q177*$AH177/12,0)</f>
        <v>0</v>
      </c>
      <c r="AV177" s="41">
        <f>IF('Net Plant'!O177&gt;0,'Gross Plant'!R177*$AH177/12,0)</f>
        <v>0</v>
      </c>
      <c r="AW177" s="41">
        <f>IF('Net Plant'!P177&gt;0,'Gross Plant'!S177*$AH177/12,0)</f>
        <v>0</v>
      </c>
      <c r="AX177" s="41">
        <f>IF('Net Plant'!Q177&gt;0,'Gross Plant'!T177*$AH177/12,0)</f>
        <v>0</v>
      </c>
      <c r="AY177" s="41">
        <f>IF('Net Plant'!R177&gt;0,'Gross Plant'!U177*$AI177/12,0)</f>
        <v>0</v>
      </c>
      <c r="AZ177" s="41">
        <f>IF('Net Plant'!S177&gt;0,'Gross Plant'!V177*$AI177/12,0)</f>
        <v>0</v>
      </c>
      <c r="BA177" s="41">
        <f>IF('Net Plant'!T177&gt;0,'Gross Plant'!W177*$AI177/12,0)</f>
        <v>0</v>
      </c>
      <c r="BB177" s="41">
        <f>IF('Net Plant'!U177&gt;0,'Gross Plant'!X177*$AI177/12,0)</f>
        <v>0</v>
      </c>
      <c r="BC177" s="41">
        <f>IF('Net Plant'!V177&gt;0,'Gross Plant'!Y177*$AI177/12,0)</f>
        <v>0</v>
      </c>
      <c r="BD177" s="41">
        <f>IF('Net Plant'!W177&gt;0,'Gross Plant'!Z177*$AI177/12,0)</f>
        <v>0</v>
      </c>
      <c r="BE177" s="41">
        <f>IF('Net Plant'!X177&gt;0,'Gross Plant'!AA177*$AI177/12,0)</f>
        <v>0</v>
      </c>
      <c r="BF177" s="41">
        <f>IF('Net Plant'!Y177&gt;0,'Gross Plant'!AB177*$AI177/12,0)</f>
        <v>0</v>
      </c>
      <c r="BG177" s="41">
        <f>IF('Net Plant'!Z177&gt;0,'Gross Plant'!AC177*$AI177/12,0)</f>
        <v>0</v>
      </c>
      <c r="BH177" s="41">
        <f>IF('Net Plant'!AA177&gt;0,'Gross Plant'!AD177*$AI177/12,0)</f>
        <v>0</v>
      </c>
      <c r="BI177" s="41">
        <f>IF('Net Plant'!AB177&gt;0,'Gross Plant'!AE177*$AI177/12,0)</f>
        <v>0</v>
      </c>
      <c r="BJ177" s="41">
        <f>IF('Net Plant'!AC177&gt;0,'Gross Plant'!AF177*$AI177/12,0)</f>
        <v>0</v>
      </c>
      <c r="BK177" s="23">
        <f t="shared" si="323"/>
        <v>0</v>
      </c>
      <c r="BL177" s="41"/>
      <c r="BM177" s="31">
        <f>0</f>
        <v>0</v>
      </c>
      <c r="BN177" s="31">
        <f>0</f>
        <v>0</v>
      </c>
      <c r="BO177" s="31">
        <f>0</f>
        <v>0</v>
      </c>
      <c r="BP177" s="31">
        <f>0</f>
        <v>0</v>
      </c>
      <c r="BQ177" s="31">
        <f>0</f>
        <v>0</v>
      </c>
      <c r="BR177" s="31">
        <f>0</f>
        <v>0</v>
      </c>
      <c r="BS177" s="31">
        <f>'Gross Plant'!BQ177</f>
        <v>0</v>
      </c>
      <c r="BT177" s="41">
        <f>'Gross Plant'!BR177</f>
        <v>0</v>
      </c>
      <c r="BU177" s="41">
        <f>'Gross Plant'!BS177</f>
        <v>0</v>
      </c>
      <c r="BV177" s="41">
        <f>'Gross Plant'!BT177</f>
        <v>0</v>
      </c>
      <c r="BW177" s="41">
        <f>'Gross Plant'!BU177</f>
        <v>0</v>
      </c>
      <c r="BX177" s="41">
        <f>'Gross Plant'!BV177</f>
        <v>0</v>
      </c>
      <c r="BY177" s="41">
        <f>'Gross Plant'!BW177</f>
        <v>0</v>
      </c>
      <c r="BZ177" s="41">
        <f>'Gross Plant'!BX177</f>
        <v>0</v>
      </c>
      <c r="CA177" s="41">
        <f>'Gross Plant'!BY177</f>
        <v>0</v>
      </c>
      <c r="CB177" s="41">
        <f>'Gross Plant'!BZ177</f>
        <v>0</v>
      </c>
      <c r="CC177" s="41">
        <f>'Gross Plant'!CA177</f>
        <v>0</v>
      </c>
      <c r="CD177" s="41">
        <f>'Gross Plant'!CB177</f>
        <v>0</v>
      </c>
      <c r="CE177" s="41">
        <f>'Gross Plant'!CC177</f>
        <v>0</v>
      </c>
      <c r="CF177" s="41">
        <f>'Gross Plant'!CD177</f>
        <v>0</v>
      </c>
      <c r="CG177" s="41">
        <f>'Gross Plant'!CE177</f>
        <v>0</v>
      </c>
      <c r="CH177" s="41">
        <f>'Gross Plant'!CF177</f>
        <v>0</v>
      </c>
      <c r="CI177" s="41">
        <f>'Gross Plant'!CG177</f>
        <v>0</v>
      </c>
      <c r="CJ177" s="41">
        <f>'Gross Plant'!CH177</f>
        <v>0</v>
      </c>
      <c r="CK177" s="41">
        <f>'Gross Plant'!CI177</f>
        <v>0</v>
      </c>
      <c r="CL177" s="41">
        <f>'Gross Plant'!CJ177</f>
        <v>0</v>
      </c>
      <c r="CM177" s="41">
        <f>'Gross Plant'!CK177</f>
        <v>0</v>
      </c>
      <c r="CN177" s="41"/>
      <c r="CO177" s="31">
        <f>0</f>
        <v>0</v>
      </c>
      <c r="CP177" s="31">
        <f>0</f>
        <v>0</v>
      </c>
      <c r="CQ177" s="31">
        <f>0</f>
        <v>0</v>
      </c>
      <c r="CR177" s="31">
        <f>0</f>
        <v>0</v>
      </c>
      <c r="CS177" s="31">
        <f>0</f>
        <v>0</v>
      </c>
      <c r="CT177" s="31">
        <f>0</f>
        <v>0</v>
      </c>
      <c r="CU177" s="31">
        <v>0</v>
      </c>
      <c r="CV177" s="31">
        <v>0</v>
      </c>
      <c r="CW177" s="31">
        <v>0</v>
      </c>
      <c r="CX177" s="31">
        <v>0</v>
      </c>
      <c r="CY177" s="31">
        <v>0</v>
      </c>
      <c r="CZ177" s="3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/>
      <c r="DQ177" s="31">
        <f>0</f>
        <v>0</v>
      </c>
      <c r="DR177" s="31">
        <f>0</f>
        <v>0</v>
      </c>
      <c r="DS177" s="31">
        <f>0</f>
        <v>0</v>
      </c>
      <c r="DT177" s="31">
        <f>0</f>
        <v>0</v>
      </c>
      <c r="DU177" s="31">
        <f>0</f>
        <v>0</v>
      </c>
      <c r="DV177" s="31">
        <f>0</f>
        <v>0</v>
      </c>
      <c r="DW177" s="58">
        <f>SUM('Gross Plant'!$AH177:$AM177)/SUM('Gross Plant'!$AH$190:$AM$190)*DW$190</f>
        <v>0</v>
      </c>
      <c r="DX177" s="58">
        <f>SUM('Gross Plant'!$AH177:$AM177)/SUM('Gross Plant'!$AH$190:$AM$190)*DX$190</f>
        <v>0</v>
      </c>
      <c r="DY177" s="58">
        <f>SUM('Gross Plant'!$AH177:$AM177)/SUM('Gross Plant'!$AH$190:$AM$190)*DY$190</f>
        <v>0</v>
      </c>
      <c r="DZ177" s="58">
        <f>-SUM('Gross Plant'!$AH177:$AM177)/SUM('Gross Plant'!$AH$190:$AM$190)*'Capital Spending'!D$12*Reserve!$DW$1</f>
        <v>0</v>
      </c>
      <c r="EA177" s="58">
        <f>-SUM('Gross Plant'!$AH177:$AM177)/SUM('Gross Plant'!$AH$190:$AM$190)*'Capital Spending'!E$12*Reserve!$DW$1</f>
        <v>0</v>
      </c>
      <c r="EB177" s="58">
        <f>-SUM('Gross Plant'!$AH177:$AM177)/SUM('Gross Plant'!$AH$190:$AM$190)*'Capital Spending'!F$12*Reserve!$DW$1</f>
        <v>0</v>
      </c>
      <c r="EC177" s="58">
        <f>-SUM('Gross Plant'!$AH177:$AM177)/SUM('Gross Plant'!$AH$190:$AM$190)*'Capital Spending'!G$12*Reserve!$DW$1</f>
        <v>0</v>
      </c>
      <c r="ED177" s="58">
        <f>-SUM('Gross Plant'!$AH177:$AM177)/SUM('Gross Plant'!$AH$190:$AM$190)*'Capital Spending'!H$12*Reserve!$DW$1</f>
        <v>0</v>
      </c>
      <c r="EE177" s="58">
        <f>-SUM('Gross Plant'!$AH177:$AM177)/SUM('Gross Plant'!$AH$190:$AM$190)*'Capital Spending'!I$12*Reserve!$DW$1</f>
        <v>0</v>
      </c>
      <c r="EF177" s="58">
        <f>-SUM('Gross Plant'!$AH177:$AM177)/SUM('Gross Plant'!$AH$190:$AM$190)*'Capital Spending'!J$12*Reserve!$DW$1</f>
        <v>0</v>
      </c>
      <c r="EG177" s="58">
        <f>-SUM('Gross Plant'!$AH177:$AM177)/SUM('Gross Plant'!$AH$190:$AM$190)*'Capital Spending'!K$12*Reserve!$DW$1</f>
        <v>0</v>
      </c>
      <c r="EH177" s="58">
        <f>-SUM('Gross Plant'!$AH177:$AM177)/SUM('Gross Plant'!$AH$190:$AM$190)*'Capital Spending'!L$12*Reserve!$DW$1</f>
        <v>0</v>
      </c>
      <c r="EI177" s="58">
        <f>-SUM('Gross Plant'!$AH177:$AM177)/SUM('Gross Plant'!$AH$190:$AM$190)*'Capital Spending'!M$12*Reserve!$DW$1</f>
        <v>0</v>
      </c>
      <c r="EJ177" s="58">
        <f>-SUM('Gross Plant'!$AH177:$AM177)/SUM('Gross Plant'!$AH$190:$AM$190)*'Capital Spending'!N$12*Reserve!$DW$1</f>
        <v>0</v>
      </c>
      <c r="EK177" s="58">
        <f>-SUM('Gross Plant'!$AH177:$AM177)/SUM('Gross Plant'!$AH$190:$AM$190)*'Capital Spending'!O$12*Reserve!$DW$1</f>
        <v>0</v>
      </c>
      <c r="EL177" s="58">
        <f>-SUM('Gross Plant'!$AH177:$AM177)/SUM('Gross Plant'!$AH$190:$AM$190)*'Capital Spending'!P$12*Reserve!$DW$1</f>
        <v>0</v>
      </c>
      <c r="EM177" s="58">
        <f>-SUM('Gross Plant'!$AH177:$AM177)/SUM('Gross Plant'!$AH$190:$AM$190)*'Capital Spending'!Q$12*Reserve!$DW$1</f>
        <v>0</v>
      </c>
      <c r="EN177" s="58">
        <f>-SUM('Gross Plant'!$AH177:$AM177)/SUM('Gross Plant'!$AH$190:$AM$190)*'Capital Spending'!R$12*Reserve!$DW$1</f>
        <v>0</v>
      </c>
      <c r="EO177" s="58">
        <f>-SUM('Gross Plant'!$AH177:$AM177)/SUM('Gross Plant'!$AH$190:$AM$190)*'Capital Spending'!S$12*Reserve!$DW$1</f>
        <v>0</v>
      </c>
      <c r="EP177" s="58">
        <f>-SUM('Gross Plant'!$AH177:$AM177)/SUM('Gross Plant'!$AH$190:$AM$190)*'Capital Spending'!T$12*Reserve!$DW$1</f>
        <v>0</v>
      </c>
      <c r="EQ177" s="58">
        <f>-SUM('Gross Plant'!$AH177:$AM177)/SUM('Gross Plant'!$AH$190:$AM$190)*'Capital Spending'!U$12*Reserve!$DW$1</f>
        <v>0</v>
      </c>
    </row>
    <row r="178" spans="1:147">
      <c r="A178" s="83">
        <v>39702</v>
      </c>
      <c r="B178" t="s">
        <v>214</v>
      </c>
      <c r="C178" s="51">
        <f t="shared" si="327"/>
        <v>0</v>
      </c>
      <c r="D178" s="51">
        <f t="shared" si="328"/>
        <v>0</v>
      </c>
      <c r="E178" s="69">
        <v>0</v>
      </c>
      <c r="F178" s="41">
        <f t="shared" si="296"/>
        <v>0</v>
      </c>
      <c r="G178" s="41">
        <f t="shared" si="297"/>
        <v>0</v>
      </c>
      <c r="H178" s="41">
        <f t="shared" si="298"/>
        <v>0</v>
      </c>
      <c r="I178" s="41">
        <f t="shared" si="299"/>
        <v>0</v>
      </c>
      <c r="J178" s="41">
        <f t="shared" si="300"/>
        <v>0</v>
      </c>
      <c r="K178" s="41">
        <f t="shared" si="301"/>
        <v>0</v>
      </c>
      <c r="L178" s="41">
        <f t="shared" si="302"/>
        <v>0</v>
      </c>
      <c r="M178" s="41">
        <f t="shared" si="303"/>
        <v>0</v>
      </c>
      <c r="N178" s="41">
        <f t="shared" si="304"/>
        <v>0</v>
      </c>
      <c r="O178" s="41">
        <f t="shared" si="305"/>
        <v>0</v>
      </c>
      <c r="P178" s="41">
        <f t="shared" si="306"/>
        <v>0</v>
      </c>
      <c r="Q178" s="41">
        <f t="shared" si="307"/>
        <v>0</v>
      </c>
      <c r="R178" s="41">
        <f t="shared" si="308"/>
        <v>0</v>
      </c>
      <c r="S178" s="41">
        <f t="shared" si="309"/>
        <v>0</v>
      </c>
      <c r="T178" s="41">
        <f t="shared" si="310"/>
        <v>0</v>
      </c>
      <c r="U178" s="41">
        <f t="shared" si="311"/>
        <v>0</v>
      </c>
      <c r="V178" s="41">
        <f t="shared" si="312"/>
        <v>0</v>
      </c>
      <c r="W178" s="41">
        <f t="shared" si="313"/>
        <v>0</v>
      </c>
      <c r="X178" s="41">
        <f t="shared" si="314"/>
        <v>0</v>
      </c>
      <c r="Y178" s="41">
        <f t="shared" si="315"/>
        <v>0</v>
      </c>
      <c r="Z178" s="41">
        <f t="shared" si="316"/>
        <v>0</v>
      </c>
      <c r="AA178" s="41">
        <f t="shared" si="317"/>
        <v>0</v>
      </c>
      <c r="AB178" s="41">
        <f t="shared" si="318"/>
        <v>0</v>
      </c>
      <c r="AC178" s="41">
        <f t="shared" si="319"/>
        <v>0</v>
      </c>
      <c r="AD178" s="41">
        <f t="shared" si="320"/>
        <v>0</v>
      </c>
      <c r="AE178" s="41">
        <f t="shared" si="321"/>
        <v>0</v>
      </c>
      <c r="AF178" s="41">
        <f t="shared" si="322"/>
        <v>0</v>
      </c>
      <c r="AG178" s="23">
        <f t="shared" si="326"/>
        <v>0</v>
      </c>
      <c r="AH178" s="80">
        <f>'[25]KY Depreciation Rates_03-2'!$G134</f>
        <v>6.6699999999999995E-2</v>
      </c>
      <c r="AI178" s="80">
        <f>'[25]KY Depreciation Rates_03-2'!$G134</f>
        <v>6.6699999999999995E-2</v>
      </c>
      <c r="AJ178" s="31">
        <f>0</f>
        <v>0</v>
      </c>
      <c r="AK178" s="31">
        <f>0</f>
        <v>0</v>
      </c>
      <c r="AL178" s="31">
        <f>0</f>
        <v>0</v>
      </c>
      <c r="AM178" s="31">
        <f>0</f>
        <v>0</v>
      </c>
      <c r="AN178" s="31">
        <f>0</f>
        <v>0</v>
      </c>
      <c r="AO178" s="31">
        <f>0</f>
        <v>0</v>
      </c>
      <c r="AP178" s="41">
        <f>IF('Net Plant'!I178&gt;0,'Gross Plant'!L178*$AH178/12,0)</f>
        <v>0</v>
      </c>
      <c r="AQ178" s="41">
        <f>IF('Net Plant'!J178&gt;0,'Gross Plant'!M178*$AH178/12,0)</f>
        <v>0</v>
      </c>
      <c r="AR178" s="41">
        <f>IF('Net Plant'!K178&gt;0,'Gross Plant'!N178*$AH178/12,0)</f>
        <v>0</v>
      </c>
      <c r="AS178" s="41">
        <f>IF('Net Plant'!L178&gt;0,'Gross Plant'!O178*$AH178/12,0)</f>
        <v>0</v>
      </c>
      <c r="AT178" s="41">
        <f>IF('Net Plant'!M178&gt;0,'Gross Plant'!P178*$AH178/12,0)</f>
        <v>0</v>
      </c>
      <c r="AU178" s="41">
        <f>IF('Net Plant'!N178&gt;0,'Gross Plant'!Q178*$AH178/12,0)</f>
        <v>0</v>
      </c>
      <c r="AV178" s="41">
        <f>IF('Net Plant'!O178&gt;0,'Gross Plant'!R178*$AH178/12,0)</f>
        <v>0</v>
      </c>
      <c r="AW178" s="41">
        <f>IF('Net Plant'!P178&gt;0,'Gross Plant'!S178*$AH178/12,0)</f>
        <v>0</v>
      </c>
      <c r="AX178" s="41">
        <f>IF('Net Plant'!Q178&gt;0,'Gross Plant'!T178*$AH178/12,0)</f>
        <v>0</v>
      </c>
      <c r="AY178" s="41">
        <f>IF('Net Plant'!R178&gt;0,'Gross Plant'!U178*$AI178/12,0)</f>
        <v>0</v>
      </c>
      <c r="AZ178" s="41">
        <f>IF('Net Plant'!S178&gt;0,'Gross Plant'!V178*$AI178/12,0)</f>
        <v>0</v>
      </c>
      <c r="BA178" s="41">
        <f>IF('Net Plant'!T178&gt;0,'Gross Plant'!W178*$AI178/12,0)</f>
        <v>0</v>
      </c>
      <c r="BB178" s="41">
        <f>IF('Net Plant'!U178&gt;0,'Gross Plant'!X178*$AI178/12,0)</f>
        <v>0</v>
      </c>
      <c r="BC178" s="41">
        <f>IF('Net Plant'!V178&gt;0,'Gross Plant'!Y178*$AI178/12,0)</f>
        <v>0</v>
      </c>
      <c r="BD178" s="41">
        <f>IF('Net Plant'!W178&gt;0,'Gross Plant'!Z178*$AI178/12,0)</f>
        <v>0</v>
      </c>
      <c r="BE178" s="41">
        <f>IF('Net Plant'!X178&gt;0,'Gross Plant'!AA178*$AI178/12,0)</f>
        <v>0</v>
      </c>
      <c r="BF178" s="41">
        <f>IF('Net Plant'!Y178&gt;0,'Gross Plant'!AB178*$AI178/12,0)</f>
        <v>0</v>
      </c>
      <c r="BG178" s="41">
        <f>IF('Net Plant'!Z178&gt;0,'Gross Plant'!AC178*$AI178/12,0)</f>
        <v>0</v>
      </c>
      <c r="BH178" s="41">
        <f>IF('Net Plant'!AA178&gt;0,'Gross Plant'!AD178*$AI178/12,0)</f>
        <v>0</v>
      </c>
      <c r="BI178" s="41">
        <f>IF('Net Plant'!AB178&gt;0,'Gross Plant'!AE178*$AI178/12,0)</f>
        <v>0</v>
      </c>
      <c r="BJ178" s="41">
        <f>IF('Net Plant'!AC178&gt;0,'Gross Plant'!AF178*$AI178/12,0)</f>
        <v>0</v>
      </c>
      <c r="BK178" s="23">
        <f t="shared" si="323"/>
        <v>0</v>
      </c>
      <c r="BL178" s="41"/>
      <c r="BM178" s="31">
        <f>0</f>
        <v>0</v>
      </c>
      <c r="BN178" s="31">
        <f>0</f>
        <v>0</v>
      </c>
      <c r="BO178" s="31">
        <f>0</f>
        <v>0</v>
      </c>
      <c r="BP178" s="31">
        <f>0</f>
        <v>0</v>
      </c>
      <c r="BQ178" s="31">
        <f>0</f>
        <v>0</v>
      </c>
      <c r="BR178" s="31">
        <f>0</f>
        <v>0</v>
      </c>
      <c r="BS178" s="31">
        <f>'Gross Plant'!BQ178</f>
        <v>0</v>
      </c>
      <c r="BT178" s="41">
        <f>'Gross Plant'!BR178</f>
        <v>0</v>
      </c>
      <c r="BU178" s="41">
        <f>'Gross Plant'!BS178</f>
        <v>0</v>
      </c>
      <c r="BV178" s="41">
        <f>'Gross Plant'!BT178</f>
        <v>0</v>
      </c>
      <c r="BW178" s="41">
        <f>'Gross Plant'!BU178</f>
        <v>0</v>
      </c>
      <c r="BX178" s="41">
        <f>'Gross Plant'!BV178</f>
        <v>0</v>
      </c>
      <c r="BY178" s="41">
        <f>'Gross Plant'!BW178</f>
        <v>0</v>
      </c>
      <c r="BZ178" s="41">
        <f>'Gross Plant'!BX178</f>
        <v>0</v>
      </c>
      <c r="CA178" s="41">
        <f>'Gross Plant'!BY178</f>
        <v>0</v>
      </c>
      <c r="CB178" s="41">
        <f>'Gross Plant'!BZ178</f>
        <v>0</v>
      </c>
      <c r="CC178" s="41">
        <f>'Gross Plant'!CA178</f>
        <v>0</v>
      </c>
      <c r="CD178" s="41">
        <f>'Gross Plant'!CB178</f>
        <v>0</v>
      </c>
      <c r="CE178" s="41">
        <f>'Gross Plant'!CC178</f>
        <v>0</v>
      </c>
      <c r="CF178" s="41">
        <f>'Gross Plant'!CD178</f>
        <v>0</v>
      </c>
      <c r="CG178" s="41">
        <f>'Gross Plant'!CE178</f>
        <v>0</v>
      </c>
      <c r="CH178" s="41">
        <f>'Gross Plant'!CF178</f>
        <v>0</v>
      </c>
      <c r="CI178" s="41">
        <f>'Gross Plant'!CG178</f>
        <v>0</v>
      </c>
      <c r="CJ178" s="41">
        <f>'Gross Plant'!CH178</f>
        <v>0</v>
      </c>
      <c r="CK178" s="41">
        <f>'Gross Plant'!CI178</f>
        <v>0</v>
      </c>
      <c r="CL178" s="41">
        <f>'Gross Plant'!CJ178</f>
        <v>0</v>
      </c>
      <c r="CM178" s="41">
        <f>'Gross Plant'!CK178</f>
        <v>0</v>
      </c>
      <c r="CN178" s="41"/>
      <c r="CO178" s="31">
        <f>0</f>
        <v>0</v>
      </c>
      <c r="CP178" s="31">
        <f>0</f>
        <v>0</v>
      </c>
      <c r="CQ178" s="31">
        <f>0</f>
        <v>0</v>
      </c>
      <c r="CR178" s="31">
        <f>0</f>
        <v>0</v>
      </c>
      <c r="CS178" s="31">
        <f>0</f>
        <v>0</v>
      </c>
      <c r="CT178" s="31">
        <f>0</f>
        <v>0</v>
      </c>
      <c r="CU178" s="31">
        <v>0</v>
      </c>
      <c r="CV178" s="31">
        <v>0</v>
      </c>
      <c r="CW178" s="31">
        <v>0</v>
      </c>
      <c r="CX178" s="31">
        <v>0</v>
      </c>
      <c r="CY178" s="31">
        <v>0</v>
      </c>
      <c r="CZ178" s="31">
        <v>0</v>
      </c>
      <c r="DA178" s="41">
        <v>0</v>
      </c>
      <c r="DB178" s="41">
        <v>0</v>
      </c>
      <c r="DC178" s="41">
        <v>0</v>
      </c>
      <c r="DD178" s="41">
        <v>0</v>
      </c>
      <c r="DE178" s="41">
        <v>0</v>
      </c>
      <c r="DF178" s="41">
        <v>0</v>
      </c>
      <c r="DG178" s="41">
        <v>0</v>
      </c>
      <c r="DH178" s="41">
        <v>0</v>
      </c>
      <c r="DI178" s="41">
        <v>0</v>
      </c>
      <c r="DJ178" s="41">
        <v>0</v>
      </c>
      <c r="DK178" s="41">
        <v>0</v>
      </c>
      <c r="DL178" s="41">
        <v>0</v>
      </c>
      <c r="DM178" s="41">
        <v>0</v>
      </c>
      <c r="DN178" s="41">
        <v>0</v>
      </c>
      <c r="DO178" s="41">
        <v>0</v>
      </c>
      <c r="DP178" s="41"/>
      <c r="DQ178" s="31">
        <f>0</f>
        <v>0</v>
      </c>
      <c r="DR178" s="31">
        <f>0</f>
        <v>0</v>
      </c>
      <c r="DS178" s="31">
        <f>0</f>
        <v>0</v>
      </c>
      <c r="DT178" s="31">
        <f>0</f>
        <v>0</v>
      </c>
      <c r="DU178" s="31">
        <f>0</f>
        <v>0</v>
      </c>
      <c r="DV178" s="31">
        <f>0</f>
        <v>0</v>
      </c>
      <c r="DW178" s="58">
        <f>SUM('Gross Plant'!$AH178:$AM178)/SUM('Gross Plant'!$AH$190:$AM$190)*DW$190</f>
        <v>0</v>
      </c>
      <c r="DX178" s="58">
        <f>SUM('Gross Plant'!$AH178:$AM178)/SUM('Gross Plant'!$AH$190:$AM$190)*DX$190</f>
        <v>0</v>
      </c>
      <c r="DY178" s="58">
        <f>SUM('Gross Plant'!$AH178:$AM178)/SUM('Gross Plant'!$AH$190:$AM$190)*DY$190</f>
        <v>0</v>
      </c>
      <c r="DZ178" s="58">
        <f>-SUM('Gross Plant'!$AH178:$AM178)/SUM('Gross Plant'!$AH$190:$AM$190)*'Capital Spending'!D$12*Reserve!$DW$1</f>
        <v>0</v>
      </c>
      <c r="EA178" s="58">
        <f>-SUM('Gross Plant'!$AH178:$AM178)/SUM('Gross Plant'!$AH$190:$AM$190)*'Capital Spending'!E$12*Reserve!$DW$1</f>
        <v>0</v>
      </c>
      <c r="EB178" s="58">
        <f>-SUM('Gross Plant'!$AH178:$AM178)/SUM('Gross Plant'!$AH$190:$AM$190)*'Capital Spending'!F$12*Reserve!$DW$1</f>
        <v>0</v>
      </c>
      <c r="EC178" s="58">
        <f>-SUM('Gross Plant'!$AH178:$AM178)/SUM('Gross Plant'!$AH$190:$AM$190)*'Capital Spending'!G$12*Reserve!$DW$1</f>
        <v>0</v>
      </c>
      <c r="ED178" s="58">
        <f>-SUM('Gross Plant'!$AH178:$AM178)/SUM('Gross Plant'!$AH$190:$AM$190)*'Capital Spending'!H$12*Reserve!$DW$1</f>
        <v>0</v>
      </c>
      <c r="EE178" s="58">
        <f>-SUM('Gross Plant'!$AH178:$AM178)/SUM('Gross Plant'!$AH$190:$AM$190)*'Capital Spending'!I$12*Reserve!$DW$1</f>
        <v>0</v>
      </c>
      <c r="EF178" s="58">
        <f>-SUM('Gross Plant'!$AH178:$AM178)/SUM('Gross Plant'!$AH$190:$AM$190)*'Capital Spending'!J$12*Reserve!$DW$1</f>
        <v>0</v>
      </c>
      <c r="EG178" s="58">
        <f>-SUM('Gross Plant'!$AH178:$AM178)/SUM('Gross Plant'!$AH$190:$AM$190)*'Capital Spending'!K$12*Reserve!$DW$1</f>
        <v>0</v>
      </c>
      <c r="EH178" s="58">
        <f>-SUM('Gross Plant'!$AH178:$AM178)/SUM('Gross Plant'!$AH$190:$AM$190)*'Capital Spending'!L$12*Reserve!$DW$1</f>
        <v>0</v>
      </c>
      <c r="EI178" s="58">
        <f>-SUM('Gross Plant'!$AH178:$AM178)/SUM('Gross Plant'!$AH$190:$AM$190)*'Capital Spending'!M$12*Reserve!$DW$1</f>
        <v>0</v>
      </c>
      <c r="EJ178" s="58">
        <f>-SUM('Gross Plant'!$AH178:$AM178)/SUM('Gross Plant'!$AH$190:$AM$190)*'Capital Spending'!N$12*Reserve!$DW$1</f>
        <v>0</v>
      </c>
      <c r="EK178" s="58">
        <f>-SUM('Gross Plant'!$AH178:$AM178)/SUM('Gross Plant'!$AH$190:$AM$190)*'Capital Spending'!O$12*Reserve!$DW$1</f>
        <v>0</v>
      </c>
      <c r="EL178" s="58">
        <f>-SUM('Gross Plant'!$AH178:$AM178)/SUM('Gross Plant'!$AH$190:$AM$190)*'Capital Spending'!P$12*Reserve!$DW$1</f>
        <v>0</v>
      </c>
      <c r="EM178" s="58">
        <f>-SUM('Gross Plant'!$AH178:$AM178)/SUM('Gross Plant'!$AH$190:$AM$190)*'Capital Spending'!Q$12*Reserve!$DW$1</f>
        <v>0</v>
      </c>
      <c r="EN178" s="58">
        <f>-SUM('Gross Plant'!$AH178:$AM178)/SUM('Gross Plant'!$AH$190:$AM$190)*'Capital Spending'!R$12*Reserve!$DW$1</f>
        <v>0</v>
      </c>
      <c r="EO178" s="58">
        <f>-SUM('Gross Plant'!$AH178:$AM178)/SUM('Gross Plant'!$AH$190:$AM$190)*'Capital Spending'!S$12*Reserve!$DW$1</f>
        <v>0</v>
      </c>
      <c r="EP178" s="58">
        <f>-SUM('Gross Plant'!$AH178:$AM178)/SUM('Gross Plant'!$AH$190:$AM$190)*'Capital Spending'!T$12*Reserve!$DW$1</f>
        <v>0</v>
      </c>
      <c r="EQ178" s="58">
        <f>-SUM('Gross Plant'!$AH178:$AM178)/SUM('Gross Plant'!$AH$190:$AM$190)*'Capital Spending'!U$12*Reserve!$DW$1</f>
        <v>0</v>
      </c>
    </row>
    <row r="179" spans="1:147">
      <c r="A179" s="90">
        <v>39705</v>
      </c>
      <c r="B179" s="34" t="s">
        <v>110</v>
      </c>
      <c r="C179" s="51">
        <f t="shared" si="324"/>
        <v>0</v>
      </c>
      <c r="D179" s="51">
        <f t="shared" si="325"/>
        <v>0</v>
      </c>
      <c r="E179" s="69">
        <v>0</v>
      </c>
      <c r="F179" s="41">
        <f t="shared" si="296"/>
        <v>0</v>
      </c>
      <c r="G179" s="41">
        <f t="shared" si="297"/>
        <v>0</v>
      </c>
      <c r="H179" s="41">
        <f t="shared" si="298"/>
        <v>0</v>
      </c>
      <c r="I179" s="41">
        <f t="shared" si="299"/>
        <v>0</v>
      </c>
      <c r="J179" s="41">
        <f t="shared" si="300"/>
        <v>0</v>
      </c>
      <c r="K179" s="41">
        <f t="shared" si="301"/>
        <v>0</v>
      </c>
      <c r="L179" s="41">
        <f t="shared" si="302"/>
        <v>0</v>
      </c>
      <c r="M179" s="41">
        <f t="shared" si="303"/>
        <v>0</v>
      </c>
      <c r="N179" s="41">
        <f t="shared" si="304"/>
        <v>0</v>
      </c>
      <c r="O179" s="41">
        <f t="shared" si="305"/>
        <v>0</v>
      </c>
      <c r="P179" s="41">
        <f t="shared" si="306"/>
        <v>0</v>
      </c>
      <c r="Q179" s="41">
        <f t="shared" si="307"/>
        <v>0</v>
      </c>
      <c r="R179" s="41">
        <f t="shared" si="308"/>
        <v>0</v>
      </c>
      <c r="S179" s="41">
        <f t="shared" si="309"/>
        <v>0</v>
      </c>
      <c r="T179" s="41">
        <f t="shared" si="310"/>
        <v>0</v>
      </c>
      <c r="U179" s="41">
        <f t="shared" si="311"/>
        <v>0</v>
      </c>
      <c r="V179" s="41">
        <f t="shared" si="312"/>
        <v>0</v>
      </c>
      <c r="W179" s="41">
        <f t="shared" si="313"/>
        <v>0</v>
      </c>
      <c r="X179" s="41">
        <f t="shared" si="314"/>
        <v>0</v>
      </c>
      <c r="Y179" s="41">
        <f t="shared" si="315"/>
        <v>0</v>
      </c>
      <c r="Z179" s="41">
        <f t="shared" si="316"/>
        <v>0</v>
      </c>
      <c r="AA179" s="41">
        <f t="shared" si="317"/>
        <v>0</v>
      </c>
      <c r="AB179" s="41">
        <f t="shared" si="318"/>
        <v>0</v>
      </c>
      <c r="AC179" s="41">
        <f t="shared" si="319"/>
        <v>0</v>
      </c>
      <c r="AD179" s="41">
        <f t="shared" si="320"/>
        <v>0</v>
      </c>
      <c r="AE179" s="41">
        <f t="shared" si="321"/>
        <v>0</v>
      </c>
      <c r="AF179" s="41">
        <f t="shared" si="322"/>
        <v>0</v>
      </c>
      <c r="AG179" s="23">
        <f t="shared" si="326"/>
        <v>0</v>
      </c>
      <c r="AH179" s="80">
        <v>0.12809999999999999</v>
      </c>
      <c r="AI179" s="80">
        <v>6.6666666666666666E-2</v>
      </c>
      <c r="AJ179" s="108">
        <f>0</f>
        <v>0</v>
      </c>
      <c r="AK179" s="108">
        <f>0</f>
        <v>0</v>
      </c>
      <c r="AL179" s="108">
        <f>0</f>
        <v>0</v>
      </c>
      <c r="AM179" s="108">
        <f>0</f>
        <v>0</v>
      </c>
      <c r="AN179" s="108">
        <f>0</f>
        <v>0</v>
      </c>
      <c r="AO179" s="108">
        <f>0</f>
        <v>0</v>
      </c>
      <c r="AP179" s="41">
        <f>IF('Net Plant'!I179&gt;0,'Gross Plant'!L179*$AH179/12,0)</f>
        <v>0</v>
      </c>
      <c r="AQ179" s="41">
        <f>IF('Net Plant'!J179&gt;0,'Gross Plant'!M179*$AH179/12,0)</f>
        <v>0</v>
      </c>
      <c r="AR179" s="41">
        <f>IF('Net Plant'!K179&gt;0,'Gross Plant'!N179*$AH179/12,0)</f>
        <v>0</v>
      </c>
      <c r="AS179" s="41">
        <f>IF('Net Plant'!L179&gt;0,'Gross Plant'!O179*$AH179/12,0)</f>
        <v>0</v>
      </c>
      <c r="AT179" s="41">
        <f>IF('Net Plant'!M179&gt;0,'Gross Plant'!P179*$AH179/12,0)</f>
        <v>0</v>
      </c>
      <c r="AU179" s="41">
        <f>IF('Net Plant'!N179&gt;0,'Gross Plant'!Q179*$AH179/12,0)</f>
        <v>0</v>
      </c>
      <c r="AV179" s="41">
        <f>IF('Net Plant'!O179&gt;0,'Gross Plant'!R179*$AH179/12,0)</f>
        <v>0</v>
      </c>
      <c r="AW179" s="41">
        <f>IF('Net Plant'!P179&gt;0,'Gross Plant'!S179*$AH179/12,0)</f>
        <v>0</v>
      </c>
      <c r="AX179" s="41">
        <f>IF('Net Plant'!Q179&gt;0,'Gross Plant'!T179*$AH179/12,0)</f>
        <v>0</v>
      </c>
      <c r="AY179" s="41">
        <f>IF('Net Plant'!R179&gt;0,'Gross Plant'!U179*$AI179/12,0)</f>
        <v>0</v>
      </c>
      <c r="AZ179" s="41">
        <f>IF('Net Plant'!S179&gt;0,'Gross Plant'!V179*$AI179/12,0)</f>
        <v>0</v>
      </c>
      <c r="BA179" s="41">
        <f>IF('Net Plant'!T179&gt;0,'Gross Plant'!W179*$AI179/12,0)</f>
        <v>0</v>
      </c>
      <c r="BB179" s="41">
        <f>IF('Net Plant'!U179&gt;0,'Gross Plant'!X179*$AI179/12,0)</f>
        <v>0</v>
      </c>
      <c r="BC179" s="41">
        <f>IF('Net Plant'!V179&gt;0,'Gross Plant'!Y179*$AI179/12,0)</f>
        <v>0</v>
      </c>
      <c r="BD179" s="41">
        <f>IF('Net Plant'!W179&gt;0,'Gross Plant'!Z179*$AI179/12,0)</f>
        <v>0</v>
      </c>
      <c r="BE179" s="41">
        <f>IF('Net Plant'!X179&gt;0,'Gross Plant'!AA179*$AI179/12,0)</f>
        <v>0</v>
      </c>
      <c r="BF179" s="41">
        <f>IF('Net Plant'!Y179&gt;0,'Gross Plant'!AB179*$AI179/12,0)</f>
        <v>0</v>
      </c>
      <c r="BG179" s="41">
        <f>IF('Net Plant'!Z179&gt;0,'Gross Plant'!AC179*$AI179/12,0)</f>
        <v>0</v>
      </c>
      <c r="BH179" s="41">
        <f>IF('Net Plant'!AA179&gt;0,'Gross Plant'!AD179*$AI179/12,0)</f>
        <v>0</v>
      </c>
      <c r="BI179" s="41">
        <f>IF('Net Plant'!AB179&gt;0,'Gross Plant'!AE179*$AI179/12,0)</f>
        <v>0</v>
      </c>
      <c r="BJ179" s="41">
        <f>IF('Net Plant'!AC179&gt;0,'Gross Plant'!AF179*$AI179/12,0)</f>
        <v>0</v>
      </c>
      <c r="BK179" s="23">
        <f t="shared" si="323"/>
        <v>0</v>
      </c>
      <c r="BL179" s="41"/>
      <c r="BM179" s="31">
        <f>0</f>
        <v>0</v>
      </c>
      <c r="BN179" s="31">
        <f>0</f>
        <v>0</v>
      </c>
      <c r="BO179" s="31">
        <f>0</f>
        <v>0</v>
      </c>
      <c r="BP179" s="31">
        <f>0</f>
        <v>0</v>
      </c>
      <c r="BQ179" s="31">
        <f>0</f>
        <v>0</v>
      </c>
      <c r="BR179" s="31">
        <f>0</f>
        <v>0</v>
      </c>
      <c r="BS179" s="31">
        <f>'Gross Plant'!BQ179</f>
        <v>0</v>
      </c>
      <c r="BT179" s="41">
        <f>'Gross Plant'!BR179</f>
        <v>0</v>
      </c>
      <c r="BU179" s="41">
        <f>'Gross Plant'!BS179</f>
        <v>0</v>
      </c>
      <c r="BV179" s="41">
        <f>'Gross Plant'!BT179</f>
        <v>0</v>
      </c>
      <c r="BW179" s="41">
        <f>'Gross Plant'!BU179</f>
        <v>0</v>
      </c>
      <c r="BX179" s="41">
        <f>'Gross Plant'!BV179</f>
        <v>0</v>
      </c>
      <c r="BY179" s="41">
        <f>'Gross Plant'!BW179</f>
        <v>0</v>
      </c>
      <c r="BZ179" s="41">
        <f>'Gross Plant'!BX179</f>
        <v>0</v>
      </c>
      <c r="CA179" s="41">
        <f>'Gross Plant'!BY179</f>
        <v>0</v>
      </c>
      <c r="CB179" s="41">
        <f>'Gross Plant'!BZ179</f>
        <v>0</v>
      </c>
      <c r="CC179" s="41">
        <f>'Gross Plant'!CA179</f>
        <v>0</v>
      </c>
      <c r="CD179" s="41">
        <f>'Gross Plant'!CB179</f>
        <v>0</v>
      </c>
      <c r="CE179" s="41">
        <f>'Gross Plant'!CC179</f>
        <v>0</v>
      </c>
      <c r="CF179" s="41">
        <f>'Gross Plant'!CD179</f>
        <v>0</v>
      </c>
      <c r="CG179" s="41">
        <f>'Gross Plant'!CE179</f>
        <v>0</v>
      </c>
      <c r="CH179" s="41">
        <f>'Gross Plant'!CF179</f>
        <v>0</v>
      </c>
      <c r="CI179" s="41">
        <f>'Gross Plant'!CG179</f>
        <v>0</v>
      </c>
      <c r="CJ179" s="41">
        <f>'Gross Plant'!CH179</f>
        <v>0</v>
      </c>
      <c r="CK179" s="41">
        <f>'Gross Plant'!CI179</f>
        <v>0</v>
      </c>
      <c r="CL179" s="41">
        <f>'Gross Plant'!CJ179</f>
        <v>0</v>
      </c>
      <c r="CM179" s="41">
        <f>'Gross Plant'!CK179</f>
        <v>0</v>
      </c>
      <c r="CN179" s="41"/>
      <c r="CO179" s="31">
        <f>0</f>
        <v>0</v>
      </c>
      <c r="CP179" s="31">
        <f>0</f>
        <v>0</v>
      </c>
      <c r="CQ179" s="31">
        <f>0</f>
        <v>0</v>
      </c>
      <c r="CR179" s="31">
        <f>0</f>
        <v>0</v>
      </c>
      <c r="CS179" s="31">
        <f>0</f>
        <v>0</v>
      </c>
      <c r="CT179" s="31">
        <f>0</f>
        <v>0</v>
      </c>
      <c r="CU179" s="31">
        <v>0</v>
      </c>
      <c r="CV179" s="31">
        <v>0</v>
      </c>
      <c r="CW179" s="31">
        <v>0</v>
      </c>
      <c r="CX179" s="31">
        <v>0</v>
      </c>
      <c r="CY179" s="31">
        <v>0</v>
      </c>
      <c r="CZ179" s="3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0</v>
      </c>
      <c r="DG179" s="41">
        <v>0</v>
      </c>
      <c r="DH179" s="41">
        <v>0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/>
      <c r="DQ179" s="31">
        <f>0</f>
        <v>0</v>
      </c>
      <c r="DR179" s="31">
        <f>0</f>
        <v>0</v>
      </c>
      <c r="DS179" s="31">
        <f>0</f>
        <v>0</v>
      </c>
      <c r="DT179" s="31">
        <f>0</f>
        <v>0</v>
      </c>
      <c r="DU179" s="31">
        <f>0</f>
        <v>0</v>
      </c>
      <c r="DV179" s="31">
        <f>0</f>
        <v>0</v>
      </c>
      <c r="DW179" s="58">
        <f>SUM('Gross Plant'!$AH179:$AM179)/SUM('Gross Plant'!$AH$190:$AM$190)*DW$190</f>
        <v>0</v>
      </c>
      <c r="DX179" s="58">
        <f>SUM('Gross Plant'!$AH179:$AM179)/SUM('Gross Plant'!$AH$190:$AM$190)*DX$190</f>
        <v>0</v>
      </c>
      <c r="DY179" s="58">
        <f>SUM('Gross Plant'!$AH179:$AM179)/SUM('Gross Plant'!$AH$190:$AM$190)*DY$190</f>
        <v>0</v>
      </c>
      <c r="DZ179" s="58">
        <f>-SUM('Gross Plant'!$AH179:$AM179)/SUM('Gross Plant'!$AH$190:$AM$190)*'Capital Spending'!D$12*Reserve!$DW$1</f>
        <v>0</v>
      </c>
      <c r="EA179" s="58">
        <f>-SUM('Gross Plant'!$AH179:$AM179)/SUM('Gross Plant'!$AH$190:$AM$190)*'Capital Spending'!E$12*Reserve!$DW$1</f>
        <v>0</v>
      </c>
      <c r="EB179" s="58">
        <f>-SUM('Gross Plant'!$AH179:$AM179)/SUM('Gross Plant'!$AH$190:$AM$190)*'Capital Spending'!F$12*Reserve!$DW$1</f>
        <v>0</v>
      </c>
      <c r="EC179" s="58">
        <f>-SUM('Gross Plant'!$AH179:$AM179)/SUM('Gross Plant'!$AH$190:$AM$190)*'Capital Spending'!G$12*Reserve!$DW$1</f>
        <v>0</v>
      </c>
      <c r="ED179" s="58">
        <f>-SUM('Gross Plant'!$AH179:$AM179)/SUM('Gross Plant'!$AH$190:$AM$190)*'Capital Spending'!H$12*Reserve!$DW$1</f>
        <v>0</v>
      </c>
      <c r="EE179" s="58">
        <f>-SUM('Gross Plant'!$AH179:$AM179)/SUM('Gross Plant'!$AH$190:$AM$190)*'Capital Spending'!I$12*Reserve!$DW$1</f>
        <v>0</v>
      </c>
      <c r="EF179" s="58">
        <f>-SUM('Gross Plant'!$AH179:$AM179)/SUM('Gross Plant'!$AH$190:$AM$190)*'Capital Spending'!J$12*Reserve!$DW$1</f>
        <v>0</v>
      </c>
      <c r="EG179" s="58">
        <f>-SUM('Gross Plant'!$AH179:$AM179)/SUM('Gross Plant'!$AH$190:$AM$190)*'Capital Spending'!K$12*Reserve!$DW$1</f>
        <v>0</v>
      </c>
      <c r="EH179" s="58">
        <f>-SUM('Gross Plant'!$AH179:$AM179)/SUM('Gross Plant'!$AH$190:$AM$190)*'Capital Spending'!L$12*Reserve!$DW$1</f>
        <v>0</v>
      </c>
      <c r="EI179" s="58">
        <f>-SUM('Gross Plant'!$AH179:$AM179)/SUM('Gross Plant'!$AH$190:$AM$190)*'Capital Spending'!M$12*Reserve!$DW$1</f>
        <v>0</v>
      </c>
      <c r="EJ179" s="58">
        <f>-SUM('Gross Plant'!$AH179:$AM179)/SUM('Gross Plant'!$AH$190:$AM$190)*'Capital Spending'!N$12*Reserve!$DW$1</f>
        <v>0</v>
      </c>
      <c r="EK179" s="58">
        <f>-SUM('Gross Plant'!$AH179:$AM179)/SUM('Gross Plant'!$AH$190:$AM$190)*'Capital Spending'!O$12*Reserve!$DW$1</f>
        <v>0</v>
      </c>
      <c r="EL179" s="58">
        <f>-SUM('Gross Plant'!$AH179:$AM179)/SUM('Gross Plant'!$AH$190:$AM$190)*'Capital Spending'!P$12*Reserve!$DW$1</f>
        <v>0</v>
      </c>
      <c r="EM179" s="58">
        <f>-SUM('Gross Plant'!$AH179:$AM179)/SUM('Gross Plant'!$AH$190:$AM$190)*'Capital Spending'!Q$12*Reserve!$DW$1</f>
        <v>0</v>
      </c>
      <c r="EN179" s="58">
        <f>-SUM('Gross Plant'!$AH179:$AM179)/SUM('Gross Plant'!$AH$190:$AM$190)*'Capital Spending'!R$12*Reserve!$DW$1</f>
        <v>0</v>
      </c>
      <c r="EO179" s="58">
        <f>-SUM('Gross Plant'!$AH179:$AM179)/SUM('Gross Plant'!$AH$190:$AM$190)*'Capital Spending'!S$12*Reserve!$DW$1</f>
        <v>0</v>
      </c>
      <c r="EP179" s="58">
        <f>-SUM('Gross Plant'!$AH179:$AM179)/SUM('Gross Plant'!$AH$190:$AM$190)*'Capital Spending'!T$12*Reserve!$DW$1</f>
        <v>0</v>
      </c>
      <c r="EQ179" s="58">
        <f>-SUM('Gross Plant'!$AH179:$AM179)/SUM('Gross Plant'!$AH$190:$AM$190)*'Capital Spending'!U$12*Reserve!$DW$1</f>
        <v>0</v>
      </c>
    </row>
    <row r="180" spans="1:147">
      <c r="A180" s="49">
        <v>39800</v>
      </c>
      <c r="B180" t="s">
        <v>19</v>
      </c>
      <c r="C180" s="51">
        <f t="shared" si="324"/>
        <v>1429713.5362822737</v>
      </c>
      <c r="D180" s="51">
        <f t="shared" si="325"/>
        <v>1693601.8127808045</v>
      </c>
      <c r="E180" s="69">
        <f>'[20]Reserve End Balances'!N95</f>
        <v>1265421.78</v>
      </c>
      <c r="F180" s="41">
        <f t="shared" si="296"/>
        <v>1296990.8500000001</v>
      </c>
      <c r="G180" s="41">
        <f t="shared" si="297"/>
        <v>1328559.9200000002</v>
      </c>
      <c r="H180" s="41">
        <f t="shared" si="298"/>
        <v>1360128.31</v>
      </c>
      <c r="I180" s="41">
        <f t="shared" si="299"/>
        <v>1391696.7</v>
      </c>
      <c r="J180" s="41">
        <f t="shared" si="300"/>
        <v>1423265.0899999999</v>
      </c>
      <c r="K180" s="41">
        <f t="shared" si="301"/>
        <v>1454785.1099999999</v>
      </c>
      <c r="L180" s="41">
        <f t="shared" si="302"/>
        <v>1470854.9388193842</v>
      </c>
      <c r="M180" s="41">
        <f t="shared" si="303"/>
        <v>1486900.3824563646</v>
      </c>
      <c r="N180" s="41">
        <f t="shared" si="304"/>
        <v>1502927.1837857906</v>
      </c>
      <c r="O180" s="41">
        <f t="shared" si="305"/>
        <v>1518934.7889961433</v>
      </c>
      <c r="P180" s="41">
        <f t="shared" si="306"/>
        <v>1534920.4458452004</v>
      </c>
      <c r="Q180" s="41">
        <f t="shared" si="307"/>
        <v>1550890.4717666758</v>
      </c>
      <c r="R180" s="41">
        <f t="shared" si="308"/>
        <v>1566844.4163534034</v>
      </c>
      <c r="S180" s="41">
        <f t="shared" si="309"/>
        <v>1582784.3717279618</v>
      </c>
      <c r="T180" s="41">
        <f t="shared" si="310"/>
        <v>1598704.4403094975</v>
      </c>
      <c r="U180" s="41">
        <f t="shared" si="311"/>
        <v>1614602.6545146878</v>
      </c>
      <c r="V180" s="41">
        <f t="shared" si="312"/>
        <v>1630474.5438354849</v>
      </c>
      <c r="W180" s="41">
        <f t="shared" si="313"/>
        <v>1646323.2015836718</v>
      </c>
      <c r="X180" s="41">
        <f t="shared" si="314"/>
        <v>1662143.6631069719</v>
      </c>
      <c r="Y180" s="41">
        <f t="shared" si="315"/>
        <v>1677938.7318274942</v>
      </c>
      <c r="Z180" s="41">
        <f t="shared" si="316"/>
        <v>1693714.7181787309</v>
      </c>
      <c r="AA180" s="41">
        <f t="shared" si="317"/>
        <v>1709477.9766962817</v>
      </c>
      <c r="AB180" s="41">
        <f t="shared" si="318"/>
        <v>1725225.8244953139</v>
      </c>
      <c r="AC180" s="41">
        <f t="shared" si="319"/>
        <v>1740964.3469609718</v>
      </c>
      <c r="AD180" s="41">
        <f t="shared" si="320"/>
        <v>1756694.6800066389</v>
      </c>
      <c r="AE180" s="41">
        <f t="shared" si="321"/>
        <v>1772420.1685989655</v>
      </c>
      <c r="AF180" s="41">
        <f t="shared" si="322"/>
        <v>1788138.6160357494</v>
      </c>
      <c r="AG180" s="23">
        <f t="shared" si="326"/>
        <v>1693602</v>
      </c>
      <c r="AH180" s="80">
        <f>'[25]KY Depreciation Rates_03-2'!$G135</f>
        <v>0.05</v>
      </c>
      <c r="AI180" s="80">
        <f>'[25]KY Depreciation Rates_03-2'!$G135</f>
        <v>0.05</v>
      </c>
      <c r="AJ180" s="108">
        <f>'[20]Additions (Asset and Reserve)'!AA95</f>
        <v>31569.07</v>
      </c>
      <c r="AK180" s="108">
        <f>'[20]Additions (Asset and Reserve)'!AB95</f>
        <v>31569.07</v>
      </c>
      <c r="AL180" s="108">
        <f>'[20]Additions (Asset and Reserve)'!AC95</f>
        <v>31568.39</v>
      </c>
      <c r="AM180" s="108">
        <f>'[20]Additions (Asset and Reserve)'!AD95</f>
        <v>31568.39</v>
      </c>
      <c r="AN180" s="108">
        <f>'[20]Additions (Asset and Reserve)'!AE95</f>
        <v>31568.39</v>
      </c>
      <c r="AO180" s="108">
        <f>'[20]Additions (Asset and Reserve)'!AF95</f>
        <v>31520.02</v>
      </c>
      <c r="AP180" s="41">
        <f>IF('Net Plant'!I180&gt;0,'Gross Plant'!L180*$AH180/12,0)</f>
        <v>16069.828819384433</v>
      </c>
      <c r="AQ180" s="41">
        <f>IF('Net Plant'!J180&gt;0,'Gross Plant'!M180*$AH180/12,0)</f>
        <v>16045.443636980412</v>
      </c>
      <c r="AR180" s="41">
        <f>IF('Net Plant'!K180&gt;0,'Gross Plant'!N180*$AH180/12,0)</f>
        <v>16026.801329425905</v>
      </c>
      <c r="AS180" s="41">
        <f>IF('Net Plant'!L180&gt;0,'Gross Plant'!O180*$AH180/12,0)</f>
        <v>16007.605210352776</v>
      </c>
      <c r="AT180" s="41">
        <f>IF('Net Plant'!M180&gt;0,'Gross Plant'!P180*$AH180/12,0)</f>
        <v>15985.656849057117</v>
      </c>
      <c r="AU180" s="41">
        <f>IF('Net Plant'!N180&gt;0,'Gross Plant'!Q180*$AH180/12,0)</f>
        <v>15970.025921475366</v>
      </c>
      <c r="AV180" s="41">
        <f>IF('Net Plant'!O180&gt;0,'Gross Plant'!R180*$AH180/12,0)</f>
        <v>15953.944586727574</v>
      </c>
      <c r="AW180" s="41">
        <f>IF('Net Plant'!P180&gt;0,'Gross Plant'!S180*$AH180/12,0)</f>
        <v>15939.955374558454</v>
      </c>
      <c r="AX180" s="41">
        <f>IF('Net Plant'!Q180&gt;0,'Gross Plant'!T180*$AH180/12,0)</f>
        <v>15920.068581535765</v>
      </c>
      <c r="AY180" s="41">
        <f>IF('Net Plant'!R180&gt;0,'Gross Plant'!U180*$AI180/12,0)</f>
        <v>15898.214205190205</v>
      </c>
      <c r="AZ180" s="41">
        <f>IF('Net Plant'!S180&gt;0,'Gross Plant'!V180*$AI180/12,0)</f>
        <v>15871.889320796994</v>
      </c>
      <c r="BA180" s="41">
        <f>IF('Net Plant'!T180&gt;0,'Gross Plant'!W180*$AI180/12,0)</f>
        <v>15848.657748186924</v>
      </c>
      <c r="BB180" s="41">
        <f>IF('Net Plant'!U180&gt;0,'Gross Plant'!X180*$AI180/12,0)</f>
        <v>15820.461523300131</v>
      </c>
      <c r="BC180" s="41">
        <f>IF('Net Plant'!V180&gt;0,'Gross Plant'!Y180*$AI180/12,0)</f>
        <v>15795.068720522278</v>
      </c>
      <c r="BD180" s="41">
        <f>IF('Net Plant'!W180&gt;0,'Gross Plant'!Z180*$AI180/12,0)</f>
        <v>15775.986351236781</v>
      </c>
      <c r="BE180" s="41">
        <f>IF('Net Plant'!X180&gt;0,'Gross Plant'!AA180*$AI180/12,0)</f>
        <v>15763.258517550734</v>
      </c>
      <c r="BF180" s="41">
        <f>IF('Net Plant'!Y180&gt;0,'Gross Plant'!AB180*$AI180/12,0)</f>
        <v>15747.847799032163</v>
      </c>
      <c r="BG180" s="41">
        <f>IF('Net Plant'!Z180&gt;0,'Gross Plant'!AC180*$AI180/12,0)</f>
        <v>15738.522465657816</v>
      </c>
      <c r="BH180" s="41">
        <f>IF('Net Plant'!AA180&gt;0,'Gross Plant'!AD180*$AI180/12,0)</f>
        <v>15730.333045667001</v>
      </c>
      <c r="BI180" s="41">
        <f>IF('Net Plant'!AB180&gt;0,'Gross Plant'!AE180*$AI180/12,0)</f>
        <v>15725.488592326707</v>
      </c>
      <c r="BJ180" s="41">
        <f>IF('Net Plant'!AC180&gt;0,'Gross Plant'!AF180*$AI180/12,0)</f>
        <v>15718.447436784007</v>
      </c>
      <c r="BK180" s="23">
        <f t="shared" si="323"/>
        <v>189434.17572625176</v>
      </c>
      <c r="BL180" s="41"/>
      <c r="BM180" s="31">
        <f>'[20]Retires (Asset and Reserve)'!X95</f>
        <v>0</v>
      </c>
      <c r="BN180" s="31">
        <f>'[20]Retires (Asset and Reserve)'!Y95</f>
        <v>0</v>
      </c>
      <c r="BO180" s="31">
        <f>'[20]Retires (Asset and Reserve)'!Z95</f>
        <v>0</v>
      </c>
      <c r="BP180" s="31">
        <f>'[20]Retires (Asset and Reserve)'!AA95</f>
        <v>0</v>
      </c>
      <c r="BQ180" s="31">
        <f>'[20]Retires (Asset and Reserve)'!AB95</f>
        <v>0</v>
      </c>
      <c r="BR180" s="31">
        <f>'[20]Retires (Asset and Reserve)'!AC95</f>
        <v>0</v>
      </c>
      <c r="BS180" s="31">
        <f>'Gross Plant'!BQ180</f>
        <v>0</v>
      </c>
      <c r="BT180" s="41">
        <f>'Gross Plant'!BR180</f>
        <v>0</v>
      </c>
      <c r="BU180" s="41">
        <f>'Gross Plant'!BS180</f>
        <v>0</v>
      </c>
      <c r="BV180" s="41">
        <f>'Gross Plant'!BT180</f>
        <v>0</v>
      </c>
      <c r="BW180" s="41">
        <f>'Gross Plant'!BU180</f>
        <v>0</v>
      </c>
      <c r="BX180" s="41">
        <f>'Gross Plant'!BV180</f>
        <v>0</v>
      </c>
      <c r="BY180" s="41">
        <f>'Gross Plant'!BW180</f>
        <v>0</v>
      </c>
      <c r="BZ180" s="41">
        <f>'Gross Plant'!BX180</f>
        <v>0</v>
      </c>
      <c r="CA180" s="41">
        <f>'Gross Plant'!BY180</f>
        <v>0</v>
      </c>
      <c r="CB180" s="41">
        <f>'Gross Plant'!BZ180</f>
        <v>0</v>
      </c>
      <c r="CC180" s="41">
        <f>'Gross Plant'!CA180</f>
        <v>0</v>
      </c>
      <c r="CD180" s="41">
        <f>'Gross Plant'!CB180</f>
        <v>0</v>
      </c>
      <c r="CE180" s="41">
        <f>'Gross Plant'!CC180</f>
        <v>0</v>
      </c>
      <c r="CF180" s="41">
        <f>'Gross Plant'!CD180</f>
        <v>0</v>
      </c>
      <c r="CG180" s="41">
        <f>'Gross Plant'!CE180</f>
        <v>0</v>
      </c>
      <c r="CH180" s="41">
        <f>'Gross Plant'!CF180</f>
        <v>0</v>
      </c>
      <c r="CI180" s="41">
        <f>'Gross Plant'!CG180</f>
        <v>0</v>
      </c>
      <c r="CJ180" s="41">
        <f>'Gross Plant'!CH180</f>
        <v>0</v>
      </c>
      <c r="CK180" s="41">
        <f>'Gross Plant'!CI180</f>
        <v>0</v>
      </c>
      <c r="CL180" s="41">
        <f>'Gross Plant'!CJ180</f>
        <v>0</v>
      </c>
      <c r="CM180" s="41">
        <f>'Gross Plant'!CK180</f>
        <v>0</v>
      </c>
      <c r="CN180" s="41"/>
      <c r="CO180" s="31">
        <f>'[20]Transfers (Asset and Reserve)'!Z95</f>
        <v>0</v>
      </c>
      <c r="CP180" s="31">
        <f>'[20]Transfers (Asset and Reserve)'!AA95</f>
        <v>0</v>
      </c>
      <c r="CQ180" s="31">
        <f>'[20]Transfers (Asset and Reserve)'!AB95</f>
        <v>0</v>
      </c>
      <c r="CR180" s="31">
        <f>'[20]Transfers (Asset and Reserve)'!AC95</f>
        <v>0</v>
      </c>
      <c r="CS180" s="31">
        <f>'[20]Transfers (Asset and Reserve)'!AD95</f>
        <v>0</v>
      </c>
      <c r="CT180" s="31">
        <f>'[20]Transfers (Asset and Reserve)'!AE95</f>
        <v>0</v>
      </c>
      <c r="CU180" s="31">
        <v>0</v>
      </c>
      <c r="CV180" s="31">
        <v>0</v>
      </c>
      <c r="CW180" s="31">
        <v>0</v>
      </c>
      <c r="CX180" s="31">
        <v>0</v>
      </c>
      <c r="CY180" s="31">
        <v>0</v>
      </c>
      <c r="CZ180" s="31">
        <v>0</v>
      </c>
      <c r="DA180" s="41">
        <v>0</v>
      </c>
      <c r="DB180" s="41">
        <v>0</v>
      </c>
      <c r="DC180" s="41">
        <v>0</v>
      </c>
      <c r="DD180" s="41">
        <v>0</v>
      </c>
      <c r="DE180" s="41">
        <v>0</v>
      </c>
      <c r="DF180" s="41">
        <v>0</v>
      </c>
      <c r="DG180" s="41">
        <v>0</v>
      </c>
      <c r="DH180" s="41">
        <v>0</v>
      </c>
      <c r="DI180" s="41">
        <v>0</v>
      </c>
      <c r="DJ180" s="41">
        <v>0</v>
      </c>
      <c r="DK180" s="41">
        <v>0</v>
      </c>
      <c r="DL180" s="41">
        <v>0</v>
      </c>
      <c r="DM180" s="41">
        <v>0</v>
      </c>
      <c r="DN180" s="41">
        <v>0</v>
      </c>
      <c r="DO180" s="41">
        <v>0</v>
      </c>
      <c r="DP180" s="41"/>
      <c r="DQ180" s="31">
        <f>[20]COR!O95</f>
        <v>0</v>
      </c>
      <c r="DR180" s="31">
        <f>[20]COR!P95</f>
        <v>0</v>
      </c>
      <c r="DS180" s="31">
        <f>[20]COR!Q95</f>
        <v>0</v>
      </c>
      <c r="DT180" s="31">
        <f>[20]COR!R95</f>
        <v>0</v>
      </c>
      <c r="DU180" s="31">
        <f>[20]COR!S95</f>
        <v>0</v>
      </c>
      <c r="DV180" s="31">
        <f>[20]COR!T95</f>
        <v>0</v>
      </c>
      <c r="DW180" s="58">
        <f>SUM('Gross Plant'!$AH180:$AM180)/SUM('Gross Plant'!$AH$190:$AM$190)*DW$190</f>
        <v>0</v>
      </c>
      <c r="DX180" s="58">
        <f>SUM('Gross Plant'!$AH180:$AM180)/SUM('Gross Plant'!$AH$190:$AM$190)*DX$190</f>
        <v>0</v>
      </c>
      <c r="DY180" s="58">
        <f>SUM('Gross Plant'!$AH180:$AM180)/SUM('Gross Plant'!$AH$190:$AM$190)*DY$190</f>
        <v>0</v>
      </c>
      <c r="DZ180" s="58">
        <f>-SUM('Gross Plant'!$AH180:$AM180)/SUM('Gross Plant'!$AH$190:$AM$190)*'Capital Spending'!D$12*Reserve!$DW$1</f>
        <v>0</v>
      </c>
      <c r="EA180" s="58">
        <f>-SUM('Gross Plant'!$AH180:$AM180)/SUM('Gross Plant'!$AH$190:$AM$190)*'Capital Spending'!E$12*Reserve!$DW$1</f>
        <v>0</v>
      </c>
      <c r="EB180" s="58">
        <f>-SUM('Gross Plant'!$AH180:$AM180)/SUM('Gross Plant'!$AH$190:$AM$190)*'Capital Spending'!F$12*Reserve!$DW$1</f>
        <v>0</v>
      </c>
      <c r="EC180" s="58">
        <f>-SUM('Gross Plant'!$AH180:$AM180)/SUM('Gross Plant'!$AH$190:$AM$190)*'Capital Spending'!G$12*Reserve!$DW$1</f>
        <v>0</v>
      </c>
      <c r="ED180" s="58">
        <f>-SUM('Gross Plant'!$AH180:$AM180)/SUM('Gross Plant'!$AH$190:$AM$190)*'Capital Spending'!H$12*Reserve!$DW$1</f>
        <v>0</v>
      </c>
      <c r="EE180" s="58">
        <f>-SUM('Gross Plant'!$AH180:$AM180)/SUM('Gross Plant'!$AH$190:$AM$190)*'Capital Spending'!I$12*Reserve!$DW$1</f>
        <v>0</v>
      </c>
      <c r="EF180" s="58">
        <f>-SUM('Gross Plant'!$AH180:$AM180)/SUM('Gross Plant'!$AH$190:$AM$190)*'Capital Spending'!J$12*Reserve!$DW$1</f>
        <v>0</v>
      </c>
      <c r="EG180" s="58">
        <f>-SUM('Gross Plant'!$AH180:$AM180)/SUM('Gross Plant'!$AH$190:$AM$190)*'Capital Spending'!K$12*Reserve!$DW$1</f>
        <v>0</v>
      </c>
      <c r="EH180" s="58">
        <f>-SUM('Gross Plant'!$AH180:$AM180)/SUM('Gross Plant'!$AH$190:$AM$190)*'Capital Spending'!L$12*Reserve!$DW$1</f>
        <v>0</v>
      </c>
      <c r="EI180" s="58">
        <f>-SUM('Gross Plant'!$AH180:$AM180)/SUM('Gross Plant'!$AH$190:$AM$190)*'Capital Spending'!M$12*Reserve!$DW$1</f>
        <v>0</v>
      </c>
      <c r="EJ180" s="58">
        <f>-SUM('Gross Plant'!$AH180:$AM180)/SUM('Gross Plant'!$AH$190:$AM$190)*'Capital Spending'!N$12*Reserve!$DW$1</f>
        <v>0</v>
      </c>
      <c r="EK180" s="58">
        <f>-SUM('Gross Plant'!$AH180:$AM180)/SUM('Gross Plant'!$AH$190:$AM$190)*'Capital Spending'!O$12*Reserve!$DW$1</f>
        <v>0</v>
      </c>
      <c r="EL180" s="58">
        <f>-SUM('Gross Plant'!$AH180:$AM180)/SUM('Gross Plant'!$AH$190:$AM$190)*'Capital Spending'!P$12*Reserve!$DW$1</f>
        <v>0</v>
      </c>
      <c r="EM180" s="58">
        <f>-SUM('Gross Plant'!$AH180:$AM180)/SUM('Gross Plant'!$AH$190:$AM$190)*'Capital Spending'!Q$12*Reserve!$DW$1</f>
        <v>0</v>
      </c>
      <c r="EN180" s="58">
        <f>-SUM('Gross Plant'!$AH180:$AM180)/SUM('Gross Plant'!$AH$190:$AM$190)*'Capital Spending'!R$12*Reserve!$DW$1</f>
        <v>0</v>
      </c>
      <c r="EO180" s="58">
        <f>-SUM('Gross Plant'!$AH180:$AM180)/SUM('Gross Plant'!$AH$190:$AM$190)*'Capital Spending'!S$12*Reserve!$DW$1</f>
        <v>0</v>
      </c>
      <c r="EP180" s="58">
        <f>-SUM('Gross Plant'!$AH180:$AM180)/SUM('Gross Plant'!$AH$190:$AM$190)*'Capital Spending'!T$12*Reserve!$DW$1</f>
        <v>0</v>
      </c>
      <c r="EQ180" s="58">
        <f>-SUM('Gross Plant'!$AH180:$AM180)/SUM('Gross Plant'!$AH$190:$AM$190)*'Capital Spending'!U$12*Reserve!$DW$1</f>
        <v>0</v>
      </c>
    </row>
    <row r="181" spans="1:147">
      <c r="A181" s="83">
        <v>39901</v>
      </c>
      <c r="B181" t="s">
        <v>215</v>
      </c>
      <c r="C181" s="51">
        <f t="shared" ref="C181:C182" si="329">SUM(E181:Q181)/13</f>
        <v>2853.904461538461</v>
      </c>
      <c r="D181" s="51">
        <f t="shared" ref="D181:D182" si="330">SUM(T181:AF181)/13</f>
        <v>4684.6499999999978</v>
      </c>
      <c r="E181" s="69">
        <f>'[20]Reserve End Balances'!N96</f>
        <v>2047.49</v>
      </c>
      <c r="F181" s="41">
        <f t="shared" si="296"/>
        <v>2187.23</v>
      </c>
      <c r="G181" s="41">
        <f t="shared" si="297"/>
        <v>2326.9700000000003</v>
      </c>
      <c r="H181" s="41">
        <f t="shared" si="298"/>
        <v>2466.71</v>
      </c>
      <c r="I181" s="41">
        <f t="shared" si="299"/>
        <v>2606.4499999999998</v>
      </c>
      <c r="J181" s="41">
        <f t="shared" si="300"/>
        <v>2746.1899999999996</v>
      </c>
      <c r="K181" s="41">
        <f t="shared" si="301"/>
        <v>2885.9299999999994</v>
      </c>
      <c r="L181" s="41">
        <f t="shared" si="302"/>
        <v>3005.8446666666659</v>
      </c>
      <c r="M181" s="41">
        <f t="shared" si="303"/>
        <v>3125.7593333333325</v>
      </c>
      <c r="N181" s="41">
        <f t="shared" si="304"/>
        <v>3245.6739999999991</v>
      </c>
      <c r="O181" s="41">
        <f t="shared" si="305"/>
        <v>3365.5886666666656</v>
      </c>
      <c r="P181" s="41">
        <f t="shared" si="306"/>
        <v>3485.5033333333322</v>
      </c>
      <c r="Q181" s="41">
        <f t="shared" si="307"/>
        <v>3605.4179999999988</v>
      </c>
      <c r="R181" s="41">
        <f t="shared" si="308"/>
        <v>3725.3326666666653</v>
      </c>
      <c r="S181" s="41">
        <f t="shared" si="309"/>
        <v>3845.2473333333319</v>
      </c>
      <c r="T181" s="41">
        <f t="shared" si="310"/>
        <v>3965.1619999999984</v>
      </c>
      <c r="U181" s="41">
        <f t="shared" si="311"/>
        <v>4085.076666666665</v>
      </c>
      <c r="V181" s="41">
        <f t="shared" si="312"/>
        <v>4204.9913333333316</v>
      </c>
      <c r="W181" s="41">
        <f t="shared" si="313"/>
        <v>4324.9059999999981</v>
      </c>
      <c r="X181" s="41">
        <f t="shared" si="314"/>
        <v>4444.8206666666647</v>
      </c>
      <c r="Y181" s="41">
        <f t="shared" si="315"/>
        <v>4564.7353333333313</v>
      </c>
      <c r="Z181" s="41">
        <f t="shared" si="316"/>
        <v>4684.6499999999978</v>
      </c>
      <c r="AA181" s="41">
        <f t="shared" si="317"/>
        <v>4804.5646666666644</v>
      </c>
      <c r="AB181" s="41">
        <f t="shared" si="318"/>
        <v>4924.4793333333309</v>
      </c>
      <c r="AC181" s="41">
        <f t="shared" si="319"/>
        <v>5044.3939999999975</v>
      </c>
      <c r="AD181" s="41">
        <f t="shared" si="320"/>
        <v>5164.3086666666641</v>
      </c>
      <c r="AE181" s="41">
        <f t="shared" si="321"/>
        <v>5284.2233333333306</v>
      </c>
      <c r="AF181" s="41">
        <f t="shared" si="322"/>
        <v>5404.1379999999972</v>
      </c>
      <c r="AG181" s="23">
        <f t="shared" si="326"/>
        <v>4685</v>
      </c>
      <c r="AH181" s="80">
        <f>'[25]KY Depreciation Rates_03-2'!$G136</f>
        <v>0.1</v>
      </c>
      <c r="AI181" s="80">
        <f>'[25]KY Depreciation Rates_03-2'!$G136</f>
        <v>0.1</v>
      </c>
      <c r="AJ181" s="108">
        <f>'[20]Additions (Asset and Reserve)'!AA96</f>
        <v>139.74</v>
      </c>
      <c r="AK181" s="108">
        <f>'[20]Additions (Asset and Reserve)'!AB96</f>
        <v>139.74</v>
      </c>
      <c r="AL181" s="108">
        <f>'[20]Additions (Asset and Reserve)'!AC96</f>
        <v>139.74</v>
      </c>
      <c r="AM181" s="108">
        <f>'[20]Additions (Asset and Reserve)'!AD96</f>
        <v>139.74</v>
      </c>
      <c r="AN181" s="108">
        <f>'[20]Additions (Asset and Reserve)'!AE96</f>
        <v>139.74</v>
      </c>
      <c r="AO181" s="108">
        <f>'[20]Additions (Asset and Reserve)'!AF96</f>
        <v>139.74</v>
      </c>
      <c r="AP181" s="41">
        <f>IF('Net Plant'!I181&gt;0,'Gross Plant'!L181*$AH181/12,0)</f>
        <v>119.91466666666668</v>
      </c>
      <c r="AQ181" s="41">
        <f>IF('Net Plant'!J181&gt;0,'Gross Plant'!M181*$AH181/12,0)</f>
        <v>119.91466666666668</v>
      </c>
      <c r="AR181" s="41">
        <f>IF('Net Plant'!K181&gt;0,'Gross Plant'!N181*$AH181/12,0)</f>
        <v>119.91466666666668</v>
      </c>
      <c r="AS181" s="41">
        <f>IF('Net Plant'!L181&gt;0,'Gross Plant'!O181*$AH181/12,0)</f>
        <v>119.91466666666668</v>
      </c>
      <c r="AT181" s="41">
        <f>IF('Net Plant'!M181&gt;0,'Gross Plant'!P181*$AH181/12,0)</f>
        <v>119.91466666666668</v>
      </c>
      <c r="AU181" s="41">
        <f>IF('Net Plant'!N181&gt;0,'Gross Plant'!Q181*$AH181/12,0)</f>
        <v>119.91466666666668</v>
      </c>
      <c r="AV181" s="41">
        <f>IF('Net Plant'!O181&gt;0,'Gross Plant'!R181*$AH181/12,0)</f>
        <v>119.91466666666668</v>
      </c>
      <c r="AW181" s="41">
        <f>IF('Net Plant'!P181&gt;0,'Gross Plant'!S181*$AH181/12,0)</f>
        <v>119.91466666666668</v>
      </c>
      <c r="AX181" s="41">
        <f>IF('Net Plant'!Q181&gt;0,'Gross Plant'!T181*$AH181/12,0)</f>
        <v>119.91466666666668</v>
      </c>
      <c r="AY181" s="41">
        <f>IF('Net Plant'!R181&gt;0,'Gross Plant'!U181*$AI181/12,0)</f>
        <v>119.91466666666668</v>
      </c>
      <c r="AZ181" s="41">
        <f>IF('Net Plant'!S181&gt;0,'Gross Plant'!V181*$AI181/12,0)</f>
        <v>119.91466666666668</v>
      </c>
      <c r="BA181" s="41">
        <f>IF('Net Plant'!T181&gt;0,'Gross Plant'!W181*$AI181/12,0)</f>
        <v>119.91466666666668</v>
      </c>
      <c r="BB181" s="41">
        <f>IF('Net Plant'!U181&gt;0,'Gross Plant'!X181*$AI181/12,0)</f>
        <v>119.91466666666668</v>
      </c>
      <c r="BC181" s="41">
        <f>IF('Net Plant'!V181&gt;0,'Gross Plant'!Y181*$AI181/12,0)</f>
        <v>119.91466666666668</v>
      </c>
      <c r="BD181" s="41">
        <f>IF('Net Plant'!W181&gt;0,'Gross Plant'!Z181*$AI181/12,0)</f>
        <v>119.91466666666668</v>
      </c>
      <c r="BE181" s="41">
        <f>IF('Net Plant'!X181&gt;0,'Gross Plant'!AA181*$AI181/12,0)</f>
        <v>119.91466666666668</v>
      </c>
      <c r="BF181" s="41">
        <f>IF('Net Plant'!Y181&gt;0,'Gross Plant'!AB181*$AI181/12,0)</f>
        <v>119.91466666666668</v>
      </c>
      <c r="BG181" s="41">
        <f>IF('Net Plant'!Z181&gt;0,'Gross Plant'!AC181*$AI181/12,0)</f>
        <v>119.91466666666668</v>
      </c>
      <c r="BH181" s="41">
        <f>IF('Net Plant'!AA181&gt;0,'Gross Plant'!AD181*$AI181/12,0)</f>
        <v>119.91466666666668</v>
      </c>
      <c r="BI181" s="41">
        <f>IF('Net Plant'!AB181&gt;0,'Gross Plant'!AE181*$AI181/12,0)</f>
        <v>119.91466666666668</v>
      </c>
      <c r="BJ181" s="41">
        <f>IF('Net Plant'!AC181&gt;0,'Gross Plant'!AF181*$AI181/12,0)</f>
        <v>119.91466666666668</v>
      </c>
      <c r="BK181" s="23">
        <f t="shared" si="323"/>
        <v>1438.9759999999997</v>
      </c>
      <c r="BL181" s="41"/>
      <c r="BM181" s="31">
        <f>'[20]Retires (Asset and Reserve)'!X96</f>
        <v>0</v>
      </c>
      <c r="BN181" s="31">
        <f>'[20]Retires (Asset and Reserve)'!Y96</f>
        <v>0</v>
      </c>
      <c r="BO181" s="31">
        <f>'[20]Retires (Asset and Reserve)'!Z96</f>
        <v>0</v>
      </c>
      <c r="BP181" s="31">
        <f>'[20]Retires (Asset and Reserve)'!AA96</f>
        <v>0</v>
      </c>
      <c r="BQ181" s="31">
        <f>'[20]Retires (Asset and Reserve)'!AB96</f>
        <v>0</v>
      </c>
      <c r="BR181" s="31">
        <f>'[20]Retires (Asset and Reserve)'!AC96</f>
        <v>0</v>
      </c>
      <c r="BS181" s="31">
        <f>'Gross Plant'!BQ181</f>
        <v>0</v>
      </c>
      <c r="BT181" s="41">
        <f>'Gross Plant'!BR181</f>
        <v>0</v>
      </c>
      <c r="BU181" s="41">
        <f>'Gross Plant'!BS181</f>
        <v>0</v>
      </c>
      <c r="BV181" s="41">
        <f>'Gross Plant'!BT181</f>
        <v>0</v>
      </c>
      <c r="BW181" s="41">
        <f>'Gross Plant'!BU181</f>
        <v>0</v>
      </c>
      <c r="BX181" s="41">
        <f>'Gross Plant'!BV181</f>
        <v>0</v>
      </c>
      <c r="BY181" s="41">
        <f>'Gross Plant'!BW181</f>
        <v>0</v>
      </c>
      <c r="BZ181" s="41">
        <f>'Gross Plant'!BX181</f>
        <v>0</v>
      </c>
      <c r="CA181" s="41">
        <f>'Gross Plant'!BY181</f>
        <v>0</v>
      </c>
      <c r="CB181" s="41">
        <f>'Gross Plant'!BZ181</f>
        <v>0</v>
      </c>
      <c r="CC181" s="41">
        <f>'Gross Plant'!CA181</f>
        <v>0</v>
      </c>
      <c r="CD181" s="41">
        <f>'Gross Plant'!CB181</f>
        <v>0</v>
      </c>
      <c r="CE181" s="41">
        <f>'Gross Plant'!CC181</f>
        <v>0</v>
      </c>
      <c r="CF181" s="41">
        <f>'Gross Plant'!CD181</f>
        <v>0</v>
      </c>
      <c r="CG181" s="41">
        <f>'Gross Plant'!CE181</f>
        <v>0</v>
      </c>
      <c r="CH181" s="41">
        <f>'Gross Plant'!CF181</f>
        <v>0</v>
      </c>
      <c r="CI181" s="41">
        <f>'Gross Plant'!CG181</f>
        <v>0</v>
      </c>
      <c r="CJ181" s="41">
        <f>'Gross Plant'!CH181</f>
        <v>0</v>
      </c>
      <c r="CK181" s="41">
        <f>'Gross Plant'!CI181</f>
        <v>0</v>
      </c>
      <c r="CL181" s="41">
        <f>'Gross Plant'!CJ181</f>
        <v>0</v>
      </c>
      <c r="CM181" s="41">
        <f>'Gross Plant'!CK181</f>
        <v>0</v>
      </c>
      <c r="CN181" s="41"/>
      <c r="CO181" s="31">
        <f>'[20]Transfers (Asset and Reserve)'!Z96</f>
        <v>0</v>
      </c>
      <c r="CP181" s="31">
        <f>'[20]Transfers (Asset and Reserve)'!AA96</f>
        <v>0</v>
      </c>
      <c r="CQ181" s="31">
        <f>'[20]Transfers (Asset and Reserve)'!AB96</f>
        <v>0</v>
      </c>
      <c r="CR181" s="31">
        <f>'[20]Transfers (Asset and Reserve)'!AC96</f>
        <v>0</v>
      </c>
      <c r="CS181" s="31">
        <f>'[20]Transfers (Asset and Reserve)'!AD96</f>
        <v>0</v>
      </c>
      <c r="CT181" s="31">
        <f>'[20]Transfers (Asset and Reserve)'!AE96</f>
        <v>0</v>
      </c>
      <c r="CU181" s="31">
        <v>0</v>
      </c>
      <c r="CV181" s="31">
        <v>0</v>
      </c>
      <c r="CW181" s="31">
        <v>0</v>
      </c>
      <c r="CX181" s="31">
        <v>0</v>
      </c>
      <c r="CY181" s="31">
        <v>0</v>
      </c>
      <c r="CZ181" s="3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0</v>
      </c>
      <c r="DO181" s="41">
        <v>0</v>
      </c>
      <c r="DP181" s="41"/>
      <c r="DQ181" s="31">
        <f>[20]COR!O96</f>
        <v>0</v>
      </c>
      <c r="DR181" s="31">
        <f>[20]COR!P96</f>
        <v>0</v>
      </c>
      <c r="DS181" s="31">
        <f>[20]COR!Q96</f>
        <v>0</v>
      </c>
      <c r="DT181" s="31">
        <f>[20]COR!R96</f>
        <v>0</v>
      </c>
      <c r="DU181" s="31">
        <f>[20]COR!S96</f>
        <v>0</v>
      </c>
      <c r="DV181" s="31">
        <f>[20]COR!T96</f>
        <v>0</v>
      </c>
      <c r="DW181" s="58">
        <f>SUM('Gross Plant'!$AH181:$AM181)/SUM('Gross Plant'!$AH$190:$AM$190)*DW$190</f>
        <v>0</v>
      </c>
      <c r="DX181" s="58">
        <f>SUM('Gross Plant'!$AH181:$AM181)/SUM('Gross Plant'!$AH$190:$AM$190)*DX$190</f>
        <v>0</v>
      </c>
      <c r="DY181" s="58">
        <f>SUM('Gross Plant'!$AH181:$AM181)/SUM('Gross Plant'!$AH$190:$AM$190)*DY$190</f>
        <v>0</v>
      </c>
      <c r="DZ181" s="58">
        <f>-SUM('Gross Plant'!$AH181:$AM181)/SUM('Gross Plant'!$AH$190:$AM$190)*'Capital Spending'!D$12*Reserve!$DW$1</f>
        <v>0</v>
      </c>
      <c r="EA181" s="58">
        <f>-SUM('Gross Plant'!$AH181:$AM181)/SUM('Gross Plant'!$AH$190:$AM$190)*'Capital Spending'!E$12*Reserve!$DW$1</f>
        <v>0</v>
      </c>
      <c r="EB181" s="58">
        <f>-SUM('Gross Plant'!$AH181:$AM181)/SUM('Gross Plant'!$AH$190:$AM$190)*'Capital Spending'!F$12*Reserve!$DW$1</f>
        <v>0</v>
      </c>
      <c r="EC181" s="58">
        <f>-SUM('Gross Plant'!$AH181:$AM181)/SUM('Gross Plant'!$AH$190:$AM$190)*'Capital Spending'!G$12*Reserve!$DW$1</f>
        <v>0</v>
      </c>
      <c r="ED181" s="58">
        <f>-SUM('Gross Plant'!$AH181:$AM181)/SUM('Gross Plant'!$AH$190:$AM$190)*'Capital Spending'!H$12*Reserve!$DW$1</f>
        <v>0</v>
      </c>
      <c r="EE181" s="58">
        <f>-SUM('Gross Plant'!$AH181:$AM181)/SUM('Gross Plant'!$AH$190:$AM$190)*'Capital Spending'!I$12*Reserve!$DW$1</f>
        <v>0</v>
      </c>
      <c r="EF181" s="58">
        <f>-SUM('Gross Plant'!$AH181:$AM181)/SUM('Gross Plant'!$AH$190:$AM$190)*'Capital Spending'!J$12*Reserve!$DW$1</f>
        <v>0</v>
      </c>
      <c r="EG181" s="58">
        <f>-SUM('Gross Plant'!$AH181:$AM181)/SUM('Gross Plant'!$AH$190:$AM$190)*'Capital Spending'!K$12*Reserve!$DW$1</f>
        <v>0</v>
      </c>
      <c r="EH181" s="58">
        <f>-SUM('Gross Plant'!$AH181:$AM181)/SUM('Gross Plant'!$AH$190:$AM$190)*'Capital Spending'!L$12*Reserve!$DW$1</f>
        <v>0</v>
      </c>
      <c r="EI181" s="58">
        <f>-SUM('Gross Plant'!$AH181:$AM181)/SUM('Gross Plant'!$AH$190:$AM$190)*'Capital Spending'!M$12*Reserve!$DW$1</f>
        <v>0</v>
      </c>
      <c r="EJ181" s="58">
        <f>-SUM('Gross Plant'!$AH181:$AM181)/SUM('Gross Plant'!$AH$190:$AM$190)*'Capital Spending'!N$12*Reserve!$DW$1</f>
        <v>0</v>
      </c>
      <c r="EK181" s="58">
        <f>-SUM('Gross Plant'!$AH181:$AM181)/SUM('Gross Plant'!$AH$190:$AM$190)*'Capital Spending'!O$12*Reserve!$DW$1</f>
        <v>0</v>
      </c>
      <c r="EL181" s="58">
        <f>-SUM('Gross Plant'!$AH181:$AM181)/SUM('Gross Plant'!$AH$190:$AM$190)*'Capital Spending'!P$12*Reserve!$DW$1</f>
        <v>0</v>
      </c>
      <c r="EM181" s="58">
        <f>-SUM('Gross Plant'!$AH181:$AM181)/SUM('Gross Plant'!$AH$190:$AM$190)*'Capital Spending'!Q$12*Reserve!$DW$1</f>
        <v>0</v>
      </c>
      <c r="EN181" s="58">
        <f>-SUM('Gross Plant'!$AH181:$AM181)/SUM('Gross Plant'!$AH$190:$AM$190)*'Capital Spending'!R$12*Reserve!$DW$1</f>
        <v>0</v>
      </c>
      <c r="EO181" s="58">
        <f>-SUM('Gross Plant'!$AH181:$AM181)/SUM('Gross Plant'!$AH$190:$AM$190)*'Capital Spending'!S$12*Reserve!$DW$1</f>
        <v>0</v>
      </c>
      <c r="EP181" s="58">
        <f>-SUM('Gross Plant'!$AH181:$AM181)/SUM('Gross Plant'!$AH$190:$AM$190)*'Capital Spending'!T$12*Reserve!$DW$1</f>
        <v>0</v>
      </c>
      <c r="EQ181" s="58">
        <f>-SUM('Gross Plant'!$AH181:$AM181)/SUM('Gross Plant'!$AH$190:$AM$190)*'Capital Spending'!U$12*Reserve!$DW$1</f>
        <v>0</v>
      </c>
    </row>
    <row r="182" spans="1:147">
      <c r="A182" s="83">
        <v>39902</v>
      </c>
      <c r="B182" t="s">
        <v>216</v>
      </c>
      <c r="C182" s="51">
        <f t="shared" si="329"/>
        <v>0</v>
      </c>
      <c r="D182" s="51">
        <f t="shared" si="330"/>
        <v>0</v>
      </c>
      <c r="E182" s="69">
        <v>0</v>
      </c>
      <c r="F182" s="41">
        <f t="shared" si="296"/>
        <v>0</v>
      </c>
      <c r="G182" s="41">
        <f t="shared" si="297"/>
        <v>0</v>
      </c>
      <c r="H182" s="41">
        <f t="shared" si="298"/>
        <v>0</v>
      </c>
      <c r="I182" s="41">
        <f t="shared" si="299"/>
        <v>0</v>
      </c>
      <c r="J182" s="41">
        <f t="shared" si="300"/>
        <v>0</v>
      </c>
      <c r="K182" s="41">
        <f t="shared" si="301"/>
        <v>0</v>
      </c>
      <c r="L182" s="41">
        <f t="shared" si="302"/>
        <v>0</v>
      </c>
      <c r="M182" s="41">
        <f t="shared" si="303"/>
        <v>0</v>
      </c>
      <c r="N182" s="41">
        <f t="shared" si="304"/>
        <v>0</v>
      </c>
      <c r="O182" s="41">
        <f t="shared" si="305"/>
        <v>0</v>
      </c>
      <c r="P182" s="41">
        <f t="shared" si="306"/>
        <v>0</v>
      </c>
      <c r="Q182" s="41">
        <f t="shared" si="307"/>
        <v>0</v>
      </c>
      <c r="R182" s="41">
        <f t="shared" si="308"/>
        <v>0</v>
      </c>
      <c r="S182" s="41">
        <f t="shared" si="309"/>
        <v>0</v>
      </c>
      <c r="T182" s="41">
        <f t="shared" si="310"/>
        <v>0</v>
      </c>
      <c r="U182" s="41">
        <f t="shared" si="311"/>
        <v>0</v>
      </c>
      <c r="V182" s="41">
        <f t="shared" si="312"/>
        <v>0</v>
      </c>
      <c r="W182" s="41">
        <f t="shared" si="313"/>
        <v>0</v>
      </c>
      <c r="X182" s="41">
        <f t="shared" si="314"/>
        <v>0</v>
      </c>
      <c r="Y182" s="41">
        <f t="shared" si="315"/>
        <v>0</v>
      </c>
      <c r="Z182" s="41">
        <f t="shared" si="316"/>
        <v>0</v>
      </c>
      <c r="AA182" s="41">
        <f t="shared" si="317"/>
        <v>0</v>
      </c>
      <c r="AB182" s="41">
        <f t="shared" si="318"/>
        <v>0</v>
      </c>
      <c r="AC182" s="41">
        <f t="shared" si="319"/>
        <v>0</v>
      </c>
      <c r="AD182" s="41">
        <f t="shared" si="320"/>
        <v>0</v>
      </c>
      <c r="AE182" s="41">
        <f t="shared" si="321"/>
        <v>0</v>
      </c>
      <c r="AF182" s="41">
        <f t="shared" si="322"/>
        <v>0</v>
      </c>
      <c r="AG182" s="23">
        <f t="shared" si="326"/>
        <v>0</v>
      </c>
      <c r="AH182" s="80">
        <f>'[25]KY Depreciation Rates_03-2'!$G137</f>
        <v>0.1429</v>
      </c>
      <c r="AI182" s="80">
        <f>'[25]KY Depreciation Rates_03-2'!$G137</f>
        <v>0.1429</v>
      </c>
      <c r="AJ182" s="108">
        <f>0</f>
        <v>0</v>
      </c>
      <c r="AK182" s="108">
        <f>0</f>
        <v>0</v>
      </c>
      <c r="AL182" s="108">
        <f>0</f>
        <v>0</v>
      </c>
      <c r="AM182" s="108">
        <f>0</f>
        <v>0</v>
      </c>
      <c r="AN182" s="108">
        <f>0</f>
        <v>0</v>
      </c>
      <c r="AO182" s="108">
        <f>0</f>
        <v>0</v>
      </c>
      <c r="AP182" s="41">
        <f>IF('Net Plant'!I182&gt;0,'Gross Plant'!L182*$AH182/12,0)</f>
        <v>0</v>
      </c>
      <c r="AQ182" s="41">
        <f>IF('Net Plant'!J182&gt;0,'Gross Plant'!M182*$AH182/12,0)</f>
        <v>0</v>
      </c>
      <c r="AR182" s="41">
        <f>IF('Net Plant'!K182&gt;0,'Gross Plant'!N182*$AH182/12,0)</f>
        <v>0</v>
      </c>
      <c r="AS182" s="41">
        <f>IF('Net Plant'!L182&gt;0,'Gross Plant'!O182*$AH182/12,0)</f>
        <v>0</v>
      </c>
      <c r="AT182" s="41">
        <f>IF('Net Plant'!M182&gt;0,'Gross Plant'!P182*$AH182/12,0)</f>
        <v>0</v>
      </c>
      <c r="AU182" s="41">
        <f>IF('Net Plant'!N182&gt;0,'Gross Plant'!Q182*$AH182/12,0)</f>
        <v>0</v>
      </c>
      <c r="AV182" s="41">
        <f>IF('Net Plant'!O182&gt;0,'Gross Plant'!R182*$AH182/12,0)</f>
        <v>0</v>
      </c>
      <c r="AW182" s="41">
        <f>IF('Net Plant'!P182&gt;0,'Gross Plant'!S182*$AH182/12,0)</f>
        <v>0</v>
      </c>
      <c r="AX182" s="41">
        <f>IF('Net Plant'!Q182&gt;0,'Gross Plant'!T182*$AH182/12,0)</f>
        <v>0</v>
      </c>
      <c r="AY182" s="41">
        <f>IF('Net Plant'!R182&gt;0,'Gross Plant'!U182*$AI182/12,0)</f>
        <v>0</v>
      </c>
      <c r="AZ182" s="41">
        <f>IF('Net Plant'!S182&gt;0,'Gross Plant'!V182*$AI182/12,0)</f>
        <v>0</v>
      </c>
      <c r="BA182" s="41">
        <f>IF('Net Plant'!T182&gt;0,'Gross Plant'!W182*$AI182/12,0)</f>
        <v>0</v>
      </c>
      <c r="BB182" s="41">
        <f>IF('Net Plant'!U182&gt;0,'Gross Plant'!X182*$AI182/12,0)</f>
        <v>0</v>
      </c>
      <c r="BC182" s="41">
        <f>IF('Net Plant'!V182&gt;0,'Gross Plant'!Y182*$AI182/12,0)</f>
        <v>0</v>
      </c>
      <c r="BD182" s="41">
        <f>IF('Net Plant'!W182&gt;0,'Gross Plant'!Z182*$AI182/12,0)</f>
        <v>0</v>
      </c>
      <c r="BE182" s="41">
        <f>IF('Net Plant'!X182&gt;0,'Gross Plant'!AA182*$AI182/12,0)</f>
        <v>0</v>
      </c>
      <c r="BF182" s="41">
        <f>IF('Net Plant'!Y182&gt;0,'Gross Plant'!AB182*$AI182/12,0)</f>
        <v>0</v>
      </c>
      <c r="BG182" s="41">
        <f>IF('Net Plant'!Z182&gt;0,'Gross Plant'!AC182*$AI182/12,0)</f>
        <v>0</v>
      </c>
      <c r="BH182" s="41">
        <f>IF('Net Plant'!AA182&gt;0,'Gross Plant'!AD182*$AI182/12,0)</f>
        <v>0</v>
      </c>
      <c r="BI182" s="41">
        <f>IF('Net Plant'!AB182&gt;0,'Gross Plant'!AE182*$AI182/12,0)</f>
        <v>0</v>
      </c>
      <c r="BJ182" s="41">
        <f>IF('Net Plant'!AC182&gt;0,'Gross Plant'!AF182*$AI182/12,0)</f>
        <v>0</v>
      </c>
      <c r="BK182" s="23">
        <f t="shared" si="323"/>
        <v>0</v>
      </c>
      <c r="BL182" s="41"/>
      <c r="BM182" s="31">
        <f>0</f>
        <v>0</v>
      </c>
      <c r="BN182" s="31">
        <f>0</f>
        <v>0</v>
      </c>
      <c r="BO182" s="31">
        <f>0</f>
        <v>0</v>
      </c>
      <c r="BP182" s="31">
        <f>0</f>
        <v>0</v>
      </c>
      <c r="BQ182" s="31">
        <f>0</f>
        <v>0</v>
      </c>
      <c r="BR182" s="31">
        <f>0</f>
        <v>0</v>
      </c>
      <c r="BS182" s="31">
        <f>'Gross Plant'!BQ182</f>
        <v>0</v>
      </c>
      <c r="BT182" s="41">
        <f>'Gross Plant'!BR182</f>
        <v>0</v>
      </c>
      <c r="BU182" s="41">
        <f>'Gross Plant'!BS182</f>
        <v>0</v>
      </c>
      <c r="BV182" s="41">
        <f>'Gross Plant'!BT182</f>
        <v>0</v>
      </c>
      <c r="BW182" s="41">
        <f>'Gross Plant'!BU182</f>
        <v>0</v>
      </c>
      <c r="BX182" s="41">
        <f>'Gross Plant'!BV182</f>
        <v>0</v>
      </c>
      <c r="BY182" s="41">
        <f>'Gross Plant'!BW182</f>
        <v>0</v>
      </c>
      <c r="BZ182" s="41">
        <f>'Gross Plant'!BX182</f>
        <v>0</v>
      </c>
      <c r="CA182" s="41">
        <f>'Gross Plant'!BY182</f>
        <v>0</v>
      </c>
      <c r="CB182" s="41">
        <f>'Gross Plant'!BZ182</f>
        <v>0</v>
      </c>
      <c r="CC182" s="41">
        <f>'Gross Plant'!CA182</f>
        <v>0</v>
      </c>
      <c r="CD182" s="41">
        <f>'Gross Plant'!CB182</f>
        <v>0</v>
      </c>
      <c r="CE182" s="41">
        <f>'Gross Plant'!CC182</f>
        <v>0</v>
      </c>
      <c r="CF182" s="41">
        <f>'Gross Plant'!CD182</f>
        <v>0</v>
      </c>
      <c r="CG182" s="41">
        <f>'Gross Plant'!CE182</f>
        <v>0</v>
      </c>
      <c r="CH182" s="41">
        <f>'Gross Plant'!CF182</f>
        <v>0</v>
      </c>
      <c r="CI182" s="41">
        <f>'Gross Plant'!CG182</f>
        <v>0</v>
      </c>
      <c r="CJ182" s="41">
        <f>'Gross Plant'!CH182</f>
        <v>0</v>
      </c>
      <c r="CK182" s="41">
        <f>'Gross Plant'!CI182</f>
        <v>0</v>
      </c>
      <c r="CL182" s="41">
        <f>'Gross Plant'!CJ182</f>
        <v>0</v>
      </c>
      <c r="CM182" s="41">
        <f>'Gross Plant'!CK182</f>
        <v>0</v>
      </c>
      <c r="CN182" s="41"/>
      <c r="CO182" s="31">
        <f>0</f>
        <v>0</v>
      </c>
      <c r="CP182" s="31">
        <f>0</f>
        <v>0</v>
      </c>
      <c r="CQ182" s="31">
        <f>0</f>
        <v>0</v>
      </c>
      <c r="CR182" s="31">
        <f>0</f>
        <v>0</v>
      </c>
      <c r="CS182" s="31">
        <f>0</f>
        <v>0</v>
      </c>
      <c r="CT182" s="31">
        <f>0</f>
        <v>0</v>
      </c>
      <c r="CU182" s="31">
        <v>0</v>
      </c>
      <c r="CV182" s="31">
        <v>0</v>
      </c>
      <c r="CW182" s="31">
        <v>0</v>
      </c>
      <c r="CX182" s="31">
        <v>0</v>
      </c>
      <c r="CY182" s="31">
        <v>0</v>
      </c>
      <c r="CZ182" s="31">
        <v>0</v>
      </c>
      <c r="DA182" s="41">
        <v>0</v>
      </c>
      <c r="DB182" s="41">
        <v>0</v>
      </c>
      <c r="DC182" s="41">
        <v>0</v>
      </c>
      <c r="DD182" s="41">
        <v>0</v>
      </c>
      <c r="DE182" s="41">
        <v>0</v>
      </c>
      <c r="DF182" s="41">
        <v>0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0</v>
      </c>
      <c r="DN182" s="41">
        <v>0</v>
      </c>
      <c r="DO182" s="41">
        <v>0</v>
      </c>
      <c r="DP182" s="41"/>
      <c r="DQ182" s="31">
        <f>0</f>
        <v>0</v>
      </c>
      <c r="DR182" s="31">
        <f>0</f>
        <v>0</v>
      </c>
      <c r="DS182" s="31">
        <f>0</f>
        <v>0</v>
      </c>
      <c r="DT182" s="31">
        <f>0</f>
        <v>0</v>
      </c>
      <c r="DU182" s="31">
        <f>0</f>
        <v>0</v>
      </c>
      <c r="DV182" s="31">
        <f>0</f>
        <v>0</v>
      </c>
      <c r="DW182" s="58">
        <f>SUM('Gross Plant'!$AH182:$AM182)/SUM('Gross Plant'!$AH$190:$AM$190)*DW$190</f>
        <v>0</v>
      </c>
      <c r="DX182" s="58">
        <f>SUM('Gross Plant'!$AH182:$AM182)/SUM('Gross Plant'!$AH$190:$AM$190)*DX$190</f>
        <v>0</v>
      </c>
      <c r="DY182" s="58">
        <f>SUM('Gross Plant'!$AH182:$AM182)/SUM('Gross Plant'!$AH$190:$AM$190)*DY$190</f>
        <v>0</v>
      </c>
      <c r="DZ182" s="58">
        <f>-SUM('Gross Plant'!$AH182:$AM182)/SUM('Gross Plant'!$AH$190:$AM$190)*'Capital Spending'!D$12*Reserve!$DW$1</f>
        <v>0</v>
      </c>
      <c r="EA182" s="58">
        <f>-SUM('Gross Plant'!$AH182:$AM182)/SUM('Gross Plant'!$AH$190:$AM$190)*'Capital Spending'!E$12*Reserve!$DW$1</f>
        <v>0</v>
      </c>
      <c r="EB182" s="58">
        <f>-SUM('Gross Plant'!$AH182:$AM182)/SUM('Gross Plant'!$AH$190:$AM$190)*'Capital Spending'!F$12*Reserve!$DW$1</f>
        <v>0</v>
      </c>
      <c r="EC182" s="58">
        <f>-SUM('Gross Plant'!$AH182:$AM182)/SUM('Gross Plant'!$AH$190:$AM$190)*'Capital Spending'!G$12*Reserve!$DW$1</f>
        <v>0</v>
      </c>
      <c r="ED182" s="58">
        <f>-SUM('Gross Plant'!$AH182:$AM182)/SUM('Gross Plant'!$AH$190:$AM$190)*'Capital Spending'!H$12*Reserve!$DW$1</f>
        <v>0</v>
      </c>
      <c r="EE182" s="58">
        <f>-SUM('Gross Plant'!$AH182:$AM182)/SUM('Gross Plant'!$AH$190:$AM$190)*'Capital Spending'!I$12*Reserve!$DW$1</f>
        <v>0</v>
      </c>
      <c r="EF182" s="58">
        <f>-SUM('Gross Plant'!$AH182:$AM182)/SUM('Gross Plant'!$AH$190:$AM$190)*'Capital Spending'!J$12*Reserve!$DW$1</f>
        <v>0</v>
      </c>
      <c r="EG182" s="58">
        <f>-SUM('Gross Plant'!$AH182:$AM182)/SUM('Gross Plant'!$AH$190:$AM$190)*'Capital Spending'!K$12*Reserve!$DW$1</f>
        <v>0</v>
      </c>
      <c r="EH182" s="58">
        <f>-SUM('Gross Plant'!$AH182:$AM182)/SUM('Gross Plant'!$AH$190:$AM$190)*'Capital Spending'!L$12*Reserve!$DW$1</f>
        <v>0</v>
      </c>
      <c r="EI182" s="58">
        <f>-SUM('Gross Plant'!$AH182:$AM182)/SUM('Gross Plant'!$AH$190:$AM$190)*'Capital Spending'!M$12*Reserve!$DW$1</f>
        <v>0</v>
      </c>
      <c r="EJ182" s="58">
        <f>-SUM('Gross Plant'!$AH182:$AM182)/SUM('Gross Plant'!$AH$190:$AM$190)*'Capital Spending'!N$12*Reserve!$DW$1</f>
        <v>0</v>
      </c>
      <c r="EK182" s="58">
        <f>-SUM('Gross Plant'!$AH182:$AM182)/SUM('Gross Plant'!$AH$190:$AM$190)*'Capital Spending'!O$12*Reserve!$DW$1</f>
        <v>0</v>
      </c>
      <c r="EL182" s="58">
        <f>-SUM('Gross Plant'!$AH182:$AM182)/SUM('Gross Plant'!$AH$190:$AM$190)*'Capital Spending'!P$12*Reserve!$DW$1</f>
        <v>0</v>
      </c>
      <c r="EM182" s="58">
        <f>-SUM('Gross Plant'!$AH182:$AM182)/SUM('Gross Plant'!$AH$190:$AM$190)*'Capital Spending'!Q$12*Reserve!$DW$1</f>
        <v>0</v>
      </c>
      <c r="EN182" s="58">
        <f>-SUM('Gross Plant'!$AH182:$AM182)/SUM('Gross Plant'!$AH$190:$AM$190)*'Capital Spending'!R$12*Reserve!$DW$1</f>
        <v>0</v>
      </c>
      <c r="EO182" s="58">
        <f>-SUM('Gross Plant'!$AH182:$AM182)/SUM('Gross Plant'!$AH$190:$AM$190)*'Capital Spending'!S$12*Reserve!$DW$1</f>
        <v>0</v>
      </c>
      <c r="EP182" s="58">
        <f>-SUM('Gross Plant'!$AH182:$AM182)/SUM('Gross Plant'!$AH$190:$AM$190)*'Capital Spending'!T$12*Reserve!$DW$1</f>
        <v>0</v>
      </c>
      <c r="EQ182" s="58">
        <f>-SUM('Gross Plant'!$AH182:$AM182)/SUM('Gross Plant'!$AH$190:$AM$190)*'Capital Spending'!U$12*Reserve!$DW$1</f>
        <v>0</v>
      </c>
    </row>
    <row r="183" spans="1:147">
      <c r="A183" s="49">
        <v>39903</v>
      </c>
      <c r="B183" t="s">
        <v>23</v>
      </c>
      <c r="C183" s="51">
        <f t="shared" si="324"/>
        <v>31428.36926923076</v>
      </c>
      <c r="D183" s="51">
        <f t="shared" si="325"/>
        <v>48594.707499999968</v>
      </c>
      <c r="E183" s="69">
        <f>'[20]Reserve End Balances'!N97</f>
        <v>23771.55</v>
      </c>
      <c r="F183" s="41">
        <f t="shared" ref="F183:F187" si="331">E183+AJ183+BM183+CO183+DQ183</f>
        <v>25104.6</v>
      </c>
      <c r="G183" s="41">
        <f t="shared" ref="G183:G187" si="332">F183+AK183+BN183+CP183+DR183</f>
        <v>26437.649999999998</v>
      </c>
      <c r="H183" s="41">
        <f t="shared" ref="H183:H187" si="333">G183+AL183+BO183+CQ183+DS183</f>
        <v>27770.699999999997</v>
      </c>
      <c r="I183" s="41">
        <f t="shared" ref="I183:I187" si="334">H183+AM183+BP183+CR183+DT183</f>
        <v>29103.749999999996</v>
      </c>
      <c r="J183" s="41">
        <f t="shared" ref="J183:J187" si="335">I183+AN183+BQ183+CS183+DU183</f>
        <v>30436.799999999996</v>
      </c>
      <c r="K183" s="41">
        <f t="shared" ref="K183:K187" si="336">J183+AO183+BR183+CT183+DV183</f>
        <v>31769.849999999995</v>
      </c>
      <c r="L183" s="41">
        <f t="shared" ref="L183:L187" si="337">K183+AP183+BS183+CU183+DW183</f>
        <v>32891.507166666663</v>
      </c>
      <c r="M183" s="41">
        <f t="shared" ref="M183:M187" si="338">L183+AQ183+BT183+CV183+DX183</f>
        <v>34013.164333333327</v>
      </c>
      <c r="N183" s="41">
        <f t="shared" ref="N183:N187" si="339">M183+AR183+BU183+CW183+DY183</f>
        <v>35134.821499999991</v>
      </c>
      <c r="O183" s="41">
        <f t="shared" ref="O183:O187" si="340">N183+AS183+BV183+CX183+DZ183</f>
        <v>36256.478666666655</v>
      </c>
      <c r="P183" s="41">
        <f t="shared" ref="P183:P187" si="341">O183+AT183+BW183+CY183+EA183</f>
        <v>37378.135833333319</v>
      </c>
      <c r="Q183" s="41">
        <f t="shared" ref="Q183:Q187" si="342">P183+AU183+BX183+CZ183+EB183</f>
        <v>38499.792999999983</v>
      </c>
      <c r="R183" s="41">
        <f t="shared" ref="R183:R187" si="343">Q183+AV183+BY183+DA183+EC183</f>
        <v>39621.450166666647</v>
      </c>
      <c r="S183" s="41">
        <f t="shared" ref="S183:S187" si="344">R183+AW183+BZ183+DB183+ED183</f>
        <v>40743.107333333312</v>
      </c>
      <c r="T183" s="41">
        <f t="shared" ref="T183:T187" si="345">S183+AX183+CA183+DC183+EE183</f>
        <v>41864.764499999976</v>
      </c>
      <c r="U183" s="41">
        <f t="shared" ref="U183:U187" si="346">T183+AY183+CB183+DD183+EF183</f>
        <v>42986.42166666664</v>
      </c>
      <c r="V183" s="41">
        <f t="shared" ref="V183:V187" si="347">U183+AZ183+CC183+DE183+EG183</f>
        <v>44108.078833333304</v>
      </c>
      <c r="W183" s="41">
        <f t="shared" ref="W183:W187" si="348">V183+BA183+CD183+DF183+EH183</f>
        <v>45229.735999999968</v>
      </c>
      <c r="X183" s="41">
        <f t="shared" ref="X183:X187" si="349">W183+BB183+CE183+DG183+EI183</f>
        <v>46351.393166666632</v>
      </c>
      <c r="Y183" s="41">
        <f t="shared" ref="Y183:Y187" si="350">X183+BC183+CF183+DH183+EJ183</f>
        <v>47473.050333333296</v>
      </c>
      <c r="Z183" s="41">
        <f t="shared" ref="Z183:Z187" si="351">Y183+BD183+CG183+DI183+EK183</f>
        <v>48594.70749999996</v>
      </c>
      <c r="AA183" s="41">
        <f t="shared" ref="AA183:AA187" si="352">Z183+BE183+CH183+DJ183+EL183</f>
        <v>49716.364666666625</v>
      </c>
      <c r="AB183" s="41">
        <f t="shared" ref="AB183:AB187" si="353">AA183+BF183+CI183+DK183+EM183</f>
        <v>50838.021833333289</v>
      </c>
      <c r="AC183" s="41">
        <f t="shared" ref="AC183:AC187" si="354">AB183+BG183+CJ183+DL183+EN183</f>
        <v>51959.678999999953</v>
      </c>
      <c r="AD183" s="41">
        <f t="shared" ref="AD183:AD187" si="355">AC183+BH183+CK183+DM183+EO183</f>
        <v>53081.336166666617</v>
      </c>
      <c r="AE183" s="41">
        <f t="shared" ref="AE183:AE187" si="356">AD183+BI183+CL183+DN183+EP183</f>
        <v>54202.993333333281</v>
      </c>
      <c r="AF183" s="41">
        <f t="shared" ref="AF183:AF187" si="357">AE183+BJ183+CM183+DO183+EQ183</f>
        <v>55324.650499999945</v>
      </c>
      <c r="AG183" s="23">
        <f t="shared" si="326"/>
        <v>48595</v>
      </c>
      <c r="AH183" s="80">
        <f>'[25]KY Depreciation Rates_03-2'!$G138</f>
        <v>0.1</v>
      </c>
      <c r="AI183" s="80">
        <f>'[25]KY Depreciation Rates_03-2'!$G138</f>
        <v>0.1</v>
      </c>
      <c r="AJ183" s="108">
        <f>'[20]Additions (Asset and Reserve)'!AA97</f>
        <v>1333.05</v>
      </c>
      <c r="AK183" s="108">
        <f>'[20]Additions (Asset and Reserve)'!AB97</f>
        <v>1333.05</v>
      </c>
      <c r="AL183" s="108">
        <f>'[20]Additions (Asset and Reserve)'!AC97</f>
        <v>1333.05</v>
      </c>
      <c r="AM183" s="108">
        <f>'[20]Additions (Asset and Reserve)'!AD97</f>
        <v>1333.05</v>
      </c>
      <c r="AN183" s="108">
        <f>'[20]Additions (Asset and Reserve)'!AE97</f>
        <v>1333.05</v>
      </c>
      <c r="AO183" s="108">
        <f>'[20]Additions (Asset and Reserve)'!AF97</f>
        <v>1333.05</v>
      </c>
      <c r="AP183" s="41">
        <f>IF('Net Plant'!I183&gt;0,'Gross Plant'!L183*$AH183/12,0)</f>
        <v>1121.6571666666666</v>
      </c>
      <c r="AQ183" s="41">
        <f>IF('Net Plant'!J183&gt;0,'Gross Plant'!M183*$AH183/12,0)</f>
        <v>1121.6571666666666</v>
      </c>
      <c r="AR183" s="41">
        <f>IF('Net Plant'!K183&gt;0,'Gross Plant'!N183*$AH183/12,0)</f>
        <v>1121.6571666666666</v>
      </c>
      <c r="AS183" s="41">
        <f>IF('Net Plant'!L183&gt;0,'Gross Plant'!O183*$AH183/12,0)</f>
        <v>1121.6571666666666</v>
      </c>
      <c r="AT183" s="41">
        <f>IF('Net Plant'!M183&gt;0,'Gross Plant'!P183*$AH183/12,0)</f>
        <v>1121.6571666666666</v>
      </c>
      <c r="AU183" s="41">
        <f>IF('Net Plant'!N183&gt;0,'Gross Plant'!Q183*$AH183/12,0)</f>
        <v>1121.6571666666666</v>
      </c>
      <c r="AV183" s="41">
        <f>IF('Net Plant'!O183&gt;0,'Gross Plant'!R183*$AH183/12,0)</f>
        <v>1121.6571666666666</v>
      </c>
      <c r="AW183" s="41">
        <f>IF('Net Plant'!P183&gt;0,'Gross Plant'!S183*$AH183/12,0)</f>
        <v>1121.6571666666666</v>
      </c>
      <c r="AX183" s="41">
        <f>IF('Net Plant'!Q183&gt;0,'Gross Plant'!T183*$AH183/12,0)</f>
        <v>1121.6571666666666</v>
      </c>
      <c r="AY183" s="41">
        <f>IF('Net Plant'!R183&gt;0,'Gross Plant'!U183*$AI183/12,0)</f>
        <v>1121.6571666666666</v>
      </c>
      <c r="AZ183" s="41">
        <f>IF('Net Plant'!S183&gt;0,'Gross Plant'!V183*$AI183/12,0)</f>
        <v>1121.6571666666666</v>
      </c>
      <c r="BA183" s="41">
        <f>IF('Net Plant'!T183&gt;0,'Gross Plant'!W183*$AI183/12,0)</f>
        <v>1121.6571666666666</v>
      </c>
      <c r="BB183" s="41">
        <f>IF('Net Plant'!U183&gt;0,'Gross Plant'!X183*$AI183/12,0)</f>
        <v>1121.6571666666666</v>
      </c>
      <c r="BC183" s="41">
        <f>IF('Net Plant'!V183&gt;0,'Gross Plant'!Y183*$AI183/12,0)</f>
        <v>1121.6571666666666</v>
      </c>
      <c r="BD183" s="41">
        <f>IF('Net Plant'!W183&gt;0,'Gross Plant'!Z183*$AI183/12,0)</f>
        <v>1121.6571666666666</v>
      </c>
      <c r="BE183" s="41">
        <f>IF('Net Plant'!X183&gt;0,'Gross Plant'!AA183*$AI183/12,0)</f>
        <v>1121.6571666666666</v>
      </c>
      <c r="BF183" s="41">
        <f>IF('Net Plant'!Y183&gt;0,'Gross Plant'!AB183*$AI183/12,0)</f>
        <v>1121.6571666666666</v>
      </c>
      <c r="BG183" s="41">
        <f>IF('Net Plant'!Z183&gt;0,'Gross Plant'!AC183*$AI183/12,0)</f>
        <v>1121.6571666666666</v>
      </c>
      <c r="BH183" s="41">
        <f>IF('Net Plant'!AA183&gt;0,'Gross Plant'!AD183*$AI183/12,0)</f>
        <v>1121.6571666666666</v>
      </c>
      <c r="BI183" s="41">
        <f>IF('Net Plant'!AB183&gt;0,'Gross Plant'!AE183*$AI183/12,0)</f>
        <v>1121.6571666666666</v>
      </c>
      <c r="BJ183" s="41">
        <f>IF('Net Plant'!AC183&gt;0,'Gross Plant'!AF183*$AI183/12,0)</f>
        <v>1121.6571666666666</v>
      </c>
      <c r="BK183" s="23">
        <f t="shared" si="323"/>
        <v>13459.885999999997</v>
      </c>
      <c r="BL183" s="41"/>
      <c r="BM183" s="31">
        <f>'[20]Retires (Asset and Reserve)'!X97</f>
        <v>0</v>
      </c>
      <c r="BN183" s="31">
        <f>'[20]Retires (Asset and Reserve)'!Y97</f>
        <v>0</v>
      </c>
      <c r="BO183" s="31">
        <f>'[20]Retires (Asset and Reserve)'!Z97</f>
        <v>0</v>
      </c>
      <c r="BP183" s="31">
        <f>'[20]Retires (Asset and Reserve)'!AA97</f>
        <v>0</v>
      </c>
      <c r="BQ183" s="31">
        <f>'[20]Retires (Asset and Reserve)'!AB97</f>
        <v>0</v>
      </c>
      <c r="BR183" s="31">
        <f>'[20]Retires (Asset and Reserve)'!AC97</f>
        <v>0</v>
      </c>
      <c r="BS183" s="31">
        <f>'Gross Plant'!BQ183</f>
        <v>0</v>
      </c>
      <c r="BT183" s="41">
        <f>'Gross Plant'!BR183</f>
        <v>0</v>
      </c>
      <c r="BU183" s="41">
        <f>'Gross Plant'!BS183</f>
        <v>0</v>
      </c>
      <c r="BV183" s="41">
        <f>'Gross Plant'!BT183</f>
        <v>0</v>
      </c>
      <c r="BW183" s="41">
        <f>'Gross Plant'!BU183</f>
        <v>0</v>
      </c>
      <c r="BX183" s="41">
        <f>'Gross Plant'!BV183</f>
        <v>0</v>
      </c>
      <c r="BY183" s="41">
        <f>'Gross Plant'!BW183</f>
        <v>0</v>
      </c>
      <c r="BZ183" s="41">
        <f>'Gross Plant'!BX183</f>
        <v>0</v>
      </c>
      <c r="CA183" s="41">
        <f>'Gross Plant'!BY183</f>
        <v>0</v>
      </c>
      <c r="CB183" s="41">
        <f>'Gross Plant'!BZ183</f>
        <v>0</v>
      </c>
      <c r="CC183" s="41">
        <f>'Gross Plant'!CA183</f>
        <v>0</v>
      </c>
      <c r="CD183" s="41">
        <f>'Gross Plant'!CB183</f>
        <v>0</v>
      </c>
      <c r="CE183" s="41">
        <f>'Gross Plant'!CC183</f>
        <v>0</v>
      </c>
      <c r="CF183" s="41">
        <f>'Gross Plant'!CD183</f>
        <v>0</v>
      </c>
      <c r="CG183" s="41">
        <f>'Gross Plant'!CE183</f>
        <v>0</v>
      </c>
      <c r="CH183" s="41">
        <f>'Gross Plant'!CF183</f>
        <v>0</v>
      </c>
      <c r="CI183" s="41">
        <f>'Gross Plant'!CG183</f>
        <v>0</v>
      </c>
      <c r="CJ183" s="41">
        <f>'Gross Plant'!CH183</f>
        <v>0</v>
      </c>
      <c r="CK183" s="41">
        <f>'Gross Plant'!CI183</f>
        <v>0</v>
      </c>
      <c r="CL183" s="41">
        <f>'Gross Plant'!CJ183</f>
        <v>0</v>
      </c>
      <c r="CM183" s="41">
        <f>'Gross Plant'!CK183</f>
        <v>0</v>
      </c>
      <c r="CN183" s="41"/>
      <c r="CO183" s="31">
        <f>'[20]Transfers (Asset and Reserve)'!Z97</f>
        <v>0</v>
      </c>
      <c r="CP183" s="31">
        <f>'[20]Transfers (Asset and Reserve)'!AA97</f>
        <v>0</v>
      </c>
      <c r="CQ183" s="31">
        <f>'[20]Transfers (Asset and Reserve)'!AB97</f>
        <v>0</v>
      </c>
      <c r="CR183" s="31">
        <f>'[20]Transfers (Asset and Reserve)'!AC97</f>
        <v>0</v>
      </c>
      <c r="CS183" s="31">
        <f>'[20]Transfers (Asset and Reserve)'!AD97</f>
        <v>0</v>
      </c>
      <c r="CT183" s="31">
        <f>'[20]Transfers (Asset and Reserve)'!AE97</f>
        <v>0</v>
      </c>
      <c r="CU183" s="31">
        <v>0</v>
      </c>
      <c r="CV183" s="31">
        <v>0</v>
      </c>
      <c r="CW183" s="31">
        <v>0</v>
      </c>
      <c r="CX183" s="31">
        <v>0</v>
      </c>
      <c r="CY183" s="31">
        <v>0</v>
      </c>
      <c r="CZ183" s="3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0</v>
      </c>
      <c r="DH183" s="41">
        <v>0</v>
      </c>
      <c r="DI183" s="41">
        <v>0</v>
      </c>
      <c r="DJ183" s="41">
        <v>0</v>
      </c>
      <c r="DK183" s="41">
        <v>0</v>
      </c>
      <c r="DL183" s="41">
        <v>0</v>
      </c>
      <c r="DM183" s="41">
        <v>0</v>
      </c>
      <c r="DN183" s="41">
        <v>0</v>
      </c>
      <c r="DO183" s="41">
        <v>0</v>
      </c>
      <c r="DP183" s="41"/>
      <c r="DQ183" s="31">
        <f>[20]COR!O97</f>
        <v>0</v>
      </c>
      <c r="DR183" s="31">
        <f>[20]COR!P97</f>
        <v>0</v>
      </c>
      <c r="DS183" s="31">
        <f>[20]COR!Q97</f>
        <v>0</v>
      </c>
      <c r="DT183" s="31">
        <f>[20]COR!R97</f>
        <v>0</v>
      </c>
      <c r="DU183" s="31">
        <f>[20]COR!S97</f>
        <v>0</v>
      </c>
      <c r="DV183" s="31">
        <f>[20]COR!T97</f>
        <v>0</v>
      </c>
      <c r="DW183" s="58">
        <f>SUM('Gross Plant'!$AH183:$AM183)/SUM('Gross Plant'!$AH$190:$AM$190)*DW$190</f>
        <v>0</v>
      </c>
      <c r="DX183" s="58">
        <f>SUM('Gross Plant'!$AH183:$AM183)/SUM('Gross Plant'!$AH$190:$AM$190)*DX$190</f>
        <v>0</v>
      </c>
      <c r="DY183" s="58">
        <f>SUM('Gross Plant'!$AH183:$AM183)/SUM('Gross Plant'!$AH$190:$AM$190)*DY$190</f>
        <v>0</v>
      </c>
      <c r="DZ183" s="58">
        <f>-SUM('Gross Plant'!$AH183:$AM183)/SUM('Gross Plant'!$AH$190:$AM$190)*'Capital Spending'!D$12*Reserve!$DW$1</f>
        <v>0</v>
      </c>
      <c r="EA183" s="58">
        <f>-SUM('Gross Plant'!$AH183:$AM183)/SUM('Gross Plant'!$AH$190:$AM$190)*'Capital Spending'!E$12*Reserve!$DW$1</f>
        <v>0</v>
      </c>
      <c r="EB183" s="58">
        <f>-SUM('Gross Plant'!$AH183:$AM183)/SUM('Gross Plant'!$AH$190:$AM$190)*'Capital Spending'!F$12*Reserve!$DW$1</f>
        <v>0</v>
      </c>
      <c r="EC183" s="58">
        <f>-SUM('Gross Plant'!$AH183:$AM183)/SUM('Gross Plant'!$AH$190:$AM$190)*'Capital Spending'!G$12*Reserve!$DW$1</f>
        <v>0</v>
      </c>
      <c r="ED183" s="58">
        <f>-SUM('Gross Plant'!$AH183:$AM183)/SUM('Gross Plant'!$AH$190:$AM$190)*'Capital Spending'!H$12*Reserve!$DW$1</f>
        <v>0</v>
      </c>
      <c r="EE183" s="58">
        <f>-SUM('Gross Plant'!$AH183:$AM183)/SUM('Gross Plant'!$AH$190:$AM$190)*'Capital Spending'!I$12*Reserve!$DW$1</f>
        <v>0</v>
      </c>
      <c r="EF183" s="58">
        <f>-SUM('Gross Plant'!$AH183:$AM183)/SUM('Gross Plant'!$AH$190:$AM$190)*'Capital Spending'!J$12*Reserve!$DW$1</f>
        <v>0</v>
      </c>
      <c r="EG183" s="58">
        <f>-SUM('Gross Plant'!$AH183:$AM183)/SUM('Gross Plant'!$AH$190:$AM$190)*'Capital Spending'!K$12*Reserve!$DW$1</f>
        <v>0</v>
      </c>
      <c r="EH183" s="58">
        <f>-SUM('Gross Plant'!$AH183:$AM183)/SUM('Gross Plant'!$AH$190:$AM$190)*'Capital Spending'!L$12*Reserve!$DW$1</f>
        <v>0</v>
      </c>
      <c r="EI183" s="58">
        <f>-SUM('Gross Plant'!$AH183:$AM183)/SUM('Gross Plant'!$AH$190:$AM$190)*'Capital Spending'!M$12*Reserve!$DW$1</f>
        <v>0</v>
      </c>
      <c r="EJ183" s="58">
        <f>-SUM('Gross Plant'!$AH183:$AM183)/SUM('Gross Plant'!$AH$190:$AM$190)*'Capital Spending'!N$12*Reserve!$DW$1</f>
        <v>0</v>
      </c>
      <c r="EK183" s="58">
        <f>-SUM('Gross Plant'!$AH183:$AM183)/SUM('Gross Plant'!$AH$190:$AM$190)*'Capital Spending'!O$12*Reserve!$DW$1</f>
        <v>0</v>
      </c>
      <c r="EL183" s="58">
        <f>-SUM('Gross Plant'!$AH183:$AM183)/SUM('Gross Plant'!$AH$190:$AM$190)*'Capital Spending'!P$12*Reserve!$DW$1</f>
        <v>0</v>
      </c>
      <c r="EM183" s="58">
        <f>-SUM('Gross Plant'!$AH183:$AM183)/SUM('Gross Plant'!$AH$190:$AM$190)*'Capital Spending'!Q$12*Reserve!$DW$1</f>
        <v>0</v>
      </c>
      <c r="EN183" s="58">
        <f>-SUM('Gross Plant'!$AH183:$AM183)/SUM('Gross Plant'!$AH$190:$AM$190)*'Capital Spending'!R$12*Reserve!$DW$1</f>
        <v>0</v>
      </c>
      <c r="EO183" s="58">
        <f>-SUM('Gross Plant'!$AH183:$AM183)/SUM('Gross Plant'!$AH$190:$AM$190)*'Capital Spending'!S$12*Reserve!$DW$1</f>
        <v>0</v>
      </c>
      <c r="EP183" s="58">
        <f>-SUM('Gross Plant'!$AH183:$AM183)/SUM('Gross Plant'!$AH$190:$AM$190)*'Capital Spending'!T$12*Reserve!$DW$1</f>
        <v>0</v>
      </c>
      <c r="EQ183" s="58">
        <f>-SUM('Gross Plant'!$AH183:$AM183)/SUM('Gross Plant'!$AH$190:$AM$190)*'Capital Spending'!U$12*Reserve!$DW$1</f>
        <v>0</v>
      </c>
    </row>
    <row r="184" spans="1:147">
      <c r="A184" s="49">
        <v>39906</v>
      </c>
      <c r="B184" t="s">
        <v>26</v>
      </c>
      <c r="C184" s="51">
        <f t="shared" si="324"/>
        <v>669929.40963884862</v>
      </c>
      <c r="D184" s="51">
        <f t="shared" si="325"/>
        <v>1069984.166086003</v>
      </c>
      <c r="E184" s="69">
        <f>'[20]Reserve End Balances'!N98</f>
        <v>514327.91</v>
      </c>
      <c r="F184" s="41">
        <f t="shared" si="331"/>
        <v>540473.52</v>
      </c>
      <c r="G184" s="41">
        <f t="shared" si="332"/>
        <v>566711.70000000007</v>
      </c>
      <c r="H184" s="41">
        <f t="shared" si="333"/>
        <v>593980.66</v>
      </c>
      <c r="I184" s="41">
        <f t="shared" si="334"/>
        <v>621333.13</v>
      </c>
      <c r="J184" s="41">
        <f t="shared" si="335"/>
        <v>648685.6</v>
      </c>
      <c r="K184" s="41">
        <f t="shared" si="336"/>
        <v>676407.9</v>
      </c>
      <c r="L184" s="41">
        <f t="shared" si="337"/>
        <v>698744.39752098545</v>
      </c>
      <c r="M184" s="41">
        <f t="shared" si="338"/>
        <v>721720.70167799923</v>
      </c>
      <c r="N184" s="41">
        <f t="shared" si="339"/>
        <v>745186.13369498285</v>
      </c>
      <c r="O184" s="41">
        <f t="shared" si="340"/>
        <v>769155.22421102913</v>
      </c>
      <c r="P184" s="41">
        <f t="shared" si="341"/>
        <v>793700.18522803159</v>
      </c>
      <c r="Q184" s="41">
        <f t="shared" si="342"/>
        <v>818655.2629720032</v>
      </c>
      <c r="R184" s="41">
        <f t="shared" si="343"/>
        <v>844032.27500858577</v>
      </c>
      <c r="S184" s="41">
        <f t="shared" si="344"/>
        <v>869776.3292362137</v>
      </c>
      <c r="T184" s="41">
        <f t="shared" si="345"/>
        <v>896042.16353234509</v>
      </c>
      <c r="U184" s="41">
        <f t="shared" si="346"/>
        <v>922881.40239771374</v>
      </c>
      <c r="V184" s="41">
        <f t="shared" si="347"/>
        <v>950411.34086288034</v>
      </c>
      <c r="W184" s="41">
        <f t="shared" si="348"/>
        <v>978550.81810758251</v>
      </c>
      <c r="X184" s="41">
        <f t="shared" si="349"/>
        <v>1007430.0942799541</v>
      </c>
      <c r="Y184" s="41">
        <f t="shared" si="350"/>
        <v>1036975.6145449658</v>
      </c>
      <c r="Z184" s="41">
        <f t="shared" si="351"/>
        <v>1067021.8087970621</v>
      </c>
      <c r="AA184" s="41">
        <f t="shared" si="352"/>
        <v>1097401.949800906</v>
      </c>
      <c r="AB184" s="41">
        <f t="shared" si="353"/>
        <v>1128186.4297926971</v>
      </c>
      <c r="AC184" s="41">
        <f t="shared" si="354"/>
        <v>1159215.5833767226</v>
      </c>
      <c r="AD184" s="41">
        <f t="shared" si="355"/>
        <v>1190459.6070063575</v>
      </c>
      <c r="AE184" s="41">
        <f t="shared" si="356"/>
        <v>1221830.7370624975</v>
      </c>
      <c r="AF184" s="41">
        <f t="shared" si="357"/>
        <v>1253386.609556356</v>
      </c>
      <c r="AG184" s="23">
        <f t="shared" si="326"/>
        <v>1069984</v>
      </c>
      <c r="AH184" s="80">
        <f>'[25]KY Depreciation Rates_03-2'!$G139</f>
        <v>0.2</v>
      </c>
      <c r="AI184" s="80">
        <f>'[25]KY Depreciation Rates_03-2'!$G139</f>
        <v>0.2</v>
      </c>
      <c r="AJ184" s="108">
        <f>'[20]Additions (Asset and Reserve)'!AA98</f>
        <v>26145.61</v>
      </c>
      <c r="AK184" s="108">
        <f>'[20]Additions (Asset and Reserve)'!AB98</f>
        <v>26238.18</v>
      </c>
      <c r="AL184" s="108">
        <f>'[20]Additions (Asset and Reserve)'!AC98</f>
        <v>27268.959999999999</v>
      </c>
      <c r="AM184" s="108">
        <f>'[20]Additions (Asset and Reserve)'!AD98</f>
        <v>27352.47</v>
      </c>
      <c r="AN184" s="108">
        <f>'[20]Additions (Asset and Reserve)'!AE98</f>
        <v>27352.47</v>
      </c>
      <c r="AO184" s="108">
        <f>'[20]Additions (Asset and Reserve)'!AF98</f>
        <v>27722.3</v>
      </c>
      <c r="AP184" s="41">
        <f>IF('Net Plant'!I184&gt;0,'Gross Plant'!L184*$AH184/12,0)</f>
        <v>22336.497520985373</v>
      </c>
      <c r="AQ184" s="41">
        <f>IF('Net Plant'!J184&gt;0,'Gross Plant'!M184*$AH184/12,0)</f>
        <v>22976.304157013743</v>
      </c>
      <c r="AR184" s="41">
        <f>IF('Net Plant'!K184&gt;0,'Gross Plant'!N184*$AH184/12,0)</f>
        <v>23465.432016983683</v>
      </c>
      <c r="AS184" s="41">
        <f>IF('Net Plant'!L184&gt;0,'Gross Plant'!O184*$AH184/12,0)</f>
        <v>23969.090516046326</v>
      </c>
      <c r="AT184" s="41">
        <f>IF('Net Plant'!M184&gt;0,'Gross Plant'!P184*$AH184/12,0)</f>
        <v>24544.961017002443</v>
      </c>
      <c r="AU184" s="41">
        <f>IF('Net Plant'!N184&gt;0,'Gross Plant'!Q184*$AH184/12,0)</f>
        <v>24955.0777439716</v>
      </c>
      <c r="AV184" s="41">
        <f>IF('Net Plant'!O184&gt;0,'Gross Plant'!R184*$AH184/12,0)</f>
        <v>25377.012036582568</v>
      </c>
      <c r="AW184" s="41">
        <f>IF('Net Plant'!P184&gt;0,'Gross Plant'!S184*$AH184/12,0)</f>
        <v>25744.054227627948</v>
      </c>
      <c r="AX184" s="41">
        <f>IF('Net Plant'!Q184&gt;0,'Gross Plant'!T184*$AH184/12,0)</f>
        <v>26265.834296131376</v>
      </c>
      <c r="AY184" s="41">
        <f>IF('Net Plant'!R184&gt;0,'Gross Plant'!U184*$AI184/12,0)</f>
        <v>26839.238865368694</v>
      </c>
      <c r="AZ184" s="41">
        <f>IF('Net Plant'!S184&gt;0,'Gross Plant'!V184*$AI184/12,0)</f>
        <v>27529.938465166637</v>
      </c>
      <c r="BA184" s="41">
        <f>IF('Net Plant'!T184&gt;0,'Gross Plant'!W184*$AI184/12,0)</f>
        <v>28139.477244702121</v>
      </c>
      <c r="BB184" s="41">
        <f>IF('Net Plant'!U184&gt;0,'Gross Plant'!X184*$AI184/12,0)</f>
        <v>28879.276172371607</v>
      </c>
      <c r="BC184" s="41">
        <f>IF('Net Plant'!V184&gt;0,'Gross Plant'!Y184*$AI184/12,0)</f>
        <v>29545.520265011739</v>
      </c>
      <c r="BD184" s="41">
        <f>IF('Net Plant'!W184&gt;0,'Gross Plant'!Z184*$AI184/12,0)</f>
        <v>30046.194252096251</v>
      </c>
      <c r="BE184" s="41">
        <f>IF('Net Plant'!X184&gt;0,'Gross Plant'!AA184*$AI184/12,0)</f>
        <v>30380.141003843964</v>
      </c>
      <c r="BF184" s="41">
        <f>IF('Net Plant'!Y184&gt;0,'Gross Plant'!AB184*$AI184/12,0)</f>
        <v>30784.479991791057</v>
      </c>
      <c r="BG184" s="41">
        <f>IF('Net Plant'!Z184&gt;0,'Gross Plant'!AC184*$AI184/12,0)</f>
        <v>31029.153584025509</v>
      </c>
      <c r="BH184" s="41">
        <f>IF('Net Plant'!AA184&gt;0,'Gross Plant'!AD184*$AI184/12,0)</f>
        <v>31244.023629634972</v>
      </c>
      <c r="BI184" s="41">
        <f>IF('Net Plant'!AB184&gt;0,'Gross Plant'!AE184*$AI184/12,0)</f>
        <v>31371.130056140111</v>
      </c>
      <c r="BJ184" s="41">
        <f>IF('Net Plant'!AC184&gt;0,'Gross Plant'!AF184*$AI184/12,0)</f>
        <v>31555.872493858496</v>
      </c>
      <c r="BK184" s="23">
        <f t="shared" si="323"/>
        <v>357344.44602401124</v>
      </c>
      <c r="BL184" s="41"/>
      <c r="BM184" s="31">
        <f>'[20]Retires (Asset and Reserve)'!X98</f>
        <v>0</v>
      </c>
      <c r="BN184" s="31">
        <f>'[20]Retires (Asset and Reserve)'!Y98</f>
        <v>0</v>
      </c>
      <c r="BO184" s="31">
        <f>'[20]Retires (Asset and Reserve)'!Z98</f>
        <v>0</v>
      </c>
      <c r="BP184" s="31">
        <f>'[20]Retires (Asset and Reserve)'!AA98</f>
        <v>0</v>
      </c>
      <c r="BQ184" s="31">
        <f>'[20]Retires (Asset and Reserve)'!AB98</f>
        <v>0</v>
      </c>
      <c r="BR184" s="31">
        <f>'[20]Retires (Asset and Reserve)'!AC98</f>
        <v>0</v>
      </c>
      <c r="BS184" s="31">
        <f>'Gross Plant'!BQ184</f>
        <v>0</v>
      </c>
      <c r="BT184" s="41">
        <f>'Gross Plant'!BR184</f>
        <v>0</v>
      </c>
      <c r="BU184" s="41">
        <f>'Gross Plant'!BS184</f>
        <v>0</v>
      </c>
      <c r="BV184" s="41">
        <f>'Gross Plant'!BT184</f>
        <v>0</v>
      </c>
      <c r="BW184" s="41">
        <f>'Gross Plant'!BU184</f>
        <v>0</v>
      </c>
      <c r="BX184" s="41">
        <f>'Gross Plant'!BV184</f>
        <v>0</v>
      </c>
      <c r="BY184" s="41">
        <f>'Gross Plant'!BW184</f>
        <v>0</v>
      </c>
      <c r="BZ184" s="41">
        <f>'Gross Plant'!BX184</f>
        <v>0</v>
      </c>
      <c r="CA184" s="41">
        <f>'Gross Plant'!BY184</f>
        <v>0</v>
      </c>
      <c r="CB184" s="41">
        <f>'Gross Plant'!BZ184</f>
        <v>0</v>
      </c>
      <c r="CC184" s="41">
        <f>'Gross Plant'!CA184</f>
        <v>0</v>
      </c>
      <c r="CD184" s="41">
        <f>'Gross Plant'!CB184</f>
        <v>0</v>
      </c>
      <c r="CE184" s="41">
        <f>'Gross Plant'!CC184</f>
        <v>0</v>
      </c>
      <c r="CF184" s="41">
        <f>'Gross Plant'!CD184</f>
        <v>0</v>
      </c>
      <c r="CG184" s="41">
        <f>'Gross Plant'!CE184</f>
        <v>0</v>
      </c>
      <c r="CH184" s="41">
        <f>'Gross Plant'!CF184</f>
        <v>0</v>
      </c>
      <c r="CI184" s="41">
        <f>'Gross Plant'!CG184</f>
        <v>0</v>
      </c>
      <c r="CJ184" s="41">
        <f>'Gross Plant'!CH184</f>
        <v>0</v>
      </c>
      <c r="CK184" s="41">
        <f>'Gross Plant'!CI184</f>
        <v>0</v>
      </c>
      <c r="CL184" s="41">
        <f>'Gross Plant'!CJ184</f>
        <v>0</v>
      </c>
      <c r="CM184" s="41">
        <f>'Gross Plant'!CK184</f>
        <v>0</v>
      </c>
      <c r="CN184" s="41"/>
      <c r="CO184" s="31">
        <f>'[20]Transfers (Asset and Reserve)'!Z98</f>
        <v>0</v>
      </c>
      <c r="CP184" s="31">
        <f>'[20]Transfers (Asset and Reserve)'!AA98</f>
        <v>0</v>
      </c>
      <c r="CQ184" s="31">
        <f>'[20]Transfers (Asset and Reserve)'!AB98</f>
        <v>0</v>
      </c>
      <c r="CR184" s="31">
        <f>'[20]Transfers (Asset and Reserve)'!AC98</f>
        <v>0</v>
      </c>
      <c r="CS184" s="31">
        <f>'[20]Transfers (Asset and Reserve)'!AD98</f>
        <v>0</v>
      </c>
      <c r="CT184" s="31">
        <f>'[20]Transfers (Asset and Reserve)'!AE98</f>
        <v>0</v>
      </c>
      <c r="CU184" s="31">
        <v>0</v>
      </c>
      <c r="CV184" s="31">
        <v>0</v>
      </c>
      <c r="CW184" s="31">
        <v>0</v>
      </c>
      <c r="CX184" s="31">
        <v>0</v>
      </c>
      <c r="CY184" s="31">
        <v>0</v>
      </c>
      <c r="CZ184" s="3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0</v>
      </c>
      <c r="DH184" s="41">
        <v>0</v>
      </c>
      <c r="DI184" s="41">
        <v>0</v>
      </c>
      <c r="DJ184" s="41">
        <v>0</v>
      </c>
      <c r="DK184" s="41">
        <v>0</v>
      </c>
      <c r="DL184" s="41">
        <v>0</v>
      </c>
      <c r="DM184" s="41">
        <v>0</v>
      </c>
      <c r="DN184" s="41">
        <v>0</v>
      </c>
      <c r="DO184" s="41">
        <v>0</v>
      </c>
      <c r="DP184" s="41"/>
      <c r="DQ184" s="31">
        <f>[20]COR!O98</f>
        <v>0</v>
      </c>
      <c r="DR184" s="31">
        <f>[20]COR!P98</f>
        <v>0</v>
      </c>
      <c r="DS184" s="31">
        <f>[20]COR!Q98</f>
        <v>0</v>
      </c>
      <c r="DT184" s="31">
        <f>[20]COR!R98</f>
        <v>0</v>
      </c>
      <c r="DU184" s="31">
        <f>[20]COR!S98</f>
        <v>0</v>
      </c>
      <c r="DV184" s="31">
        <f>[20]COR!T98</f>
        <v>0</v>
      </c>
      <c r="DW184" s="58">
        <f>SUM('Gross Plant'!$AH184:$AM184)/SUM('Gross Plant'!$AH$190:$AM$190)*DW$190</f>
        <v>0</v>
      </c>
      <c r="DX184" s="58">
        <f>SUM('Gross Plant'!$AH184:$AM184)/SUM('Gross Plant'!$AH$190:$AM$190)*DX$190</f>
        <v>0</v>
      </c>
      <c r="DY184" s="58">
        <f>SUM('Gross Plant'!$AH184:$AM184)/SUM('Gross Plant'!$AH$190:$AM$190)*DY$190</f>
        <v>0</v>
      </c>
      <c r="DZ184" s="58">
        <f>-SUM('Gross Plant'!$AH184:$AM184)/SUM('Gross Plant'!$AH$190:$AM$190)*'Capital Spending'!D$12*Reserve!$DW$1</f>
        <v>0</v>
      </c>
      <c r="EA184" s="58">
        <f>-SUM('Gross Plant'!$AH184:$AM184)/SUM('Gross Plant'!$AH$190:$AM$190)*'Capital Spending'!E$12*Reserve!$DW$1</f>
        <v>0</v>
      </c>
      <c r="EB184" s="58">
        <f>-SUM('Gross Plant'!$AH184:$AM184)/SUM('Gross Plant'!$AH$190:$AM$190)*'Capital Spending'!F$12*Reserve!$DW$1</f>
        <v>0</v>
      </c>
      <c r="EC184" s="58">
        <f>-SUM('Gross Plant'!$AH184:$AM184)/SUM('Gross Plant'!$AH$190:$AM$190)*'Capital Spending'!G$12*Reserve!$DW$1</f>
        <v>0</v>
      </c>
      <c r="ED184" s="58">
        <f>-SUM('Gross Plant'!$AH184:$AM184)/SUM('Gross Plant'!$AH$190:$AM$190)*'Capital Spending'!H$12*Reserve!$DW$1</f>
        <v>0</v>
      </c>
      <c r="EE184" s="58">
        <f>-SUM('Gross Plant'!$AH184:$AM184)/SUM('Gross Plant'!$AH$190:$AM$190)*'Capital Spending'!I$12*Reserve!$DW$1</f>
        <v>0</v>
      </c>
      <c r="EF184" s="58">
        <f>-SUM('Gross Plant'!$AH184:$AM184)/SUM('Gross Plant'!$AH$190:$AM$190)*'Capital Spending'!J$12*Reserve!$DW$1</f>
        <v>0</v>
      </c>
      <c r="EG184" s="58">
        <f>-SUM('Gross Plant'!$AH184:$AM184)/SUM('Gross Plant'!$AH$190:$AM$190)*'Capital Spending'!K$12*Reserve!$DW$1</f>
        <v>0</v>
      </c>
      <c r="EH184" s="58">
        <f>-SUM('Gross Plant'!$AH184:$AM184)/SUM('Gross Plant'!$AH$190:$AM$190)*'Capital Spending'!L$12*Reserve!$DW$1</f>
        <v>0</v>
      </c>
      <c r="EI184" s="58">
        <f>-SUM('Gross Plant'!$AH184:$AM184)/SUM('Gross Plant'!$AH$190:$AM$190)*'Capital Spending'!M$12*Reserve!$DW$1</f>
        <v>0</v>
      </c>
      <c r="EJ184" s="58">
        <f>-SUM('Gross Plant'!$AH184:$AM184)/SUM('Gross Plant'!$AH$190:$AM$190)*'Capital Spending'!N$12*Reserve!$DW$1</f>
        <v>0</v>
      </c>
      <c r="EK184" s="58">
        <f>-SUM('Gross Plant'!$AH184:$AM184)/SUM('Gross Plant'!$AH$190:$AM$190)*'Capital Spending'!O$12*Reserve!$DW$1</f>
        <v>0</v>
      </c>
      <c r="EL184" s="58">
        <f>-SUM('Gross Plant'!$AH184:$AM184)/SUM('Gross Plant'!$AH$190:$AM$190)*'Capital Spending'!P$12*Reserve!$DW$1</f>
        <v>0</v>
      </c>
      <c r="EM184" s="58">
        <f>-SUM('Gross Plant'!$AH184:$AM184)/SUM('Gross Plant'!$AH$190:$AM$190)*'Capital Spending'!Q$12*Reserve!$DW$1</f>
        <v>0</v>
      </c>
      <c r="EN184" s="58">
        <f>-SUM('Gross Plant'!$AH184:$AM184)/SUM('Gross Plant'!$AH$190:$AM$190)*'Capital Spending'!R$12*Reserve!$DW$1</f>
        <v>0</v>
      </c>
      <c r="EO184" s="58">
        <f>-SUM('Gross Plant'!$AH184:$AM184)/SUM('Gross Plant'!$AH$190:$AM$190)*'Capital Spending'!S$12*Reserve!$DW$1</f>
        <v>0</v>
      </c>
      <c r="EP184" s="58">
        <f>-SUM('Gross Plant'!$AH184:$AM184)/SUM('Gross Plant'!$AH$190:$AM$190)*'Capital Spending'!T$12*Reserve!$DW$1</f>
        <v>0</v>
      </c>
      <c r="EQ184" s="58">
        <f>-SUM('Gross Plant'!$AH184:$AM184)/SUM('Gross Plant'!$AH$190:$AM$190)*'Capital Spending'!U$12*Reserve!$DW$1</f>
        <v>0</v>
      </c>
    </row>
    <row r="185" spans="1:147">
      <c r="A185" s="49">
        <v>39907</v>
      </c>
      <c r="B185" t="s">
        <v>27</v>
      </c>
      <c r="C185" s="51">
        <f t="shared" si="324"/>
        <v>0</v>
      </c>
      <c r="D185" s="51">
        <f t="shared" si="325"/>
        <v>0</v>
      </c>
      <c r="E185" s="69">
        <f>'[20]Reserve End Balances'!N99</f>
        <v>0</v>
      </c>
      <c r="F185" s="41">
        <f t="shared" si="331"/>
        <v>0</v>
      </c>
      <c r="G185" s="41">
        <f t="shared" si="332"/>
        <v>0</v>
      </c>
      <c r="H185" s="41">
        <f t="shared" si="333"/>
        <v>0</v>
      </c>
      <c r="I185" s="41">
        <f t="shared" si="334"/>
        <v>0</v>
      </c>
      <c r="J185" s="41">
        <f t="shared" si="335"/>
        <v>0</v>
      </c>
      <c r="K185" s="41">
        <f t="shared" si="336"/>
        <v>0</v>
      </c>
      <c r="L185" s="41">
        <f t="shared" si="337"/>
        <v>0</v>
      </c>
      <c r="M185" s="41">
        <f t="shared" si="338"/>
        <v>0</v>
      </c>
      <c r="N185" s="41">
        <f t="shared" si="339"/>
        <v>0</v>
      </c>
      <c r="O185" s="41">
        <f t="shared" si="340"/>
        <v>0</v>
      </c>
      <c r="P185" s="41">
        <f t="shared" si="341"/>
        <v>0</v>
      </c>
      <c r="Q185" s="41">
        <f t="shared" si="342"/>
        <v>0</v>
      </c>
      <c r="R185" s="41">
        <f t="shared" si="343"/>
        <v>0</v>
      </c>
      <c r="S185" s="41">
        <f t="shared" si="344"/>
        <v>0</v>
      </c>
      <c r="T185" s="41">
        <f t="shared" si="345"/>
        <v>0</v>
      </c>
      <c r="U185" s="41">
        <f t="shared" si="346"/>
        <v>0</v>
      </c>
      <c r="V185" s="41">
        <f t="shared" si="347"/>
        <v>0</v>
      </c>
      <c r="W185" s="41">
        <f t="shared" si="348"/>
        <v>0</v>
      </c>
      <c r="X185" s="41">
        <f t="shared" si="349"/>
        <v>0</v>
      </c>
      <c r="Y185" s="41">
        <f t="shared" si="350"/>
        <v>0</v>
      </c>
      <c r="Z185" s="41">
        <f t="shared" si="351"/>
        <v>0</v>
      </c>
      <c r="AA185" s="41">
        <f t="shared" si="352"/>
        <v>0</v>
      </c>
      <c r="AB185" s="41">
        <f t="shared" si="353"/>
        <v>0</v>
      </c>
      <c r="AC185" s="41">
        <f t="shared" si="354"/>
        <v>0</v>
      </c>
      <c r="AD185" s="41">
        <f t="shared" si="355"/>
        <v>0</v>
      </c>
      <c r="AE185" s="41">
        <f t="shared" si="356"/>
        <v>0</v>
      </c>
      <c r="AF185" s="41">
        <f t="shared" si="357"/>
        <v>0</v>
      </c>
      <c r="AG185" s="23">
        <f t="shared" si="326"/>
        <v>0</v>
      </c>
      <c r="AH185" s="80">
        <f>'[25]KY Depreciation Rates_03-2'!$G140</f>
        <v>0.1429</v>
      </c>
      <c r="AI185" s="80">
        <f>'[25]KY Depreciation Rates_03-2'!$G140</f>
        <v>0.1429</v>
      </c>
      <c r="AJ185" s="108">
        <f>'[20]Additions (Asset and Reserve)'!AA99</f>
        <v>0</v>
      </c>
      <c r="AK185" s="108">
        <f>'[20]Additions (Asset and Reserve)'!AB99</f>
        <v>0</v>
      </c>
      <c r="AL185" s="108">
        <f>'[20]Additions (Asset and Reserve)'!AC99</f>
        <v>0</v>
      </c>
      <c r="AM185" s="108">
        <f>'[20]Additions (Asset and Reserve)'!AD99</f>
        <v>0</v>
      </c>
      <c r="AN185" s="108">
        <f>'[20]Additions (Asset and Reserve)'!AE99</f>
        <v>0</v>
      </c>
      <c r="AO185" s="108">
        <f>'[20]Additions (Asset and Reserve)'!AF99</f>
        <v>0</v>
      </c>
      <c r="AP185" s="41">
        <f>IF('Net Plant'!I185&gt;0,'Gross Plant'!L185*$AH185/12,0)</f>
        <v>0</v>
      </c>
      <c r="AQ185" s="41">
        <f>IF('Net Plant'!J185&gt;0,'Gross Plant'!M185*$AH185/12,0)</f>
        <v>0</v>
      </c>
      <c r="AR185" s="41">
        <f>IF('Net Plant'!K185&gt;0,'Gross Plant'!N185*$AH185/12,0)</f>
        <v>0</v>
      </c>
      <c r="AS185" s="41">
        <f>IF('Net Plant'!L185&gt;0,'Gross Plant'!O185*$AH185/12,0)</f>
        <v>0</v>
      </c>
      <c r="AT185" s="41">
        <f>IF('Net Plant'!M185&gt;0,'Gross Plant'!P185*$AH185/12,0)</f>
        <v>0</v>
      </c>
      <c r="AU185" s="41">
        <f>IF('Net Plant'!N185&gt;0,'Gross Plant'!Q185*$AH185/12,0)</f>
        <v>0</v>
      </c>
      <c r="AV185" s="41">
        <f>IF('Net Plant'!O185&gt;0,'Gross Plant'!R185*$AH185/12,0)</f>
        <v>0</v>
      </c>
      <c r="AW185" s="41">
        <f>IF('Net Plant'!P185&gt;0,'Gross Plant'!S185*$AH185/12,0)</f>
        <v>0</v>
      </c>
      <c r="AX185" s="41">
        <f>IF('Net Plant'!Q185&gt;0,'Gross Plant'!T185*$AH185/12,0)</f>
        <v>0</v>
      </c>
      <c r="AY185" s="41">
        <f>IF('Net Plant'!R185&gt;0,'Gross Plant'!U185*$AI185/12,0)</f>
        <v>0</v>
      </c>
      <c r="AZ185" s="41">
        <f>IF('Net Plant'!S185&gt;0,'Gross Plant'!V185*$AI185/12,0)</f>
        <v>0</v>
      </c>
      <c r="BA185" s="41">
        <f>IF('Net Plant'!T185&gt;0,'Gross Plant'!W185*$AI185/12,0)</f>
        <v>0</v>
      </c>
      <c r="BB185" s="41">
        <f>IF('Net Plant'!U185&gt;0,'Gross Plant'!X185*$AI185/12,0)</f>
        <v>0</v>
      </c>
      <c r="BC185" s="41">
        <f>IF('Net Plant'!V185&gt;0,'Gross Plant'!Y185*$AI185/12,0)</f>
        <v>0</v>
      </c>
      <c r="BD185" s="41">
        <f>IF('Net Plant'!W185&gt;0,'Gross Plant'!Z185*$AI185/12,0)</f>
        <v>0</v>
      </c>
      <c r="BE185" s="41">
        <f>IF('Net Plant'!X185&gt;0,'Gross Plant'!AA185*$AI185/12,0)</f>
        <v>0</v>
      </c>
      <c r="BF185" s="41">
        <f>IF('Net Plant'!Y185&gt;0,'Gross Plant'!AB185*$AI185/12,0)</f>
        <v>0</v>
      </c>
      <c r="BG185" s="41">
        <f>IF('Net Plant'!Z185&gt;0,'Gross Plant'!AC185*$AI185/12,0)</f>
        <v>0</v>
      </c>
      <c r="BH185" s="41">
        <f>IF('Net Plant'!AA185&gt;0,'Gross Plant'!AD185*$AI185/12,0)</f>
        <v>0</v>
      </c>
      <c r="BI185" s="41">
        <f>IF('Net Plant'!AB185&gt;0,'Gross Plant'!AE185*$AI185/12,0)</f>
        <v>0</v>
      </c>
      <c r="BJ185" s="41">
        <f>IF('Net Plant'!AC185&gt;0,'Gross Plant'!AF185*$AI185/12,0)</f>
        <v>0</v>
      </c>
      <c r="BK185" s="23">
        <f t="shared" si="323"/>
        <v>0</v>
      </c>
      <c r="BL185" s="41"/>
      <c r="BM185" s="31">
        <f>'[20]Retires (Asset and Reserve)'!X99</f>
        <v>0</v>
      </c>
      <c r="BN185" s="31">
        <f>'[20]Retires (Asset and Reserve)'!Y99</f>
        <v>0</v>
      </c>
      <c r="BO185" s="31">
        <f>'[20]Retires (Asset and Reserve)'!Z99</f>
        <v>0</v>
      </c>
      <c r="BP185" s="31">
        <f>'[20]Retires (Asset and Reserve)'!AA99</f>
        <v>0</v>
      </c>
      <c r="BQ185" s="31">
        <f>'[20]Retires (Asset and Reserve)'!AB99</f>
        <v>0</v>
      </c>
      <c r="BR185" s="31">
        <f>'[20]Retires (Asset and Reserve)'!AC99</f>
        <v>0</v>
      </c>
      <c r="BS185" s="31">
        <f>'Gross Plant'!BQ185</f>
        <v>0</v>
      </c>
      <c r="BT185" s="41">
        <f>'Gross Plant'!BR185</f>
        <v>0</v>
      </c>
      <c r="BU185" s="41">
        <f>'Gross Plant'!BS185</f>
        <v>0</v>
      </c>
      <c r="BV185" s="41">
        <f>'Gross Plant'!BT185</f>
        <v>0</v>
      </c>
      <c r="BW185" s="41">
        <f>'Gross Plant'!BU185</f>
        <v>0</v>
      </c>
      <c r="BX185" s="41">
        <f>'Gross Plant'!BV185</f>
        <v>0</v>
      </c>
      <c r="BY185" s="41">
        <f>'Gross Plant'!BW185</f>
        <v>0</v>
      </c>
      <c r="BZ185" s="41">
        <f>'Gross Plant'!BX185</f>
        <v>0</v>
      </c>
      <c r="CA185" s="41">
        <f>'Gross Plant'!BY185</f>
        <v>0</v>
      </c>
      <c r="CB185" s="41">
        <f>'Gross Plant'!BZ185</f>
        <v>0</v>
      </c>
      <c r="CC185" s="41">
        <f>'Gross Plant'!CA185</f>
        <v>0</v>
      </c>
      <c r="CD185" s="41">
        <f>'Gross Plant'!CB185</f>
        <v>0</v>
      </c>
      <c r="CE185" s="41">
        <f>'Gross Plant'!CC185</f>
        <v>0</v>
      </c>
      <c r="CF185" s="41">
        <f>'Gross Plant'!CD185</f>
        <v>0</v>
      </c>
      <c r="CG185" s="41">
        <f>'Gross Plant'!CE185</f>
        <v>0</v>
      </c>
      <c r="CH185" s="41">
        <f>'Gross Plant'!CF185</f>
        <v>0</v>
      </c>
      <c r="CI185" s="41">
        <f>'Gross Plant'!CG185</f>
        <v>0</v>
      </c>
      <c r="CJ185" s="41">
        <f>'Gross Plant'!CH185</f>
        <v>0</v>
      </c>
      <c r="CK185" s="41">
        <f>'Gross Plant'!CI185</f>
        <v>0</v>
      </c>
      <c r="CL185" s="41">
        <f>'Gross Plant'!CJ185</f>
        <v>0</v>
      </c>
      <c r="CM185" s="41">
        <f>'Gross Plant'!CK185</f>
        <v>0</v>
      </c>
      <c r="CN185" s="41"/>
      <c r="CO185" s="31">
        <f>'[20]Transfers (Asset and Reserve)'!Z99</f>
        <v>0</v>
      </c>
      <c r="CP185" s="31">
        <f>'[20]Transfers (Asset and Reserve)'!AA99</f>
        <v>0</v>
      </c>
      <c r="CQ185" s="31">
        <f>'[20]Transfers (Asset and Reserve)'!AB99</f>
        <v>0</v>
      </c>
      <c r="CR185" s="31">
        <f>'[20]Transfers (Asset and Reserve)'!AC99</f>
        <v>0</v>
      </c>
      <c r="CS185" s="31">
        <f>'[20]Transfers (Asset and Reserve)'!AD99</f>
        <v>0</v>
      </c>
      <c r="CT185" s="31">
        <f>'[20]Transfers (Asset and Reserve)'!AE99</f>
        <v>0</v>
      </c>
      <c r="CU185" s="31">
        <v>0</v>
      </c>
      <c r="CV185" s="31">
        <v>0</v>
      </c>
      <c r="CW185" s="31">
        <v>0</v>
      </c>
      <c r="CX185" s="31">
        <v>0</v>
      </c>
      <c r="CY185" s="31">
        <v>0</v>
      </c>
      <c r="CZ185" s="3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/>
      <c r="DQ185" s="31">
        <f>[20]COR!O99</f>
        <v>0</v>
      </c>
      <c r="DR185" s="31">
        <f>[20]COR!P99</f>
        <v>0</v>
      </c>
      <c r="DS185" s="31">
        <f>[20]COR!Q99</f>
        <v>0</v>
      </c>
      <c r="DT185" s="31">
        <f>[20]COR!R99</f>
        <v>0</v>
      </c>
      <c r="DU185" s="31">
        <f>[20]COR!S99</f>
        <v>0</v>
      </c>
      <c r="DV185" s="31">
        <f>[20]COR!T99</f>
        <v>0</v>
      </c>
      <c r="DW185" s="58">
        <f>SUM('Gross Plant'!$AH185:$AM185)/SUM('Gross Plant'!$AH$190:$AM$190)*DW$190</f>
        <v>0</v>
      </c>
      <c r="DX185" s="58">
        <f>SUM('Gross Plant'!$AH185:$AM185)/SUM('Gross Plant'!$AH$190:$AM$190)*DX$190</f>
        <v>0</v>
      </c>
      <c r="DY185" s="58">
        <f>SUM('Gross Plant'!$AH185:$AM185)/SUM('Gross Plant'!$AH$190:$AM$190)*DY$190</f>
        <v>0</v>
      </c>
      <c r="DZ185" s="58">
        <f>-SUM('Gross Plant'!$AH185:$AM185)/SUM('Gross Plant'!$AH$190:$AM$190)*'Capital Spending'!D$12*Reserve!$DW$1</f>
        <v>0</v>
      </c>
      <c r="EA185" s="58">
        <f>-SUM('Gross Plant'!$AH185:$AM185)/SUM('Gross Plant'!$AH$190:$AM$190)*'Capital Spending'!E$12*Reserve!$DW$1</f>
        <v>0</v>
      </c>
      <c r="EB185" s="58">
        <f>-SUM('Gross Plant'!$AH185:$AM185)/SUM('Gross Plant'!$AH$190:$AM$190)*'Capital Spending'!F$12*Reserve!$DW$1</f>
        <v>0</v>
      </c>
      <c r="EC185" s="58">
        <f>-SUM('Gross Plant'!$AH185:$AM185)/SUM('Gross Plant'!$AH$190:$AM$190)*'Capital Spending'!G$12*Reserve!$DW$1</f>
        <v>0</v>
      </c>
      <c r="ED185" s="58">
        <f>-SUM('Gross Plant'!$AH185:$AM185)/SUM('Gross Plant'!$AH$190:$AM$190)*'Capital Spending'!H$12*Reserve!$DW$1</f>
        <v>0</v>
      </c>
      <c r="EE185" s="58">
        <f>-SUM('Gross Plant'!$AH185:$AM185)/SUM('Gross Plant'!$AH$190:$AM$190)*'Capital Spending'!I$12*Reserve!$DW$1</f>
        <v>0</v>
      </c>
      <c r="EF185" s="58">
        <f>-SUM('Gross Plant'!$AH185:$AM185)/SUM('Gross Plant'!$AH$190:$AM$190)*'Capital Spending'!J$12*Reserve!$DW$1</f>
        <v>0</v>
      </c>
      <c r="EG185" s="58">
        <f>-SUM('Gross Plant'!$AH185:$AM185)/SUM('Gross Plant'!$AH$190:$AM$190)*'Capital Spending'!K$12*Reserve!$DW$1</f>
        <v>0</v>
      </c>
      <c r="EH185" s="58">
        <f>-SUM('Gross Plant'!$AH185:$AM185)/SUM('Gross Plant'!$AH$190:$AM$190)*'Capital Spending'!L$12*Reserve!$DW$1</f>
        <v>0</v>
      </c>
      <c r="EI185" s="58">
        <f>-SUM('Gross Plant'!$AH185:$AM185)/SUM('Gross Plant'!$AH$190:$AM$190)*'Capital Spending'!M$12*Reserve!$DW$1</f>
        <v>0</v>
      </c>
      <c r="EJ185" s="58">
        <f>-SUM('Gross Plant'!$AH185:$AM185)/SUM('Gross Plant'!$AH$190:$AM$190)*'Capital Spending'!N$12*Reserve!$DW$1</f>
        <v>0</v>
      </c>
      <c r="EK185" s="58">
        <f>-SUM('Gross Plant'!$AH185:$AM185)/SUM('Gross Plant'!$AH$190:$AM$190)*'Capital Spending'!O$12*Reserve!$DW$1</f>
        <v>0</v>
      </c>
      <c r="EL185" s="58">
        <f>-SUM('Gross Plant'!$AH185:$AM185)/SUM('Gross Plant'!$AH$190:$AM$190)*'Capital Spending'!P$12*Reserve!$DW$1</f>
        <v>0</v>
      </c>
      <c r="EM185" s="58">
        <f>-SUM('Gross Plant'!$AH185:$AM185)/SUM('Gross Plant'!$AH$190:$AM$190)*'Capital Spending'!Q$12*Reserve!$DW$1</f>
        <v>0</v>
      </c>
      <c r="EN185" s="58">
        <f>-SUM('Gross Plant'!$AH185:$AM185)/SUM('Gross Plant'!$AH$190:$AM$190)*'Capital Spending'!R$12*Reserve!$DW$1</f>
        <v>0</v>
      </c>
      <c r="EO185" s="58">
        <f>-SUM('Gross Plant'!$AH185:$AM185)/SUM('Gross Plant'!$AH$190:$AM$190)*'Capital Spending'!S$12*Reserve!$DW$1</f>
        <v>0</v>
      </c>
      <c r="EP185" s="58">
        <f>-SUM('Gross Plant'!$AH185:$AM185)/SUM('Gross Plant'!$AH$190:$AM$190)*'Capital Spending'!T$12*Reserve!$DW$1</f>
        <v>0</v>
      </c>
      <c r="EQ185" s="58">
        <f>-SUM('Gross Plant'!$AH185:$AM185)/SUM('Gross Plant'!$AH$190:$AM$190)*'Capital Spending'!U$12*Reserve!$DW$1</f>
        <v>0</v>
      </c>
    </row>
    <row r="186" spans="1:147">
      <c r="A186" s="49">
        <v>39908</v>
      </c>
      <c r="B186" t="s">
        <v>28</v>
      </c>
      <c r="C186" s="51">
        <f t="shared" si="324"/>
        <v>117719.3075793654</v>
      </c>
      <c r="D186" s="51">
        <f t="shared" si="325"/>
        <v>123343.37611634612</v>
      </c>
      <c r="E186" s="69">
        <f>'[20]Reserve End Balances'!N100</f>
        <v>119836.18</v>
      </c>
      <c r="F186" s="41">
        <f t="shared" si="331"/>
        <v>119100.45</v>
      </c>
      <c r="G186" s="41">
        <f t="shared" si="332"/>
        <v>118364.72</v>
      </c>
      <c r="H186" s="41">
        <f t="shared" si="333"/>
        <v>117628.99</v>
      </c>
      <c r="I186" s="41">
        <f t="shared" si="334"/>
        <v>116893.26000000001</v>
      </c>
      <c r="J186" s="41">
        <f t="shared" si="335"/>
        <v>116157.53000000001</v>
      </c>
      <c r="K186" s="41">
        <f t="shared" si="336"/>
        <v>115421.80000000002</v>
      </c>
      <c r="L186" s="41">
        <f t="shared" si="337"/>
        <v>116108.33659675001</v>
      </c>
      <c r="M186" s="41">
        <f t="shared" si="338"/>
        <v>116794.87319350001</v>
      </c>
      <c r="N186" s="41">
        <f t="shared" si="339"/>
        <v>117481.40979025001</v>
      </c>
      <c r="O186" s="41">
        <f t="shared" si="340"/>
        <v>118167.946387</v>
      </c>
      <c r="P186" s="41">
        <f t="shared" si="341"/>
        <v>118854.48298375</v>
      </c>
      <c r="Q186" s="41">
        <f t="shared" si="342"/>
        <v>119541.0195805</v>
      </c>
      <c r="R186" s="41">
        <f t="shared" si="343"/>
        <v>120227.55617724999</v>
      </c>
      <c r="S186" s="41">
        <f t="shared" si="344"/>
        <v>120914.09277399999</v>
      </c>
      <c r="T186" s="41">
        <f t="shared" si="345"/>
        <v>121600.62937074999</v>
      </c>
      <c r="U186" s="41">
        <f t="shared" si="346"/>
        <v>122287.16596749998</v>
      </c>
      <c r="V186" s="41">
        <f t="shared" si="347"/>
        <v>122973.70256424998</v>
      </c>
      <c r="W186" s="41">
        <f t="shared" si="348"/>
        <v>123660.23916099998</v>
      </c>
      <c r="X186" s="41">
        <f t="shared" si="349"/>
        <v>123660.23916099998</v>
      </c>
      <c r="Y186" s="41">
        <f t="shared" si="350"/>
        <v>123660.23916099998</v>
      </c>
      <c r="Z186" s="41">
        <f t="shared" si="351"/>
        <v>123660.23916099998</v>
      </c>
      <c r="AA186" s="41">
        <f t="shared" si="352"/>
        <v>123660.23916099998</v>
      </c>
      <c r="AB186" s="41">
        <f t="shared" si="353"/>
        <v>123660.23916099998</v>
      </c>
      <c r="AC186" s="41">
        <f t="shared" si="354"/>
        <v>123660.23916099998</v>
      </c>
      <c r="AD186" s="41">
        <f t="shared" si="355"/>
        <v>123660.23916099998</v>
      </c>
      <c r="AE186" s="41">
        <f t="shared" si="356"/>
        <v>123660.23916099998</v>
      </c>
      <c r="AF186" s="41">
        <f t="shared" si="357"/>
        <v>123660.23916099998</v>
      </c>
      <c r="AG186" s="23">
        <f t="shared" si="326"/>
        <v>123343</v>
      </c>
      <c r="AH186" s="80">
        <f>'[25]KY Depreciation Rates_03-2'!$G141</f>
        <v>6.6699999999999995E-2</v>
      </c>
      <c r="AI186" s="80">
        <f>'[25]KY Depreciation Rates_03-2'!$G141</f>
        <v>6.6699999999999995E-2</v>
      </c>
      <c r="AJ186" s="108">
        <f>'[20]Additions (Asset and Reserve)'!AA100</f>
        <v>-735.73</v>
      </c>
      <c r="AK186" s="108">
        <f>'[20]Additions (Asset and Reserve)'!AB100</f>
        <v>-735.73</v>
      </c>
      <c r="AL186" s="108">
        <f>'[20]Additions (Asset and Reserve)'!AC100</f>
        <v>-735.73</v>
      </c>
      <c r="AM186" s="108">
        <f>'[20]Additions (Asset and Reserve)'!AD100</f>
        <v>-735.73</v>
      </c>
      <c r="AN186" s="108">
        <f>'[20]Additions (Asset and Reserve)'!AE100</f>
        <v>-735.73</v>
      </c>
      <c r="AO186" s="108">
        <f>'[20]Additions (Asset and Reserve)'!AF100</f>
        <v>-735.73</v>
      </c>
      <c r="AP186" s="41">
        <f>IF('Net Plant'!I186&gt;0,'Gross Plant'!L186*$AH186/12,0)</f>
        <v>686.53659675000006</v>
      </c>
      <c r="AQ186" s="41">
        <f>IF('Net Plant'!J186&gt;0,'Gross Plant'!M186*$AH186/12,0)</f>
        <v>686.53659675000006</v>
      </c>
      <c r="AR186" s="41">
        <f>IF('Net Plant'!K186&gt;0,'Gross Plant'!N186*$AH186/12,0)</f>
        <v>686.53659675000006</v>
      </c>
      <c r="AS186" s="41">
        <f>IF('Net Plant'!L186&gt;0,'Gross Plant'!O186*$AH186/12,0)</f>
        <v>686.53659675000006</v>
      </c>
      <c r="AT186" s="41">
        <f>IF('Net Plant'!M186&gt;0,'Gross Plant'!P186*$AH186/12,0)</f>
        <v>686.53659675000006</v>
      </c>
      <c r="AU186" s="41">
        <f>IF('Net Plant'!N186&gt;0,'Gross Plant'!Q186*$AH186/12,0)</f>
        <v>686.53659675000006</v>
      </c>
      <c r="AV186" s="41">
        <f>IF('Net Plant'!O186&gt;0,'Gross Plant'!R186*$AH186/12,0)</f>
        <v>686.53659675000006</v>
      </c>
      <c r="AW186" s="41">
        <f>IF('Net Plant'!P186&gt;0,'Gross Plant'!S186*$AH186/12,0)</f>
        <v>686.53659675000006</v>
      </c>
      <c r="AX186" s="41">
        <f>IF('Net Plant'!Q186&gt;0,'Gross Plant'!T186*$AH186/12,0)</f>
        <v>686.53659675000006</v>
      </c>
      <c r="AY186" s="41">
        <f>IF('Net Plant'!R186&gt;0,'Gross Plant'!U186*$AI186/12,0)</f>
        <v>686.53659675000006</v>
      </c>
      <c r="AZ186" s="41">
        <f>IF('Net Plant'!S186&gt;0,'Gross Plant'!V186*$AI186/12,0)</f>
        <v>686.53659675000006</v>
      </c>
      <c r="BA186" s="41">
        <f>IF('Net Plant'!T186&gt;0,'Gross Plant'!W186*$AI186/12,0)</f>
        <v>686.53659675000006</v>
      </c>
      <c r="BB186" s="41">
        <f>IF('Net Plant'!U186&gt;0,'Gross Plant'!X186*$AI186/12,0)</f>
        <v>0</v>
      </c>
      <c r="BC186" s="41">
        <f>IF('Net Plant'!V186&gt;0,'Gross Plant'!Y186*$AI186/12,0)</f>
        <v>0</v>
      </c>
      <c r="BD186" s="41">
        <f>IF('Net Plant'!W186&gt;0,'Gross Plant'!Z186*$AI186/12,0)</f>
        <v>0</v>
      </c>
      <c r="BE186" s="41">
        <f>IF('Net Plant'!X186&gt;0,'Gross Plant'!AA186*$AI186/12,0)</f>
        <v>0</v>
      </c>
      <c r="BF186" s="41">
        <f>IF('Net Plant'!Y186&gt;0,'Gross Plant'!AB186*$AI186/12,0)</f>
        <v>0</v>
      </c>
      <c r="BG186" s="41">
        <f>IF('Net Plant'!Z186&gt;0,'Gross Plant'!AC186*$AI186/12,0)</f>
        <v>0</v>
      </c>
      <c r="BH186" s="41">
        <f>IF('Net Plant'!AA186&gt;0,'Gross Plant'!AD186*$AI186/12,0)</f>
        <v>0</v>
      </c>
      <c r="BI186" s="41">
        <f>IF('Net Plant'!AB186&gt;0,'Gross Plant'!AE186*$AI186/12,0)</f>
        <v>0</v>
      </c>
      <c r="BJ186" s="41">
        <f>IF('Net Plant'!AC186&gt;0,'Gross Plant'!AF186*$AI186/12,0)</f>
        <v>0</v>
      </c>
      <c r="BK186" s="23">
        <f t="shared" si="323"/>
        <v>2059.6097902500001</v>
      </c>
      <c r="BL186" s="41"/>
      <c r="BM186" s="31">
        <f>'[20]Retires (Asset and Reserve)'!X100</f>
        <v>0</v>
      </c>
      <c r="BN186" s="31">
        <f>'[20]Retires (Asset and Reserve)'!Y100</f>
        <v>0</v>
      </c>
      <c r="BO186" s="31">
        <f>'[20]Retires (Asset and Reserve)'!Z100</f>
        <v>0</v>
      </c>
      <c r="BP186" s="31">
        <f>'[20]Retires (Asset and Reserve)'!AA100</f>
        <v>0</v>
      </c>
      <c r="BQ186" s="31">
        <f>'[20]Retires (Asset and Reserve)'!AB100</f>
        <v>0</v>
      </c>
      <c r="BR186" s="31">
        <f>'[20]Retires (Asset and Reserve)'!AC100</f>
        <v>0</v>
      </c>
      <c r="BS186" s="31">
        <f>'Gross Plant'!BQ186</f>
        <v>0</v>
      </c>
      <c r="BT186" s="41">
        <f>'Gross Plant'!BR186</f>
        <v>0</v>
      </c>
      <c r="BU186" s="41">
        <f>'Gross Plant'!BS186</f>
        <v>0</v>
      </c>
      <c r="BV186" s="41">
        <f>'Gross Plant'!BT186</f>
        <v>0</v>
      </c>
      <c r="BW186" s="41">
        <f>'Gross Plant'!BU186</f>
        <v>0</v>
      </c>
      <c r="BX186" s="41">
        <f>'Gross Plant'!BV186</f>
        <v>0</v>
      </c>
      <c r="BY186" s="41">
        <f>'Gross Plant'!BW186</f>
        <v>0</v>
      </c>
      <c r="BZ186" s="41">
        <f>'Gross Plant'!BX186</f>
        <v>0</v>
      </c>
      <c r="CA186" s="41">
        <f>'Gross Plant'!BY186</f>
        <v>0</v>
      </c>
      <c r="CB186" s="41">
        <f>'Gross Plant'!BZ186</f>
        <v>0</v>
      </c>
      <c r="CC186" s="41">
        <f>'Gross Plant'!CA186</f>
        <v>0</v>
      </c>
      <c r="CD186" s="41">
        <f>'Gross Plant'!CB186</f>
        <v>0</v>
      </c>
      <c r="CE186" s="41">
        <f>'Gross Plant'!CC186</f>
        <v>0</v>
      </c>
      <c r="CF186" s="41">
        <f>'Gross Plant'!CD186</f>
        <v>0</v>
      </c>
      <c r="CG186" s="41">
        <f>'Gross Plant'!CE186</f>
        <v>0</v>
      </c>
      <c r="CH186" s="41">
        <f>'Gross Plant'!CF186</f>
        <v>0</v>
      </c>
      <c r="CI186" s="41">
        <f>'Gross Plant'!CG186</f>
        <v>0</v>
      </c>
      <c r="CJ186" s="41">
        <f>'Gross Plant'!CH186</f>
        <v>0</v>
      </c>
      <c r="CK186" s="41">
        <f>'Gross Plant'!CI186</f>
        <v>0</v>
      </c>
      <c r="CL186" s="41">
        <f>'Gross Plant'!CJ186</f>
        <v>0</v>
      </c>
      <c r="CM186" s="41">
        <f>'Gross Plant'!CK186</f>
        <v>0</v>
      </c>
      <c r="CN186" s="41"/>
      <c r="CO186" s="31">
        <f>'[20]Transfers (Asset and Reserve)'!Z100</f>
        <v>0</v>
      </c>
      <c r="CP186" s="31">
        <f>'[20]Transfers (Asset and Reserve)'!AA100</f>
        <v>0</v>
      </c>
      <c r="CQ186" s="31">
        <f>'[20]Transfers (Asset and Reserve)'!AB100</f>
        <v>0</v>
      </c>
      <c r="CR186" s="31">
        <f>'[20]Transfers (Asset and Reserve)'!AC100</f>
        <v>0</v>
      </c>
      <c r="CS186" s="31">
        <f>'[20]Transfers (Asset and Reserve)'!AD100</f>
        <v>0</v>
      </c>
      <c r="CT186" s="31">
        <f>'[20]Transfers (Asset and Reserve)'!AE100</f>
        <v>0</v>
      </c>
      <c r="CU186" s="31">
        <v>0</v>
      </c>
      <c r="CV186" s="31">
        <v>0</v>
      </c>
      <c r="CW186" s="31">
        <v>0</v>
      </c>
      <c r="CX186" s="31">
        <v>0</v>
      </c>
      <c r="CY186" s="31">
        <v>0</v>
      </c>
      <c r="CZ186" s="3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0</v>
      </c>
      <c r="DF186" s="41">
        <v>0</v>
      </c>
      <c r="DG186" s="41">
        <v>0</v>
      </c>
      <c r="DH186" s="41">
        <v>0</v>
      </c>
      <c r="DI186" s="41">
        <v>0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/>
      <c r="DQ186" s="31">
        <f>[20]COR!O100</f>
        <v>0</v>
      </c>
      <c r="DR186" s="31">
        <f>[20]COR!P100</f>
        <v>0</v>
      </c>
      <c r="DS186" s="31">
        <f>[20]COR!Q100</f>
        <v>0</v>
      </c>
      <c r="DT186" s="31">
        <f>[20]COR!R100</f>
        <v>0</v>
      </c>
      <c r="DU186" s="31">
        <f>[20]COR!S100</f>
        <v>0</v>
      </c>
      <c r="DV186" s="31">
        <f>[20]COR!T100</f>
        <v>0</v>
      </c>
      <c r="DW186" s="58">
        <f>SUM('Gross Plant'!$AH186:$AM186)/SUM('Gross Plant'!$AH$190:$AM$190)*DW$190</f>
        <v>0</v>
      </c>
      <c r="DX186" s="58">
        <f>SUM('Gross Plant'!$AH186:$AM186)/SUM('Gross Plant'!$AH$190:$AM$190)*DX$190</f>
        <v>0</v>
      </c>
      <c r="DY186" s="58">
        <f>SUM('Gross Plant'!$AH186:$AM186)/SUM('Gross Plant'!$AH$190:$AM$190)*DY$190</f>
        <v>0</v>
      </c>
      <c r="DZ186" s="58">
        <f>-SUM('Gross Plant'!$AH186:$AM186)/SUM('Gross Plant'!$AH$190:$AM$190)*'Capital Spending'!D$12*Reserve!$DW$1</f>
        <v>0</v>
      </c>
      <c r="EA186" s="58">
        <f>-SUM('Gross Plant'!$AH186:$AM186)/SUM('Gross Plant'!$AH$190:$AM$190)*'Capital Spending'!E$12*Reserve!$DW$1</f>
        <v>0</v>
      </c>
      <c r="EB186" s="58">
        <f>-SUM('Gross Plant'!$AH186:$AM186)/SUM('Gross Plant'!$AH$190:$AM$190)*'Capital Spending'!F$12*Reserve!$DW$1</f>
        <v>0</v>
      </c>
      <c r="EC186" s="58">
        <f>-SUM('Gross Plant'!$AH186:$AM186)/SUM('Gross Plant'!$AH$190:$AM$190)*'Capital Spending'!G$12*Reserve!$DW$1</f>
        <v>0</v>
      </c>
      <c r="ED186" s="58">
        <f>-SUM('Gross Plant'!$AH186:$AM186)/SUM('Gross Plant'!$AH$190:$AM$190)*'Capital Spending'!H$12*Reserve!$DW$1</f>
        <v>0</v>
      </c>
      <c r="EE186" s="58">
        <f>-SUM('Gross Plant'!$AH186:$AM186)/SUM('Gross Plant'!$AH$190:$AM$190)*'Capital Spending'!I$12*Reserve!$DW$1</f>
        <v>0</v>
      </c>
      <c r="EF186" s="58">
        <f>-SUM('Gross Plant'!$AH186:$AM186)/SUM('Gross Plant'!$AH$190:$AM$190)*'Capital Spending'!J$12*Reserve!$DW$1</f>
        <v>0</v>
      </c>
      <c r="EG186" s="58">
        <f>-SUM('Gross Plant'!$AH186:$AM186)/SUM('Gross Plant'!$AH$190:$AM$190)*'Capital Spending'!K$12*Reserve!$DW$1</f>
        <v>0</v>
      </c>
      <c r="EH186" s="58">
        <f>-SUM('Gross Plant'!$AH186:$AM186)/SUM('Gross Plant'!$AH$190:$AM$190)*'Capital Spending'!L$12*Reserve!$DW$1</f>
        <v>0</v>
      </c>
      <c r="EI186" s="58">
        <f>-SUM('Gross Plant'!$AH186:$AM186)/SUM('Gross Plant'!$AH$190:$AM$190)*'Capital Spending'!M$12*Reserve!$DW$1</f>
        <v>0</v>
      </c>
      <c r="EJ186" s="58">
        <f>-SUM('Gross Plant'!$AH186:$AM186)/SUM('Gross Plant'!$AH$190:$AM$190)*'Capital Spending'!N$12*Reserve!$DW$1</f>
        <v>0</v>
      </c>
      <c r="EK186" s="58">
        <f>-SUM('Gross Plant'!$AH186:$AM186)/SUM('Gross Plant'!$AH$190:$AM$190)*'Capital Spending'!O$12*Reserve!$DW$1</f>
        <v>0</v>
      </c>
      <c r="EL186" s="58">
        <f>-SUM('Gross Plant'!$AH186:$AM186)/SUM('Gross Plant'!$AH$190:$AM$190)*'Capital Spending'!P$12*Reserve!$DW$1</f>
        <v>0</v>
      </c>
      <c r="EM186" s="58">
        <f>-SUM('Gross Plant'!$AH186:$AM186)/SUM('Gross Plant'!$AH$190:$AM$190)*'Capital Spending'!Q$12*Reserve!$DW$1</f>
        <v>0</v>
      </c>
      <c r="EN186" s="58">
        <f>-SUM('Gross Plant'!$AH186:$AM186)/SUM('Gross Plant'!$AH$190:$AM$190)*'Capital Spending'!R$12*Reserve!$DW$1</f>
        <v>0</v>
      </c>
      <c r="EO186" s="58">
        <f>-SUM('Gross Plant'!$AH186:$AM186)/SUM('Gross Plant'!$AH$190:$AM$190)*'Capital Spending'!S$12*Reserve!$DW$1</f>
        <v>0</v>
      </c>
      <c r="EP186" s="58">
        <f>-SUM('Gross Plant'!$AH186:$AM186)/SUM('Gross Plant'!$AH$190:$AM$190)*'Capital Spending'!T$12*Reserve!$DW$1</f>
        <v>0</v>
      </c>
      <c r="EQ186" s="58">
        <f>-SUM('Gross Plant'!$AH186:$AM186)/SUM('Gross Plant'!$AH$190:$AM$190)*'Capital Spending'!U$12*Reserve!$DW$1</f>
        <v>0</v>
      </c>
    </row>
    <row r="187" spans="1:147">
      <c r="A187" s="49"/>
      <c r="B187" t="s">
        <v>122</v>
      </c>
      <c r="C187" s="51">
        <f t="shared" si="324"/>
        <v>-3074904.4599999986</v>
      </c>
      <c r="D187" s="51">
        <f t="shared" si="325"/>
        <v>-3312254.5999999987</v>
      </c>
      <c r="E187" s="69">
        <f>'[20]Reserve End Balances'!N101</f>
        <v>-2566849.299999998</v>
      </c>
      <c r="F187" s="41">
        <f t="shared" si="331"/>
        <v>-2643629.7599999979</v>
      </c>
      <c r="G187" s="41">
        <f t="shared" si="332"/>
        <v>-2786421.4199999981</v>
      </c>
      <c r="H187" s="41">
        <f t="shared" si="333"/>
        <v>-2743439.379999998</v>
      </c>
      <c r="I187" s="41">
        <f t="shared" si="334"/>
        <v>-2875572.129999998</v>
      </c>
      <c r="J187" s="41">
        <f t="shared" si="335"/>
        <v>-3172063.7899999982</v>
      </c>
      <c r="K187" s="41">
        <f t="shared" si="336"/>
        <v>-3312254.5999999982</v>
      </c>
      <c r="L187" s="43">
        <f t="shared" si="337"/>
        <v>-3312254.5999999982</v>
      </c>
      <c r="M187" s="41">
        <f t="shared" si="338"/>
        <v>-3312254.5999999982</v>
      </c>
      <c r="N187" s="41">
        <f t="shared" si="339"/>
        <v>-3312254.5999999982</v>
      </c>
      <c r="O187" s="41">
        <f t="shared" si="340"/>
        <v>-3312254.5999999982</v>
      </c>
      <c r="P187" s="41">
        <f t="shared" si="341"/>
        <v>-3312254.5999999982</v>
      </c>
      <c r="Q187" s="41">
        <f t="shared" si="342"/>
        <v>-3312254.5999999982</v>
      </c>
      <c r="R187" s="41">
        <f t="shared" si="343"/>
        <v>-3312254.5999999982</v>
      </c>
      <c r="S187" s="41">
        <f t="shared" si="344"/>
        <v>-3312254.5999999982</v>
      </c>
      <c r="T187" s="41">
        <f t="shared" si="345"/>
        <v>-3312254.5999999982</v>
      </c>
      <c r="U187" s="41">
        <f t="shared" si="346"/>
        <v>-3312254.5999999982</v>
      </c>
      <c r="V187" s="41">
        <f t="shared" si="347"/>
        <v>-3312254.5999999982</v>
      </c>
      <c r="W187" s="41">
        <f t="shared" si="348"/>
        <v>-3312254.5999999982</v>
      </c>
      <c r="X187" s="41">
        <f t="shared" si="349"/>
        <v>-3312254.5999999982</v>
      </c>
      <c r="Y187" s="41">
        <f t="shared" si="350"/>
        <v>-3312254.5999999982</v>
      </c>
      <c r="Z187" s="41">
        <f t="shared" si="351"/>
        <v>-3312254.5999999982</v>
      </c>
      <c r="AA187" s="41">
        <f t="shared" si="352"/>
        <v>-3312254.5999999982</v>
      </c>
      <c r="AB187" s="41">
        <f t="shared" si="353"/>
        <v>-3312254.5999999982</v>
      </c>
      <c r="AC187" s="41">
        <f t="shared" si="354"/>
        <v>-3312254.5999999982</v>
      </c>
      <c r="AD187" s="41">
        <f t="shared" si="355"/>
        <v>-3312254.5999999982</v>
      </c>
      <c r="AE187" s="41">
        <f t="shared" si="356"/>
        <v>-3312254.5999999982</v>
      </c>
      <c r="AF187" s="41">
        <f t="shared" si="357"/>
        <v>-3312254.5999999982</v>
      </c>
      <c r="AG187" s="23">
        <f t="shared" ref="AG187" si="358">ROUND(AVERAGE(T187:AF187),0)</f>
        <v>-3312255</v>
      </c>
      <c r="AH187" s="91"/>
      <c r="AI187" s="91"/>
      <c r="AJ187" s="108">
        <f>'[20]Additions (Asset and Reserve)'!AA101</f>
        <v>-76780.460000000021</v>
      </c>
      <c r="AK187" s="108">
        <f>'[20]Additions (Asset and Reserve)'!AB101</f>
        <v>-142791.65999999997</v>
      </c>
      <c r="AL187" s="108">
        <f>'[20]Additions (Asset and Reserve)'!AC101</f>
        <v>42982.040000000037</v>
      </c>
      <c r="AM187" s="108">
        <f>'[20]Additions (Asset and Reserve)'!AD101</f>
        <v>-132132.75</v>
      </c>
      <c r="AN187" s="108">
        <f>'[20]Additions (Asset and Reserve)'!AE101</f>
        <v>-296491.66000000003</v>
      </c>
      <c r="AO187" s="108">
        <f>'[20]Additions (Asset and Reserve)'!AF101</f>
        <v>-140190.80999999997</v>
      </c>
      <c r="AP187" s="41">
        <f>IF('Net Plant'!I187&gt;0,'Gross Plant'!L187*$AH187/12,0)</f>
        <v>0</v>
      </c>
      <c r="AQ187" s="41">
        <f>IF('Net Plant'!J187&gt;0,'Gross Plant'!M187*$AH187/12,0)</f>
        <v>0</v>
      </c>
      <c r="AR187" s="41">
        <f>IF('Net Plant'!K187&gt;0,'Gross Plant'!N187*$AH187/12,0)</f>
        <v>0</v>
      </c>
      <c r="AS187" s="41">
        <f>IF('Net Plant'!L187&gt;0,'Gross Plant'!O187*$AH187/12,0)</f>
        <v>0</v>
      </c>
      <c r="AT187" s="41">
        <f>IF('Net Plant'!M187&gt;0,'Gross Plant'!P187*$AH187/12,0)</f>
        <v>0</v>
      </c>
      <c r="AU187" s="41">
        <f>IF('Net Plant'!N187&gt;0,'Gross Plant'!Q187*$AH187/12,0)</f>
        <v>0</v>
      </c>
      <c r="AV187" s="41">
        <f>IF('Net Plant'!O187&gt;0,'Gross Plant'!R187*$AH187/12,0)</f>
        <v>0</v>
      </c>
      <c r="AW187" s="41">
        <f>IF('Net Plant'!P187&gt;0,'Gross Plant'!S187*$AH187/12,0)</f>
        <v>0</v>
      </c>
      <c r="AX187" s="41">
        <f>IF('Net Plant'!Q187&gt;0,'Gross Plant'!T187*$AH187/12,0)</f>
        <v>0</v>
      </c>
      <c r="AY187" s="41">
        <f>IF('Net Plant'!R187&gt;0,'Gross Plant'!U187*$AI187/12,0)</f>
        <v>0</v>
      </c>
      <c r="AZ187" s="41">
        <f>IF('Net Plant'!S187&gt;0,'Gross Plant'!V187*$AI187/12,0)</f>
        <v>0</v>
      </c>
      <c r="BA187" s="41">
        <f>IF('Net Plant'!T187&gt;0,'Gross Plant'!W187*$AI187/12,0)</f>
        <v>0</v>
      </c>
      <c r="BB187" s="41">
        <f>IF('Net Plant'!U187&gt;0,'Gross Plant'!X187*$AI187/12,0)</f>
        <v>0</v>
      </c>
      <c r="BC187" s="41">
        <f>IF('Net Plant'!V187&gt;0,'Gross Plant'!Y187*$AI187/12,0)</f>
        <v>0</v>
      </c>
      <c r="BD187" s="41">
        <f>IF('Net Plant'!W187&gt;0,'Gross Plant'!Z187*$AI187/12,0)</f>
        <v>0</v>
      </c>
      <c r="BE187" s="41">
        <f>IF('Net Plant'!X187&gt;0,'Gross Plant'!AA187*$AI187/12,0)</f>
        <v>0</v>
      </c>
      <c r="BF187" s="41">
        <f>IF('Net Plant'!Y187&gt;0,'Gross Plant'!AB187*$AI187/12,0)</f>
        <v>0</v>
      </c>
      <c r="BG187" s="41">
        <f>IF('Net Plant'!Z187&gt;0,'Gross Plant'!AC187*$AI187/12,0)</f>
        <v>0</v>
      </c>
      <c r="BH187" s="41">
        <f>IF('Net Plant'!AA187&gt;0,'Gross Plant'!AD187*$AI187/12,0)</f>
        <v>0</v>
      </c>
      <c r="BI187" s="41">
        <f>IF('Net Plant'!AB187&gt;0,'Gross Plant'!AE187*$AI187/12,0)</f>
        <v>0</v>
      </c>
      <c r="BJ187" s="41">
        <f>IF('Net Plant'!AC187&gt;0,'Gross Plant'!AF187*$AI187/12,0)</f>
        <v>0</v>
      </c>
      <c r="BK187" s="23">
        <f t="shared" si="323"/>
        <v>0</v>
      </c>
      <c r="BL187" s="41"/>
      <c r="BM187" s="31">
        <f>'[20]Retires (Asset and Reserve)'!X101</f>
        <v>0</v>
      </c>
      <c r="BN187" s="31">
        <f>'[20]Retires (Asset and Reserve)'!Y101</f>
        <v>0</v>
      </c>
      <c r="BO187" s="31">
        <f>'[20]Retires (Asset and Reserve)'!Z101</f>
        <v>0</v>
      </c>
      <c r="BP187" s="31">
        <f>'[20]Retires (Asset and Reserve)'!AA101</f>
        <v>0</v>
      </c>
      <c r="BQ187" s="31">
        <f>'[20]Retires (Asset and Reserve)'!AB101</f>
        <v>0</v>
      </c>
      <c r="BR187" s="31">
        <f>'[20]Retires (Asset and Reserve)'!AC101</f>
        <v>0</v>
      </c>
      <c r="BS187" s="31">
        <f>'Gross Plant'!BQ187</f>
        <v>0</v>
      </c>
      <c r="BT187" s="41">
        <f>'Gross Plant'!BR187</f>
        <v>0</v>
      </c>
      <c r="BU187" s="41">
        <f>'Gross Plant'!BS187</f>
        <v>0</v>
      </c>
      <c r="BV187" s="41">
        <f>'Gross Plant'!BT187</f>
        <v>0</v>
      </c>
      <c r="BW187" s="41">
        <f>'Gross Plant'!BU187</f>
        <v>0</v>
      </c>
      <c r="BX187" s="41">
        <f>'Gross Plant'!BV187</f>
        <v>0</v>
      </c>
      <c r="BY187" s="41">
        <f>'Gross Plant'!BW187</f>
        <v>0</v>
      </c>
      <c r="BZ187" s="41">
        <f>'Gross Plant'!BX187</f>
        <v>0</v>
      </c>
      <c r="CA187" s="41">
        <f>'Gross Plant'!BY187</f>
        <v>0</v>
      </c>
      <c r="CB187" s="41">
        <f>'Gross Plant'!BZ187</f>
        <v>0</v>
      </c>
      <c r="CC187" s="41">
        <f>'Gross Plant'!CA187</f>
        <v>0</v>
      </c>
      <c r="CD187" s="41">
        <f>'Gross Plant'!CB187</f>
        <v>0</v>
      </c>
      <c r="CE187" s="41">
        <f>'Gross Plant'!CC187</f>
        <v>0</v>
      </c>
      <c r="CF187" s="41">
        <f>'Gross Plant'!CD187</f>
        <v>0</v>
      </c>
      <c r="CG187" s="41">
        <f>'Gross Plant'!CE187</f>
        <v>0</v>
      </c>
      <c r="CH187" s="41">
        <f>'Gross Plant'!CF187</f>
        <v>0</v>
      </c>
      <c r="CI187" s="41">
        <f>'Gross Plant'!CG187</f>
        <v>0</v>
      </c>
      <c r="CJ187" s="41">
        <f>'Gross Plant'!CH187</f>
        <v>0</v>
      </c>
      <c r="CK187" s="41">
        <f>'Gross Plant'!CI187</f>
        <v>0</v>
      </c>
      <c r="CL187" s="41">
        <f>'Gross Plant'!CJ187</f>
        <v>0</v>
      </c>
      <c r="CM187" s="41">
        <f>'Gross Plant'!CK187</f>
        <v>0</v>
      </c>
      <c r="CN187" s="41"/>
      <c r="CO187" s="31">
        <f>'[20]Transfers (Asset and Reserve)'!Z101</f>
        <v>0</v>
      </c>
      <c r="CP187" s="31">
        <f>'[20]Transfers (Asset and Reserve)'!AA101</f>
        <v>0</v>
      </c>
      <c r="CQ187" s="31">
        <f>'[20]Transfers (Asset and Reserve)'!AB101</f>
        <v>0</v>
      </c>
      <c r="CR187" s="31">
        <f>'[20]Transfers (Asset and Reserve)'!AC101</f>
        <v>0</v>
      </c>
      <c r="CS187" s="31">
        <f>'[20]Transfers (Asset and Reserve)'!AD101</f>
        <v>0</v>
      </c>
      <c r="CT187" s="31">
        <f>'[20]Transfers (Asset and Reserve)'!AE101</f>
        <v>0</v>
      </c>
      <c r="CU187" s="31">
        <v>0</v>
      </c>
      <c r="CV187" s="31">
        <v>0</v>
      </c>
      <c r="CW187" s="31">
        <v>0</v>
      </c>
      <c r="CX187" s="31">
        <v>0</v>
      </c>
      <c r="CY187" s="31">
        <v>0</v>
      </c>
      <c r="CZ187" s="3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/>
      <c r="DQ187" s="31">
        <f>[20]COR!O101</f>
        <v>0</v>
      </c>
      <c r="DR187" s="31">
        <f>[20]COR!P101</f>
        <v>0</v>
      </c>
      <c r="DS187" s="31">
        <f>[20]COR!Q101</f>
        <v>0</v>
      </c>
      <c r="DT187" s="31">
        <f>[20]COR!R101</f>
        <v>0</v>
      </c>
      <c r="DU187" s="31">
        <f>[20]COR!S101</f>
        <v>0</v>
      </c>
      <c r="DV187" s="31">
        <f>[20]COR!T101</f>
        <v>0</v>
      </c>
      <c r="DW187" s="58">
        <f>SUM('Gross Plant'!$AH187:$AM187)/SUM('Gross Plant'!$AH$190:$AM$190)*DW$190</f>
        <v>0</v>
      </c>
      <c r="DX187" s="58">
        <f>SUM('Gross Plant'!$AH187:$AM187)/SUM('Gross Plant'!$AH$190:$AM$190)*DX$190</f>
        <v>0</v>
      </c>
      <c r="DY187" s="58">
        <f>SUM('Gross Plant'!$AH187:$AM187)/SUM('Gross Plant'!$AH$190:$AM$190)*DY$190</f>
        <v>0</v>
      </c>
      <c r="DZ187" s="58">
        <f>-SUM('Gross Plant'!$AH187:$AM187)/SUM('Gross Plant'!$AH$190:$AM$190)*'Capital Spending'!D$12*Reserve!$DW$1</f>
        <v>0</v>
      </c>
      <c r="EA187" s="58">
        <f>-SUM('Gross Plant'!$AH187:$AM187)/SUM('Gross Plant'!$AH$190:$AM$190)*'Capital Spending'!E$12*Reserve!$DW$1</f>
        <v>0</v>
      </c>
      <c r="EB187" s="58">
        <f>-SUM('Gross Plant'!$AH187:$AM187)/SUM('Gross Plant'!$AH$190:$AM$190)*'Capital Spending'!F$12*Reserve!$DW$1</f>
        <v>0</v>
      </c>
      <c r="EC187" s="58">
        <f>-SUM('Gross Plant'!$AH187:$AM187)/SUM('Gross Plant'!$AH$190:$AM$190)*'Capital Spending'!G$12*Reserve!$DW$1</f>
        <v>0</v>
      </c>
      <c r="ED187" s="58">
        <f>-SUM('Gross Plant'!$AH187:$AM187)/SUM('Gross Plant'!$AH$190:$AM$190)*'Capital Spending'!H$12*Reserve!$DW$1</f>
        <v>0</v>
      </c>
      <c r="EE187" s="58">
        <f>-SUM('Gross Plant'!$AH187:$AM187)/SUM('Gross Plant'!$AH$190:$AM$190)*'Capital Spending'!I$12*Reserve!$DW$1</f>
        <v>0</v>
      </c>
      <c r="EF187" s="58">
        <f>-SUM('Gross Plant'!$AH187:$AM187)/SUM('Gross Plant'!$AH$190:$AM$190)*'Capital Spending'!J$12*Reserve!$DW$1</f>
        <v>0</v>
      </c>
      <c r="EG187" s="58">
        <f>-SUM('Gross Plant'!$AH187:$AM187)/SUM('Gross Plant'!$AH$190:$AM$190)*'Capital Spending'!K$12*Reserve!$DW$1</f>
        <v>0</v>
      </c>
      <c r="EH187" s="58">
        <f>-SUM('Gross Plant'!$AH187:$AM187)/SUM('Gross Plant'!$AH$190:$AM$190)*'Capital Spending'!L$12*Reserve!$DW$1</f>
        <v>0</v>
      </c>
      <c r="EI187" s="58">
        <f>-SUM('Gross Plant'!$AH187:$AM187)/SUM('Gross Plant'!$AH$190:$AM$190)*'Capital Spending'!M$12*Reserve!$DW$1</f>
        <v>0</v>
      </c>
      <c r="EJ187" s="58">
        <f>-SUM('Gross Plant'!$AH187:$AM187)/SUM('Gross Plant'!$AH$190:$AM$190)*'Capital Spending'!N$12*Reserve!$DW$1</f>
        <v>0</v>
      </c>
      <c r="EK187" s="58">
        <f>-SUM('Gross Plant'!$AH187:$AM187)/SUM('Gross Plant'!$AH$190:$AM$190)*'Capital Spending'!O$12*Reserve!$DW$1</f>
        <v>0</v>
      </c>
      <c r="EL187" s="58">
        <f>-SUM('Gross Plant'!$AH187:$AM187)/SUM('Gross Plant'!$AH$190:$AM$190)*'Capital Spending'!P$12*Reserve!$DW$1</f>
        <v>0</v>
      </c>
      <c r="EM187" s="58">
        <f>-SUM('Gross Plant'!$AH187:$AM187)/SUM('Gross Plant'!$AH$190:$AM$190)*'Capital Spending'!Q$12*Reserve!$DW$1</f>
        <v>0</v>
      </c>
      <c r="EN187" s="58">
        <f>-SUM('Gross Plant'!$AH187:$AM187)/SUM('Gross Plant'!$AH$190:$AM$190)*'Capital Spending'!R$12*Reserve!$DW$1</f>
        <v>0</v>
      </c>
      <c r="EO187" s="58">
        <f>-SUM('Gross Plant'!$AH187:$AM187)/SUM('Gross Plant'!$AH$190:$AM$190)*'Capital Spending'!S$12*Reserve!$DW$1</f>
        <v>0</v>
      </c>
      <c r="EP187" s="58">
        <f>-SUM('Gross Plant'!$AH187:$AM187)/SUM('Gross Plant'!$AH$190:$AM$190)*'Capital Spending'!T$12*Reserve!$DW$1</f>
        <v>0</v>
      </c>
      <c r="EQ187" s="58">
        <f>-SUM('Gross Plant'!$AH187:$AM187)/SUM('Gross Plant'!$AH$190:$AM$190)*'Capital Spending'!U$12*Reserve!$DW$1</f>
        <v>0</v>
      </c>
    </row>
    <row r="188" spans="1:147">
      <c r="A188" s="49"/>
      <c r="B188" t="s">
        <v>170</v>
      </c>
      <c r="C188" s="51">
        <f t="shared" ref="C188" si="359">SUM(E188:Q188)/13</f>
        <v>0</v>
      </c>
      <c r="D188" s="51">
        <f t="shared" ref="D188" si="360">SUM(T188:AF188)/13</f>
        <v>0</v>
      </c>
      <c r="E188" s="69">
        <v>0</v>
      </c>
      <c r="F188" s="41">
        <f t="shared" ref="F188" si="361">E188+AJ188+BM188+CO188+DQ188</f>
        <v>0</v>
      </c>
      <c r="G188" s="41">
        <f t="shared" ref="G188" si="362">F188+AK188+BN188+CP188+DR188</f>
        <v>0</v>
      </c>
      <c r="H188" s="41">
        <f t="shared" ref="H188" si="363">G188+AL188+BO188+CQ188+DS188</f>
        <v>0</v>
      </c>
      <c r="I188" s="41">
        <f t="shared" ref="I188" si="364">H188+AM188+BP188+CR188+DT188</f>
        <v>0</v>
      </c>
      <c r="J188" s="41">
        <f t="shared" ref="J188" si="365">I188+AN188+BQ188+CS188+DU188</f>
        <v>0</v>
      </c>
      <c r="K188" s="41">
        <f t="shared" ref="K188" si="366">J188+AO188+BR188+CT188+DV188</f>
        <v>0</v>
      </c>
      <c r="L188" s="43">
        <f t="shared" ref="L188" si="367">K188+AP188+BS188+CU188+DW188</f>
        <v>0</v>
      </c>
      <c r="M188" s="41">
        <f t="shared" ref="M188" si="368">L188+AQ188+BT188+CV188+DX188</f>
        <v>0</v>
      </c>
      <c r="N188" s="41">
        <f t="shared" ref="N188" si="369">M188+AR188+BU188+CW188+DY188</f>
        <v>0</v>
      </c>
      <c r="O188" s="41">
        <f t="shared" ref="O188" si="370">N188+AS188+BV188+CX188+DZ188</f>
        <v>0</v>
      </c>
      <c r="P188" s="41">
        <f t="shared" ref="P188" si="371">O188+AT188+BW188+CY188+EA188</f>
        <v>0</v>
      </c>
      <c r="Q188" s="41">
        <f t="shared" ref="Q188" si="372">P188+AU188+BX188+CZ188+EB188</f>
        <v>0</v>
      </c>
      <c r="R188" s="41">
        <f t="shared" ref="R188" si="373">Q188+AV188+BY188+DA188+EC188</f>
        <v>0</v>
      </c>
      <c r="S188" s="41">
        <f t="shared" ref="S188" si="374">R188+AW188+BZ188+DB188+ED188</f>
        <v>0</v>
      </c>
      <c r="T188" s="41">
        <f t="shared" ref="T188" si="375">S188+AX188+CA188+DC188+EE188</f>
        <v>0</v>
      </c>
      <c r="U188" s="41">
        <f t="shared" ref="U188" si="376">T188+AY188+CB188+DD188+EF188</f>
        <v>0</v>
      </c>
      <c r="V188" s="41">
        <f t="shared" ref="V188" si="377">U188+AZ188+CC188+DE188+EG188</f>
        <v>0</v>
      </c>
      <c r="W188" s="41">
        <f t="shared" ref="W188" si="378">V188+BA188+CD188+DF188+EH188</f>
        <v>0</v>
      </c>
      <c r="X188" s="41">
        <f t="shared" ref="X188" si="379">W188+BB188+CE188+DG188+EI188</f>
        <v>0</v>
      </c>
      <c r="Y188" s="41">
        <f t="shared" ref="Y188" si="380">X188+BC188+CF188+DH188+EJ188</f>
        <v>0</v>
      </c>
      <c r="Z188" s="41">
        <f t="shared" ref="Z188" si="381">Y188+BD188+CG188+DI188+EK188</f>
        <v>0</v>
      </c>
      <c r="AA188" s="41">
        <f t="shared" ref="AA188" si="382">Z188+BE188+CH188+DJ188+EL188</f>
        <v>0</v>
      </c>
      <c r="AB188" s="41">
        <f t="shared" ref="AB188" si="383">AA188+BF188+CI188+DK188+EM188</f>
        <v>0</v>
      </c>
      <c r="AC188" s="41">
        <f t="shared" ref="AC188" si="384">AB188+BG188+CJ188+DL188+EN188</f>
        <v>0</v>
      </c>
      <c r="AD188" s="41">
        <f t="shared" ref="AD188" si="385">AC188+BH188+CK188+DM188+EO188</f>
        <v>0</v>
      </c>
      <c r="AE188" s="41">
        <f t="shared" ref="AE188" si="386">AD188+BI188+CL188+DN188+EP188</f>
        <v>0</v>
      </c>
      <c r="AF188" s="41">
        <f t="shared" ref="AF188" si="387">AE188+BJ188+CM188+DO188+EQ188</f>
        <v>0</v>
      </c>
      <c r="AG188" s="23">
        <f t="shared" ref="AG188" si="388">ROUND(AVERAGE(T188:AF188),0)</f>
        <v>0</v>
      </c>
      <c r="AH188" s="91"/>
      <c r="AI188" s="91"/>
      <c r="AJ188" s="108">
        <f>0</f>
        <v>0</v>
      </c>
      <c r="AK188" s="108">
        <f>0</f>
        <v>0</v>
      </c>
      <c r="AL188" s="108">
        <f>0</f>
        <v>0</v>
      </c>
      <c r="AM188" s="108">
        <f>0</f>
        <v>0</v>
      </c>
      <c r="AN188" s="108">
        <f>0</f>
        <v>0</v>
      </c>
      <c r="AO188" s="108">
        <f>0</f>
        <v>0</v>
      </c>
      <c r="AP188" s="41">
        <f>IF('Net Plant'!I188&gt;0,'Gross Plant'!L188*$AH188/12,0)</f>
        <v>0</v>
      </c>
      <c r="AQ188" s="41">
        <f>IF('Net Plant'!J188&gt;0,'Gross Plant'!M188*$AH188/12,0)</f>
        <v>0</v>
      </c>
      <c r="AR188" s="41">
        <f>IF('Net Plant'!K188&gt;0,'Gross Plant'!N188*$AH188/12,0)</f>
        <v>0</v>
      </c>
      <c r="AS188" s="41">
        <f>IF('Net Plant'!L188&gt;0,'Gross Plant'!O188*$AH188/12,0)</f>
        <v>0</v>
      </c>
      <c r="AT188" s="41">
        <f>IF('Net Plant'!M188&gt;0,'Gross Plant'!P188*$AH188/12,0)</f>
        <v>0</v>
      </c>
      <c r="AU188" s="41">
        <f>IF('Net Plant'!N188&gt;0,'Gross Plant'!Q188*$AH188/12,0)</f>
        <v>0</v>
      </c>
      <c r="AV188" s="41">
        <f>IF('Net Plant'!O188&gt;0,'Gross Plant'!R188*$AH188/12,0)</f>
        <v>0</v>
      </c>
      <c r="AW188" s="41">
        <f>IF('Net Plant'!P188&gt;0,'Gross Plant'!S188*$AH188/12,0)</f>
        <v>0</v>
      </c>
      <c r="AX188" s="41">
        <f>IF('Net Plant'!Q188&gt;0,'Gross Plant'!T188*$AH188/12,0)</f>
        <v>0</v>
      </c>
      <c r="AY188" s="41">
        <f>IF('Net Plant'!R188&gt;0,'Gross Plant'!U188*$AI188/12,0)</f>
        <v>0</v>
      </c>
      <c r="AZ188" s="41">
        <f>IF('Net Plant'!S188&gt;0,'Gross Plant'!V188*$AI188/12,0)</f>
        <v>0</v>
      </c>
      <c r="BA188" s="41">
        <f>IF('Net Plant'!T188&gt;0,'Gross Plant'!W188*$AI188/12,0)</f>
        <v>0</v>
      </c>
      <c r="BB188" s="41">
        <f>IF('Net Plant'!U188&gt;0,'Gross Plant'!X188*$AI188/12,0)</f>
        <v>0</v>
      </c>
      <c r="BC188" s="41">
        <f>IF('Net Plant'!V188&gt;0,'Gross Plant'!Y188*$AI188/12,0)</f>
        <v>0</v>
      </c>
      <c r="BD188" s="41">
        <f>IF('Net Plant'!W188&gt;0,'Gross Plant'!Z188*$AI188/12,0)</f>
        <v>0</v>
      </c>
      <c r="BE188" s="41">
        <f>IF('Net Plant'!X188&gt;0,'Gross Plant'!AA188*$AI188/12,0)</f>
        <v>0</v>
      </c>
      <c r="BF188" s="41">
        <f>IF('Net Plant'!Y188&gt;0,'Gross Plant'!AB188*$AI188/12,0)</f>
        <v>0</v>
      </c>
      <c r="BG188" s="41">
        <f>IF('Net Plant'!Z188&gt;0,'Gross Plant'!AC188*$AI188/12,0)</f>
        <v>0</v>
      </c>
      <c r="BH188" s="41">
        <f>IF('Net Plant'!AA188&gt;0,'Gross Plant'!AD188*$AI188/12,0)</f>
        <v>0</v>
      </c>
      <c r="BI188" s="41">
        <f>IF('Net Plant'!AB188&gt;0,'Gross Plant'!AE188*$AI188/12,0)</f>
        <v>0</v>
      </c>
      <c r="BJ188" s="41">
        <f>IF('Net Plant'!AC188&gt;0,'Gross Plant'!AF188*$AI188/12,0)</f>
        <v>0</v>
      </c>
      <c r="BK188" s="23">
        <f t="shared" si="323"/>
        <v>0</v>
      </c>
      <c r="BL188" s="41"/>
      <c r="BM188" s="31">
        <f>0</f>
        <v>0</v>
      </c>
      <c r="BN188" s="31">
        <f>0</f>
        <v>0</v>
      </c>
      <c r="BO188" s="31">
        <f>0</f>
        <v>0</v>
      </c>
      <c r="BP188" s="31">
        <f>0</f>
        <v>0</v>
      </c>
      <c r="BQ188" s="31">
        <f>0</f>
        <v>0</v>
      </c>
      <c r="BR188" s="31">
        <f>0</f>
        <v>0</v>
      </c>
      <c r="BS188" s="31">
        <f>'Gross Plant'!BQ188</f>
        <v>0</v>
      </c>
      <c r="BT188" s="41">
        <f>'Gross Plant'!BR188</f>
        <v>0</v>
      </c>
      <c r="BU188" s="41">
        <f>'Gross Plant'!BS188</f>
        <v>0</v>
      </c>
      <c r="BV188" s="41">
        <f>'Gross Plant'!BT188</f>
        <v>0</v>
      </c>
      <c r="BW188" s="41">
        <f>'Gross Plant'!BU188</f>
        <v>0</v>
      </c>
      <c r="BX188" s="41">
        <f>'Gross Plant'!BV188</f>
        <v>0</v>
      </c>
      <c r="BY188" s="41">
        <f>'Gross Plant'!BW188</f>
        <v>0</v>
      </c>
      <c r="BZ188" s="41">
        <f>'Gross Plant'!BX188</f>
        <v>0</v>
      </c>
      <c r="CA188" s="41">
        <f>'Gross Plant'!BY188</f>
        <v>0</v>
      </c>
      <c r="CB188" s="41">
        <f>'Gross Plant'!BZ188</f>
        <v>0</v>
      </c>
      <c r="CC188" s="41">
        <f>'Gross Plant'!CA188</f>
        <v>0</v>
      </c>
      <c r="CD188" s="41">
        <f>'Gross Plant'!CB188</f>
        <v>0</v>
      </c>
      <c r="CE188" s="41">
        <f>'Gross Plant'!CC188</f>
        <v>0</v>
      </c>
      <c r="CF188" s="41">
        <f>'Gross Plant'!CD188</f>
        <v>0</v>
      </c>
      <c r="CG188" s="41">
        <f>'Gross Plant'!CE188</f>
        <v>0</v>
      </c>
      <c r="CH188" s="41">
        <f>'Gross Plant'!CF188</f>
        <v>0</v>
      </c>
      <c r="CI188" s="41">
        <f>'Gross Plant'!CG188</f>
        <v>0</v>
      </c>
      <c r="CJ188" s="41">
        <f>'Gross Plant'!CH188</f>
        <v>0</v>
      </c>
      <c r="CK188" s="41">
        <f>'Gross Plant'!CI188</f>
        <v>0</v>
      </c>
      <c r="CL188" s="41">
        <f>'Gross Plant'!CJ188</f>
        <v>0</v>
      </c>
      <c r="CM188" s="41">
        <f>'Gross Plant'!CK188</f>
        <v>0</v>
      </c>
      <c r="CN188" s="41"/>
      <c r="CO188" s="31">
        <f>0</f>
        <v>0</v>
      </c>
      <c r="CP188" s="31">
        <f>0</f>
        <v>0</v>
      </c>
      <c r="CQ188" s="31">
        <f>0</f>
        <v>0</v>
      </c>
      <c r="CR188" s="31">
        <f>0</f>
        <v>0</v>
      </c>
      <c r="CS188" s="31">
        <f>0</f>
        <v>0</v>
      </c>
      <c r="CT188" s="31">
        <f>0</f>
        <v>0</v>
      </c>
      <c r="CU188" s="31">
        <v>0</v>
      </c>
      <c r="CV188" s="31">
        <v>0</v>
      </c>
      <c r="CW188" s="31">
        <v>0</v>
      </c>
      <c r="CX188" s="31">
        <v>0</v>
      </c>
      <c r="CY188" s="31">
        <v>0</v>
      </c>
      <c r="CZ188" s="31">
        <v>0</v>
      </c>
      <c r="DA188" s="41">
        <v>0</v>
      </c>
      <c r="DB188" s="41">
        <v>0</v>
      </c>
      <c r="DC188" s="41">
        <v>0</v>
      </c>
      <c r="DD188" s="41">
        <v>0</v>
      </c>
      <c r="DE188" s="41">
        <v>0</v>
      </c>
      <c r="DF188" s="41">
        <v>0</v>
      </c>
      <c r="DG188" s="41">
        <v>0</v>
      </c>
      <c r="DH188" s="41">
        <v>0</v>
      </c>
      <c r="DI188" s="41">
        <v>0</v>
      </c>
      <c r="DJ188" s="41">
        <v>0</v>
      </c>
      <c r="DK188" s="41">
        <v>0</v>
      </c>
      <c r="DL188" s="41">
        <v>0</v>
      </c>
      <c r="DM188" s="41">
        <v>0</v>
      </c>
      <c r="DN188" s="41">
        <v>0</v>
      </c>
      <c r="DO188" s="41">
        <v>0</v>
      </c>
      <c r="DP188" s="41"/>
      <c r="DQ188" s="31">
        <f>0</f>
        <v>0</v>
      </c>
      <c r="DR188" s="31">
        <f>0</f>
        <v>0</v>
      </c>
      <c r="DS188" s="31">
        <f>0</f>
        <v>0</v>
      </c>
      <c r="DT188" s="31">
        <f>0</f>
        <v>0</v>
      </c>
      <c r="DU188" s="31">
        <f>0</f>
        <v>0</v>
      </c>
      <c r="DV188" s="31">
        <f>0</f>
        <v>0</v>
      </c>
      <c r="DW188" s="58">
        <f>SUM('Gross Plant'!$AH188:$AM188)/SUM('Gross Plant'!$AH$190:$AM$190)*DW$190</f>
        <v>0</v>
      </c>
      <c r="DX188" s="58">
        <f>SUM('Gross Plant'!$AH188:$AM188)/SUM('Gross Plant'!$AH$190:$AM$190)*DX$190</f>
        <v>0</v>
      </c>
      <c r="DY188" s="58">
        <f>SUM('Gross Plant'!$AH188:$AM188)/SUM('Gross Plant'!$AH$190:$AM$190)*DY$190</f>
        <v>0</v>
      </c>
      <c r="DZ188" s="58">
        <f>-SUM('Gross Plant'!$AH188:$AM188)/SUM('Gross Plant'!$AH$190:$AM$190)*'Capital Spending'!D$12*Reserve!$DW$1</f>
        <v>0</v>
      </c>
      <c r="EA188" s="58">
        <f>-SUM('Gross Plant'!$AH188:$AM188)/SUM('Gross Plant'!$AH$190:$AM$190)*'Capital Spending'!E$12*Reserve!$DW$1</f>
        <v>0</v>
      </c>
      <c r="EB188" s="58">
        <f>-SUM('Gross Plant'!$AH188:$AM188)/SUM('Gross Plant'!$AH$190:$AM$190)*'Capital Spending'!F$12*Reserve!$DW$1</f>
        <v>0</v>
      </c>
      <c r="EC188" s="58">
        <f>-SUM('Gross Plant'!$AH188:$AM188)/SUM('Gross Plant'!$AH$190:$AM$190)*'Capital Spending'!G$12*Reserve!$DW$1</f>
        <v>0</v>
      </c>
      <c r="ED188" s="58">
        <f>-SUM('Gross Plant'!$AH188:$AM188)/SUM('Gross Plant'!$AH$190:$AM$190)*'Capital Spending'!H$12*Reserve!$DW$1</f>
        <v>0</v>
      </c>
      <c r="EE188" s="58">
        <f>-SUM('Gross Plant'!$AH188:$AM188)/SUM('Gross Plant'!$AH$190:$AM$190)*'Capital Spending'!I$12*Reserve!$DW$1</f>
        <v>0</v>
      </c>
      <c r="EF188" s="58">
        <f>-SUM('Gross Plant'!$AH188:$AM188)/SUM('Gross Plant'!$AH$190:$AM$190)*'Capital Spending'!J$12*Reserve!$DW$1</f>
        <v>0</v>
      </c>
      <c r="EG188" s="58">
        <f>-SUM('Gross Plant'!$AH188:$AM188)/SUM('Gross Plant'!$AH$190:$AM$190)*'Capital Spending'!K$12*Reserve!$DW$1</f>
        <v>0</v>
      </c>
      <c r="EH188" s="58">
        <f>-SUM('Gross Plant'!$AH188:$AM188)/SUM('Gross Plant'!$AH$190:$AM$190)*'Capital Spending'!L$12*Reserve!$DW$1</f>
        <v>0</v>
      </c>
      <c r="EI188" s="58">
        <f>-SUM('Gross Plant'!$AH188:$AM188)/SUM('Gross Plant'!$AH$190:$AM$190)*'Capital Spending'!M$12*Reserve!$DW$1</f>
        <v>0</v>
      </c>
      <c r="EJ188" s="58">
        <f>-SUM('Gross Plant'!$AH188:$AM188)/SUM('Gross Plant'!$AH$190:$AM$190)*'Capital Spending'!N$12*Reserve!$DW$1</f>
        <v>0</v>
      </c>
      <c r="EK188" s="58">
        <f>-SUM('Gross Plant'!$AH188:$AM188)/SUM('Gross Plant'!$AH$190:$AM$190)*'Capital Spending'!O$12*Reserve!$DW$1</f>
        <v>0</v>
      </c>
      <c r="EL188" s="58">
        <f>-SUM('Gross Plant'!$AH188:$AM188)/SUM('Gross Plant'!$AH$190:$AM$190)*'Capital Spending'!P$12*Reserve!$DW$1</f>
        <v>0</v>
      </c>
      <c r="EM188" s="58">
        <f>-SUM('Gross Plant'!$AH188:$AM188)/SUM('Gross Plant'!$AH$190:$AM$190)*'Capital Spending'!Q$12*Reserve!$DW$1</f>
        <v>0</v>
      </c>
      <c r="EN188" s="58">
        <f>-SUM('Gross Plant'!$AH188:$AM188)/SUM('Gross Plant'!$AH$190:$AM$190)*'Capital Spending'!R$12*Reserve!$DW$1</f>
        <v>0</v>
      </c>
      <c r="EO188" s="58">
        <f>-SUM('Gross Plant'!$AH188:$AM188)/SUM('Gross Plant'!$AH$190:$AM$190)*'Capital Spending'!S$12*Reserve!$DW$1</f>
        <v>0</v>
      </c>
      <c r="EP188" s="58">
        <f>-SUM('Gross Plant'!$AH188:$AM188)/SUM('Gross Plant'!$AH$190:$AM$190)*'Capital Spending'!T$12*Reserve!$DW$1</f>
        <v>0</v>
      </c>
      <c r="EQ188" s="58">
        <f>-SUM('Gross Plant'!$AH188:$AM188)/SUM('Gross Plant'!$AH$190:$AM$190)*'Capital Spending'!U$12*Reserve!$DW$1</f>
        <v>0</v>
      </c>
    </row>
    <row r="189" spans="1:147">
      <c r="A189" s="49"/>
      <c r="B189" s="34" t="s">
        <v>142</v>
      </c>
      <c r="C189" s="82">
        <f t="shared" si="324"/>
        <v>0</v>
      </c>
      <c r="D189" s="82">
        <f t="shared" si="325"/>
        <v>0</v>
      </c>
      <c r="E189" s="43"/>
      <c r="F189" s="43"/>
      <c r="G189" s="43"/>
      <c r="H189" s="43"/>
      <c r="I189" s="43"/>
      <c r="J189" s="43"/>
      <c r="K189" s="43"/>
      <c r="L189" s="43">
        <f>K189+AP189+BS189+CU189+DW189</f>
        <v>0</v>
      </c>
      <c r="M189" s="43">
        <f>L189+AQ189+BT189+CV189+DX189</f>
        <v>0</v>
      </c>
      <c r="N189" s="43">
        <f t="shared" ref="N189:AF189" si="389">M189+AR189+BU189+CW189+DY189</f>
        <v>0</v>
      </c>
      <c r="O189" s="43">
        <f t="shared" si="389"/>
        <v>0</v>
      </c>
      <c r="P189" s="43">
        <f t="shared" si="389"/>
        <v>0</v>
      </c>
      <c r="Q189" s="43">
        <f t="shared" si="389"/>
        <v>0</v>
      </c>
      <c r="R189" s="43">
        <f t="shared" si="389"/>
        <v>0</v>
      </c>
      <c r="S189" s="43">
        <f t="shared" si="389"/>
        <v>0</v>
      </c>
      <c r="T189" s="43">
        <f t="shared" si="389"/>
        <v>0</v>
      </c>
      <c r="U189" s="43">
        <f t="shared" si="389"/>
        <v>0</v>
      </c>
      <c r="V189" s="43">
        <f t="shared" si="389"/>
        <v>0</v>
      </c>
      <c r="W189" s="43">
        <f t="shared" si="389"/>
        <v>0</v>
      </c>
      <c r="X189" s="43">
        <f t="shared" si="389"/>
        <v>0</v>
      </c>
      <c r="Y189" s="43">
        <f t="shared" si="389"/>
        <v>0</v>
      </c>
      <c r="Z189" s="43">
        <f t="shared" si="389"/>
        <v>0</v>
      </c>
      <c r="AA189" s="43">
        <f t="shared" si="389"/>
        <v>0</v>
      </c>
      <c r="AB189" s="43">
        <f t="shared" si="389"/>
        <v>0</v>
      </c>
      <c r="AC189" s="43">
        <f t="shared" si="389"/>
        <v>0</v>
      </c>
      <c r="AD189" s="43">
        <f t="shared" si="389"/>
        <v>0</v>
      </c>
      <c r="AE189" s="43">
        <f t="shared" si="389"/>
        <v>0</v>
      </c>
      <c r="AF189" s="43">
        <f t="shared" si="389"/>
        <v>0</v>
      </c>
      <c r="AG189" s="137">
        <f t="shared" si="326"/>
        <v>0</v>
      </c>
      <c r="AH189" s="91"/>
      <c r="AI189" s="91"/>
      <c r="AJ189" s="43"/>
      <c r="AK189" s="43"/>
      <c r="AL189" s="43"/>
      <c r="AM189" s="43"/>
      <c r="AN189" s="43"/>
      <c r="AO189" s="43"/>
      <c r="AP189" s="41">
        <f>IF('Net Plant'!I189&gt;0,'Gross Plant'!L189*$AH189/12,0)</f>
        <v>0</v>
      </c>
      <c r="AQ189" s="41">
        <f>IF('Net Plant'!J189&gt;0,'Gross Plant'!M189*$AH189/12,0)</f>
        <v>0</v>
      </c>
      <c r="AR189" s="41">
        <f>IF('Net Plant'!K189&gt;0,'Gross Plant'!N189*$AH189/12,0)</f>
        <v>0</v>
      </c>
      <c r="AS189" s="41">
        <f>IF('Net Plant'!L189&gt;0,'Gross Plant'!O189*$AH189/12,0)</f>
        <v>0</v>
      </c>
      <c r="AT189" s="41">
        <f>IF('Net Plant'!M189&gt;0,'Gross Plant'!P189*$AH189/12,0)</f>
        <v>0</v>
      </c>
      <c r="AU189" s="41">
        <f>IF('Net Plant'!N189&gt;0,'Gross Plant'!Q189*$AH189/12,0)</f>
        <v>0</v>
      </c>
      <c r="AV189" s="41">
        <f>IF('Net Plant'!O189&gt;0,'Gross Plant'!R189*$AH189/12,0)</f>
        <v>0</v>
      </c>
      <c r="AW189" s="41">
        <f>IF('Net Plant'!P189&gt;0,'Gross Plant'!S189*$AH189/12,0)</f>
        <v>0</v>
      </c>
      <c r="AX189" s="41">
        <f>IF('Net Plant'!Q189&gt;0,'Gross Plant'!T189*$AH189/12,0)</f>
        <v>0</v>
      </c>
      <c r="AY189" s="41">
        <f>IF('Net Plant'!R189&gt;0,'Gross Plant'!U189*$AI189/12,0)</f>
        <v>0</v>
      </c>
      <c r="AZ189" s="41">
        <f>IF('Net Plant'!S189&gt;0,'Gross Plant'!V189*$AI189/12,0)</f>
        <v>0</v>
      </c>
      <c r="BA189" s="41">
        <f>IF('Net Plant'!T189&gt;0,'Gross Plant'!W189*$AI189/12,0)</f>
        <v>0</v>
      </c>
      <c r="BB189" s="41">
        <f>IF('Net Plant'!U189&gt;0,'Gross Plant'!X189*$AI189/12,0)</f>
        <v>0</v>
      </c>
      <c r="BC189" s="41">
        <f>IF('Net Plant'!V189&gt;0,'Gross Plant'!Y189*$AI189/12,0)</f>
        <v>0</v>
      </c>
      <c r="BD189" s="41">
        <f>IF('Net Plant'!W189&gt;0,'Gross Plant'!Z189*$AI189/12,0)</f>
        <v>0</v>
      </c>
      <c r="BE189" s="41">
        <f>IF('Net Plant'!X189&gt;0,'Gross Plant'!AA189*$AI189/12,0)</f>
        <v>0</v>
      </c>
      <c r="BF189" s="41">
        <f>IF('Net Plant'!Y189&gt;0,'Gross Plant'!AB189*$AI189/12,0)</f>
        <v>0</v>
      </c>
      <c r="BG189" s="41">
        <f>IF('Net Plant'!Z189&gt;0,'Gross Plant'!AC189*$AI189/12,0)</f>
        <v>0</v>
      </c>
      <c r="BH189" s="41">
        <f>IF('Net Plant'!AA189&gt;0,'Gross Plant'!AD189*$AI189/12,0)</f>
        <v>0</v>
      </c>
      <c r="BI189" s="41">
        <f>IF('Net Plant'!AB189&gt;0,'Gross Plant'!AE189*$AI189/12,0)</f>
        <v>0</v>
      </c>
      <c r="BJ189" s="41">
        <f>IF('Net Plant'!AC189&gt;0,'Gross Plant'!AF189*$AI189/12,0)</f>
        <v>0</v>
      </c>
      <c r="BK189" s="23">
        <f t="shared" si="323"/>
        <v>0</v>
      </c>
      <c r="BL189" s="41"/>
      <c r="BM189" s="31"/>
      <c r="BN189" s="31"/>
      <c r="BO189" s="31"/>
      <c r="BP189" s="31"/>
      <c r="BQ189" s="31"/>
      <c r="BR189" s="31"/>
      <c r="BS189" s="3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41"/>
      <c r="DB189" s="41"/>
      <c r="DC189" s="41"/>
      <c r="DD189" s="41"/>
      <c r="DE189" s="41"/>
      <c r="DF189" s="41">
        <f>DE189</f>
        <v>0</v>
      </c>
      <c r="DG189" s="41">
        <f t="shared" ref="DG189:DO189" si="390">DF189</f>
        <v>0</v>
      </c>
      <c r="DH189" s="41">
        <f t="shared" si="390"/>
        <v>0</v>
      </c>
      <c r="DI189" s="41">
        <f t="shared" si="390"/>
        <v>0</v>
      </c>
      <c r="DJ189" s="41">
        <f t="shared" si="390"/>
        <v>0</v>
      </c>
      <c r="DK189" s="41">
        <f t="shared" si="390"/>
        <v>0</v>
      </c>
      <c r="DL189" s="41">
        <f t="shared" si="390"/>
        <v>0</v>
      </c>
      <c r="DM189" s="41">
        <f t="shared" si="390"/>
        <v>0</v>
      </c>
      <c r="DN189" s="41">
        <f t="shared" si="390"/>
        <v>0</v>
      </c>
      <c r="DO189" s="41">
        <f t="shared" si="390"/>
        <v>0</v>
      </c>
      <c r="DP189" s="4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41"/>
      <c r="EH189" s="41"/>
      <c r="EI189" s="41"/>
      <c r="EJ189" s="41"/>
      <c r="EK189" s="41"/>
      <c r="EL189" s="41"/>
      <c r="EM189" s="41"/>
      <c r="EN189" s="41"/>
      <c r="EO189" s="41"/>
      <c r="EP189" s="41"/>
      <c r="EQ189" s="41"/>
    </row>
    <row r="190" spans="1:147" s="2" customFormat="1">
      <c r="A190" s="2" t="s">
        <v>76</v>
      </c>
      <c r="C190" s="27">
        <f t="shared" ref="C190:AG190" si="391">SUM(C112:C189)</f>
        <v>169079368.14038885</v>
      </c>
      <c r="D190" s="27">
        <f t="shared" si="391"/>
        <v>183186229.3577978</v>
      </c>
      <c r="E190" s="27">
        <f t="shared" si="391"/>
        <v>163949331.21999997</v>
      </c>
      <c r="F190" s="27">
        <f t="shared" si="391"/>
        <v>165138833.22000003</v>
      </c>
      <c r="G190" s="27">
        <f t="shared" si="391"/>
        <v>165940465.24000001</v>
      </c>
      <c r="H190" s="27">
        <f t="shared" si="391"/>
        <v>166882286.34000003</v>
      </c>
      <c r="I190" s="27">
        <f t="shared" si="391"/>
        <v>167482257.74999991</v>
      </c>
      <c r="J190" s="27">
        <f t="shared" si="391"/>
        <v>168235355.82000002</v>
      </c>
      <c r="K190" s="27">
        <f t="shared" si="391"/>
        <v>169201281.60000008</v>
      </c>
      <c r="L190" s="27">
        <f t="shared" si="391"/>
        <v>169829752.63191149</v>
      </c>
      <c r="M190" s="27">
        <f t="shared" si="391"/>
        <v>170499990.59644115</v>
      </c>
      <c r="N190" s="27">
        <f t="shared" si="391"/>
        <v>171388945.05181709</v>
      </c>
      <c r="O190" s="27">
        <f t="shared" si="391"/>
        <v>172274795.76177648</v>
      </c>
      <c r="P190" s="27">
        <f t="shared" si="391"/>
        <v>173082288.72627673</v>
      </c>
      <c r="Q190" s="27">
        <f t="shared" si="391"/>
        <v>174126201.86683366</v>
      </c>
      <c r="R190" s="27">
        <f t="shared" si="391"/>
        <v>175167992.9677608</v>
      </c>
      <c r="S190" s="27">
        <f t="shared" si="391"/>
        <v>176295629.51949206</v>
      </c>
      <c r="T190" s="27">
        <f t="shared" si="391"/>
        <v>177232100.61602473</v>
      </c>
      <c r="U190" s="27">
        <f t="shared" si="391"/>
        <v>178117834.60510823</v>
      </c>
      <c r="V190" s="27">
        <f t="shared" si="391"/>
        <v>178868300.04997981</v>
      </c>
      <c r="W190" s="27">
        <f t="shared" si="391"/>
        <v>179747875.46345285</v>
      </c>
      <c r="X190" s="27">
        <f t="shared" si="391"/>
        <v>180475654.21083429</v>
      </c>
      <c r="Y190" s="27">
        <f t="shared" si="391"/>
        <v>181324160.61679015</v>
      </c>
      <c r="Z190" s="27">
        <f t="shared" si="391"/>
        <v>182390706.35531521</v>
      </c>
      <c r="AA190" s="27">
        <f t="shared" si="391"/>
        <v>183692494.65144199</v>
      </c>
      <c r="AB190" s="27">
        <f t="shared" si="391"/>
        <v>184912772.14240578</v>
      </c>
      <c r="AC190" s="27">
        <f t="shared" si="391"/>
        <v>186355874.9043172</v>
      </c>
      <c r="AD190" s="27">
        <f t="shared" si="391"/>
        <v>187846096.22685817</v>
      </c>
      <c r="AE190" s="27">
        <f t="shared" si="391"/>
        <v>189458242.05536622</v>
      </c>
      <c r="AF190" s="27">
        <f t="shared" si="391"/>
        <v>190998869.75347689</v>
      </c>
      <c r="AG190" s="27">
        <f t="shared" si="391"/>
        <v>183186233</v>
      </c>
      <c r="AH190" s="35"/>
      <c r="AI190" s="35"/>
      <c r="AJ190" s="25">
        <f t="shared" ref="AJ190:BK190" si="392">SUM(AJ112:AJ189)</f>
        <v>1387351.54</v>
      </c>
      <c r="AK190" s="26">
        <f t="shared" si="392"/>
        <v>1326119.9400000002</v>
      </c>
      <c r="AL190" s="26">
        <f t="shared" si="392"/>
        <v>1520937.17</v>
      </c>
      <c r="AM190" s="26">
        <f t="shared" si="392"/>
        <v>1355609.8799999997</v>
      </c>
      <c r="AN190" s="26">
        <f t="shared" si="392"/>
        <v>1198181.77</v>
      </c>
      <c r="AO190" s="26">
        <f t="shared" si="392"/>
        <v>1369794.5999999996</v>
      </c>
      <c r="AP190" s="26">
        <f t="shared" si="392"/>
        <v>1510225.214732192</v>
      </c>
      <c r="AQ190" s="26">
        <f t="shared" si="392"/>
        <v>1531119.0453590422</v>
      </c>
      <c r="AR190" s="26">
        <f t="shared" si="392"/>
        <v>1547092.2380169444</v>
      </c>
      <c r="AS190" s="26">
        <f t="shared" si="392"/>
        <v>1563539.9501546493</v>
      </c>
      <c r="AT190" s="26">
        <f t="shared" si="392"/>
        <v>1582345.8518637444</v>
      </c>
      <c r="AU190" s="26">
        <f t="shared" si="392"/>
        <v>1595738.8192823438</v>
      </c>
      <c r="AV190" s="26">
        <f t="shared" si="392"/>
        <v>1609517.7067602822</v>
      </c>
      <c r="AW190" s="26">
        <f t="shared" si="392"/>
        <v>1621504.011591716</v>
      </c>
      <c r="AX190" s="26">
        <f t="shared" si="392"/>
        <v>1638543.5103431689</v>
      </c>
      <c r="AY190" s="26">
        <f t="shared" si="392"/>
        <v>1657268.8834100638</v>
      </c>
      <c r="AZ190" s="26">
        <f t="shared" si="392"/>
        <v>1679824.6989323823</v>
      </c>
      <c r="BA190" s="26">
        <f t="shared" si="392"/>
        <v>1699730.0880030051</v>
      </c>
      <c r="BB190" s="26">
        <f t="shared" si="392"/>
        <v>1723202.7779947806</v>
      </c>
      <c r="BC190" s="26">
        <f t="shared" si="392"/>
        <v>1744959.9628126398</v>
      </c>
      <c r="BD190" s="26">
        <f t="shared" si="392"/>
        <v>1740219.2187191383</v>
      </c>
      <c r="BE190" s="26">
        <f t="shared" si="392"/>
        <v>1751124.743101811</v>
      </c>
      <c r="BF190" s="26">
        <f t="shared" si="392"/>
        <v>1764329.0299195296</v>
      </c>
      <c r="BG190" s="26">
        <f t="shared" si="392"/>
        <v>1772319.2074311979</v>
      </c>
      <c r="BH190" s="26">
        <f t="shared" si="392"/>
        <v>1779336.1061111111</v>
      </c>
      <c r="BI190" s="26">
        <f t="shared" si="392"/>
        <v>1783171.7473847566</v>
      </c>
      <c r="BJ190" s="26">
        <f t="shared" si="392"/>
        <v>1789204.7845336683</v>
      </c>
      <c r="BK190" s="45">
        <f t="shared" si="392"/>
        <v>20884691.248354096</v>
      </c>
      <c r="BL190" s="3"/>
      <c r="BM190" s="25">
        <f t="shared" ref="BM190:CM190" si="393">SUM(BM112:BM189)</f>
        <v>-140507.41</v>
      </c>
      <c r="BN190" s="26">
        <f t="shared" si="393"/>
        <v>-521639.18000000011</v>
      </c>
      <c r="BO190" s="26">
        <f t="shared" si="393"/>
        <v>-348038</v>
      </c>
      <c r="BP190" s="26">
        <f t="shared" si="393"/>
        <v>-707380.41</v>
      </c>
      <c r="BQ190" s="26">
        <f t="shared" si="393"/>
        <v>-437276.9</v>
      </c>
      <c r="BR190" s="26">
        <f t="shared" si="393"/>
        <v>-294586.5</v>
      </c>
      <c r="BS190" s="26">
        <f t="shared" si="393"/>
        <v>-881754.18282074807</v>
      </c>
      <c r="BT190" s="26">
        <f t="shared" si="393"/>
        <v>-860881.08082939382</v>
      </c>
      <c r="BU190" s="26">
        <f t="shared" si="393"/>
        <v>-658137.78264097637</v>
      </c>
      <c r="BV190" s="26">
        <f t="shared" si="393"/>
        <v>-677689.24019527505</v>
      </c>
      <c r="BW190" s="26">
        <f t="shared" si="393"/>
        <v>-774852.88736343349</v>
      </c>
      <c r="BX190" s="26">
        <f t="shared" si="393"/>
        <v>-551825.67872548627</v>
      </c>
      <c r="BY190" s="26">
        <f t="shared" si="393"/>
        <v>-567726.60583315731</v>
      </c>
      <c r="BZ190" s="26">
        <f t="shared" si="393"/>
        <v>-493867.45986037102</v>
      </c>
      <c r="CA190" s="26">
        <f t="shared" si="393"/>
        <v>-702072.41381057934</v>
      </c>
      <c r="CB190" s="26">
        <f t="shared" si="393"/>
        <v>-771534.89432649151</v>
      </c>
      <c r="CC190" s="26">
        <f t="shared" si="393"/>
        <v>-929359.25406081602</v>
      </c>
      <c r="CD190" s="26">
        <f t="shared" si="393"/>
        <v>-820154.67452992976</v>
      </c>
      <c r="CE190" s="26">
        <f t="shared" si="393"/>
        <v>-995424.03061336139</v>
      </c>
      <c r="CF190" s="26">
        <f t="shared" si="393"/>
        <v>-896453.55685683002</v>
      </c>
      <c r="CG190" s="26">
        <f t="shared" si="393"/>
        <v>-673673.48019405489</v>
      </c>
      <c r="CH190" s="26">
        <f t="shared" si="393"/>
        <v>-449336.44697503548</v>
      </c>
      <c r="CI190" s="26">
        <f t="shared" si="393"/>
        <v>-544051.53895578324</v>
      </c>
      <c r="CJ190" s="26">
        <f t="shared" si="393"/>
        <v>-329216.44551974244</v>
      </c>
      <c r="CK190" s="26">
        <f t="shared" si="393"/>
        <v>-289114.78357023076</v>
      </c>
      <c r="CL190" s="26">
        <f t="shared" si="393"/>
        <v>-171025.91887660531</v>
      </c>
      <c r="CM190" s="26">
        <f t="shared" si="393"/>
        <v>-248577.08642305047</v>
      </c>
      <c r="CN190" s="3"/>
      <c r="CO190" s="30">
        <f t="shared" ref="CO190:DO190" si="394">SUM(CO112:CO189)</f>
        <v>0</v>
      </c>
      <c r="CP190" s="27">
        <f t="shared" si="394"/>
        <v>0</v>
      </c>
      <c r="CQ190" s="27">
        <f t="shared" si="394"/>
        <v>0</v>
      </c>
      <c r="CR190" s="27">
        <f t="shared" si="394"/>
        <v>0</v>
      </c>
      <c r="CS190" s="27">
        <f t="shared" si="394"/>
        <v>0</v>
      </c>
      <c r="CT190" s="27">
        <f t="shared" si="394"/>
        <v>0</v>
      </c>
      <c r="CU190" s="27">
        <f t="shared" si="394"/>
        <v>0</v>
      </c>
      <c r="CV190" s="27">
        <f t="shared" si="394"/>
        <v>0</v>
      </c>
      <c r="CW190" s="27">
        <f t="shared" si="394"/>
        <v>0</v>
      </c>
      <c r="CX190" s="27">
        <f t="shared" si="394"/>
        <v>0</v>
      </c>
      <c r="CY190" s="27">
        <f t="shared" si="394"/>
        <v>0</v>
      </c>
      <c r="CZ190" s="27">
        <f t="shared" si="394"/>
        <v>0</v>
      </c>
      <c r="DA190" s="27">
        <f t="shared" si="394"/>
        <v>0</v>
      </c>
      <c r="DB190" s="27">
        <f t="shared" si="394"/>
        <v>0</v>
      </c>
      <c r="DC190" s="27">
        <f t="shared" si="394"/>
        <v>0</v>
      </c>
      <c r="DD190" s="27">
        <f t="shared" si="394"/>
        <v>0</v>
      </c>
      <c r="DE190" s="27">
        <f t="shared" si="394"/>
        <v>0</v>
      </c>
      <c r="DF190" s="27">
        <f t="shared" si="394"/>
        <v>0</v>
      </c>
      <c r="DG190" s="27">
        <f t="shared" si="394"/>
        <v>0</v>
      </c>
      <c r="DH190" s="27">
        <f t="shared" si="394"/>
        <v>0</v>
      </c>
      <c r="DI190" s="27">
        <f t="shared" si="394"/>
        <v>0</v>
      </c>
      <c r="DJ190" s="27">
        <f t="shared" si="394"/>
        <v>0</v>
      </c>
      <c r="DK190" s="27">
        <f t="shared" si="394"/>
        <v>0</v>
      </c>
      <c r="DL190" s="27">
        <f t="shared" si="394"/>
        <v>0</v>
      </c>
      <c r="DM190" s="27">
        <f t="shared" si="394"/>
        <v>0</v>
      </c>
      <c r="DN190" s="27">
        <f t="shared" si="394"/>
        <v>0</v>
      </c>
      <c r="DO190" s="27">
        <f t="shared" si="394"/>
        <v>0</v>
      </c>
      <c r="DP190" s="3"/>
      <c r="DQ190" s="30">
        <f t="shared" ref="DQ190:EQ190" si="395">SUM(DQ112:DQ189)</f>
        <v>-57342.13</v>
      </c>
      <c r="DR190" s="27">
        <f t="shared" si="395"/>
        <v>-2848.74</v>
      </c>
      <c r="DS190" s="27">
        <f t="shared" si="395"/>
        <v>-231078.07</v>
      </c>
      <c r="DT190" s="27">
        <f t="shared" si="395"/>
        <v>-48258.06</v>
      </c>
      <c r="DU190" s="27">
        <f t="shared" si="395"/>
        <v>-7806.8</v>
      </c>
      <c r="DV190" s="27">
        <f t="shared" si="395"/>
        <v>-109282.32</v>
      </c>
      <c r="DW190" s="27">
        <f>'[23]by Project'!K26*$DW$1*-1</f>
        <v>0</v>
      </c>
      <c r="DX190" s="27">
        <f>'[23]by Project'!L26*$DW$1*-1</f>
        <v>0</v>
      </c>
      <c r="DY190" s="27">
        <f>'[23]by Project'!M26*$DW$1*-1</f>
        <v>0</v>
      </c>
      <c r="DZ190" s="27">
        <f t="shared" si="395"/>
        <v>0</v>
      </c>
      <c r="EA190" s="27">
        <f t="shared" si="395"/>
        <v>0</v>
      </c>
      <c r="EB190" s="27">
        <f t="shared" si="395"/>
        <v>0</v>
      </c>
      <c r="EC190" s="27">
        <f t="shared" si="395"/>
        <v>0</v>
      </c>
      <c r="ED190" s="27">
        <f t="shared" si="395"/>
        <v>0</v>
      </c>
      <c r="EE190" s="27">
        <f t="shared" si="395"/>
        <v>0</v>
      </c>
      <c r="EF190" s="27">
        <f t="shared" si="395"/>
        <v>0</v>
      </c>
      <c r="EG190" s="27">
        <f t="shared" si="395"/>
        <v>0</v>
      </c>
      <c r="EH190" s="27">
        <f t="shared" si="395"/>
        <v>0</v>
      </c>
      <c r="EI190" s="27">
        <f t="shared" si="395"/>
        <v>0</v>
      </c>
      <c r="EJ190" s="27">
        <f t="shared" si="395"/>
        <v>0</v>
      </c>
      <c r="EK190" s="27">
        <f t="shared" si="395"/>
        <v>0</v>
      </c>
      <c r="EL190" s="27">
        <f t="shared" si="395"/>
        <v>0</v>
      </c>
      <c r="EM190" s="27">
        <f t="shared" si="395"/>
        <v>0</v>
      </c>
      <c r="EN190" s="27">
        <f t="shared" si="395"/>
        <v>0</v>
      </c>
      <c r="EO190" s="27">
        <f t="shared" si="395"/>
        <v>0</v>
      </c>
      <c r="EP190" s="27">
        <f t="shared" si="395"/>
        <v>0</v>
      </c>
      <c r="EQ190" s="27">
        <f t="shared" si="395"/>
        <v>0</v>
      </c>
    </row>
    <row r="191" spans="1:147">
      <c r="E191" s="62">
        <f>'[22]major ratebase items'!E49</f>
        <v>-163949331.19999999</v>
      </c>
      <c r="F191" s="62">
        <f>'[22]major ratebase items'!F49</f>
        <v>-165138833.19999999</v>
      </c>
      <c r="G191" s="62">
        <f>'[22]major ratebase items'!G49</f>
        <v>-165940465.19999999</v>
      </c>
      <c r="H191" s="62">
        <f>'[22]major ratebase items'!H49</f>
        <v>-166882286.30000001</v>
      </c>
      <c r="I191" s="62">
        <f>'[22]major ratebase items'!I49</f>
        <v>-167482257.80000001</v>
      </c>
      <c r="J191" s="62">
        <f>'[22]major ratebase items'!J49</f>
        <v>-168235355.80000001</v>
      </c>
      <c r="K191" s="62">
        <f>'[22]major ratebase items'!K49</f>
        <v>-169201281.59999999</v>
      </c>
      <c r="L191" s="62" t="str">
        <f>'[22]major ratebase items'!L49</f>
        <v>0</v>
      </c>
      <c r="M191" s="62" t="str">
        <f>'[22]major ratebase items'!M49</f>
        <v>0</v>
      </c>
      <c r="N191" s="62">
        <f>'[22]major ratebase items'!N49</f>
        <v>0</v>
      </c>
      <c r="O191" s="62">
        <f>'[22]major ratebase items'!O49</f>
        <v>0</v>
      </c>
      <c r="P191" s="62">
        <f>'[22]major ratebase items'!P49</f>
        <v>0</v>
      </c>
      <c r="Q191" s="62">
        <f>'[22]major ratebase items'!Q49</f>
        <v>0</v>
      </c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  <c r="EO191" s="41"/>
      <c r="EP191" s="41"/>
      <c r="EQ191" s="41"/>
    </row>
    <row r="192" spans="1:147">
      <c r="E192" s="105">
        <f>E190+E191</f>
        <v>1.9999980926513672E-2</v>
      </c>
      <c r="F192" s="105">
        <f t="shared" ref="F192:Q192" si="396">F190+F191</f>
        <v>2.0000040531158447E-2</v>
      </c>
      <c r="G192" s="105">
        <f t="shared" si="396"/>
        <v>4.0000021457672119E-2</v>
      </c>
      <c r="H192" s="105">
        <f t="shared" si="396"/>
        <v>4.0000021457672119E-2</v>
      </c>
      <c r="I192" s="105">
        <f t="shared" si="396"/>
        <v>-5.0000101327896118E-2</v>
      </c>
      <c r="J192" s="105">
        <f t="shared" si="396"/>
        <v>2.000001072883606E-2</v>
      </c>
      <c r="K192" s="105">
        <f t="shared" si="396"/>
        <v>0</v>
      </c>
      <c r="L192" s="105">
        <f t="shared" si="396"/>
        <v>169829752.63191149</v>
      </c>
      <c r="M192" s="63">
        <f t="shared" si="396"/>
        <v>170499990.59644115</v>
      </c>
      <c r="N192" s="63">
        <f t="shared" si="396"/>
        <v>171388945.05181709</v>
      </c>
      <c r="O192" s="63">
        <f t="shared" si="396"/>
        <v>172274795.76177648</v>
      </c>
      <c r="P192" s="63">
        <f t="shared" si="396"/>
        <v>173082288.72627673</v>
      </c>
      <c r="Q192" s="63">
        <f t="shared" si="396"/>
        <v>174126201.86683366</v>
      </c>
      <c r="AH192" s="44" t="s">
        <v>126</v>
      </c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</row>
    <row r="193" spans="1:147">
      <c r="B193" s="44" t="s">
        <v>190</v>
      </c>
      <c r="AH193" s="138">
        <v>1.550753E-2</v>
      </c>
      <c r="AI193" s="138">
        <v>1.550753E-2</v>
      </c>
      <c r="AJ193" s="133">
        <f>(AJ51+AJ54+AJ64+SUM(AJ74:AJ76))*$AH$193</f>
        <v>550.38255456429999</v>
      </c>
      <c r="AY193" s="3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3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</row>
    <row r="194" spans="1:147">
      <c r="B194" s="44" t="s">
        <v>191</v>
      </c>
      <c r="AH194" s="138">
        <v>2.3324339999999999E-2</v>
      </c>
      <c r="AI194" s="138">
        <v>2.3324339999999999E-2</v>
      </c>
      <c r="AJ194" s="41">
        <f>(AJ8+AJ15)*$AH$194</f>
        <v>1319.7385056102</v>
      </c>
      <c r="AY194" s="3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3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</row>
    <row r="195" spans="1:147">
      <c r="B195" s="2" t="s">
        <v>9</v>
      </c>
      <c r="C195" s="19">
        <f>C46*$AH$195</f>
        <v>5132168.1361841485</v>
      </c>
      <c r="D195" s="19">
        <f t="shared" ref="D195:AG195" si="397">D46*$AH$195</f>
        <v>5445181.3819905147</v>
      </c>
      <c r="E195" s="19">
        <f t="shared" si="397"/>
        <v>4965937.9639669331</v>
      </c>
      <c r="F195" s="19">
        <f t="shared" si="397"/>
        <v>5027822.5010392908</v>
      </c>
      <c r="G195" s="19">
        <f t="shared" si="397"/>
        <v>5089715.837190235</v>
      </c>
      <c r="H195" s="19">
        <f t="shared" si="397"/>
        <v>4915474.1071599443</v>
      </c>
      <c r="I195" s="19">
        <f t="shared" si="397"/>
        <v>4976172.3403698597</v>
      </c>
      <c r="J195" s="19">
        <f t="shared" si="397"/>
        <v>5036908.8790613972</v>
      </c>
      <c r="K195" s="19">
        <f t="shared" si="397"/>
        <v>5090992.3141848035</v>
      </c>
      <c r="L195" s="19">
        <f t="shared" si="397"/>
        <v>5173173.9833283005</v>
      </c>
      <c r="M195" s="19">
        <f t="shared" si="397"/>
        <v>5255803.2964032693</v>
      </c>
      <c r="N195" s="19">
        <f t="shared" si="397"/>
        <v>5269695.3376802029</v>
      </c>
      <c r="O195" s="19">
        <f t="shared" si="397"/>
        <v>5291571.1871516043</v>
      </c>
      <c r="P195" s="19">
        <f t="shared" si="397"/>
        <v>5305491.6640639948</v>
      </c>
      <c r="Q195" s="19">
        <f t="shared" si="397"/>
        <v>5319426.3587941127</v>
      </c>
      <c r="R195" s="19">
        <f t="shared" si="397"/>
        <v>5333375.2713419609</v>
      </c>
      <c r="S195" s="19">
        <f t="shared" si="397"/>
        <v>5347338.4017075365</v>
      </c>
      <c r="T195" s="19">
        <f t="shared" si="397"/>
        <v>5361315.7498908415</v>
      </c>
      <c r="U195" s="19">
        <f t="shared" si="397"/>
        <v>5375272.7039683415</v>
      </c>
      <c r="V195" s="19">
        <f t="shared" si="397"/>
        <v>5389206.6713693319</v>
      </c>
      <c r="W195" s="19">
        <f t="shared" si="397"/>
        <v>5403154.8565880535</v>
      </c>
      <c r="X195" s="19">
        <f t="shared" si="397"/>
        <v>5417117.2596245026</v>
      </c>
      <c r="Y195" s="19">
        <f t="shared" si="397"/>
        <v>5431093.8804786811</v>
      </c>
      <c r="Z195" s="19">
        <f t="shared" si="397"/>
        <v>5445084.7191505879</v>
      </c>
      <c r="AA195" s="19">
        <f t="shared" si="397"/>
        <v>5459089.7756402213</v>
      </c>
      <c r="AB195" s="19">
        <f t="shared" si="397"/>
        <v>5473109.0499475859</v>
      </c>
      <c r="AC195" s="19">
        <f t="shared" si="397"/>
        <v>5487142.542072678</v>
      </c>
      <c r="AD195" s="19">
        <f t="shared" si="397"/>
        <v>5501190.2520154994</v>
      </c>
      <c r="AE195" s="19">
        <f t="shared" si="397"/>
        <v>5515252.1797760492</v>
      </c>
      <c r="AF195" s="19">
        <f t="shared" si="397"/>
        <v>5529328.3253543265</v>
      </c>
      <c r="AG195" s="19">
        <f t="shared" si="397"/>
        <v>5445181.3713116795</v>
      </c>
      <c r="AH195" s="121">
        <v>5.2010158342223917E-2</v>
      </c>
      <c r="AI195" s="121">
        <v>5.2010158342223917E-2</v>
      </c>
      <c r="AJ195" s="19">
        <f>(AJ46-(AJ8+AJ15))*$AH$195</f>
        <v>58941.696732732293</v>
      </c>
      <c r="AK195" s="19">
        <f t="shared" ref="AK195:CU195" si="398">AK46*$AH$195</f>
        <v>61893.336150945099</v>
      </c>
      <c r="AL195" s="19">
        <f t="shared" si="398"/>
        <v>61280.082813627174</v>
      </c>
      <c r="AM195" s="19">
        <f t="shared" si="398"/>
        <v>60698.233209916303</v>
      </c>
      <c r="AN195" s="19">
        <f t="shared" si="398"/>
        <v>60736.538691535345</v>
      </c>
      <c r="AO195" s="19">
        <f t="shared" si="398"/>
        <v>61149.539916696129</v>
      </c>
      <c r="AP195" s="19">
        <f t="shared" si="398"/>
        <v>82181.669143498366</v>
      </c>
      <c r="AQ195" s="19">
        <f t="shared" si="398"/>
        <v>82629.313074968231</v>
      </c>
      <c r="AR195" s="19">
        <f t="shared" si="398"/>
        <v>13892.041276933169</v>
      </c>
      <c r="AS195" s="19">
        <f t="shared" si="398"/>
        <v>21875.849471401678</v>
      </c>
      <c r="AT195" s="19">
        <f t="shared" si="398"/>
        <v>13920.476912390372</v>
      </c>
      <c r="AU195" s="19">
        <f t="shared" si="398"/>
        <v>13934.694730118974</v>
      </c>
      <c r="AV195" s="19">
        <f t="shared" si="398"/>
        <v>13948.91254784758</v>
      </c>
      <c r="AW195" s="19">
        <f t="shared" si="398"/>
        <v>13963.130365576182</v>
      </c>
      <c r="AX195" s="19">
        <f t="shared" si="398"/>
        <v>13977.348183304783</v>
      </c>
      <c r="AY195" s="19">
        <f t="shared" si="398"/>
        <v>13956.954077500086</v>
      </c>
      <c r="AZ195" s="19">
        <f t="shared" si="398"/>
        <v>13933.967400992193</v>
      </c>
      <c r="BA195" s="19">
        <f t="shared" si="398"/>
        <v>13948.185218720795</v>
      </c>
      <c r="BB195" s="19">
        <f t="shared" si="398"/>
        <v>13962.403036449397</v>
      </c>
      <c r="BC195" s="19">
        <f t="shared" si="398"/>
        <v>13976.620854177998</v>
      </c>
      <c r="BD195" s="19">
        <f t="shared" si="398"/>
        <v>13990.838671906604</v>
      </c>
      <c r="BE195" s="19">
        <f t="shared" si="398"/>
        <v>14005.056489635208</v>
      </c>
      <c r="BF195" s="19">
        <f t="shared" si="398"/>
        <v>14019.274307363808</v>
      </c>
      <c r="BG195" s="19">
        <f t="shared" si="398"/>
        <v>14033.492125092411</v>
      </c>
      <c r="BH195" s="19">
        <f t="shared" si="398"/>
        <v>14047.709942821013</v>
      </c>
      <c r="BI195" s="19">
        <f t="shared" si="398"/>
        <v>14061.927760549617</v>
      </c>
      <c r="BJ195" s="19">
        <f t="shared" si="398"/>
        <v>14076.14557827822</v>
      </c>
      <c r="BK195" s="19">
        <f t="shared" si="398"/>
        <v>168012.57546348736</v>
      </c>
      <c r="BL195" s="19">
        <f t="shared" si="398"/>
        <v>0</v>
      </c>
      <c r="BM195" s="19">
        <f t="shared" si="398"/>
        <v>0</v>
      </c>
      <c r="BN195" s="19">
        <f t="shared" si="398"/>
        <v>0</v>
      </c>
      <c r="BO195" s="19">
        <f t="shared" si="398"/>
        <v>-235521.81284391828</v>
      </c>
      <c r="BP195" s="19">
        <f t="shared" si="398"/>
        <v>0</v>
      </c>
      <c r="BQ195" s="19">
        <f t="shared" si="398"/>
        <v>0</v>
      </c>
      <c r="BR195" s="19">
        <f t="shared" si="398"/>
        <v>-6414.9308495235637</v>
      </c>
      <c r="BS195" s="19">
        <f t="shared" si="398"/>
        <v>0</v>
      </c>
      <c r="BT195" s="19">
        <f t="shared" si="398"/>
        <v>0</v>
      </c>
      <c r="BU195" s="19">
        <f t="shared" si="398"/>
        <v>0</v>
      </c>
      <c r="BV195" s="19">
        <f t="shared" si="398"/>
        <v>0</v>
      </c>
      <c r="BW195" s="19">
        <f t="shared" si="398"/>
        <v>0</v>
      </c>
      <c r="BX195" s="19">
        <f t="shared" si="398"/>
        <v>0</v>
      </c>
      <c r="BY195" s="19">
        <f t="shared" si="398"/>
        <v>0</v>
      </c>
      <c r="BZ195" s="19">
        <f t="shared" si="398"/>
        <v>0</v>
      </c>
      <c r="CA195" s="19">
        <f t="shared" si="398"/>
        <v>0</v>
      </c>
      <c r="CB195" s="19">
        <f t="shared" si="398"/>
        <v>0</v>
      </c>
      <c r="CC195" s="19">
        <f t="shared" si="398"/>
        <v>0</v>
      </c>
      <c r="CD195" s="19">
        <f t="shared" si="398"/>
        <v>0</v>
      </c>
      <c r="CE195" s="19">
        <f t="shared" si="398"/>
        <v>0</v>
      </c>
      <c r="CF195" s="19">
        <f t="shared" si="398"/>
        <v>0</v>
      </c>
      <c r="CG195" s="19">
        <f t="shared" si="398"/>
        <v>0</v>
      </c>
      <c r="CH195" s="19">
        <f t="shared" si="398"/>
        <v>0</v>
      </c>
      <c r="CI195" s="19">
        <f t="shared" si="398"/>
        <v>0</v>
      </c>
      <c r="CJ195" s="19">
        <f t="shared" si="398"/>
        <v>0</v>
      </c>
      <c r="CK195" s="19">
        <f t="shared" si="398"/>
        <v>0</v>
      </c>
      <c r="CL195" s="19">
        <f t="shared" si="398"/>
        <v>0</v>
      </c>
      <c r="CM195" s="19">
        <f t="shared" si="398"/>
        <v>0</v>
      </c>
      <c r="CN195" s="19">
        <f t="shared" si="398"/>
        <v>0</v>
      </c>
      <c r="CO195" s="19">
        <f t="shared" si="398"/>
        <v>0</v>
      </c>
      <c r="CP195" s="19">
        <f t="shared" si="398"/>
        <v>0</v>
      </c>
      <c r="CQ195" s="19">
        <f t="shared" si="398"/>
        <v>0</v>
      </c>
      <c r="CR195" s="19">
        <f t="shared" si="398"/>
        <v>0</v>
      </c>
      <c r="CS195" s="19">
        <f t="shared" si="398"/>
        <v>0</v>
      </c>
      <c r="CT195" s="19">
        <f t="shared" si="398"/>
        <v>-651.17394376522793</v>
      </c>
      <c r="CU195" s="19">
        <f t="shared" si="398"/>
        <v>0</v>
      </c>
      <c r="CV195" s="19">
        <f t="shared" ref="CV195:EQ195" si="399">CV46*$AH$195</f>
        <v>0</v>
      </c>
      <c r="CW195" s="19">
        <f t="shared" si="399"/>
        <v>0</v>
      </c>
      <c r="CX195" s="19">
        <f t="shared" si="399"/>
        <v>0</v>
      </c>
      <c r="CY195" s="19">
        <f t="shared" si="399"/>
        <v>0</v>
      </c>
      <c r="CZ195" s="19">
        <f t="shared" si="399"/>
        <v>0</v>
      </c>
      <c r="DA195" s="19">
        <f t="shared" si="399"/>
        <v>0</v>
      </c>
      <c r="DB195" s="19">
        <f t="shared" si="399"/>
        <v>0</v>
      </c>
      <c r="DC195" s="19">
        <f t="shared" si="399"/>
        <v>0</v>
      </c>
      <c r="DD195" s="19">
        <f t="shared" si="399"/>
        <v>0</v>
      </c>
      <c r="DE195" s="19">
        <f t="shared" si="399"/>
        <v>0</v>
      </c>
      <c r="DF195" s="19">
        <f t="shared" si="399"/>
        <v>0</v>
      </c>
      <c r="DG195" s="19">
        <f t="shared" si="399"/>
        <v>0</v>
      </c>
      <c r="DH195" s="19">
        <f t="shared" si="399"/>
        <v>0</v>
      </c>
      <c r="DI195" s="19">
        <f t="shared" si="399"/>
        <v>0</v>
      </c>
      <c r="DJ195" s="19">
        <f t="shared" si="399"/>
        <v>0</v>
      </c>
      <c r="DK195" s="19">
        <f t="shared" si="399"/>
        <v>0</v>
      </c>
      <c r="DL195" s="19">
        <f t="shared" si="399"/>
        <v>0</v>
      </c>
      <c r="DM195" s="19">
        <f t="shared" si="399"/>
        <v>0</v>
      </c>
      <c r="DN195" s="19">
        <f t="shared" si="399"/>
        <v>0</v>
      </c>
      <c r="DO195" s="19">
        <f t="shared" si="399"/>
        <v>0</v>
      </c>
      <c r="DP195" s="19">
        <f t="shared" si="399"/>
        <v>0</v>
      </c>
      <c r="DQ195" s="19">
        <f t="shared" si="399"/>
        <v>0</v>
      </c>
      <c r="DR195" s="19">
        <f t="shared" si="399"/>
        <v>0</v>
      </c>
      <c r="DS195" s="19">
        <f t="shared" si="399"/>
        <v>0</v>
      </c>
      <c r="DT195" s="19">
        <f t="shared" si="399"/>
        <v>0</v>
      </c>
      <c r="DU195" s="19">
        <f t="shared" si="399"/>
        <v>0</v>
      </c>
      <c r="DV195" s="19">
        <f t="shared" si="399"/>
        <v>0</v>
      </c>
      <c r="DW195" s="19">
        <f t="shared" si="399"/>
        <v>0</v>
      </c>
      <c r="DX195" s="19">
        <f t="shared" si="399"/>
        <v>0</v>
      </c>
      <c r="DY195" s="19">
        <f t="shared" si="399"/>
        <v>0</v>
      </c>
      <c r="DZ195" s="19">
        <f t="shared" si="399"/>
        <v>0</v>
      </c>
      <c r="EA195" s="19">
        <f t="shared" si="399"/>
        <v>0</v>
      </c>
      <c r="EB195" s="19">
        <f t="shared" si="399"/>
        <v>0</v>
      </c>
      <c r="EC195" s="19">
        <f t="shared" si="399"/>
        <v>0</v>
      </c>
      <c r="ED195" s="19">
        <f t="shared" si="399"/>
        <v>0</v>
      </c>
      <c r="EE195" s="19">
        <f t="shared" si="399"/>
        <v>0</v>
      </c>
      <c r="EF195" s="19">
        <f t="shared" si="399"/>
        <v>0</v>
      </c>
      <c r="EG195" s="19">
        <f t="shared" si="399"/>
        <v>0</v>
      </c>
      <c r="EH195" s="19">
        <f t="shared" si="399"/>
        <v>0</v>
      </c>
      <c r="EI195" s="19">
        <f t="shared" si="399"/>
        <v>0</v>
      </c>
      <c r="EJ195" s="19">
        <f t="shared" si="399"/>
        <v>0</v>
      </c>
      <c r="EK195" s="19">
        <f t="shared" si="399"/>
        <v>0</v>
      </c>
      <c r="EL195" s="19">
        <f t="shared" si="399"/>
        <v>0</v>
      </c>
      <c r="EM195" s="19">
        <f t="shared" si="399"/>
        <v>0</v>
      </c>
      <c r="EN195" s="19">
        <f t="shared" si="399"/>
        <v>0</v>
      </c>
      <c r="EO195" s="19">
        <f t="shared" si="399"/>
        <v>0</v>
      </c>
      <c r="EP195" s="19">
        <f t="shared" si="399"/>
        <v>0</v>
      </c>
      <c r="EQ195" s="19">
        <f t="shared" si="399"/>
        <v>0</v>
      </c>
    </row>
    <row r="196" spans="1:147">
      <c r="B196" s="2" t="s">
        <v>31</v>
      </c>
      <c r="C196" s="19">
        <f>C80*$AH$196</f>
        <v>2102905.9205276538</v>
      </c>
      <c r="D196" s="19">
        <f t="shared" ref="D196:AG196" si="400">D80*$AH$196</f>
        <v>2702854.1042196723</v>
      </c>
      <c r="E196" s="19">
        <f t="shared" si="400"/>
        <v>1869732.5346025012</v>
      </c>
      <c r="F196" s="19">
        <f t="shared" si="400"/>
        <v>1908410.6300642765</v>
      </c>
      <c r="G196" s="19">
        <f t="shared" si="400"/>
        <v>1947095.6905327649</v>
      </c>
      <c r="H196" s="19">
        <f t="shared" si="400"/>
        <v>1985685.7037817473</v>
      </c>
      <c r="I196" s="19">
        <f t="shared" si="400"/>
        <v>2024403.2681819808</v>
      </c>
      <c r="J196" s="19">
        <f t="shared" si="400"/>
        <v>2063041.1376393507</v>
      </c>
      <c r="K196" s="19">
        <f t="shared" si="400"/>
        <v>2102508.8795370669</v>
      </c>
      <c r="L196" s="19">
        <f t="shared" si="400"/>
        <v>2141468.0429126164</v>
      </c>
      <c r="M196" s="19">
        <f t="shared" si="400"/>
        <v>2180554.906554156</v>
      </c>
      <c r="N196" s="19">
        <f t="shared" si="400"/>
        <v>2219728.8069304707</v>
      </c>
      <c r="O196" s="19">
        <f t="shared" si="400"/>
        <v>2258948.9272354534</v>
      </c>
      <c r="P196" s="19">
        <f t="shared" si="400"/>
        <v>2298329.1034157495</v>
      </c>
      <c r="Q196" s="19">
        <f t="shared" si="400"/>
        <v>2337869.3354713582</v>
      </c>
      <c r="R196" s="19">
        <f t="shared" si="400"/>
        <v>2377569.6234022821</v>
      </c>
      <c r="S196" s="19">
        <f t="shared" si="400"/>
        <v>2417429.9672085177</v>
      </c>
      <c r="T196" s="19">
        <f t="shared" si="400"/>
        <v>2457450.3668900677</v>
      </c>
      <c r="U196" s="19">
        <f t="shared" si="400"/>
        <v>2497790.8783222451</v>
      </c>
      <c r="V196" s="19">
        <f t="shared" si="400"/>
        <v>2538291.4456297355</v>
      </c>
      <c r="W196" s="19">
        <f t="shared" si="400"/>
        <v>2578914.1181440922</v>
      </c>
      <c r="X196" s="19">
        <f t="shared" si="400"/>
        <v>2619696.8465337618</v>
      </c>
      <c r="Y196" s="19">
        <f t="shared" si="400"/>
        <v>2660639.6307987445</v>
      </c>
      <c r="Z196" s="19">
        <f t="shared" si="400"/>
        <v>2701742.4709390416</v>
      </c>
      <c r="AA196" s="19">
        <f t="shared" si="400"/>
        <v>2743005.3669546521</v>
      </c>
      <c r="AB196" s="19">
        <f t="shared" si="400"/>
        <v>2784428.3188455761</v>
      </c>
      <c r="AC196" s="19">
        <f t="shared" si="400"/>
        <v>2826011.3266118141</v>
      </c>
      <c r="AD196" s="19">
        <f t="shared" si="400"/>
        <v>2867754.3902533655</v>
      </c>
      <c r="AE196" s="19">
        <f t="shared" si="400"/>
        <v>2909657.5097702295</v>
      </c>
      <c r="AF196" s="19">
        <f t="shared" si="400"/>
        <v>2951720.6851624087</v>
      </c>
      <c r="AG196" s="19">
        <f t="shared" si="400"/>
        <v>2702854.1602193154</v>
      </c>
      <c r="AH196" s="121">
        <v>5.67090596975168E-2</v>
      </c>
      <c r="AI196" s="121">
        <v>5.67090596975168E-2</v>
      </c>
      <c r="AJ196" s="19">
        <f>(AJ80-(AJ51+AJ54+AJ64+AJ74+AJ75+AJ76))*$AH$196</f>
        <v>36665.41664424276</v>
      </c>
      <c r="AK196" s="19">
        <f t="shared" ref="AK196:CU196" si="401">AK80*$AH$196</f>
        <v>38685.060468487885</v>
      </c>
      <c r="AL196" s="19">
        <f t="shared" si="401"/>
        <v>38703.731926393295</v>
      </c>
      <c r="AM196" s="19">
        <f t="shared" si="401"/>
        <v>38717.564400234711</v>
      </c>
      <c r="AN196" s="19">
        <f t="shared" si="401"/>
        <v>38637.869457369998</v>
      </c>
      <c r="AO196" s="19">
        <f t="shared" si="401"/>
        <v>38757.737098124438</v>
      </c>
      <c r="AP196" s="19">
        <f t="shared" si="401"/>
        <v>38959.16337554968</v>
      </c>
      <c r="AQ196" s="19">
        <f t="shared" si="401"/>
        <v>39086.863641540273</v>
      </c>
      <c r="AR196" s="19">
        <f t="shared" si="401"/>
        <v>39173.900376314843</v>
      </c>
      <c r="AS196" s="19">
        <f t="shared" si="401"/>
        <v>39220.120304982149</v>
      </c>
      <c r="AT196" s="19">
        <f t="shared" si="401"/>
        <v>39380.176180295726</v>
      </c>
      <c r="AU196" s="19">
        <f t="shared" si="401"/>
        <v>39540.232055609311</v>
      </c>
      <c r="AV196" s="19">
        <f t="shared" si="401"/>
        <v>39700.287930922888</v>
      </c>
      <c r="AW196" s="19">
        <f t="shared" si="401"/>
        <v>39860.343806236458</v>
      </c>
      <c r="AX196" s="19">
        <f t="shared" si="401"/>
        <v>40020.399681550036</v>
      </c>
      <c r="AY196" s="19">
        <f t="shared" si="401"/>
        <v>40340.511432177198</v>
      </c>
      <c r="AZ196" s="19">
        <f t="shared" si="401"/>
        <v>40500.567307490768</v>
      </c>
      <c r="BA196" s="19">
        <f t="shared" si="401"/>
        <v>40622.672514356185</v>
      </c>
      <c r="BB196" s="19">
        <f t="shared" si="401"/>
        <v>40782.728389669777</v>
      </c>
      <c r="BC196" s="19">
        <f t="shared" si="401"/>
        <v>40942.784264983355</v>
      </c>
      <c r="BD196" s="19">
        <f t="shared" si="401"/>
        <v>41102.840140296918</v>
      </c>
      <c r="BE196" s="19">
        <f t="shared" si="401"/>
        <v>41262.896015610502</v>
      </c>
      <c r="BF196" s="19">
        <f t="shared" si="401"/>
        <v>41422.951890924072</v>
      </c>
      <c r="BG196" s="19">
        <f t="shared" si="401"/>
        <v>41583.007766237664</v>
      </c>
      <c r="BH196" s="19">
        <f t="shared" si="401"/>
        <v>41743.063641551242</v>
      </c>
      <c r="BI196" s="19">
        <f t="shared" si="401"/>
        <v>41903.119516864812</v>
      </c>
      <c r="BJ196" s="19">
        <f t="shared" si="401"/>
        <v>42063.175392178389</v>
      </c>
      <c r="BK196" s="19">
        <f t="shared" si="401"/>
        <v>494270.31827234069</v>
      </c>
      <c r="BL196" s="19">
        <f t="shared" si="401"/>
        <v>0</v>
      </c>
      <c r="BM196" s="19">
        <f t="shared" si="401"/>
        <v>0</v>
      </c>
      <c r="BN196" s="19">
        <f t="shared" si="401"/>
        <v>0</v>
      </c>
      <c r="BO196" s="19">
        <f t="shared" si="401"/>
        <v>-113.71867741143043</v>
      </c>
      <c r="BP196" s="19">
        <f t="shared" si="401"/>
        <v>0</v>
      </c>
      <c r="BQ196" s="19">
        <f t="shared" si="401"/>
        <v>0</v>
      </c>
      <c r="BR196" s="19">
        <f t="shared" si="401"/>
        <v>0</v>
      </c>
      <c r="BS196" s="19">
        <f t="shared" si="401"/>
        <v>0</v>
      </c>
      <c r="BT196" s="19">
        <f t="shared" si="401"/>
        <v>0</v>
      </c>
      <c r="BU196" s="19">
        <f t="shared" si="401"/>
        <v>0</v>
      </c>
      <c r="BV196" s="19">
        <f t="shared" si="401"/>
        <v>0</v>
      </c>
      <c r="BW196" s="19">
        <f t="shared" si="401"/>
        <v>0</v>
      </c>
      <c r="BX196" s="19">
        <f t="shared" si="401"/>
        <v>0</v>
      </c>
      <c r="BY196" s="19">
        <f t="shared" si="401"/>
        <v>0</v>
      </c>
      <c r="BZ196" s="19">
        <f t="shared" si="401"/>
        <v>0</v>
      </c>
      <c r="CA196" s="19">
        <f t="shared" si="401"/>
        <v>0</v>
      </c>
      <c r="CB196" s="19">
        <f t="shared" si="401"/>
        <v>0</v>
      </c>
      <c r="CC196" s="19">
        <f t="shared" si="401"/>
        <v>0</v>
      </c>
      <c r="CD196" s="19">
        <f t="shared" si="401"/>
        <v>0</v>
      </c>
      <c r="CE196" s="19">
        <f t="shared" si="401"/>
        <v>0</v>
      </c>
      <c r="CF196" s="19">
        <f t="shared" si="401"/>
        <v>0</v>
      </c>
      <c r="CG196" s="19">
        <f t="shared" si="401"/>
        <v>0</v>
      </c>
      <c r="CH196" s="19">
        <f t="shared" si="401"/>
        <v>0</v>
      </c>
      <c r="CI196" s="19">
        <f t="shared" si="401"/>
        <v>0</v>
      </c>
      <c r="CJ196" s="19">
        <f t="shared" si="401"/>
        <v>0</v>
      </c>
      <c r="CK196" s="19">
        <f t="shared" si="401"/>
        <v>0</v>
      </c>
      <c r="CL196" s="19">
        <f t="shared" si="401"/>
        <v>0</v>
      </c>
      <c r="CM196" s="19">
        <f t="shared" si="401"/>
        <v>0</v>
      </c>
      <c r="CN196" s="19">
        <f t="shared" si="401"/>
        <v>0</v>
      </c>
      <c r="CO196" s="19">
        <f t="shared" si="401"/>
        <v>0</v>
      </c>
      <c r="CP196" s="19">
        <f t="shared" si="401"/>
        <v>0</v>
      </c>
      <c r="CQ196" s="19">
        <f t="shared" si="401"/>
        <v>0</v>
      </c>
      <c r="CR196" s="19">
        <f t="shared" si="401"/>
        <v>0</v>
      </c>
      <c r="CS196" s="19">
        <f t="shared" si="401"/>
        <v>0</v>
      </c>
      <c r="CT196" s="19">
        <f t="shared" si="401"/>
        <v>710.00479959067093</v>
      </c>
      <c r="CU196" s="19">
        <f t="shared" si="401"/>
        <v>0</v>
      </c>
      <c r="CV196" s="19">
        <f t="shared" ref="CV196:EQ196" si="402">CV80*$AH$196</f>
        <v>0</v>
      </c>
      <c r="CW196" s="19">
        <f t="shared" si="402"/>
        <v>0</v>
      </c>
      <c r="CX196" s="19">
        <f t="shared" si="402"/>
        <v>0</v>
      </c>
      <c r="CY196" s="19">
        <f t="shared" si="402"/>
        <v>0</v>
      </c>
      <c r="CZ196" s="19">
        <f t="shared" si="402"/>
        <v>0</v>
      </c>
      <c r="DA196" s="19">
        <f t="shared" si="402"/>
        <v>0</v>
      </c>
      <c r="DB196" s="19">
        <f t="shared" si="402"/>
        <v>0</v>
      </c>
      <c r="DC196" s="19">
        <f t="shared" si="402"/>
        <v>0</v>
      </c>
      <c r="DD196" s="19">
        <f t="shared" si="402"/>
        <v>0</v>
      </c>
      <c r="DE196" s="19">
        <f t="shared" si="402"/>
        <v>0</v>
      </c>
      <c r="DF196" s="19">
        <f t="shared" si="402"/>
        <v>0</v>
      </c>
      <c r="DG196" s="19">
        <f t="shared" si="402"/>
        <v>0</v>
      </c>
      <c r="DH196" s="19">
        <f t="shared" si="402"/>
        <v>0</v>
      </c>
      <c r="DI196" s="19">
        <f t="shared" si="402"/>
        <v>0</v>
      </c>
      <c r="DJ196" s="19">
        <f t="shared" si="402"/>
        <v>0</v>
      </c>
      <c r="DK196" s="19">
        <f t="shared" si="402"/>
        <v>0</v>
      </c>
      <c r="DL196" s="19">
        <f t="shared" si="402"/>
        <v>0</v>
      </c>
      <c r="DM196" s="19">
        <f t="shared" si="402"/>
        <v>0</v>
      </c>
      <c r="DN196" s="19">
        <f t="shared" si="402"/>
        <v>0</v>
      </c>
      <c r="DO196" s="19">
        <f t="shared" si="402"/>
        <v>0</v>
      </c>
      <c r="DP196" s="19">
        <f t="shared" si="402"/>
        <v>0</v>
      </c>
      <c r="DQ196" s="19">
        <f t="shared" si="402"/>
        <v>0</v>
      </c>
      <c r="DR196" s="19">
        <f t="shared" si="402"/>
        <v>0</v>
      </c>
      <c r="DS196" s="19">
        <f t="shared" si="402"/>
        <v>0</v>
      </c>
      <c r="DT196" s="19">
        <f t="shared" si="402"/>
        <v>0</v>
      </c>
      <c r="DU196" s="19">
        <f t="shared" si="402"/>
        <v>0</v>
      </c>
      <c r="DV196" s="19">
        <f t="shared" si="402"/>
        <v>0</v>
      </c>
      <c r="DW196" s="19">
        <f t="shared" si="402"/>
        <v>0</v>
      </c>
      <c r="DX196" s="19">
        <f t="shared" si="402"/>
        <v>0</v>
      </c>
      <c r="DY196" s="19">
        <f t="shared" si="402"/>
        <v>0</v>
      </c>
      <c r="DZ196" s="19">
        <f t="shared" si="402"/>
        <v>0</v>
      </c>
      <c r="EA196" s="19">
        <f t="shared" si="402"/>
        <v>0</v>
      </c>
      <c r="EB196" s="19">
        <f t="shared" si="402"/>
        <v>0</v>
      </c>
      <c r="EC196" s="19">
        <f t="shared" si="402"/>
        <v>0</v>
      </c>
      <c r="ED196" s="19">
        <f t="shared" si="402"/>
        <v>0</v>
      </c>
      <c r="EE196" s="19">
        <f t="shared" si="402"/>
        <v>0</v>
      </c>
      <c r="EF196" s="19">
        <f t="shared" si="402"/>
        <v>0</v>
      </c>
      <c r="EG196" s="19">
        <f t="shared" si="402"/>
        <v>0</v>
      </c>
      <c r="EH196" s="19">
        <f t="shared" si="402"/>
        <v>0</v>
      </c>
      <c r="EI196" s="19">
        <f t="shared" si="402"/>
        <v>0</v>
      </c>
      <c r="EJ196" s="19">
        <f t="shared" si="402"/>
        <v>0</v>
      </c>
      <c r="EK196" s="19">
        <f t="shared" si="402"/>
        <v>0</v>
      </c>
      <c r="EL196" s="19">
        <f t="shared" si="402"/>
        <v>0</v>
      </c>
      <c r="EM196" s="19">
        <f t="shared" si="402"/>
        <v>0</v>
      </c>
      <c r="EN196" s="19">
        <f t="shared" si="402"/>
        <v>0</v>
      </c>
      <c r="EO196" s="19">
        <f t="shared" si="402"/>
        <v>0</v>
      </c>
      <c r="EP196" s="19">
        <f t="shared" si="402"/>
        <v>0</v>
      </c>
      <c r="EQ196" s="19">
        <f t="shared" si="402"/>
        <v>0</v>
      </c>
    </row>
    <row r="197" spans="1:147">
      <c r="B197" s="2" t="s">
        <v>34</v>
      </c>
      <c r="C197" s="19">
        <f>C108*$AH$197</f>
        <v>965077.66314720665</v>
      </c>
      <c r="D197" s="19">
        <f t="shared" ref="D197:AG197" si="403">D108*$AH$197</f>
        <v>995363.30489636597</v>
      </c>
      <c r="E197" s="19">
        <f t="shared" si="403"/>
        <v>953114.20193080569</v>
      </c>
      <c r="F197" s="19">
        <f t="shared" si="403"/>
        <v>955093.22111911187</v>
      </c>
      <c r="G197" s="19">
        <f t="shared" si="403"/>
        <v>957072.24030741781</v>
      </c>
      <c r="H197" s="19">
        <f t="shared" si="403"/>
        <v>959067.54596173228</v>
      </c>
      <c r="I197" s="19">
        <f t="shared" si="403"/>
        <v>961062.85161604697</v>
      </c>
      <c r="J197" s="19">
        <f t="shared" si="403"/>
        <v>963058.15727036144</v>
      </c>
      <c r="K197" s="19">
        <f t="shared" si="403"/>
        <v>965053.46292467602</v>
      </c>
      <c r="L197" s="19">
        <f t="shared" si="403"/>
        <v>967061.42303112743</v>
      </c>
      <c r="M197" s="19">
        <f t="shared" si="403"/>
        <v>969069.38313757861</v>
      </c>
      <c r="N197" s="19">
        <f t="shared" si="403"/>
        <v>971077.34324403014</v>
      </c>
      <c r="O197" s="19">
        <f t="shared" si="403"/>
        <v>973085.30335048144</v>
      </c>
      <c r="P197" s="19">
        <f t="shared" si="403"/>
        <v>975093.26345693262</v>
      </c>
      <c r="Q197" s="19">
        <f t="shared" si="403"/>
        <v>977101.22356338415</v>
      </c>
      <c r="R197" s="19">
        <f t="shared" si="403"/>
        <v>979109.18366983545</v>
      </c>
      <c r="S197" s="19">
        <f t="shared" si="403"/>
        <v>981117.14377628663</v>
      </c>
      <c r="T197" s="19">
        <f t="shared" si="403"/>
        <v>983151.44138139731</v>
      </c>
      <c r="U197" s="19">
        <f t="shared" si="403"/>
        <v>985185.73898650787</v>
      </c>
      <c r="V197" s="19">
        <f t="shared" si="403"/>
        <v>987220.03659161821</v>
      </c>
      <c r="W197" s="19">
        <f t="shared" si="403"/>
        <v>989254.33419672865</v>
      </c>
      <c r="X197" s="19">
        <f t="shared" si="403"/>
        <v>991288.63180183899</v>
      </c>
      <c r="Y197" s="19">
        <f t="shared" si="403"/>
        <v>993322.92940694955</v>
      </c>
      <c r="Z197" s="19">
        <f t="shared" si="403"/>
        <v>995357.22701206</v>
      </c>
      <c r="AA197" s="19">
        <f t="shared" si="403"/>
        <v>997391.52461717057</v>
      </c>
      <c r="AB197" s="19">
        <f t="shared" si="403"/>
        <v>999425.8222222809</v>
      </c>
      <c r="AC197" s="19">
        <f t="shared" si="403"/>
        <v>1001460.1198273912</v>
      </c>
      <c r="AD197" s="19">
        <f t="shared" si="403"/>
        <v>1003494.4174325019</v>
      </c>
      <c r="AE197" s="19">
        <f t="shared" si="403"/>
        <v>1005555.0525362714</v>
      </c>
      <c r="AF197" s="19">
        <f t="shared" si="403"/>
        <v>1007615.6876400411</v>
      </c>
      <c r="AG197" s="19">
        <f t="shared" si="403"/>
        <v>995362.87264937384</v>
      </c>
      <c r="AH197" s="121">
        <v>0.5025136071712456</v>
      </c>
      <c r="AI197" s="121">
        <v>0.5025136071712456</v>
      </c>
      <c r="AJ197" s="19">
        <f t="shared" ref="AJ197:CU197" si="404">AJ108*$AH$197</f>
        <v>1979.0191883060863</v>
      </c>
      <c r="AK197" s="19">
        <f t="shared" si="404"/>
        <v>1979.0191883060863</v>
      </c>
      <c r="AL197" s="19">
        <f t="shared" si="404"/>
        <v>1995.3056543145065</v>
      </c>
      <c r="AM197" s="19">
        <f t="shared" si="404"/>
        <v>1995.3056543145065</v>
      </c>
      <c r="AN197" s="19">
        <f t="shared" si="404"/>
        <v>1995.3056543145065</v>
      </c>
      <c r="AO197" s="19">
        <f t="shared" si="404"/>
        <v>1995.3056543145065</v>
      </c>
      <c r="AP197" s="19">
        <f t="shared" si="404"/>
        <v>2007.9601064513506</v>
      </c>
      <c r="AQ197" s="19">
        <f t="shared" si="404"/>
        <v>2007.9601064513506</v>
      </c>
      <c r="AR197" s="19">
        <f t="shared" si="404"/>
        <v>2007.9601064513506</v>
      </c>
      <c r="AS197" s="19">
        <f t="shared" si="404"/>
        <v>2007.9601064513506</v>
      </c>
      <c r="AT197" s="19">
        <f t="shared" si="404"/>
        <v>2007.9601064513506</v>
      </c>
      <c r="AU197" s="19">
        <f t="shared" si="404"/>
        <v>2007.9601064513506</v>
      </c>
      <c r="AV197" s="19">
        <f t="shared" si="404"/>
        <v>2007.9601064513506</v>
      </c>
      <c r="AW197" s="19">
        <f t="shared" si="404"/>
        <v>2007.9601064513506</v>
      </c>
      <c r="AX197" s="19">
        <f t="shared" si="404"/>
        <v>2034.2976051104615</v>
      </c>
      <c r="AY197" s="19">
        <f t="shared" si="404"/>
        <v>2034.2976051104615</v>
      </c>
      <c r="AZ197" s="19">
        <f t="shared" si="404"/>
        <v>2034.2976051104615</v>
      </c>
      <c r="BA197" s="19">
        <f t="shared" si="404"/>
        <v>2034.2976051104615</v>
      </c>
      <c r="BB197" s="19">
        <f t="shared" si="404"/>
        <v>2034.2976051104615</v>
      </c>
      <c r="BC197" s="19">
        <f t="shared" si="404"/>
        <v>2034.2976051104615</v>
      </c>
      <c r="BD197" s="19">
        <f t="shared" si="404"/>
        <v>2034.2976051104615</v>
      </c>
      <c r="BE197" s="19">
        <f t="shared" si="404"/>
        <v>2034.2976051104615</v>
      </c>
      <c r="BF197" s="19">
        <f t="shared" si="404"/>
        <v>2034.2976051104615</v>
      </c>
      <c r="BG197" s="19">
        <f t="shared" si="404"/>
        <v>2034.2976051104615</v>
      </c>
      <c r="BH197" s="19">
        <f t="shared" si="404"/>
        <v>2034.2976051104615</v>
      </c>
      <c r="BI197" s="19">
        <f t="shared" si="404"/>
        <v>2060.6351037695727</v>
      </c>
      <c r="BJ197" s="19">
        <f t="shared" si="404"/>
        <v>2060.6351037695727</v>
      </c>
      <c r="BK197" s="19">
        <f t="shared" si="404"/>
        <v>24464.246258643761</v>
      </c>
      <c r="BL197" s="19">
        <f t="shared" si="404"/>
        <v>0</v>
      </c>
      <c r="BM197" s="19">
        <f t="shared" si="404"/>
        <v>0</v>
      </c>
      <c r="BN197" s="19">
        <f t="shared" si="404"/>
        <v>0</v>
      </c>
      <c r="BO197" s="19">
        <f t="shared" si="404"/>
        <v>0</v>
      </c>
      <c r="BP197" s="19">
        <f t="shared" si="404"/>
        <v>0</v>
      </c>
      <c r="BQ197" s="19">
        <f t="shared" si="404"/>
        <v>0</v>
      </c>
      <c r="BR197" s="19">
        <f t="shared" si="404"/>
        <v>0</v>
      </c>
      <c r="BS197" s="19">
        <f t="shared" si="404"/>
        <v>0</v>
      </c>
      <c r="BT197" s="19">
        <f t="shared" si="404"/>
        <v>0</v>
      </c>
      <c r="BU197" s="19">
        <f t="shared" si="404"/>
        <v>0</v>
      </c>
      <c r="BV197" s="19">
        <f t="shared" si="404"/>
        <v>0</v>
      </c>
      <c r="BW197" s="19">
        <f t="shared" si="404"/>
        <v>0</v>
      </c>
      <c r="BX197" s="19">
        <f t="shared" si="404"/>
        <v>0</v>
      </c>
      <c r="BY197" s="19">
        <f t="shared" si="404"/>
        <v>0</v>
      </c>
      <c r="BZ197" s="19">
        <f t="shared" si="404"/>
        <v>0</v>
      </c>
      <c r="CA197" s="19">
        <f t="shared" si="404"/>
        <v>0</v>
      </c>
      <c r="CB197" s="19">
        <f t="shared" si="404"/>
        <v>0</v>
      </c>
      <c r="CC197" s="19">
        <f t="shared" si="404"/>
        <v>0</v>
      </c>
      <c r="CD197" s="19">
        <f t="shared" si="404"/>
        <v>0</v>
      </c>
      <c r="CE197" s="19">
        <f t="shared" si="404"/>
        <v>0</v>
      </c>
      <c r="CF197" s="19">
        <f t="shared" si="404"/>
        <v>0</v>
      </c>
      <c r="CG197" s="19">
        <f t="shared" si="404"/>
        <v>0</v>
      </c>
      <c r="CH197" s="19">
        <f t="shared" si="404"/>
        <v>0</v>
      </c>
      <c r="CI197" s="19">
        <f t="shared" si="404"/>
        <v>0</v>
      </c>
      <c r="CJ197" s="19">
        <f t="shared" si="404"/>
        <v>0</v>
      </c>
      <c r="CK197" s="19">
        <f t="shared" si="404"/>
        <v>0</v>
      </c>
      <c r="CL197" s="19">
        <f t="shared" si="404"/>
        <v>0</v>
      </c>
      <c r="CM197" s="19">
        <f t="shared" si="404"/>
        <v>0</v>
      </c>
      <c r="CN197" s="19">
        <f t="shared" si="404"/>
        <v>0</v>
      </c>
      <c r="CO197" s="19">
        <f t="shared" si="404"/>
        <v>0</v>
      </c>
      <c r="CP197" s="19">
        <f t="shared" si="404"/>
        <v>0</v>
      </c>
      <c r="CQ197" s="19">
        <f t="shared" si="404"/>
        <v>0</v>
      </c>
      <c r="CR197" s="19">
        <f t="shared" si="404"/>
        <v>0</v>
      </c>
      <c r="CS197" s="19">
        <f t="shared" si="404"/>
        <v>0</v>
      </c>
      <c r="CT197" s="19">
        <f t="shared" si="404"/>
        <v>0</v>
      </c>
      <c r="CU197" s="19">
        <f t="shared" si="404"/>
        <v>0</v>
      </c>
      <c r="CV197" s="19">
        <f t="shared" ref="CV197:EQ197" si="405">CV108*$AH$197</f>
        <v>0</v>
      </c>
      <c r="CW197" s="19">
        <f t="shared" si="405"/>
        <v>0</v>
      </c>
      <c r="CX197" s="19">
        <f t="shared" si="405"/>
        <v>0</v>
      </c>
      <c r="CY197" s="19">
        <f t="shared" si="405"/>
        <v>0</v>
      </c>
      <c r="CZ197" s="19">
        <f t="shared" si="405"/>
        <v>0</v>
      </c>
      <c r="DA197" s="19">
        <f t="shared" si="405"/>
        <v>0</v>
      </c>
      <c r="DB197" s="19">
        <f t="shared" si="405"/>
        <v>0</v>
      </c>
      <c r="DC197" s="19">
        <f t="shared" si="405"/>
        <v>0</v>
      </c>
      <c r="DD197" s="19">
        <f t="shared" si="405"/>
        <v>0</v>
      </c>
      <c r="DE197" s="19">
        <f t="shared" si="405"/>
        <v>0</v>
      </c>
      <c r="DF197" s="19">
        <f t="shared" si="405"/>
        <v>0</v>
      </c>
      <c r="DG197" s="19">
        <f t="shared" si="405"/>
        <v>0</v>
      </c>
      <c r="DH197" s="19">
        <f t="shared" si="405"/>
        <v>0</v>
      </c>
      <c r="DI197" s="19">
        <f t="shared" si="405"/>
        <v>0</v>
      </c>
      <c r="DJ197" s="19">
        <f t="shared" si="405"/>
        <v>0</v>
      </c>
      <c r="DK197" s="19">
        <f t="shared" si="405"/>
        <v>0</v>
      </c>
      <c r="DL197" s="19">
        <f t="shared" si="405"/>
        <v>0</v>
      </c>
      <c r="DM197" s="19">
        <f t="shared" si="405"/>
        <v>0</v>
      </c>
      <c r="DN197" s="19">
        <f t="shared" si="405"/>
        <v>0</v>
      </c>
      <c r="DO197" s="19">
        <f t="shared" si="405"/>
        <v>0</v>
      </c>
      <c r="DP197" s="19">
        <f t="shared" si="405"/>
        <v>0</v>
      </c>
      <c r="DQ197" s="19">
        <f t="shared" si="405"/>
        <v>0</v>
      </c>
      <c r="DR197" s="19">
        <f t="shared" si="405"/>
        <v>0</v>
      </c>
      <c r="DS197" s="19">
        <f t="shared" si="405"/>
        <v>0</v>
      </c>
      <c r="DT197" s="19">
        <f t="shared" si="405"/>
        <v>0</v>
      </c>
      <c r="DU197" s="19">
        <f t="shared" si="405"/>
        <v>0</v>
      </c>
      <c r="DV197" s="19">
        <f t="shared" si="405"/>
        <v>0</v>
      </c>
      <c r="DW197" s="19">
        <f t="shared" si="405"/>
        <v>0</v>
      </c>
      <c r="DX197" s="19">
        <f t="shared" si="405"/>
        <v>0</v>
      </c>
      <c r="DY197" s="19">
        <f t="shared" si="405"/>
        <v>0</v>
      </c>
      <c r="DZ197" s="19">
        <f t="shared" si="405"/>
        <v>0</v>
      </c>
      <c r="EA197" s="19">
        <f t="shared" si="405"/>
        <v>0</v>
      </c>
      <c r="EB197" s="19">
        <f t="shared" si="405"/>
        <v>0</v>
      </c>
      <c r="EC197" s="19">
        <f t="shared" si="405"/>
        <v>0</v>
      </c>
      <c r="ED197" s="19">
        <f t="shared" si="405"/>
        <v>0</v>
      </c>
      <c r="EE197" s="19">
        <f t="shared" si="405"/>
        <v>0</v>
      </c>
      <c r="EF197" s="19">
        <f t="shared" si="405"/>
        <v>0</v>
      </c>
      <c r="EG197" s="19">
        <f t="shared" si="405"/>
        <v>0</v>
      </c>
      <c r="EH197" s="19">
        <f t="shared" si="405"/>
        <v>0</v>
      </c>
      <c r="EI197" s="19">
        <f t="shared" si="405"/>
        <v>0</v>
      </c>
      <c r="EJ197" s="19">
        <f t="shared" si="405"/>
        <v>0</v>
      </c>
      <c r="EK197" s="19">
        <f t="shared" si="405"/>
        <v>0</v>
      </c>
      <c r="EL197" s="19">
        <f t="shared" si="405"/>
        <v>0</v>
      </c>
      <c r="EM197" s="19">
        <f t="shared" si="405"/>
        <v>0</v>
      </c>
      <c r="EN197" s="19">
        <f t="shared" si="405"/>
        <v>0</v>
      </c>
      <c r="EO197" s="19">
        <f t="shared" si="405"/>
        <v>0</v>
      </c>
      <c r="EP197" s="19">
        <f t="shared" si="405"/>
        <v>0</v>
      </c>
      <c r="EQ197" s="19">
        <f t="shared" si="405"/>
        <v>0</v>
      </c>
    </row>
    <row r="198" spans="1:147">
      <c r="B198" s="2" t="s">
        <v>75</v>
      </c>
      <c r="C198" s="19">
        <f t="shared" ref="C198:AG198" si="406">C190</f>
        <v>169079368.14038885</v>
      </c>
      <c r="D198" s="19">
        <f t="shared" si="406"/>
        <v>183186229.3577978</v>
      </c>
      <c r="E198" s="19">
        <f t="shared" si="406"/>
        <v>163949331.21999997</v>
      </c>
      <c r="F198" s="19">
        <f t="shared" si="406"/>
        <v>165138833.22000003</v>
      </c>
      <c r="G198" s="19">
        <f t="shared" si="406"/>
        <v>165940465.24000001</v>
      </c>
      <c r="H198" s="19">
        <f t="shared" si="406"/>
        <v>166882286.34000003</v>
      </c>
      <c r="I198" s="19">
        <f t="shared" si="406"/>
        <v>167482257.74999991</v>
      </c>
      <c r="J198" s="19">
        <f t="shared" si="406"/>
        <v>168235355.82000002</v>
      </c>
      <c r="K198" s="19">
        <f t="shared" si="406"/>
        <v>169201281.60000008</v>
      </c>
      <c r="L198" s="19">
        <f t="shared" si="406"/>
        <v>169829752.63191149</v>
      </c>
      <c r="M198" s="19">
        <f t="shared" si="406"/>
        <v>170499990.59644115</v>
      </c>
      <c r="N198" s="19">
        <f t="shared" si="406"/>
        <v>171388945.05181709</v>
      </c>
      <c r="O198" s="19">
        <f t="shared" si="406"/>
        <v>172274795.76177648</v>
      </c>
      <c r="P198" s="19">
        <f t="shared" si="406"/>
        <v>173082288.72627673</v>
      </c>
      <c r="Q198" s="19">
        <f t="shared" si="406"/>
        <v>174126201.86683366</v>
      </c>
      <c r="R198" s="19">
        <f t="shared" si="406"/>
        <v>175167992.9677608</v>
      </c>
      <c r="S198" s="19">
        <f t="shared" si="406"/>
        <v>176295629.51949206</v>
      </c>
      <c r="T198" s="19">
        <f t="shared" si="406"/>
        <v>177232100.61602473</v>
      </c>
      <c r="U198" s="19">
        <f t="shared" si="406"/>
        <v>178117834.60510823</v>
      </c>
      <c r="V198" s="19">
        <f t="shared" si="406"/>
        <v>178868300.04997981</v>
      </c>
      <c r="W198" s="19">
        <f t="shared" si="406"/>
        <v>179747875.46345285</v>
      </c>
      <c r="X198" s="19">
        <f t="shared" si="406"/>
        <v>180475654.21083429</v>
      </c>
      <c r="Y198" s="19">
        <f t="shared" si="406"/>
        <v>181324160.61679015</v>
      </c>
      <c r="Z198" s="19">
        <f t="shared" si="406"/>
        <v>182390706.35531521</v>
      </c>
      <c r="AA198" s="19">
        <f t="shared" si="406"/>
        <v>183692494.65144199</v>
      </c>
      <c r="AB198" s="19">
        <f t="shared" si="406"/>
        <v>184912772.14240578</v>
      </c>
      <c r="AC198" s="19">
        <f t="shared" si="406"/>
        <v>186355874.9043172</v>
      </c>
      <c r="AD198" s="19">
        <f t="shared" si="406"/>
        <v>187846096.22685817</v>
      </c>
      <c r="AE198" s="19">
        <f t="shared" si="406"/>
        <v>189458242.05536622</v>
      </c>
      <c r="AF198" s="19">
        <f t="shared" si="406"/>
        <v>190998869.75347689</v>
      </c>
      <c r="AG198" s="19">
        <f t="shared" si="406"/>
        <v>183186233</v>
      </c>
      <c r="AH198" s="19"/>
      <c r="AI198" s="19"/>
      <c r="AJ198" s="19">
        <f t="shared" ref="AJ198:BO198" si="407">AJ190</f>
        <v>1387351.54</v>
      </c>
      <c r="AK198" s="19">
        <f t="shared" si="407"/>
        <v>1326119.9400000002</v>
      </c>
      <c r="AL198" s="19">
        <f t="shared" si="407"/>
        <v>1520937.17</v>
      </c>
      <c r="AM198" s="19">
        <f t="shared" si="407"/>
        <v>1355609.8799999997</v>
      </c>
      <c r="AN198" s="19">
        <f t="shared" si="407"/>
        <v>1198181.77</v>
      </c>
      <c r="AO198" s="19">
        <f t="shared" si="407"/>
        <v>1369794.5999999996</v>
      </c>
      <c r="AP198" s="19">
        <f t="shared" si="407"/>
        <v>1510225.214732192</v>
      </c>
      <c r="AQ198" s="19">
        <f t="shared" si="407"/>
        <v>1531119.0453590422</v>
      </c>
      <c r="AR198" s="19">
        <f t="shared" si="407"/>
        <v>1547092.2380169444</v>
      </c>
      <c r="AS198" s="19">
        <f t="shared" si="407"/>
        <v>1563539.9501546493</v>
      </c>
      <c r="AT198" s="19">
        <f t="shared" si="407"/>
        <v>1582345.8518637444</v>
      </c>
      <c r="AU198" s="19">
        <f t="shared" si="407"/>
        <v>1595738.8192823438</v>
      </c>
      <c r="AV198" s="19">
        <f t="shared" si="407"/>
        <v>1609517.7067602822</v>
      </c>
      <c r="AW198" s="19">
        <f t="shared" si="407"/>
        <v>1621504.011591716</v>
      </c>
      <c r="AX198" s="19">
        <f t="shared" si="407"/>
        <v>1638543.5103431689</v>
      </c>
      <c r="AY198" s="19">
        <f t="shared" si="407"/>
        <v>1657268.8834100638</v>
      </c>
      <c r="AZ198" s="19">
        <f t="shared" si="407"/>
        <v>1679824.6989323823</v>
      </c>
      <c r="BA198" s="19">
        <f t="shared" si="407"/>
        <v>1699730.0880030051</v>
      </c>
      <c r="BB198" s="19">
        <f t="shared" si="407"/>
        <v>1723202.7779947806</v>
      </c>
      <c r="BC198" s="19">
        <f t="shared" si="407"/>
        <v>1744959.9628126398</v>
      </c>
      <c r="BD198" s="19">
        <f t="shared" si="407"/>
        <v>1740219.2187191383</v>
      </c>
      <c r="BE198" s="19">
        <f t="shared" si="407"/>
        <v>1751124.743101811</v>
      </c>
      <c r="BF198" s="19">
        <f t="shared" si="407"/>
        <v>1764329.0299195296</v>
      </c>
      <c r="BG198" s="19">
        <f t="shared" si="407"/>
        <v>1772319.2074311979</v>
      </c>
      <c r="BH198" s="19">
        <f t="shared" si="407"/>
        <v>1779336.1061111111</v>
      </c>
      <c r="BI198" s="19">
        <f t="shared" si="407"/>
        <v>1783171.7473847566</v>
      </c>
      <c r="BJ198" s="19">
        <f t="shared" si="407"/>
        <v>1789204.7845336683</v>
      </c>
      <c r="BK198" s="19">
        <f t="shared" si="407"/>
        <v>20884691.248354096</v>
      </c>
      <c r="BL198" s="19">
        <f t="shared" si="407"/>
        <v>0</v>
      </c>
      <c r="BM198" s="19">
        <f t="shared" si="407"/>
        <v>-140507.41</v>
      </c>
      <c r="BN198" s="19">
        <f t="shared" si="407"/>
        <v>-521639.18000000011</v>
      </c>
      <c r="BO198" s="19">
        <f t="shared" si="407"/>
        <v>-348038</v>
      </c>
      <c r="BP198" s="19">
        <f t="shared" ref="BP198:EA198" si="408">BP190</f>
        <v>-707380.41</v>
      </c>
      <c r="BQ198" s="19">
        <f t="shared" si="408"/>
        <v>-437276.9</v>
      </c>
      <c r="BR198" s="19">
        <f t="shared" si="408"/>
        <v>-294586.5</v>
      </c>
      <c r="BS198" s="19">
        <f t="shared" si="408"/>
        <v>-881754.18282074807</v>
      </c>
      <c r="BT198" s="19">
        <f t="shared" si="408"/>
        <v>-860881.08082939382</v>
      </c>
      <c r="BU198" s="19">
        <f t="shared" si="408"/>
        <v>-658137.78264097637</v>
      </c>
      <c r="BV198" s="19">
        <f t="shared" si="408"/>
        <v>-677689.24019527505</v>
      </c>
      <c r="BW198" s="19">
        <f t="shared" si="408"/>
        <v>-774852.88736343349</v>
      </c>
      <c r="BX198" s="19">
        <f t="shared" si="408"/>
        <v>-551825.67872548627</v>
      </c>
      <c r="BY198" s="19">
        <f t="shared" si="408"/>
        <v>-567726.60583315731</v>
      </c>
      <c r="BZ198" s="19">
        <f t="shared" si="408"/>
        <v>-493867.45986037102</v>
      </c>
      <c r="CA198" s="19">
        <f t="shared" si="408"/>
        <v>-702072.41381057934</v>
      </c>
      <c r="CB198" s="19">
        <f t="shared" si="408"/>
        <v>-771534.89432649151</v>
      </c>
      <c r="CC198" s="19">
        <f t="shared" si="408"/>
        <v>-929359.25406081602</v>
      </c>
      <c r="CD198" s="19">
        <f t="shared" si="408"/>
        <v>-820154.67452992976</v>
      </c>
      <c r="CE198" s="19">
        <f t="shared" si="408"/>
        <v>-995424.03061336139</v>
      </c>
      <c r="CF198" s="19">
        <f t="shared" si="408"/>
        <v>-896453.55685683002</v>
      </c>
      <c r="CG198" s="19">
        <f t="shared" si="408"/>
        <v>-673673.48019405489</v>
      </c>
      <c r="CH198" s="19">
        <f t="shared" si="408"/>
        <v>-449336.44697503548</v>
      </c>
      <c r="CI198" s="19">
        <f t="shared" si="408"/>
        <v>-544051.53895578324</v>
      </c>
      <c r="CJ198" s="19">
        <f t="shared" si="408"/>
        <v>-329216.44551974244</v>
      </c>
      <c r="CK198" s="19">
        <f t="shared" si="408"/>
        <v>-289114.78357023076</v>
      </c>
      <c r="CL198" s="19">
        <f t="shared" si="408"/>
        <v>-171025.91887660531</v>
      </c>
      <c r="CM198" s="19">
        <f t="shared" si="408"/>
        <v>-248577.08642305047</v>
      </c>
      <c r="CN198" s="19">
        <f t="shared" si="408"/>
        <v>0</v>
      </c>
      <c r="CO198" s="19">
        <f t="shared" si="408"/>
        <v>0</v>
      </c>
      <c r="CP198" s="19">
        <f t="shared" si="408"/>
        <v>0</v>
      </c>
      <c r="CQ198" s="19">
        <f t="shared" si="408"/>
        <v>0</v>
      </c>
      <c r="CR198" s="19">
        <f t="shared" si="408"/>
        <v>0</v>
      </c>
      <c r="CS198" s="19">
        <f t="shared" si="408"/>
        <v>0</v>
      </c>
      <c r="CT198" s="19">
        <f t="shared" si="408"/>
        <v>0</v>
      </c>
      <c r="CU198" s="19">
        <f t="shared" si="408"/>
        <v>0</v>
      </c>
      <c r="CV198" s="19">
        <f t="shared" si="408"/>
        <v>0</v>
      </c>
      <c r="CW198" s="19">
        <f t="shared" si="408"/>
        <v>0</v>
      </c>
      <c r="CX198" s="19">
        <f t="shared" si="408"/>
        <v>0</v>
      </c>
      <c r="CY198" s="19">
        <f t="shared" si="408"/>
        <v>0</v>
      </c>
      <c r="CZ198" s="19">
        <f t="shared" si="408"/>
        <v>0</v>
      </c>
      <c r="DA198" s="19">
        <f t="shared" si="408"/>
        <v>0</v>
      </c>
      <c r="DB198" s="19">
        <f t="shared" si="408"/>
        <v>0</v>
      </c>
      <c r="DC198" s="19">
        <f t="shared" si="408"/>
        <v>0</v>
      </c>
      <c r="DD198" s="19">
        <f t="shared" si="408"/>
        <v>0</v>
      </c>
      <c r="DE198" s="19">
        <f t="shared" si="408"/>
        <v>0</v>
      </c>
      <c r="DF198" s="19">
        <f t="shared" si="408"/>
        <v>0</v>
      </c>
      <c r="DG198" s="19">
        <f t="shared" si="408"/>
        <v>0</v>
      </c>
      <c r="DH198" s="19">
        <f t="shared" si="408"/>
        <v>0</v>
      </c>
      <c r="DI198" s="19">
        <f t="shared" si="408"/>
        <v>0</v>
      </c>
      <c r="DJ198" s="19">
        <f t="shared" si="408"/>
        <v>0</v>
      </c>
      <c r="DK198" s="19">
        <f t="shared" si="408"/>
        <v>0</v>
      </c>
      <c r="DL198" s="19">
        <f t="shared" si="408"/>
        <v>0</v>
      </c>
      <c r="DM198" s="19">
        <f t="shared" si="408"/>
        <v>0</v>
      </c>
      <c r="DN198" s="19">
        <f t="shared" si="408"/>
        <v>0</v>
      </c>
      <c r="DO198" s="19">
        <f t="shared" si="408"/>
        <v>0</v>
      </c>
      <c r="DP198" s="19">
        <f t="shared" si="408"/>
        <v>0</v>
      </c>
      <c r="DQ198" s="19">
        <f t="shared" si="408"/>
        <v>-57342.13</v>
      </c>
      <c r="DR198" s="19">
        <f t="shared" si="408"/>
        <v>-2848.74</v>
      </c>
      <c r="DS198" s="19">
        <f t="shared" si="408"/>
        <v>-231078.07</v>
      </c>
      <c r="DT198" s="19">
        <f t="shared" si="408"/>
        <v>-48258.06</v>
      </c>
      <c r="DU198" s="19">
        <f t="shared" si="408"/>
        <v>-7806.8</v>
      </c>
      <c r="DV198" s="19">
        <f t="shared" si="408"/>
        <v>-109282.32</v>
      </c>
      <c r="DW198" s="19">
        <f t="shared" si="408"/>
        <v>0</v>
      </c>
      <c r="DX198" s="19">
        <f t="shared" si="408"/>
        <v>0</v>
      </c>
      <c r="DY198" s="19">
        <f t="shared" si="408"/>
        <v>0</v>
      </c>
      <c r="DZ198" s="19">
        <f t="shared" si="408"/>
        <v>0</v>
      </c>
      <c r="EA198" s="19">
        <f t="shared" si="408"/>
        <v>0</v>
      </c>
      <c r="EB198" s="19">
        <f t="shared" ref="EB198:EQ198" si="409">EB190</f>
        <v>0</v>
      </c>
      <c r="EC198" s="19">
        <f t="shared" si="409"/>
        <v>0</v>
      </c>
      <c r="ED198" s="19">
        <f t="shared" si="409"/>
        <v>0</v>
      </c>
      <c r="EE198" s="19">
        <f t="shared" si="409"/>
        <v>0</v>
      </c>
      <c r="EF198" s="19">
        <f t="shared" si="409"/>
        <v>0</v>
      </c>
      <c r="EG198" s="19">
        <f t="shared" si="409"/>
        <v>0</v>
      </c>
      <c r="EH198" s="19">
        <f t="shared" si="409"/>
        <v>0</v>
      </c>
      <c r="EI198" s="19">
        <f t="shared" si="409"/>
        <v>0</v>
      </c>
      <c r="EJ198" s="19">
        <f t="shared" si="409"/>
        <v>0</v>
      </c>
      <c r="EK198" s="19">
        <f t="shared" si="409"/>
        <v>0</v>
      </c>
      <c r="EL198" s="19">
        <f t="shared" si="409"/>
        <v>0</v>
      </c>
      <c r="EM198" s="19">
        <f t="shared" si="409"/>
        <v>0</v>
      </c>
      <c r="EN198" s="19">
        <f t="shared" si="409"/>
        <v>0</v>
      </c>
      <c r="EO198" s="19">
        <f t="shared" si="409"/>
        <v>0</v>
      </c>
      <c r="EP198" s="19">
        <f t="shared" si="409"/>
        <v>0</v>
      </c>
      <c r="EQ198" s="19">
        <f t="shared" si="409"/>
        <v>0</v>
      </c>
    </row>
    <row r="199" spans="1:147">
      <c r="B199" s="131" t="s">
        <v>186</v>
      </c>
      <c r="C199" s="27">
        <f>SUM(C195:C198)</f>
        <v>177279519.86024785</v>
      </c>
      <c r="D199" s="27">
        <f t="shared" ref="D199:BO199" si="410">SUM(D195:D198)</f>
        <v>192329628.14890435</v>
      </c>
      <c r="E199" s="25">
        <f t="shared" si="410"/>
        <v>171738115.92050022</v>
      </c>
      <c r="F199" s="26">
        <f t="shared" si="410"/>
        <v>173030159.57222271</v>
      </c>
      <c r="G199" s="26">
        <f t="shared" si="410"/>
        <v>173934349.00803041</v>
      </c>
      <c r="H199" s="26">
        <f t="shared" si="410"/>
        <v>174742513.69690347</v>
      </c>
      <c r="I199" s="26">
        <f t="shared" si="410"/>
        <v>175443896.2101678</v>
      </c>
      <c r="J199" s="26">
        <f t="shared" si="410"/>
        <v>176298363.99397114</v>
      </c>
      <c r="K199" s="26">
        <f t="shared" si="410"/>
        <v>177359836.25664663</v>
      </c>
      <c r="L199" s="26">
        <f t="shared" si="410"/>
        <v>178111456.08118352</v>
      </c>
      <c r="M199" s="26">
        <f t="shared" si="410"/>
        <v>178905418.18253615</v>
      </c>
      <c r="N199" s="26">
        <f t="shared" si="410"/>
        <v>179849446.53967178</v>
      </c>
      <c r="O199" s="26">
        <f t="shared" si="410"/>
        <v>180798401.17951402</v>
      </c>
      <c r="P199" s="26">
        <f t="shared" si="410"/>
        <v>181661202.75721341</v>
      </c>
      <c r="Q199" s="26">
        <f t="shared" si="410"/>
        <v>182760598.78466251</v>
      </c>
      <c r="R199" s="26">
        <f t="shared" si="410"/>
        <v>183858047.04617488</v>
      </c>
      <c r="S199" s="26">
        <f t="shared" si="410"/>
        <v>185041515.03218439</v>
      </c>
      <c r="T199" s="26">
        <f t="shared" si="410"/>
        <v>186034018.17418703</v>
      </c>
      <c r="U199" s="26">
        <f t="shared" si="410"/>
        <v>186976083.92638531</v>
      </c>
      <c r="V199" s="26">
        <f t="shared" si="410"/>
        <v>187783018.20357049</v>
      </c>
      <c r="W199" s="26">
        <f t="shared" si="410"/>
        <v>188719198.77238172</v>
      </c>
      <c r="X199" s="26">
        <f t="shared" si="410"/>
        <v>189503756.94879439</v>
      </c>
      <c r="Y199" s="26">
        <f t="shared" si="410"/>
        <v>190409217.05747452</v>
      </c>
      <c r="Z199" s="26">
        <f t="shared" si="410"/>
        <v>191532890.77241689</v>
      </c>
      <c r="AA199" s="26">
        <f t="shared" si="410"/>
        <v>192891981.31865403</v>
      </c>
      <c r="AB199" s="26">
        <f t="shared" si="410"/>
        <v>194169735.33342123</v>
      </c>
      <c r="AC199" s="26">
        <f t="shared" si="410"/>
        <v>195670488.89282909</v>
      </c>
      <c r="AD199" s="26">
        <f t="shared" si="410"/>
        <v>197218535.28655952</v>
      </c>
      <c r="AE199" s="26">
        <f t="shared" si="410"/>
        <v>198888706.79744875</v>
      </c>
      <c r="AF199" s="26">
        <f t="shared" si="410"/>
        <v>200487534.45163366</v>
      </c>
      <c r="AG199" s="26">
        <f t="shared" si="410"/>
        <v>192329631.40418038</v>
      </c>
      <c r="AH199" s="26"/>
      <c r="AI199" s="26"/>
      <c r="AJ199" s="26">
        <f>SUM(AJ193:AJ198)</f>
        <v>1486807.7936254556</v>
      </c>
      <c r="AK199" s="26">
        <f t="shared" si="410"/>
        <v>1428677.3558077393</v>
      </c>
      <c r="AL199" s="26">
        <f t="shared" si="410"/>
        <v>1622916.2903943348</v>
      </c>
      <c r="AM199" s="26">
        <f t="shared" si="410"/>
        <v>1457020.9832644651</v>
      </c>
      <c r="AN199" s="26">
        <f t="shared" si="410"/>
        <v>1299551.4838032199</v>
      </c>
      <c r="AO199" s="26">
        <f t="shared" si="410"/>
        <v>1471697.1826691348</v>
      </c>
      <c r="AP199" s="26">
        <f t="shared" si="410"/>
        <v>1633374.0073576914</v>
      </c>
      <c r="AQ199" s="26">
        <f t="shared" si="410"/>
        <v>1654843.1821820021</v>
      </c>
      <c r="AR199" s="26">
        <f t="shared" si="410"/>
        <v>1602166.1397766438</v>
      </c>
      <c r="AS199" s="26">
        <f t="shared" si="410"/>
        <v>1626643.8800374845</v>
      </c>
      <c r="AT199" s="26">
        <f t="shared" si="410"/>
        <v>1637654.4650628818</v>
      </c>
      <c r="AU199" s="26">
        <f t="shared" si="410"/>
        <v>1651221.7061745236</v>
      </c>
      <c r="AV199" s="26">
        <f t="shared" si="410"/>
        <v>1665174.867345504</v>
      </c>
      <c r="AW199" s="26">
        <f t="shared" si="410"/>
        <v>1677335.4458699799</v>
      </c>
      <c r="AX199" s="26">
        <f t="shared" si="410"/>
        <v>1694575.5558131342</v>
      </c>
      <c r="AY199" s="26">
        <f t="shared" si="410"/>
        <v>1713600.6465248514</v>
      </c>
      <c r="AZ199" s="26">
        <f t="shared" si="410"/>
        <v>1736293.5312459758</v>
      </c>
      <c r="BA199" s="26">
        <f t="shared" si="410"/>
        <v>1756335.2433411926</v>
      </c>
      <c r="BB199" s="26">
        <f t="shared" si="410"/>
        <v>1779982.2070260101</v>
      </c>
      <c r="BC199" s="26">
        <f t="shared" si="410"/>
        <v>1801913.6655369117</v>
      </c>
      <c r="BD199" s="26">
        <f t="shared" si="410"/>
        <v>1797347.1951364523</v>
      </c>
      <c r="BE199" s="26">
        <f t="shared" si="410"/>
        <v>1808426.9932121672</v>
      </c>
      <c r="BF199" s="26">
        <f t="shared" si="410"/>
        <v>1821805.5537229278</v>
      </c>
      <c r="BG199" s="26">
        <f t="shared" si="410"/>
        <v>1829970.0049276385</v>
      </c>
      <c r="BH199" s="26">
        <f t="shared" si="410"/>
        <v>1837161.1773005938</v>
      </c>
      <c r="BI199" s="26">
        <f t="shared" si="410"/>
        <v>1841197.4297659406</v>
      </c>
      <c r="BJ199" s="26">
        <f t="shared" si="410"/>
        <v>1847404.7406078945</v>
      </c>
      <c r="BK199" s="26">
        <f t="shared" si="410"/>
        <v>21571438.388348568</v>
      </c>
      <c r="BL199" s="26">
        <f t="shared" si="410"/>
        <v>0</v>
      </c>
      <c r="BM199" s="26">
        <f t="shared" si="410"/>
        <v>-140507.41</v>
      </c>
      <c r="BN199" s="26">
        <f t="shared" si="410"/>
        <v>-521639.18000000011</v>
      </c>
      <c r="BO199" s="26">
        <f t="shared" si="410"/>
        <v>-583673.53152132966</v>
      </c>
      <c r="BP199" s="26">
        <f t="shared" ref="BP199:EA199" si="411">SUM(BP195:BP198)</f>
        <v>-707380.41</v>
      </c>
      <c r="BQ199" s="26">
        <f t="shared" si="411"/>
        <v>-437276.9</v>
      </c>
      <c r="BR199" s="26">
        <f t="shared" si="411"/>
        <v>-301001.43084952357</v>
      </c>
      <c r="BS199" s="26">
        <f t="shared" si="411"/>
        <v>-881754.18282074807</v>
      </c>
      <c r="BT199" s="26">
        <f t="shared" si="411"/>
        <v>-860881.08082939382</v>
      </c>
      <c r="BU199" s="26">
        <f t="shared" si="411"/>
        <v>-658137.78264097637</v>
      </c>
      <c r="BV199" s="26">
        <f t="shared" si="411"/>
        <v>-677689.24019527505</v>
      </c>
      <c r="BW199" s="26">
        <f t="shared" si="411"/>
        <v>-774852.88736343349</v>
      </c>
      <c r="BX199" s="26">
        <f t="shared" si="411"/>
        <v>-551825.67872548627</v>
      </c>
      <c r="BY199" s="26">
        <f t="shared" si="411"/>
        <v>-567726.60583315731</v>
      </c>
      <c r="BZ199" s="26">
        <f t="shared" si="411"/>
        <v>-493867.45986037102</v>
      </c>
      <c r="CA199" s="26">
        <f t="shared" si="411"/>
        <v>-702072.41381057934</v>
      </c>
      <c r="CB199" s="26">
        <f t="shared" si="411"/>
        <v>-771534.89432649151</v>
      </c>
      <c r="CC199" s="26">
        <f t="shared" si="411"/>
        <v>-929359.25406081602</v>
      </c>
      <c r="CD199" s="26">
        <f t="shared" si="411"/>
        <v>-820154.67452992976</v>
      </c>
      <c r="CE199" s="26">
        <f t="shared" si="411"/>
        <v>-995424.03061336139</v>
      </c>
      <c r="CF199" s="26">
        <f t="shared" si="411"/>
        <v>-896453.55685683002</v>
      </c>
      <c r="CG199" s="26">
        <f t="shared" si="411"/>
        <v>-673673.48019405489</v>
      </c>
      <c r="CH199" s="26">
        <f t="shared" si="411"/>
        <v>-449336.44697503548</v>
      </c>
      <c r="CI199" s="26">
        <f t="shared" si="411"/>
        <v>-544051.53895578324</v>
      </c>
      <c r="CJ199" s="26">
        <f t="shared" si="411"/>
        <v>-329216.44551974244</v>
      </c>
      <c r="CK199" s="26">
        <f t="shared" si="411"/>
        <v>-289114.78357023076</v>
      </c>
      <c r="CL199" s="26">
        <f t="shared" si="411"/>
        <v>-171025.91887660531</v>
      </c>
      <c r="CM199" s="26">
        <f t="shared" si="411"/>
        <v>-248577.08642305047</v>
      </c>
      <c r="CN199" s="26">
        <f t="shared" si="411"/>
        <v>0</v>
      </c>
      <c r="CO199" s="26">
        <f t="shared" si="411"/>
        <v>0</v>
      </c>
      <c r="CP199" s="26">
        <f t="shared" si="411"/>
        <v>0</v>
      </c>
      <c r="CQ199" s="26">
        <f t="shared" si="411"/>
        <v>0</v>
      </c>
      <c r="CR199" s="26">
        <f t="shared" si="411"/>
        <v>0</v>
      </c>
      <c r="CS199" s="26">
        <f t="shared" si="411"/>
        <v>0</v>
      </c>
      <c r="CT199" s="26">
        <f t="shared" si="411"/>
        <v>58.830855825442995</v>
      </c>
      <c r="CU199" s="26">
        <f t="shared" si="411"/>
        <v>0</v>
      </c>
      <c r="CV199" s="26">
        <f t="shared" si="411"/>
        <v>0</v>
      </c>
      <c r="CW199" s="26">
        <f t="shared" si="411"/>
        <v>0</v>
      </c>
      <c r="CX199" s="26">
        <f t="shared" si="411"/>
        <v>0</v>
      </c>
      <c r="CY199" s="26">
        <f t="shared" si="411"/>
        <v>0</v>
      </c>
      <c r="CZ199" s="26">
        <f t="shared" si="411"/>
        <v>0</v>
      </c>
      <c r="DA199" s="26">
        <f t="shared" si="411"/>
        <v>0</v>
      </c>
      <c r="DB199" s="26">
        <f t="shared" si="411"/>
        <v>0</v>
      </c>
      <c r="DC199" s="26">
        <f t="shared" si="411"/>
        <v>0</v>
      </c>
      <c r="DD199" s="26">
        <f t="shared" si="411"/>
        <v>0</v>
      </c>
      <c r="DE199" s="26">
        <f t="shared" si="411"/>
        <v>0</v>
      </c>
      <c r="DF199" s="26">
        <f t="shared" si="411"/>
        <v>0</v>
      </c>
      <c r="DG199" s="26">
        <f t="shared" si="411"/>
        <v>0</v>
      </c>
      <c r="DH199" s="26">
        <f t="shared" si="411"/>
        <v>0</v>
      </c>
      <c r="DI199" s="26">
        <f t="shared" si="411"/>
        <v>0</v>
      </c>
      <c r="DJ199" s="26">
        <f t="shared" si="411"/>
        <v>0</v>
      </c>
      <c r="DK199" s="26">
        <f t="shared" si="411"/>
        <v>0</v>
      </c>
      <c r="DL199" s="26">
        <f t="shared" si="411"/>
        <v>0</v>
      </c>
      <c r="DM199" s="26">
        <f t="shared" si="411"/>
        <v>0</v>
      </c>
      <c r="DN199" s="26">
        <f t="shared" si="411"/>
        <v>0</v>
      </c>
      <c r="DO199" s="26">
        <f t="shared" si="411"/>
        <v>0</v>
      </c>
      <c r="DP199" s="26">
        <f t="shared" si="411"/>
        <v>0</v>
      </c>
      <c r="DQ199" s="26">
        <f t="shared" si="411"/>
        <v>-57342.13</v>
      </c>
      <c r="DR199" s="26">
        <f t="shared" si="411"/>
        <v>-2848.74</v>
      </c>
      <c r="DS199" s="26">
        <f t="shared" si="411"/>
        <v>-231078.07</v>
      </c>
      <c r="DT199" s="26">
        <f t="shared" si="411"/>
        <v>-48258.06</v>
      </c>
      <c r="DU199" s="26">
        <f t="shared" si="411"/>
        <v>-7806.8</v>
      </c>
      <c r="DV199" s="26">
        <f t="shared" si="411"/>
        <v>-109282.32</v>
      </c>
      <c r="DW199" s="26">
        <f t="shared" si="411"/>
        <v>0</v>
      </c>
      <c r="DX199" s="26">
        <f t="shared" si="411"/>
        <v>0</v>
      </c>
      <c r="DY199" s="26">
        <f t="shared" si="411"/>
        <v>0</v>
      </c>
      <c r="DZ199" s="26">
        <f t="shared" si="411"/>
        <v>0</v>
      </c>
      <c r="EA199" s="26">
        <f t="shared" si="411"/>
        <v>0</v>
      </c>
      <c r="EB199" s="26">
        <f t="shared" ref="EB199:EQ199" si="412">SUM(EB195:EB198)</f>
        <v>0</v>
      </c>
      <c r="EC199" s="26">
        <f t="shared" si="412"/>
        <v>0</v>
      </c>
      <c r="ED199" s="26">
        <f t="shared" si="412"/>
        <v>0</v>
      </c>
      <c r="EE199" s="26">
        <f t="shared" si="412"/>
        <v>0</v>
      </c>
      <c r="EF199" s="26">
        <f t="shared" si="412"/>
        <v>0</v>
      </c>
      <c r="EG199" s="26">
        <f t="shared" si="412"/>
        <v>0</v>
      </c>
      <c r="EH199" s="26">
        <f t="shared" si="412"/>
        <v>0</v>
      </c>
      <c r="EI199" s="26">
        <f t="shared" si="412"/>
        <v>0</v>
      </c>
      <c r="EJ199" s="26">
        <f t="shared" si="412"/>
        <v>0</v>
      </c>
      <c r="EK199" s="26">
        <f t="shared" si="412"/>
        <v>0</v>
      </c>
      <c r="EL199" s="26">
        <f t="shared" si="412"/>
        <v>0</v>
      </c>
      <c r="EM199" s="26">
        <f t="shared" si="412"/>
        <v>0</v>
      </c>
      <c r="EN199" s="26">
        <f t="shared" si="412"/>
        <v>0</v>
      </c>
      <c r="EO199" s="26">
        <f t="shared" si="412"/>
        <v>0</v>
      </c>
      <c r="EP199" s="26">
        <f t="shared" si="412"/>
        <v>0</v>
      </c>
      <c r="EQ199" s="26">
        <f t="shared" si="412"/>
        <v>0</v>
      </c>
    </row>
    <row r="200" spans="1:147">
      <c r="AY200" s="3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3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</row>
    <row r="201" spans="1:147"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AU201" s="61">
        <f>SUM(AJ190:AU190)/'Gross Plant'!Q190</f>
        <v>2.958794126568913E-2</v>
      </c>
      <c r="AY201" s="116"/>
      <c r="AZ201" s="43"/>
      <c r="BA201" s="43"/>
      <c r="BJ201" s="61">
        <f>SUM(AY190:BJ190)/'Gross Plant'!AF190</f>
        <v>3.1671145996881644E-2</v>
      </c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</row>
    <row r="202" spans="1:147">
      <c r="A202" s="2"/>
      <c r="C202" s="34"/>
      <c r="D202" s="34"/>
      <c r="E202" s="40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AJ202" s="117"/>
      <c r="AU202" s="73"/>
      <c r="BJ202" s="73" t="s">
        <v>141</v>
      </c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</row>
    <row r="203" spans="1:147">
      <c r="B203" s="46"/>
      <c r="E203" s="46"/>
      <c r="F203" s="46"/>
      <c r="L203" s="43"/>
      <c r="AI203" s="116"/>
    </row>
    <row r="204" spans="1:147">
      <c r="A204" s="16"/>
      <c r="C204"/>
      <c r="D204"/>
      <c r="E204"/>
      <c r="F204"/>
      <c r="G204"/>
      <c r="AH204" s="44" t="s">
        <v>126</v>
      </c>
    </row>
    <row r="205" spans="1:147">
      <c r="A205" s="16"/>
      <c r="B205" s="2" t="s">
        <v>9</v>
      </c>
      <c r="C205"/>
      <c r="D205"/>
      <c r="E205"/>
      <c r="F205"/>
      <c r="G205"/>
      <c r="AH205" s="121">
        <v>5.2010158342223917E-2</v>
      </c>
      <c r="AI205" s="121">
        <v>5.2010158342223917E-2</v>
      </c>
      <c r="BK205" s="60"/>
    </row>
    <row r="206" spans="1:147">
      <c r="B206" s="2" t="s">
        <v>31</v>
      </c>
      <c r="C206"/>
      <c r="D206"/>
      <c r="E206"/>
      <c r="F206"/>
      <c r="G206"/>
      <c r="AH206" s="121">
        <v>5.67090596975168E-2</v>
      </c>
      <c r="AI206" s="121">
        <v>5.67090596975168E-2</v>
      </c>
      <c r="BK206" s="60"/>
    </row>
    <row r="207" spans="1:147">
      <c r="B207" s="2" t="s">
        <v>34</v>
      </c>
      <c r="C207"/>
      <c r="D207"/>
      <c r="E207"/>
      <c r="F207"/>
      <c r="G207"/>
      <c r="AH207" s="121">
        <v>0.5025136071712456</v>
      </c>
      <c r="AI207" s="121">
        <v>0.5025136071712456</v>
      </c>
      <c r="BK207" s="60"/>
    </row>
    <row r="208" spans="1:147">
      <c r="B208" s="2" t="s">
        <v>75</v>
      </c>
      <c r="C208"/>
      <c r="D208"/>
      <c r="E208"/>
      <c r="F208"/>
      <c r="G208"/>
      <c r="BK208" s="60"/>
    </row>
    <row r="209" spans="2:63">
      <c r="C209"/>
      <c r="D209"/>
      <c r="E209"/>
      <c r="F209"/>
      <c r="G209"/>
      <c r="BK209" s="60"/>
    </row>
    <row r="210" spans="2:63">
      <c r="B210" s="16"/>
      <c r="C210"/>
      <c r="D210"/>
      <c r="E210"/>
      <c r="F210"/>
      <c r="G210"/>
    </row>
    <row r="211" spans="2:63">
      <c r="C211"/>
      <c r="D211"/>
      <c r="E211"/>
      <c r="F211"/>
      <c r="G211"/>
    </row>
    <row r="212" spans="2:63">
      <c r="C212"/>
      <c r="D212"/>
      <c r="E212"/>
      <c r="F212"/>
      <c r="G212"/>
    </row>
    <row r="213" spans="2:63">
      <c r="C213"/>
      <c r="D213"/>
      <c r="E213"/>
      <c r="F213"/>
      <c r="G213"/>
    </row>
    <row r="214" spans="2:63">
      <c r="C214"/>
      <c r="D214"/>
      <c r="E214"/>
      <c r="F214"/>
      <c r="G214"/>
    </row>
    <row r="215" spans="2:63">
      <c r="C215"/>
      <c r="D215"/>
      <c r="E215"/>
      <c r="F215"/>
      <c r="G215"/>
    </row>
    <row r="216" spans="2:63">
      <c r="C216"/>
      <c r="D216"/>
      <c r="E216"/>
      <c r="F216"/>
      <c r="G216"/>
    </row>
    <row r="217" spans="2:63">
      <c r="C217"/>
      <c r="D217"/>
      <c r="E217"/>
      <c r="F217"/>
      <c r="G217"/>
    </row>
  </sheetData>
  <phoneticPr fontId="27" type="noConversion"/>
  <dataValidations disablePrompts="1" count="1">
    <dataValidation type="list" allowBlank="1" showInputMessage="1" showErrorMessage="1" sqref="AZ3:BJ3">
      <formula1>$AH$4:$AH$4</formula1>
    </dataValidation>
  </dataValidations>
  <pageMargins left="0.5" right="0.5" top="0.5" bottom="0.25" header="0.5" footer="0.25"/>
  <pageSetup scale="25" fitToWidth="9" fitToHeight="2" orientation="landscape" r:id="rId1"/>
  <headerFooter alignWithMargins="0">
    <oddFooter>&amp;C&amp;P of&amp;N</oddFooter>
  </headerFooter>
  <rowBreaks count="2" manualBreakCount="2">
    <brk id="108" max="151" man="1"/>
    <brk id="201" max="16383" man="1"/>
  </rowBreaks>
  <colBreaks count="6" manualBreakCount="6">
    <brk id="33" max="1048575" man="1"/>
    <brk id="51" max="120" man="1"/>
    <brk id="63" max="120" man="1"/>
    <brk id="80" max="1048575" man="1"/>
    <brk id="108" max="1048575" man="1"/>
    <brk id="119" max="1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204"/>
  <sheetViews>
    <sheetView view="pageBreakPreview" zoomScale="60" zoomScaleNormal="80" workbookViewId="0">
      <pane xSplit="2" ySplit="5" topLeftCell="C6" activePane="bottomRight" state="frozen"/>
      <selection activeCell="A41" sqref="A41"/>
      <selection pane="topRight" activeCell="A41" sqref="A41"/>
      <selection pane="bottomLeft" activeCell="A41" sqref="A41"/>
      <selection pane="bottomRight" activeCell="A177" sqref="A177:A180"/>
    </sheetView>
  </sheetViews>
  <sheetFormatPr defaultRowHeight="12.75"/>
  <cols>
    <col min="1" max="1" width="9" style="16" customWidth="1"/>
    <col min="2" max="2" width="31.85546875" style="16" customWidth="1"/>
    <col min="3" max="16" width="13.140625" style="19" customWidth="1"/>
    <col min="17" max="17" width="14" style="19" customWidth="1"/>
    <col min="18" max="30" width="13.140625" style="19" customWidth="1"/>
  </cols>
  <sheetData>
    <row r="1" spans="1:57" ht="23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7" ht="23.25">
      <c r="A2" s="1"/>
      <c r="B2" s="2"/>
      <c r="C2" s="146" t="s">
        <v>74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</row>
    <row r="3" spans="1:57">
      <c r="A3" s="2"/>
      <c r="B3" s="2"/>
      <c r="C3" s="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7"/>
      <c r="Q3" s="7"/>
      <c r="R3" s="7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57">
      <c r="A4" s="2"/>
      <c r="B4" s="2"/>
      <c r="C4" s="14" t="str">
        <f>'Gross Plant'!E4</f>
        <v>Actual</v>
      </c>
      <c r="D4" s="14" t="str">
        <f>'Gross Plant'!F4</f>
        <v>Actual</v>
      </c>
      <c r="E4" s="14" t="str">
        <f>'Gross Plant'!G4</f>
        <v>Actual</v>
      </c>
      <c r="F4" s="14" t="str">
        <f>'Gross Plant'!H4</f>
        <v>Actual</v>
      </c>
      <c r="G4" s="14" t="str">
        <f>'Gross Plant'!I4</f>
        <v>Actual</v>
      </c>
      <c r="H4" s="14" t="str">
        <f>'Gross Plant'!J4</f>
        <v>Actual</v>
      </c>
      <c r="I4" s="14" t="str">
        <f>'Gross Plant'!K4</f>
        <v>Actual</v>
      </c>
      <c r="J4" s="14" t="str">
        <f>'Gross Plant'!L4</f>
        <v>Projected</v>
      </c>
      <c r="K4" s="14" t="str">
        <f>'Gross Plant'!M4</f>
        <v>Projected</v>
      </c>
      <c r="L4" s="14" t="str">
        <f>'Gross Plant'!N4</f>
        <v>Projected</v>
      </c>
      <c r="M4" s="14" t="str">
        <f>'Gross Plant'!O4</f>
        <v>Projected</v>
      </c>
      <c r="N4" s="14" t="str">
        <f>'Gross Plant'!P4</f>
        <v>Projected</v>
      </c>
      <c r="O4" s="14" t="str">
        <f>'Gross Plant'!Q4</f>
        <v>Projected</v>
      </c>
      <c r="P4" s="14" t="str">
        <f>'Gross Plant'!R4</f>
        <v>Projected</v>
      </c>
      <c r="Q4" s="14" t="str">
        <f>'Gross Plant'!S4</f>
        <v>Projected</v>
      </c>
      <c r="R4" s="14" t="str">
        <f>'Gross Plant'!T4</f>
        <v>Projected</v>
      </c>
      <c r="S4" s="14" t="str">
        <f>'Gross Plant'!U4</f>
        <v>Projected</v>
      </c>
      <c r="T4" s="14" t="str">
        <f>'Gross Plant'!V4</f>
        <v>Projected</v>
      </c>
      <c r="U4" s="14" t="str">
        <f>'Gross Plant'!W4</f>
        <v>Projected</v>
      </c>
      <c r="V4" s="14" t="str">
        <f>'Gross Plant'!X4</f>
        <v>Projected</v>
      </c>
      <c r="W4" s="14" t="str">
        <f>'Gross Plant'!Y4</f>
        <v>Projected</v>
      </c>
      <c r="X4" s="14" t="str">
        <f>'Gross Plant'!Z4</f>
        <v>Projected</v>
      </c>
      <c r="Y4" s="14" t="str">
        <f>'Gross Plant'!AA4</f>
        <v>Projected</v>
      </c>
      <c r="Z4" s="14" t="str">
        <f>'Gross Plant'!AB4</f>
        <v>Projected</v>
      </c>
      <c r="AA4" s="14" t="str">
        <f>'Gross Plant'!AC4</f>
        <v>Projected</v>
      </c>
      <c r="AB4" s="14" t="str">
        <f>'Gross Plant'!AD4</f>
        <v>Projected</v>
      </c>
      <c r="AC4" s="14" t="str">
        <f>'Gross Plant'!AE4</f>
        <v>Projected</v>
      </c>
      <c r="AD4" s="14" t="str">
        <f>'Gross Plant'!AF4</f>
        <v>Projected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>
      <c r="A5" s="24" t="s">
        <v>7</v>
      </c>
      <c r="B5" s="24" t="s">
        <v>8</v>
      </c>
      <c r="C5" s="15">
        <f>'Gross Plant'!E5</f>
        <v>42735</v>
      </c>
      <c r="D5" s="15">
        <f>'Gross Plant'!F5</f>
        <v>42766</v>
      </c>
      <c r="E5" s="15">
        <f>'Gross Plant'!G5</f>
        <v>42794</v>
      </c>
      <c r="F5" s="15">
        <f>'Gross Plant'!H5</f>
        <v>42825</v>
      </c>
      <c r="G5" s="15">
        <f>'Gross Plant'!I5</f>
        <v>42855</v>
      </c>
      <c r="H5" s="15">
        <f>'Gross Plant'!J5</f>
        <v>42886</v>
      </c>
      <c r="I5" s="15">
        <f>'Gross Plant'!K5</f>
        <v>42916</v>
      </c>
      <c r="J5" s="15">
        <f>'Gross Plant'!L5</f>
        <v>42947</v>
      </c>
      <c r="K5" s="15">
        <f>'Gross Plant'!M5</f>
        <v>42978</v>
      </c>
      <c r="L5" s="15">
        <f>'Gross Plant'!N5</f>
        <v>43008</v>
      </c>
      <c r="M5" s="15">
        <f>'Gross Plant'!O5</f>
        <v>43039</v>
      </c>
      <c r="N5" s="15">
        <f>'Gross Plant'!P5</f>
        <v>43069</v>
      </c>
      <c r="O5" s="15">
        <f>'Gross Plant'!Q5</f>
        <v>43100</v>
      </c>
      <c r="P5" s="15">
        <f>'Gross Plant'!R5</f>
        <v>43131</v>
      </c>
      <c r="Q5" s="15">
        <f>'Gross Plant'!S5</f>
        <v>43159</v>
      </c>
      <c r="R5" s="15">
        <f>'Gross Plant'!T5</f>
        <v>43190</v>
      </c>
      <c r="S5" s="15">
        <f>'Gross Plant'!U5</f>
        <v>43220</v>
      </c>
      <c r="T5" s="15">
        <f>'Gross Plant'!V5</f>
        <v>43251</v>
      </c>
      <c r="U5" s="15">
        <f>'Gross Plant'!W5</f>
        <v>43281</v>
      </c>
      <c r="V5" s="15">
        <f>'Gross Plant'!X5</f>
        <v>43312</v>
      </c>
      <c r="W5" s="15">
        <f>'Gross Plant'!Y5</f>
        <v>43343</v>
      </c>
      <c r="X5" s="15">
        <f>'Gross Plant'!Z5</f>
        <v>43373</v>
      </c>
      <c r="Y5" s="15">
        <f>'Gross Plant'!AA5</f>
        <v>43404</v>
      </c>
      <c r="Z5" s="15">
        <f>'Gross Plant'!AB5</f>
        <v>43434</v>
      </c>
      <c r="AA5" s="15">
        <f>'Gross Plant'!AC5</f>
        <v>43465</v>
      </c>
      <c r="AB5" s="15">
        <f>'Gross Plant'!AD5</f>
        <v>43496</v>
      </c>
      <c r="AC5" s="15">
        <f>'Gross Plant'!AE5</f>
        <v>43524</v>
      </c>
      <c r="AD5" s="15">
        <f>'Gross Plant'!AF5</f>
        <v>43555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>
      <c r="A6" s="2" t="s">
        <v>9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57">
      <c r="A7" s="16">
        <v>39000</v>
      </c>
      <c r="B7" s="17" t="s">
        <v>10</v>
      </c>
      <c r="C7" s="19">
        <f>'Gross Plant'!E7-Reserve!E7</f>
        <v>1472575.62</v>
      </c>
      <c r="D7" s="19">
        <f>'Gross Plant'!F7-Reserve!F7</f>
        <v>1466682.45</v>
      </c>
      <c r="E7" s="19">
        <f>'Gross Plant'!G7-Reserve!G7</f>
        <v>1460789.28</v>
      </c>
      <c r="F7" s="19">
        <f>'Gross Plant'!H7-Reserve!H7</f>
        <v>1454896.11</v>
      </c>
      <c r="G7" s="19">
        <f>'Gross Plant'!I7-Reserve!I7</f>
        <v>1449014.71</v>
      </c>
      <c r="H7" s="19">
        <f>'Gross Plant'!J7-Reserve!J7</f>
        <v>1443121.5</v>
      </c>
      <c r="I7" s="19">
        <f>'Gross Plant'!K7-Reserve!K7</f>
        <v>962285.30000000016</v>
      </c>
      <c r="J7" s="19">
        <f>'Gross Plant'!L7-Reserve!L7</f>
        <v>958749.6561891078</v>
      </c>
      <c r="K7" s="19">
        <f>'Gross Plant'!M7-Reserve!M7</f>
        <v>955212.71690885269</v>
      </c>
      <c r="L7" s="19">
        <f>'Gross Plant'!N7-Reserve!N7</f>
        <v>951678.11404068337</v>
      </c>
      <c r="M7" s="19">
        <f>'Gross Plant'!O7-Reserve!O7</f>
        <v>948143.63752902322</v>
      </c>
      <c r="N7" s="19">
        <f>'Gross Plant'!P7-Reserve!P7</f>
        <v>944609.14644758077</v>
      </c>
      <c r="O7" s="19">
        <f>'Gross Plant'!Q7-Reserve!Q7</f>
        <v>941074.64079635614</v>
      </c>
      <c r="P7" s="19">
        <f>'Gross Plant'!R7-Reserve!R7</f>
        <v>937540.12057534955</v>
      </c>
      <c r="Q7" s="20">
        <f>'Gross Plant'!S7-Reserve!S7</f>
        <v>934005.58578456054</v>
      </c>
      <c r="R7" s="19">
        <f>'Gross Plant'!T7-Reserve!T7</f>
        <v>930471.03642398957</v>
      </c>
      <c r="S7" s="19">
        <f>'Gross Plant'!U7-Reserve!U7</f>
        <v>926936.47249363642</v>
      </c>
      <c r="T7" s="19">
        <f>'Gross Plant'!V7-Reserve!V7</f>
        <v>923401.89399350097</v>
      </c>
      <c r="U7" s="19">
        <f>'Gross Plant'!W7-Reserve!W7</f>
        <v>919867.30092358345</v>
      </c>
      <c r="V7" s="19">
        <f>'Gross Plant'!X7-Reserve!X7</f>
        <v>916332.69328388374</v>
      </c>
      <c r="W7" s="19">
        <f>'Gross Plant'!Y7-Reserve!Y7</f>
        <v>912798.07107440196</v>
      </c>
      <c r="X7" s="19">
        <f>'Gross Plant'!Z7-Reserve!Z7</f>
        <v>909263.43429513788</v>
      </c>
      <c r="Y7" s="19">
        <f>'Gross Plant'!AA7-Reserve!AA7</f>
        <v>905728.78294609161</v>
      </c>
      <c r="Z7" s="19">
        <f>'Gross Plant'!AB7-Reserve!AB7</f>
        <v>902194.11702726339</v>
      </c>
      <c r="AA7" s="19">
        <f>'Gross Plant'!AC7-Reserve!AC7</f>
        <v>898659.43653865275</v>
      </c>
      <c r="AB7" s="19">
        <f>'Gross Plant'!AD7-Reserve!AD7</f>
        <v>895124.74148026016</v>
      </c>
      <c r="AC7" s="19">
        <f>'Gross Plant'!AE7-Reserve!AE7</f>
        <v>891590.03185208538</v>
      </c>
      <c r="AD7" s="19">
        <f>'Gross Plant'!AF7-Reserve!AF7</f>
        <v>888055.30765412829</v>
      </c>
    </row>
    <row r="8" spans="1:57">
      <c r="A8" s="16">
        <v>39005</v>
      </c>
      <c r="B8" s="17" t="s">
        <v>127</v>
      </c>
      <c r="C8" s="19">
        <f>'Gross Plant'!E8-Reserve!E8</f>
        <v>6183700.6899999995</v>
      </c>
      <c r="D8" s="19">
        <f>'Gross Plant'!F8-Reserve!F8</f>
        <v>6127260.0700000003</v>
      </c>
      <c r="E8" s="19">
        <f>'Gross Plant'!G8-Reserve!G8</f>
        <v>6070819.4499999993</v>
      </c>
      <c r="F8" s="19">
        <f>'Gross Plant'!H8-Reserve!H8</f>
        <v>6014378.8300000001</v>
      </c>
      <c r="G8" s="19">
        <f>'Gross Plant'!I8-Reserve!I8</f>
        <v>5957938.209999999</v>
      </c>
      <c r="H8" s="19">
        <f>'Gross Plant'!J8-Reserve!J8</f>
        <v>5901497.5899999999</v>
      </c>
      <c r="I8" s="19">
        <f>'Gross Plant'!K8-Reserve!K8</f>
        <v>5845056.9699999988</v>
      </c>
      <c r="J8" s="19">
        <f>'Gross Plant'!L8-Reserve!L8</f>
        <v>5822148.3250700831</v>
      </c>
      <c r="K8" s="19">
        <f>'Gross Plant'!M8-Reserve!M8</f>
        <v>5799239.6801401656</v>
      </c>
      <c r="L8" s="19">
        <f>'Gross Plant'!N8-Reserve!N8</f>
        <v>5776331.0352102499</v>
      </c>
      <c r="M8" s="19">
        <f>'Gross Plant'!O8-Reserve!O8</f>
        <v>5753422.3902803324</v>
      </c>
      <c r="N8" s="19">
        <f>'Gross Plant'!P8-Reserve!P8</f>
        <v>5730513.7453504167</v>
      </c>
      <c r="O8" s="19">
        <f>'Gross Plant'!Q8-Reserve!Q8</f>
        <v>5707605.1004204992</v>
      </c>
      <c r="P8" s="19">
        <f>'Gross Plant'!R8-Reserve!R8</f>
        <v>5684696.4554905836</v>
      </c>
      <c r="Q8" s="20">
        <f>'Gross Plant'!S8-Reserve!S8</f>
        <v>5661787.810560666</v>
      </c>
      <c r="R8" s="19">
        <f>'Gross Plant'!T8-Reserve!T8</f>
        <v>5638879.1656307504</v>
      </c>
      <c r="S8" s="19">
        <f>'Gross Plant'!U8-Reserve!U8</f>
        <v>5615970.5207008328</v>
      </c>
      <c r="T8" s="19">
        <f>'Gross Plant'!V8-Reserve!V8</f>
        <v>5593061.8757709172</v>
      </c>
      <c r="U8" s="19">
        <f>'Gross Plant'!W8-Reserve!W8</f>
        <v>5570153.2308409996</v>
      </c>
      <c r="V8" s="19">
        <f>'Gross Plant'!X8-Reserve!X8</f>
        <v>5547244.585911084</v>
      </c>
      <c r="W8" s="19">
        <f>'Gross Plant'!Y8-Reserve!Y8</f>
        <v>5524335.9409811664</v>
      </c>
      <c r="X8" s="19">
        <f>'Gross Plant'!Z8-Reserve!Z8</f>
        <v>5501427.2960512508</v>
      </c>
      <c r="Y8" s="19">
        <f>'Gross Plant'!AA8-Reserve!AA8</f>
        <v>5478518.6511213332</v>
      </c>
      <c r="Z8" s="19">
        <f>'Gross Plant'!AB8-Reserve!AB8</f>
        <v>5455610.0061914176</v>
      </c>
      <c r="AA8" s="19">
        <f>'Gross Plant'!AC8-Reserve!AC8</f>
        <v>5432701.3612615</v>
      </c>
      <c r="AB8" s="19">
        <f>'Gross Plant'!AD8-Reserve!AD8</f>
        <v>5409792.7163315844</v>
      </c>
      <c r="AC8" s="19">
        <f>'Gross Plant'!AE8-Reserve!AE8</f>
        <v>5386884.0714016668</v>
      </c>
      <c r="AD8" s="19">
        <f>'Gross Plant'!AF8-Reserve!AF8</f>
        <v>5363975.4264717512</v>
      </c>
    </row>
    <row r="9" spans="1:57">
      <c r="A9" s="16">
        <v>39009</v>
      </c>
      <c r="B9" s="17" t="s">
        <v>11</v>
      </c>
      <c r="C9" s="19">
        <f>'Gross Plant'!E9-Reserve!E9</f>
        <v>241873.84999999963</v>
      </c>
      <c r="D9" s="19">
        <f>'Gross Plant'!F9-Reserve!F9</f>
        <v>214623.90999999829</v>
      </c>
      <c r="E9" s="19">
        <f>'Gross Plant'!G9-Reserve!G9</f>
        <v>178687.33999999799</v>
      </c>
      <c r="F9" s="19">
        <f>'Gross Plant'!H9-Reserve!H9</f>
        <v>142624.93999999762</v>
      </c>
      <c r="G9" s="19">
        <f>'Gross Plant'!I9-Reserve!I9</f>
        <v>117726.22999999672</v>
      </c>
      <c r="H9" s="19">
        <f>'Gross Plant'!J9-Reserve!J9</f>
        <v>93973.04999999702</v>
      </c>
      <c r="I9" s="19">
        <f>'Gross Plant'!K9-Reserve!K9</f>
        <v>116855.95999999717</v>
      </c>
      <c r="J9" s="19">
        <f>'Gross Plant'!L9-Reserve!L9</f>
        <v>117473.36687234975</v>
      </c>
      <c r="K9" s="19">
        <f>'Gross Plant'!M9-Reserve!M9</f>
        <v>110794.36282473244</v>
      </c>
      <c r="L9" s="19">
        <f>'Gross Plant'!N9-Reserve!N9</f>
        <v>117261.50590874441</v>
      </c>
      <c r="M9" s="19">
        <f>'Gross Plant'!O9-Reserve!O9</f>
        <v>124433.41684127413</v>
      </c>
      <c r="N9" s="19">
        <f>'Gross Plant'!P9-Reserve!P9</f>
        <v>131516.76938220859</v>
      </c>
      <c r="O9" s="19">
        <f>'Gross Plant'!Q9-Reserve!Q9</f>
        <v>138511.56353154778</v>
      </c>
      <c r="P9" s="19">
        <f>'Gross Plant'!R9-Reserve!R9</f>
        <v>145417.79928929172</v>
      </c>
      <c r="Q9" s="20">
        <f>'Gross Plant'!S9-Reserve!S9</f>
        <v>152235.47665544041</v>
      </c>
      <c r="R9" s="19">
        <f>'Gross Plant'!T9-Reserve!T9</f>
        <v>158964.59562999383</v>
      </c>
      <c r="S9" s="19">
        <f>'Gross Plant'!U9-Reserve!U9</f>
        <v>165605.15621295385</v>
      </c>
      <c r="T9" s="19">
        <f>'Gross Plant'!V9-Reserve!V9</f>
        <v>172157.15840431862</v>
      </c>
      <c r="U9" s="19">
        <f>'Gross Plant'!W9-Reserve!W9</f>
        <v>178620.60220408812</v>
      </c>
      <c r="V9" s="19">
        <f>'Gross Plant'!X9-Reserve!X9</f>
        <v>184995.48761226237</v>
      </c>
      <c r="W9" s="19">
        <f>'Gross Plant'!Y9-Reserve!Y9</f>
        <v>191281.81462884136</v>
      </c>
      <c r="X9" s="19">
        <f>'Gross Plant'!Z9-Reserve!Z9</f>
        <v>197479.58325382695</v>
      </c>
      <c r="Y9" s="19">
        <f>'Gross Plant'!AA9-Reserve!AA9</f>
        <v>203588.79348721728</v>
      </c>
      <c r="Z9" s="19">
        <f>'Gross Plant'!AB9-Reserve!AB9</f>
        <v>209609.44532901235</v>
      </c>
      <c r="AA9" s="19">
        <f>'Gross Plant'!AC9-Reserve!AC9</f>
        <v>215541.53877921216</v>
      </c>
      <c r="AB9" s="19">
        <f>'Gross Plant'!AD9-Reserve!AD9</f>
        <v>221385.07383781672</v>
      </c>
      <c r="AC9" s="19">
        <f>'Gross Plant'!AE9-Reserve!AE9</f>
        <v>227140.05050482787</v>
      </c>
      <c r="AD9" s="19">
        <f>'Gross Plant'!AF9-Reserve!AF9</f>
        <v>232806.46878024377</v>
      </c>
    </row>
    <row r="10" spans="1:57">
      <c r="A10" s="16">
        <v>39020</v>
      </c>
      <c r="B10" s="17" t="s">
        <v>192</v>
      </c>
      <c r="C10" s="19">
        <f>'Gross Plant'!E10-Reserve!E10</f>
        <v>0.04</v>
      </c>
      <c r="D10" s="19">
        <f>'Gross Plant'!F10-Reserve!F10</f>
        <v>0.04</v>
      </c>
      <c r="E10" s="19">
        <f>'Gross Plant'!G10-Reserve!G10</f>
        <v>0.04</v>
      </c>
      <c r="F10" s="19">
        <f>'Gross Plant'!H10-Reserve!H10</f>
        <v>0.04</v>
      </c>
      <c r="G10" s="19">
        <f>'Gross Plant'!I10-Reserve!I10</f>
        <v>0.04</v>
      </c>
      <c r="H10" s="19">
        <f>'Gross Plant'!J10-Reserve!J10</f>
        <v>0.04</v>
      </c>
      <c r="I10" s="19">
        <f>'Gross Plant'!K10-Reserve!K10</f>
        <v>0.04</v>
      </c>
      <c r="J10" s="19">
        <f>'Gross Plant'!L10-Reserve!L10</f>
        <v>0.04</v>
      </c>
      <c r="K10" s="19">
        <f>'Gross Plant'!M10-Reserve!M10</f>
        <v>0.04</v>
      </c>
      <c r="L10" s="19">
        <f>'Gross Plant'!N10-Reserve!N10</f>
        <v>0.04</v>
      </c>
      <c r="M10" s="19">
        <f>'Gross Plant'!O10-Reserve!O10</f>
        <v>0.04</v>
      </c>
      <c r="N10" s="19">
        <f>'Gross Plant'!P10-Reserve!P10</f>
        <v>0.04</v>
      </c>
      <c r="O10" s="19">
        <f>'Gross Plant'!Q10-Reserve!Q10</f>
        <v>0.04</v>
      </c>
      <c r="P10" s="19">
        <f>'Gross Plant'!R10-Reserve!R10</f>
        <v>0.04</v>
      </c>
      <c r="Q10" s="20">
        <f>'Gross Plant'!S10-Reserve!S10</f>
        <v>0.04</v>
      </c>
      <c r="R10" s="19">
        <f>'Gross Plant'!T10-Reserve!T10</f>
        <v>0.04</v>
      </c>
      <c r="S10" s="19">
        <f>'Gross Plant'!U10-Reserve!U10</f>
        <v>0.04</v>
      </c>
      <c r="T10" s="19">
        <f>'Gross Plant'!V10-Reserve!V10</f>
        <v>0.04</v>
      </c>
      <c r="U10" s="19">
        <f>'Gross Plant'!W10-Reserve!W10</f>
        <v>0.04</v>
      </c>
      <c r="V10" s="19">
        <f>'Gross Plant'!X10-Reserve!X10</f>
        <v>0.04</v>
      </c>
      <c r="W10" s="19">
        <f>'Gross Plant'!Y10-Reserve!Y10</f>
        <v>0.04</v>
      </c>
      <c r="X10" s="19">
        <f>'Gross Plant'!Z10-Reserve!Z10</f>
        <v>0.04</v>
      </c>
      <c r="Y10" s="19">
        <f>'Gross Plant'!AA10-Reserve!AA10</f>
        <v>0.04</v>
      </c>
      <c r="Z10" s="19">
        <f>'Gross Plant'!AB10-Reserve!AB10</f>
        <v>0.04</v>
      </c>
      <c r="AA10" s="19">
        <f>'Gross Plant'!AC10-Reserve!AC10</f>
        <v>0.04</v>
      </c>
      <c r="AB10" s="19">
        <f>'Gross Plant'!AD10-Reserve!AD10</f>
        <v>0.04</v>
      </c>
      <c r="AC10" s="19">
        <f>'Gross Plant'!AE10-Reserve!AE10</f>
        <v>0.04</v>
      </c>
      <c r="AD10" s="19">
        <f>'Gross Plant'!AF10-Reserve!AF10</f>
        <v>0.04</v>
      </c>
    </row>
    <row r="11" spans="1:57">
      <c r="A11" s="16">
        <v>39029</v>
      </c>
      <c r="B11" s="17" t="s">
        <v>193</v>
      </c>
      <c r="C11" s="19">
        <f>'Gross Plant'!E11-Reserve!E11</f>
        <v>0.08</v>
      </c>
      <c r="D11" s="19">
        <f>'Gross Plant'!F11-Reserve!F11</f>
        <v>0.08</v>
      </c>
      <c r="E11" s="19">
        <f>'Gross Plant'!G11-Reserve!G11</f>
        <v>0.08</v>
      </c>
      <c r="F11" s="19">
        <f>'Gross Plant'!H11-Reserve!H11</f>
        <v>0.08</v>
      </c>
      <c r="G11" s="19">
        <f>'Gross Plant'!I11-Reserve!I11</f>
        <v>0.08</v>
      </c>
      <c r="H11" s="19">
        <f>'Gross Plant'!J11-Reserve!J11</f>
        <v>0.08</v>
      </c>
      <c r="I11" s="19">
        <f>'Gross Plant'!K11-Reserve!K11</f>
        <v>0.08</v>
      </c>
      <c r="J11" s="19">
        <f>'Gross Plant'!L11-Reserve!L11</f>
        <v>0.08</v>
      </c>
      <c r="K11" s="19">
        <f>'Gross Plant'!M11-Reserve!M11</f>
        <v>0.08</v>
      </c>
      <c r="L11" s="19">
        <f>'Gross Plant'!N11-Reserve!N11</f>
        <v>0.08</v>
      </c>
      <c r="M11" s="19">
        <f>'Gross Plant'!O11-Reserve!O11</f>
        <v>0.08</v>
      </c>
      <c r="N11" s="19">
        <f>'Gross Plant'!P11-Reserve!P11</f>
        <v>0.08</v>
      </c>
      <c r="O11" s="19">
        <f>'Gross Plant'!Q11-Reserve!Q11</f>
        <v>0.08</v>
      </c>
      <c r="P11" s="19">
        <f>'Gross Plant'!R11-Reserve!R11</f>
        <v>0.08</v>
      </c>
      <c r="Q11" s="20">
        <f>'Gross Plant'!S11-Reserve!S11</f>
        <v>0.08</v>
      </c>
      <c r="R11" s="19">
        <f>'Gross Plant'!T11-Reserve!T11</f>
        <v>0.08</v>
      </c>
      <c r="S11" s="19">
        <f>'Gross Plant'!U11-Reserve!U11</f>
        <v>0.08</v>
      </c>
      <c r="T11" s="19">
        <f>'Gross Plant'!V11-Reserve!V11</f>
        <v>0.08</v>
      </c>
      <c r="U11" s="19">
        <f>'Gross Plant'!W11-Reserve!W11</f>
        <v>0.08</v>
      </c>
      <c r="V11" s="19">
        <f>'Gross Plant'!X11-Reserve!X11</f>
        <v>0.08</v>
      </c>
      <c r="W11" s="19">
        <f>'Gross Plant'!Y11-Reserve!Y11</f>
        <v>0.08</v>
      </c>
      <c r="X11" s="19">
        <f>'Gross Plant'!Z11-Reserve!Z11</f>
        <v>0.08</v>
      </c>
      <c r="Y11" s="19">
        <f>'Gross Plant'!AA11-Reserve!AA11</f>
        <v>0.08</v>
      </c>
      <c r="Z11" s="19">
        <f>'Gross Plant'!AB11-Reserve!AB11</f>
        <v>0.08</v>
      </c>
      <c r="AA11" s="19">
        <f>'Gross Plant'!AC11-Reserve!AC11</f>
        <v>0.08</v>
      </c>
      <c r="AB11" s="19">
        <f>'Gross Plant'!AD11-Reserve!AD11</f>
        <v>0.08</v>
      </c>
      <c r="AC11" s="19">
        <f>'Gross Plant'!AE11-Reserve!AE11</f>
        <v>0.08</v>
      </c>
      <c r="AD11" s="19">
        <f>'Gross Plant'!AF11-Reserve!AF11</f>
        <v>0.08</v>
      </c>
    </row>
    <row r="12" spans="1:57">
      <c r="A12" s="16">
        <v>39100</v>
      </c>
      <c r="B12" s="17" t="s">
        <v>12</v>
      </c>
      <c r="C12" s="19">
        <f>'Gross Plant'!E12-Reserve!E12</f>
        <v>3549987.1900000004</v>
      </c>
      <c r="D12" s="19">
        <f>'Gross Plant'!F12-Reserve!F12</f>
        <v>3521214.6500000004</v>
      </c>
      <c r="E12" s="19">
        <f>'Gross Plant'!G12-Reserve!G12</f>
        <v>3492293.13</v>
      </c>
      <c r="F12" s="19">
        <f>'Gross Plant'!H12-Reserve!H12</f>
        <v>3475214.9300000006</v>
      </c>
      <c r="G12" s="19">
        <f>'Gross Plant'!I12-Reserve!I12</f>
        <v>3458045.0900000008</v>
      </c>
      <c r="H12" s="19">
        <f>'Gross Plant'!J12-Reserve!J12</f>
        <v>3448154.21</v>
      </c>
      <c r="I12" s="19">
        <f>'Gross Plant'!K12-Reserve!K12</f>
        <v>3430957.6100000003</v>
      </c>
      <c r="J12" s="19">
        <f>'Gross Plant'!L12-Reserve!L12</f>
        <v>3417226.4779978236</v>
      </c>
      <c r="K12" s="19">
        <f>'Gross Plant'!M12-Reserve!M12</f>
        <v>3402644.608837327</v>
      </c>
      <c r="L12" s="19">
        <f>'Gross Plant'!N12-Reserve!N12</f>
        <v>3389591.021463179</v>
      </c>
      <c r="M12" s="19">
        <f>'Gross Plant'!O12-Reserve!O12</f>
        <v>3376617.2310927645</v>
      </c>
      <c r="N12" s="19">
        <f>'Gross Plant'!P12-Reserve!P12</f>
        <v>3363630.8783816518</v>
      </c>
      <c r="O12" s="19">
        <f>'Gross Plant'!Q12-Reserve!Q12</f>
        <v>3350631.9633298423</v>
      </c>
      <c r="P12" s="19">
        <f>'Gross Plant'!R12-Reserve!R12</f>
        <v>3337620.4859373346</v>
      </c>
      <c r="Q12" s="20">
        <f>'Gross Plant'!S12-Reserve!S12</f>
        <v>3324596.4462041287</v>
      </c>
      <c r="R12" s="19">
        <f>'Gross Plant'!T12-Reserve!T12</f>
        <v>3311559.8441302259</v>
      </c>
      <c r="S12" s="19">
        <f>'Gross Plant'!U12-Reserve!U12</f>
        <v>3298510.679715625</v>
      </c>
      <c r="T12" s="19">
        <f>'Gross Plant'!V12-Reserve!V12</f>
        <v>3285448.9529603273</v>
      </c>
      <c r="U12" s="19">
        <f>'Gross Plant'!W12-Reserve!W12</f>
        <v>3272374.6638643313</v>
      </c>
      <c r="V12" s="19">
        <f>'Gross Plant'!X12-Reserve!X12</f>
        <v>3259287.8124276372</v>
      </c>
      <c r="W12" s="19">
        <f>'Gross Plant'!Y12-Reserve!Y12</f>
        <v>3246188.3986502462</v>
      </c>
      <c r="X12" s="19">
        <f>'Gross Plant'!Z12-Reserve!Z12</f>
        <v>3233076.422532157</v>
      </c>
      <c r="Y12" s="19">
        <f>'Gross Plant'!AA12-Reserve!AA12</f>
        <v>3219951.8840733706</v>
      </c>
      <c r="Z12" s="19">
        <f>'Gross Plant'!AB12-Reserve!AB12</f>
        <v>3206814.7832738864</v>
      </c>
      <c r="AA12" s="19">
        <f>'Gross Plant'!AC12-Reserve!AC12</f>
        <v>3193665.1201337045</v>
      </c>
      <c r="AB12" s="19">
        <f>'Gross Plant'!AD12-Reserve!AD12</f>
        <v>3180502.8946528248</v>
      </c>
      <c r="AC12" s="19">
        <f>'Gross Plant'!AE12-Reserve!AE12</f>
        <v>3167328.1068312479</v>
      </c>
      <c r="AD12" s="19">
        <f>'Gross Plant'!AF12-Reserve!AF12</f>
        <v>3154140.7566689728</v>
      </c>
    </row>
    <row r="13" spans="1:57">
      <c r="A13" s="16">
        <v>39102</v>
      </c>
      <c r="B13" s="17" t="s">
        <v>13</v>
      </c>
      <c r="C13" s="19">
        <f>'Gross Plant'!E13-Reserve!E13</f>
        <v>0</v>
      </c>
      <c r="D13" s="19">
        <f>'Gross Plant'!F13-Reserve!F13</f>
        <v>-0.14000000000000001</v>
      </c>
      <c r="E13" s="19">
        <f>'Gross Plant'!G13-Reserve!G13</f>
        <v>-0.28000000000000003</v>
      </c>
      <c r="F13" s="19">
        <f>'Gross Plant'!H13-Reserve!H13</f>
        <v>-0.42000000000000004</v>
      </c>
      <c r="G13" s="19">
        <f>'Gross Plant'!I13-Reserve!I13</f>
        <v>-0.56000000000000005</v>
      </c>
      <c r="H13" s="19">
        <f>'Gross Plant'!J13-Reserve!J13</f>
        <v>-0.70000000000000007</v>
      </c>
      <c r="I13" s="19">
        <f>'Gross Plant'!K13-Reserve!K13</f>
        <v>-0.84000000000000008</v>
      </c>
      <c r="J13" s="19">
        <f>'Gross Plant'!L13-Reserve!L13</f>
        <v>-0.84000000000000008</v>
      </c>
      <c r="K13" s="19">
        <f>'Gross Plant'!M13-Reserve!M13</f>
        <v>-0.84000000000000008</v>
      </c>
      <c r="L13" s="19">
        <f>'Gross Plant'!N13-Reserve!N13</f>
        <v>-0.84000000000000008</v>
      </c>
      <c r="M13" s="19">
        <f>'Gross Plant'!O13-Reserve!O13</f>
        <v>-0.84000000000000008</v>
      </c>
      <c r="N13" s="19">
        <f>'Gross Plant'!P13-Reserve!P13</f>
        <v>-0.84000000000000008</v>
      </c>
      <c r="O13" s="19">
        <f>'Gross Plant'!Q13-Reserve!Q13</f>
        <v>-0.84000000000000008</v>
      </c>
      <c r="P13" s="19">
        <f>'Gross Plant'!R13-Reserve!R13</f>
        <v>-0.84000000000000008</v>
      </c>
      <c r="Q13" s="19">
        <f>'Gross Plant'!S13-Reserve!S13</f>
        <v>-0.84000000000000008</v>
      </c>
      <c r="R13" s="19">
        <f>'Gross Plant'!T13-Reserve!T13</f>
        <v>-0.84000000000000008</v>
      </c>
      <c r="S13" s="19">
        <f>'Gross Plant'!U13-Reserve!U13</f>
        <v>-0.84000000000000008</v>
      </c>
      <c r="T13" s="19">
        <f>'Gross Plant'!V13-Reserve!V13</f>
        <v>-0.84000000000000008</v>
      </c>
      <c r="U13" s="19">
        <f>'Gross Plant'!W13-Reserve!W13</f>
        <v>-0.84000000000000008</v>
      </c>
      <c r="V13" s="19">
        <f>'Gross Plant'!X13-Reserve!X13</f>
        <v>-0.84000000000000008</v>
      </c>
      <c r="W13" s="19">
        <f>'Gross Plant'!Y13-Reserve!Y13</f>
        <v>-0.84000000000000008</v>
      </c>
      <c r="X13" s="19">
        <f>'Gross Plant'!Z13-Reserve!Z13</f>
        <v>-0.84000000000000008</v>
      </c>
      <c r="Y13" s="19">
        <f>'Gross Plant'!AA13-Reserve!AA13</f>
        <v>-0.84000000000000008</v>
      </c>
      <c r="Z13" s="19">
        <f>'Gross Plant'!AB13-Reserve!AB13</f>
        <v>-0.84000000000000008</v>
      </c>
      <c r="AA13" s="19">
        <f>'Gross Plant'!AC13-Reserve!AC13</f>
        <v>-0.84000000000000008</v>
      </c>
      <c r="AB13" s="19">
        <f>'Gross Plant'!AD13-Reserve!AD13</f>
        <v>-0.84000000000000008</v>
      </c>
      <c r="AC13" s="19">
        <f>'Gross Plant'!AE13-Reserve!AE13</f>
        <v>-0.84000000000000008</v>
      </c>
      <c r="AD13" s="19">
        <f>'Gross Plant'!AF13-Reserve!AF13</f>
        <v>-0.84000000000000008</v>
      </c>
    </row>
    <row r="14" spans="1:57">
      <c r="A14" s="16">
        <v>39103</v>
      </c>
      <c r="B14" s="17" t="s">
        <v>14</v>
      </c>
      <c r="C14" s="19">
        <f>'Gross Plant'!E14-Reserve!E14</f>
        <v>0</v>
      </c>
      <c r="D14" s="19">
        <f>'Gross Plant'!F14-Reserve!F14</f>
        <v>-0.05</v>
      </c>
      <c r="E14" s="19">
        <f>'Gross Plant'!G14-Reserve!G14</f>
        <v>-0.1</v>
      </c>
      <c r="F14" s="19">
        <f>'Gross Plant'!H14-Reserve!H14</f>
        <v>-0.15000000000000002</v>
      </c>
      <c r="G14" s="19">
        <f>'Gross Plant'!I14-Reserve!I14</f>
        <v>-0.2</v>
      </c>
      <c r="H14" s="19">
        <f>'Gross Plant'!J14-Reserve!J14</f>
        <v>-0.25</v>
      </c>
      <c r="I14" s="19">
        <f>'Gross Plant'!K14-Reserve!K14</f>
        <v>-0.3</v>
      </c>
      <c r="J14" s="19">
        <f>'Gross Plant'!L14-Reserve!L14</f>
        <v>-0.3</v>
      </c>
      <c r="K14" s="19">
        <f>'Gross Plant'!M14-Reserve!M14</f>
        <v>-0.3</v>
      </c>
      <c r="L14" s="19">
        <f>'Gross Plant'!N14-Reserve!N14</f>
        <v>-0.3</v>
      </c>
      <c r="M14" s="19">
        <f>'Gross Plant'!O14-Reserve!O14</f>
        <v>-0.3</v>
      </c>
      <c r="N14" s="19">
        <f>'Gross Plant'!P14-Reserve!P14</f>
        <v>-0.3</v>
      </c>
      <c r="O14" s="19">
        <f>'Gross Plant'!Q14-Reserve!Q14</f>
        <v>-0.3</v>
      </c>
      <c r="P14" s="19">
        <f>'Gross Plant'!R14-Reserve!R14</f>
        <v>-0.3</v>
      </c>
      <c r="Q14" s="19">
        <f>'Gross Plant'!S14-Reserve!S14</f>
        <v>-0.3</v>
      </c>
      <c r="R14" s="19">
        <f>'Gross Plant'!T14-Reserve!T14</f>
        <v>-0.3</v>
      </c>
      <c r="S14" s="19">
        <f>'Gross Plant'!U14-Reserve!U14</f>
        <v>-0.3</v>
      </c>
      <c r="T14" s="19">
        <f>'Gross Plant'!V14-Reserve!V14</f>
        <v>-0.3</v>
      </c>
      <c r="U14" s="19">
        <f>'Gross Plant'!W14-Reserve!W14</f>
        <v>-0.3</v>
      </c>
      <c r="V14" s="19">
        <f>'Gross Plant'!X14-Reserve!X14</f>
        <v>-0.3</v>
      </c>
      <c r="W14" s="19">
        <f>'Gross Plant'!Y14-Reserve!Y14</f>
        <v>-0.3</v>
      </c>
      <c r="X14" s="19">
        <f>'Gross Plant'!Z14-Reserve!Z14</f>
        <v>-0.3</v>
      </c>
      <c r="Y14" s="19">
        <f>'Gross Plant'!AA14-Reserve!AA14</f>
        <v>-0.3</v>
      </c>
      <c r="Z14" s="19">
        <f>'Gross Plant'!AB14-Reserve!AB14</f>
        <v>-0.3</v>
      </c>
      <c r="AA14" s="19">
        <f>'Gross Plant'!AC14-Reserve!AC14</f>
        <v>-0.3</v>
      </c>
      <c r="AB14" s="19">
        <f>'Gross Plant'!AD14-Reserve!AD14</f>
        <v>-0.3</v>
      </c>
      <c r="AC14" s="19">
        <f>'Gross Plant'!AE14-Reserve!AE14</f>
        <v>-0.3</v>
      </c>
      <c r="AD14" s="19">
        <f>'Gross Plant'!AF14-Reserve!AF14</f>
        <v>-0.3</v>
      </c>
    </row>
    <row r="15" spans="1:57">
      <c r="A15" s="16">
        <v>39104</v>
      </c>
      <c r="B15" s="17" t="s">
        <v>128</v>
      </c>
      <c r="C15" s="19">
        <f>'Gross Plant'!E15-Reserve!E15</f>
        <v>35584.14</v>
      </c>
      <c r="D15" s="19">
        <f>'Gross Plant'!F15-Reserve!F15</f>
        <v>35442.729999999996</v>
      </c>
      <c r="E15" s="19">
        <f>'Gross Plant'!G15-Reserve!G15</f>
        <v>35301.32</v>
      </c>
      <c r="F15" s="19">
        <f>'Gross Plant'!H15-Reserve!H15</f>
        <v>35159.910000000003</v>
      </c>
      <c r="G15" s="19">
        <f>'Gross Plant'!I15-Reserve!I15</f>
        <v>35018.5</v>
      </c>
      <c r="H15" s="19">
        <f>'Gross Plant'!J15-Reserve!J15</f>
        <v>34877.089999999997</v>
      </c>
      <c r="I15" s="19">
        <f>'Gross Plant'!K15-Reserve!K15</f>
        <v>34735.68</v>
      </c>
      <c r="J15" s="19">
        <f>'Gross Plant'!L15-Reserve!L15</f>
        <v>33866.664963000003</v>
      </c>
      <c r="K15" s="19">
        <f>'Gross Plant'!M15-Reserve!M15</f>
        <v>32997.649925999998</v>
      </c>
      <c r="L15" s="19">
        <f>'Gross Plant'!N15-Reserve!N15</f>
        <v>32128.634888999997</v>
      </c>
      <c r="M15" s="19">
        <f>'Gross Plant'!O15-Reserve!O15</f>
        <v>31259.619851999996</v>
      </c>
      <c r="N15" s="19">
        <f>'Gross Plant'!P15-Reserve!P15</f>
        <v>30390.604814999999</v>
      </c>
      <c r="O15" s="19">
        <f>'Gross Plant'!Q15-Reserve!Q15</f>
        <v>29521.589778000001</v>
      </c>
      <c r="P15" s="19">
        <f>'Gross Plant'!R15-Reserve!R15</f>
        <v>28652.574741000004</v>
      </c>
      <c r="Q15" s="19">
        <f>'Gross Plant'!S15-Reserve!S15</f>
        <v>27783.559704000007</v>
      </c>
      <c r="R15" s="19">
        <f>'Gross Plant'!T15-Reserve!T15</f>
        <v>26914.544667000009</v>
      </c>
      <c r="S15" s="19">
        <f>'Gross Plant'!U15-Reserve!U15</f>
        <v>26045.529630000012</v>
      </c>
      <c r="T15" s="19">
        <f>'Gross Plant'!V15-Reserve!V15</f>
        <v>25176.514593000014</v>
      </c>
      <c r="U15" s="19">
        <f>'Gross Plant'!W15-Reserve!W15</f>
        <v>24307.499556000017</v>
      </c>
      <c r="V15" s="19">
        <f>'Gross Plant'!X15-Reserve!X15</f>
        <v>23438.48451900002</v>
      </c>
      <c r="W15" s="19">
        <f>'Gross Plant'!Y15-Reserve!Y15</f>
        <v>22569.469482000022</v>
      </c>
      <c r="X15" s="19">
        <f>'Gross Plant'!Z15-Reserve!Z15</f>
        <v>21700.454445000025</v>
      </c>
      <c r="Y15" s="19">
        <f>'Gross Plant'!AA15-Reserve!AA15</f>
        <v>20831.439408000027</v>
      </c>
      <c r="Z15" s="19">
        <f>'Gross Plant'!AB15-Reserve!AB15</f>
        <v>19962.42437100003</v>
      </c>
      <c r="AA15" s="19">
        <f>'Gross Plant'!AC15-Reserve!AC15</f>
        <v>19093.409334000033</v>
      </c>
      <c r="AB15" s="19">
        <f>'Gross Plant'!AD15-Reserve!AD15</f>
        <v>18224.394297000035</v>
      </c>
      <c r="AC15" s="19">
        <f>'Gross Plant'!AE15-Reserve!AE15</f>
        <v>17355.379260000038</v>
      </c>
      <c r="AD15" s="19">
        <f>'Gross Plant'!AF15-Reserve!AF15</f>
        <v>16486.364223000041</v>
      </c>
    </row>
    <row r="16" spans="1:57">
      <c r="A16" s="16">
        <v>39120</v>
      </c>
      <c r="B16" s="17" t="s">
        <v>195</v>
      </c>
      <c r="C16" s="19">
        <f>'Gross Plant'!E16-Reserve!E16</f>
        <v>176999.92</v>
      </c>
      <c r="D16" s="19">
        <f>'Gross Plant'!F16-Reserve!F16</f>
        <v>176122.19</v>
      </c>
      <c r="E16" s="19">
        <f>'Gross Plant'!G16-Reserve!G16</f>
        <v>175244.46000000002</v>
      </c>
      <c r="F16" s="19">
        <f>'Gross Plant'!H16-Reserve!H16</f>
        <v>174366.73000000004</v>
      </c>
      <c r="G16" s="19">
        <f>'Gross Plant'!I16-Reserve!I16</f>
        <v>173489.00000000003</v>
      </c>
      <c r="H16" s="19">
        <f>'Gross Plant'!J16-Reserve!J16</f>
        <v>172611.27000000002</v>
      </c>
      <c r="I16" s="19">
        <f>'Gross Plant'!K16-Reserve!K16</f>
        <v>171733.60000000003</v>
      </c>
      <c r="J16" s="19">
        <f>'Gross Plant'!L16-Reserve!L16</f>
        <v>171710.08614700002</v>
      </c>
      <c r="K16" s="19">
        <f>'Gross Plant'!M16-Reserve!M16</f>
        <v>171686.57229400004</v>
      </c>
      <c r="L16" s="19">
        <f>'Gross Plant'!N16-Reserve!N16</f>
        <v>171663.05844100006</v>
      </c>
      <c r="M16" s="19">
        <f>'Gross Plant'!O16-Reserve!O16</f>
        <v>171639.54458800005</v>
      </c>
      <c r="N16" s="19">
        <f>'Gross Plant'!P16-Reserve!P16</f>
        <v>171616.03073500004</v>
      </c>
      <c r="O16" s="19">
        <f>'Gross Plant'!Q16-Reserve!Q16</f>
        <v>171592.51688200005</v>
      </c>
      <c r="P16" s="19">
        <f>'Gross Plant'!R16-Reserve!R16</f>
        <v>171569.00302900007</v>
      </c>
      <c r="Q16" s="19">
        <f>'Gross Plant'!S16-Reserve!S16</f>
        <v>171545.48917600006</v>
      </c>
      <c r="R16" s="19">
        <f>'Gross Plant'!T16-Reserve!T16</f>
        <v>171521.97532300005</v>
      </c>
      <c r="S16" s="19">
        <f>'Gross Plant'!U16-Reserve!U16</f>
        <v>171498.46147000007</v>
      </c>
      <c r="T16" s="19">
        <f>'Gross Plant'!V16-Reserve!V16</f>
        <v>171474.94761700009</v>
      </c>
      <c r="U16" s="19">
        <f>'Gross Plant'!W16-Reserve!W16</f>
        <v>171451.43376400007</v>
      </c>
      <c r="V16" s="19">
        <f>'Gross Plant'!X16-Reserve!X16</f>
        <v>171427.91991100006</v>
      </c>
      <c r="W16" s="19">
        <f>'Gross Plant'!Y16-Reserve!Y16</f>
        <v>171404.40605800008</v>
      </c>
      <c r="X16" s="19">
        <f>'Gross Plant'!Z16-Reserve!Z16</f>
        <v>171380.8922050001</v>
      </c>
      <c r="Y16" s="19">
        <f>'Gross Plant'!AA16-Reserve!AA16</f>
        <v>171357.37835200009</v>
      </c>
      <c r="Z16" s="19">
        <f>'Gross Plant'!AB16-Reserve!AB16</f>
        <v>171333.86449900008</v>
      </c>
      <c r="AA16" s="19">
        <f>'Gross Plant'!AC16-Reserve!AC16</f>
        <v>171310.35064600009</v>
      </c>
      <c r="AB16" s="19">
        <f>'Gross Plant'!AD16-Reserve!AD16</f>
        <v>171286.83679300011</v>
      </c>
      <c r="AC16" s="19">
        <f>'Gross Plant'!AE16-Reserve!AE16</f>
        <v>171263.3229400001</v>
      </c>
      <c r="AD16" s="19">
        <f>'Gross Plant'!AF16-Reserve!AF16</f>
        <v>171239.80908700009</v>
      </c>
    </row>
    <row r="17" spans="1:30">
      <c r="A17" s="16">
        <v>39200</v>
      </c>
      <c r="B17" s="17" t="s">
        <v>15</v>
      </c>
      <c r="C17" s="19">
        <f>'Gross Plant'!E17-Reserve!E17</f>
        <v>3265.08</v>
      </c>
      <c r="D17" s="19">
        <f>'Gross Plant'!F17-Reserve!F17</f>
        <v>3162.72</v>
      </c>
      <c r="E17" s="19">
        <f>'Gross Plant'!G17-Reserve!G17</f>
        <v>3060.3599999999997</v>
      </c>
      <c r="F17" s="19">
        <f>'Gross Plant'!H17-Reserve!H17</f>
        <v>2958</v>
      </c>
      <c r="G17" s="19">
        <f>'Gross Plant'!I17-Reserve!I17</f>
        <v>2855.6400000000003</v>
      </c>
      <c r="H17" s="19">
        <f>'Gross Plant'!J17-Reserve!J17</f>
        <v>2753.2800000000007</v>
      </c>
      <c r="I17" s="19">
        <f>'Gross Plant'!K17-Reserve!K17</f>
        <v>2650.920000000001</v>
      </c>
      <c r="J17" s="19">
        <f>'Gross Plant'!L17-Reserve!L17</f>
        <v>2650.920000000001</v>
      </c>
      <c r="K17" s="19">
        <f>'Gross Plant'!M17-Reserve!M17</f>
        <v>2650.920000000001</v>
      </c>
      <c r="L17" s="19">
        <f>'Gross Plant'!N17-Reserve!N17</f>
        <v>2650.920000000001</v>
      </c>
      <c r="M17" s="19">
        <f>'Gross Plant'!O17-Reserve!O17</f>
        <v>2650.920000000001</v>
      </c>
      <c r="N17" s="19">
        <f>'Gross Plant'!P17-Reserve!P17</f>
        <v>2650.920000000001</v>
      </c>
      <c r="O17" s="19">
        <f>'Gross Plant'!Q17-Reserve!Q17</f>
        <v>2650.920000000001</v>
      </c>
      <c r="P17" s="19">
        <f>'Gross Plant'!R17-Reserve!R17</f>
        <v>2650.920000000001</v>
      </c>
      <c r="Q17" s="19">
        <f>'Gross Plant'!S17-Reserve!S17</f>
        <v>2650.920000000001</v>
      </c>
      <c r="R17" s="19">
        <f>'Gross Plant'!T17-Reserve!T17</f>
        <v>2650.920000000001</v>
      </c>
      <c r="S17" s="19">
        <f>'Gross Plant'!U17-Reserve!U17</f>
        <v>2650.920000000001</v>
      </c>
      <c r="T17" s="19">
        <f>'Gross Plant'!V17-Reserve!V17</f>
        <v>2650.920000000001</v>
      </c>
      <c r="U17" s="19">
        <f>'Gross Plant'!W17-Reserve!W17</f>
        <v>2650.920000000001</v>
      </c>
      <c r="V17" s="19">
        <f>'Gross Plant'!X17-Reserve!X17</f>
        <v>2650.920000000001</v>
      </c>
      <c r="W17" s="19">
        <f>'Gross Plant'!Y17-Reserve!Y17</f>
        <v>2650.920000000001</v>
      </c>
      <c r="X17" s="19">
        <f>'Gross Plant'!Z17-Reserve!Z17</f>
        <v>2650.920000000001</v>
      </c>
      <c r="Y17" s="19">
        <f>'Gross Plant'!AA17-Reserve!AA17</f>
        <v>2650.920000000001</v>
      </c>
      <c r="Z17" s="19">
        <f>'Gross Plant'!AB17-Reserve!AB17</f>
        <v>2650.920000000001</v>
      </c>
      <c r="AA17" s="19">
        <f>'Gross Plant'!AC17-Reserve!AC17</f>
        <v>2650.920000000001</v>
      </c>
      <c r="AB17" s="19">
        <f>'Gross Plant'!AD17-Reserve!AD17</f>
        <v>2650.920000000001</v>
      </c>
      <c r="AC17" s="19">
        <f>'Gross Plant'!AE17-Reserve!AE17</f>
        <v>2650.920000000001</v>
      </c>
      <c r="AD17" s="19">
        <f>'Gross Plant'!AF17-Reserve!AF17</f>
        <v>2650.920000000001</v>
      </c>
    </row>
    <row r="18" spans="1:30">
      <c r="A18" s="16">
        <v>39300</v>
      </c>
      <c r="B18" s="17" t="s">
        <v>16</v>
      </c>
      <c r="C18" s="19">
        <f>'Gross Plant'!E18-Reserve!E18</f>
        <v>0</v>
      </c>
      <c r="D18" s="19">
        <f>'Gross Plant'!F18-Reserve!F18</f>
        <v>0</v>
      </c>
      <c r="E18" s="19">
        <f>'Gross Plant'!G18-Reserve!G18</f>
        <v>0</v>
      </c>
      <c r="F18" s="19">
        <f>'Gross Plant'!H18-Reserve!H18</f>
        <v>0</v>
      </c>
      <c r="G18" s="19">
        <f>'Gross Plant'!I18-Reserve!I18</f>
        <v>0</v>
      </c>
      <c r="H18" s="19">
        <f>'Gross Plant'!J18-Reserve!J18</f>
        <v>0</v>
      </c>
      <c r="I18" s="19">
        <f>'Gross Plant'!K18-Reserve!K18</f>
        <v>0</v>
      </c>
      <c r="J18" s="19">
        <f>'Gross Plant'!L18-Reserve!L18</f>
        <v>0</v>
      </c>
      <c r="K18" s="19">
        <f>'Gross Plant'!M18-Reserve!M18</f>
        <v>0</v>
      </c>
      <c r="L18" s="19">
        <f>'Gross Plant'!N18-Reserve!N18</f>
        <v>0</v>
      </c>
      <c r="M18" s="19">
        <f>'Gross Plant'!O18-Reserve!O18</f>
        <v>0</v>
      </c>
      <c r="N18" s="19">
        <f>'Gross Plant'!P18-Reserve!P18</f>
        <v>0</v>
      </c>
      <c r="O18" s="19">
        <f>'Gross Plant'!Q18-Reserve!Q18</f>
        <v>0</v>
      </c>
      <c r="P18" s="19">
        <f>'Gross Plant'!R18-Reserve!R18</f>
        <v>0</v>
      </c>
      <c r="Q18" s="19">
        <f>'Gross Plant'!S18-Reserve!S18</f>
        <v>0</v>
      </c>
      <c r="R18" s="19">
        <f>'Gross Plant'!T18-Reserve!T18</f>
        <v>0</v>
      </c>
      <c r="S18" s="19">
        <f>'Gross Plant'!U18-Reserve!U18</f>
        <v>0</v>
      </c>
      <c r="T18" s="19">
        <f>'Gross Plant'!V18-Reserve!V18</f>
        <v>0</v>
      </c>
      <c r="U18" s="19">
        <f>'Gross Plant'!W18-Reserve!W18</f>
        <v>0</v>
      </c>
      <c r="V18" s="19">
        <f>'Gross Plant'!X18-Reserve!X18</f>
        <v>0</v>
      </c>
      <c r="W18" s="19">
        <f>'Gross Plant'!Y18-Reserve!Y18</f>
        <v>0</v>
      </c>
      <c r="X18" s="19">
        <f>'Gross Plant'!Z18-Reserve!Z18</f>
        <v>0</v>
      </c>
      <c r="Y18" s="19">
        <f>'Gross Plant'!AA18-Reserve!AA18</f>
        <v>0</v>
      </c>
      <c r="Z18" s="19">
        <f>'Gross Plant'!AB18-Reserve!AB18</f>
        <v>0</v>
      </c>
      <c r="AA18" s="19">
        <f>'Gross Plant'!AC18-Reserve!AC18</f>
        <v>0</v>
      </c>
      <c r="AB18" s="19">
        <f>'Gross Plant'!AD18-Reserve!AD18</f>
        <v>0</v>
      </c>
      <c r="AC18" s="19">
        <f>'Gross Plant'!AE18-Reserve!AE18</f>
        <v>0</v>
      </c>
      <c r="AD18" s="19">
        <f>'Gross Plant'!AF18-Reserve!AF18</f>
        <v>0</v>
      </c>
    </row>
    <row r="19" spans="1:30">
      <c r="A19" s="16">
        <v>39400</v>
      </c>
      <c r="B19" s="17" t="s">
        <v>17</v>
      </c>
      <c r="C19" s="19">
        <f>'Gross Plant'!E19-Reserve!E19</f>
        <v>55299.12999999999</v>
      </c>
      <c r="D19" s="19">
        <f>'Gross Plant'!F19-Reserve!F19</f>
        <v>54098.549999999988</v>
      </c>
      <c r="E19" s="19">
        <f>'Gross Plant'!G19-Reserve!G19</f>
        <v>52898.76999999999</v>
      </c>
      <c r="F19" s="19">
        <f>'Gross Plant'!H19-Reserve!H19</f>
        <v>51682.789999999994</v>
      </c>
      <c r="G19" s="19">
        <f>'Gross Plant'!I19-Reserve!I19</f>
        <v>50471.399999999994</v>
      </c>
      <c r="H19" s="19">
        <f>'Gross Plant'!J19-Reserve!J19</f>
        <v>49271.819999999992</v>
      </c>
      <c r="I19" s="19">
        <f>'Gross Plant'!K19-Reserve!K19</f>
        <v>54608.020000000004</v>
      </c>
      <c r="J19" s="19">
        <f>'Gross Plant'!L19-Reserve!L19</f>
        <v>56329.370291218278</v>
      </c>
      <c r="K19" s="19">
        <f>'Gross Plant'!M19-Reserve!M19</f>
        <v>57341.889401893226</v>
      </c>
      <c r="L19" s="19">
        <f>'Gross Plant'!N19-Reserve!N19</f>
        <v>59311.330674083714</v>
      </c>
      <c r="M19" s="19">
        <f>'Gross Plant'!O19-Reserve!O19</f>
        <v>61180.697934946656</v>
      </c>
      <c r="N19" s="19">
        <f>'Gross Plant'!P19-Reserve!P19</f>
        <v>62882.8387923837</v>
      </c>
      <c r="O19" s="19">
        <f>'Gross Plant'!Q19-Reserve!Q19</f>
        <v>64417.753246394837</v>
      </c>
      <c r="P19" s="19">
        <f>'Gross Plant'!R19-Reserve!R19</f>
        <v>65785.441296980076</v>
      </c>
      <c r="Q19" s="19">
        <f>'Gross Plant'!S19-Reserve!S19</f>
        <v>66985.902944139409</v>
      </c>
      <c r="R19" s="19">
        <f>'Gross Plant'!T19-Reserve!T19</f>
        <v>68019.138187872857</v>
      </c>
      <c r="S19" s="19">
        <f>'Gross Plant'!U19-Reserve!U19</f>
        <v>68885.147028180392</v>
      </c>
      <c r="T19" s="19">
        <f>'Gross Plant'!V19-Reserve!V19</f>
        <v>69583.929465062014</v>
      </c>
      <c r="U19" s="19">
        <f>'Gross Plant'!W19-Reserve!W19</f>
        <v>70115.485498517752</v>
      </c>
      <c r="V19" s="19">
        <f>'Gross Plant'!X19-Reserve!X19</f>
        <v>70479.815128547576</v>
      </c>
      <c r="W19" s="19">
        <f>'Gross Plant'!Y19-Reserve!Y19</f>
        <v>70676.918355151516</v>
      </c>
      <c r="X19" s="19">
        <f>'Gross Plant'!Z19-Reserve!Z19</f>
        <v>70706.795178329543</v>
      </c>
      <c r="Y19" s="19">
        <f>'Gross Plant'!AA19-Reserve!AA19</f>
        <v>70569.445598081671</v>
      </c>
      <c r="Z19" s="19">
        <f>'Gross Plant'!AB19-Reserve!AB19</f>
        <v>70264.8696144079</v>
      </c>
      <c r="AA19" s="19">
        <f>'Gross Plant'!AC19-Reserve!AC19</f>
        <v>69793.067227308231</v>
      </c>
      <c r="AB19" s="19">
        <f>'Gross Plant'!AD19-Reserve!AD19</f>
        <v>69154.038436782663</v>
      </c>
      <c r="AC19" s="19">
        <f>'Gross Plant'!AE19-Reserve!AE19</f>
        <v>68347.783242831181</v>
      </c>
      <c r="AD19" s="19">
        <f>'Gross Plant'!AF19-Reserve!AF19</f>
        <v>67374.301645453801</v>
      </c>
    </row>
    <row r="20" spans="1:30">
      <c r="A20" s="16">
        <v>39420</v>
      </c>
      <c r="B20" s="17" t="s">
        <v>196</v>
      </c>
      <c r="C20" s="19">
        <f>'Gross Plant'!E20-Reserve!E20</f>
        <v>18246.429999999997</v>
      </c>
      <c r="D20" s="19">
        <f>'Gross Plant'!F20-Reserve!F20</f>
        <v>17959.889999999996</v>
      </c>
      <c r="E20" s="19">
        <f>'Gross Plant'!G20-Reserve!G20</f>
        <v>17673.649999999994</v>
      </c>
      <c r="F20" s="19">
        <f>'Gross Plant'!H20-Reserve!H20</f>
        <v>17387.409999999993</v>
      </c>
      <c r="G20" s="19">
        <f>'Gross Plant'!I20-Reserve!I20</f>
        <v>17101.169999999991</v>
      </c>
      <c r="H20" s="19">
        <f>'Gross Plant'!J20-Reserve!J20</f>
        <v>16814.929999999989</v>
      </c>
      <c r="I20" s="19">
        <f>'Gross Plant'!K20-Reserve!K20</f>
        <v>65173.319999999992</v>
      </c>
      <c r="J20" s="19">
        <f>'Gross Plant'!L20-Reserve!L20</f>
        <v>84177.182374965108</v>
      </c>
      <c r="K20" s="19">
        <f>'Gross Plant'!M20-Reserve!M20</f>
        <v>97868.266004535268</v>
      </c>
      <c r="L20" s="19">
        <f>'Gross Plant'!N20-Reserve!N20</f>
        <v>121261.69664276649</v>
      </c>
      <c r="M20" s="19">
        <f>'Gross Plant'!O20-Reserve!O20</f>
        <v>145236.80824504624</v>
      </c>
      <c r="N20" s="19">
        <f>'Gross Plant'!P20-Reserve!P20</f>
        <v>169211.91984732597</v>
      </c>
      <c r="O20" s="19">
        <f>'Gross Plant'!Q20-Reserve!Q20</f>
        <v>193187.03144960571</v>
      </c>
      <c r="P20" s="19">
        <f>'Gross Plant'!R20-Reserve!R20</f>
        <v>217162.14305188545</v>
      </c>
      <c r="Q20" s="19">
        <f>'Gross Plant'!S20-Reserve!S20</f>
        <v>241137.25465416518</v>
      </c>
      <c r="R20" s="19">
        <f>'Gross Plant'!T20-Reserve!T20</f>
        <v>265112.36625644489</v>
      </c>
      <c r="S20" s="19">
        <f>'Gross Plant'!U20-Reserve!U20</f>
        <v>289087.47785872465</v>
      </c>
      <c r="T20" s="19">
        <f>'Gross Plant'!V20-Reserve!V20</f>
        <v>313062.58946100442</v>
      </c>
      <c r="U20" s="19">
        <f>'Gross Plant'!W20-Reserve!W20</f>
        <v>337037.70106328418</v>
      </c>
      <c r="V20" s="19">
        <f>'Gross Plant'!X20-Reserve!X20</f>
        <v>361012.81266556395</v>
      </c>
      <c r="W20" s="19">
        <f>'Gross Plant'!Y20-Reserve!Y20</f>
        <v>384987.92426784371</v>
      </c>
      <c r="X20" s="19">
        <f>'Gross Plant'!Z20-Reserve!Z20</f>
        <v>408963.03587012348</v>
      </c>
      <c r="Y20" s="19">
        <f>'Gross Plant'!AA20-Reserve!AA20</f>
        <v>432938.14747240325</v>
      </c>
      <c r="Z20" s="19">
        <f>'Gross Plant'!AB20-Reserve!AB20</f>
        <v>456913.25907468301</v>
      </c>
      <c r="AA20" s="19">
        <f>'Gross Plant'!AC20-Reserve!AC20</f>
        <v>480888.37067696278</v>
      </c>
      <c r="AB20" s="19">
        <f>'Gross Plant'!AD20-Reserve!AD20</f>
        <v>504863.48227924254</v>
      </c>
      <c r="AC20" s="19">
        <f>'Gross Plant'!AE20-Reserve!AE20</f>
        <v>528838.59388152231</v>
      </c>
      <c r="AD20" s="19">
        <f>'Gross Plant'!AF20-Reserve!AF20</f>
        <v>552813.70548380213</v>
      </c>
    </row>
    <row r="21" spans="1:30">
      <c r="A21" s="16">
        <v>39500</v>
      </c>
      <c r="B21" s="17" t="s">
        <v>129</v>
      </c>
      <c r="C21" s="19">
        <f>'Gross Plant'!E21-Reserve!E21</f>
        <v>0</v>
      </c>
      <c r="D21" s="19">
        <f>'Gross Plant'!F21-Reserve!F21</f>
        <v>0</v>
      </c>
      <c r="E21" s="19">
        <f>'Gross Plant'!G21-Reserve!G21</f>
        <v>0</v>
      </c>
      <c r="F21" s="19">
        <f>'Gross Plant'!H21-Reserve!H21</f>
        <v>0</v>
      </c>
      <c r="G21" s="19">
        <f>'Gross Plant'!I21-Reserve!I21</f>
        <v>0</v>
      </c>
      <c r="H21" s="19">
        <f>'Gross Plant'!J21-Reserve!J21</f>
        <v>0</v>
      </c>
      <c r="I21" s="19">
        <f>'Gross Plant'!K21-Reserve!K21</f>
        <v>0</v>
      </c>
      <c r="J21" s="19">
        <f>'Gross Plant'!L21-Reserve!L21</f>
        <v>0</v>
      </c>
      <c r="K21" s="19">
        <f>'Gross Plant'!M21-Reserve!M21</f>
        <v>0</v>
      </c>
      <c r="L21" s="19">
        <f>'Gross Plant'!N21-Reserve!N21</f>
        <v>0</v>
      </c>
      <c r="M21" s="19">
        <f>'Gross Plant'!O21-Reserve!O21</f>
        <v>0</v>
      </c>
      <c r="N21" s="19">
        <f>'Gross Plant'!P21-Reserve!P21</f>
        <v>0</v>
      </c>
      <c r="O21" s="19">
        <f>'Gross Plant'!Q21-Reserve!Q21</f>
        <v>0</v>
      </c>
      <c r="P21" s="19">
        <f>'Gross Plant'!R21-Reserve!R21</f>
        <v>0</v>
      </c>
      <c r="Q21" s="19">
        <f>'Gross Plant'!S21-Reserve!S21</f>
        <v>0</v>
      </c>
      <c r="R21" s="19">
        <f>'Gross Plant'!T21-Reserve!T21</f>
        <v>0</v>
      </c>
      <c r="S21" s="19">
        <f>'Gross Plant'!U21-Reserve!U21</f>
        <v>0</v>
      </c>
      <c r="T21" s="19">
        <f>'Gross Plant'!V21-Reserve!V21</f>
        <v>0</v>
      </c>
      <c r="U21" s="19">
        <f>'Gross Plant'!W21-Reserve!W21</f>
        <v>0</v>
      </c>
      <c r="V21" s="19">
        <f>'Gross Plant'!X21-Reserve!X21</f>
        <v>0</v>
      </c>
      <c r="W21" s="19">
        <f>'Gross Plant'!Y21-Reserve!Y21</f>
        <v>0</v>
      </c>
      <c r="X21" s="19">
        <f>'Gross Plant'!Z21-Reserve!Z21</f>
        <v>0</v>
      </c>
      <c r="Y21" s="19">
        <f>'Gross Plant'!AA21-Reserve!AA21</f>
        <v>0</v>
      </c>
      <c r="Z21" s="19">
        <f>'Gross Plant'!AB21-Reserve!AB21</f>
        <v>0</v>
      </c>
      <c r="AA21" s="19">
        <f>'Gross Plant'!AC21-Reserve!AC21</f>
        <v>0</v>
      </c>
      <c r="AB21" s="19">
        <f>'Gross Plant'!AD21-Reserve!AD21</f>
        <v>0</v>
      </c>
      <c r="AC21" s="19">
        <f>'Gross Plant'!AE21-Reserve!AE21</f>
        <v>0</v>
      </c>
      <c r="AD21" s="19">
        <f>'Gross Plant'!AF21-Reserve!AF21</f>
        <v>0</v>
      </c>
    </row>
    <row r="22" spans="1:30">
      <c r="A22" s="16">
        <v>39700</v>
      </c>
      <c r="B22" s="17" t="s">
        <v>18</v>
      </c>
      <c r="C22" s="19">
        <f>'Gross Plant'!E22-Reserve!E22</f>
        <v>619852.59000000008</v>
      </c>
      <c r="D22" s="19">
        <f>'Gross Plant'!F22-Reserve!F22</f>
        <v>609387.75</v>
      </c>
      <c r="E22" s="19">
        <f>'Gross Plant'!G22-Reserve!G22</f>
        <v>598922.90999999992</v>
      </c>
      <c r="F22" s="19">
        <f>'Gross Plant'!H22-Reserve!H22</f>
        <v>588458.06999999983</v>
      </c>
      <c r="G22" s="19">
        <f>'Gross Plant'!I22-Reserve!I22</f>
        <v>577993.22999999975</v>
      </c>
      <c r="H22" s="19">
        <f>'Gross Plant'!J22-Reserve!J22</f>
        <v>567528.38999999966</v>
      </c>
      <c r="I22" s="19">
        <f>'Gross Plant'!K22-Reserve!K22</f>
        <v>557063.54999999958</v>
      </c>
      <c r="J22" s="19">
        <f>'Gross Plant'!L22-Reserve!L22</f>
        <v>557020.53134249966</v>
      </c>
      <c r="K22" s="19">
        <f>'Gross Plant'!M22-Reserve!M22</f>
        <v>556977.51268499973</v>
      </c>
      <c r="L22" s="19">
        <f>'Gross Plant'!N22-Reserve!N22</f>
        <v>556934.49402749981</v>
      </c>
      <c r="M22" s="19">
        <f>'Gross Plant'!O22-Reserve!O22</f>
        <v>556891.47536999988</v>
      </c>
      <c r="N22" s="19">
        <f>'Gross Plant'!P22-Reserve!P22</f>
        <v>556848.45671249996</v>
      </c>
      <c r="O22" s="19">
        <f>'Gross Plant'!Q22-Reserve!Q22</f>
        <v>556805.43805500004</v>
      </c>
      <c r="P22" s="19">
        <f>'Gross Plant'!R22-Reserve!R22</f>
        <v>556762.41939750011</v>
      </c>
      <c r="Q22" s="19">
        <f>'Gross Plant'!S22-Reserve!S22</f>
        <v>556719.40074000019</v>
      </c>
      <c r="R22" s="19">
        <f>'Gross Plant'!T22-Reserve!T22</f>
        <v>556676.38208250026</v>
      </c>
      <c r="S22" s="19">
        <f>'Gross Plant'!U22-Reserve!U22</f>
        <v>556633.36342500034</v>
      </c>
      <c r="T22" s="19">
        <f>'Gross Plant'!V22-Reserve!V22</f>
        <v>556590.34476750041</v>
      </c>
      <c r="U22" s="19">
        <f>'Gross Plant'!W22-Reserve!W22</f>
        <v>556547.32611000049</v>
      </c>
      <c r="V22" s="19">
        <f>'Gross Plant'!X22-Reserve!X22</f>
        <v>556504.30745250056</v>
      </c>
      <c r="W22" s="19">
        <f>'Gross Plant'!Y22-Reserve!Y22</f>
        <v>556461.28879500064</v>
      </c>
      <c r="X22" s="19">
        <f>'Gross Plant'!Z22-Reserve!Z22</f>
        <v>556418.27013750072</v>
      </c>
      <c r="Y22" s="19">
        <f>'Gross Plant'!AA22-Reserve!AA22</f>
        <v>556375.25148000079</v>
      </c>
      <c r="Z22" s="19">
        <f>'Gross Plant'!AB22-Reserve!AB22</f>
        <v>556332.23282250087</v>
      </c>
      <c r="AA22" s="19">
        <f>'Gross Plant'!AC22-Reserve!AC22</f>
        <v>556289.21416500094</v>
      </c>
      <c r="AB22" s="19">
        <f>'Gross Plant'!AD22-Reserve!AD22</f>
        <v>556246.19550750102</v>
      </c>
      <c r="AC22" s="19">
        <f>'Gross Plant'!AE22-Reserve!AE22</f>
        <v>556203.17685000109</v>
      </c>
      <c r="AD22" s="19">
        <f>'Gross Plant'!AF22-Reserve!AF22</f>
        <v>556160.15819250117</v>
      </c>
    </row>
    <row r="23" spans="1:30">
      <c r="A23" s="16">
        <v>39720</v>
      </c>
      <c r="B23" s="17" t="s">
        <v>197</v>
      </c>
      <c r="C23" s="19">
        <f>'Gross Plant'!E23-Reserve!E23</f>
        <v>5802.3099999999995</v>
      </c>
      <c r="D23" s="19">
        <f>'Gross Plant'!F23-Reserve!F23</f>
        <v>5760.84</v>
      </c>
      <c r="E23" s="19">
        <f>'Gross Plant'!G23-Reserve!G23</f>
        <v>5719.3700000000008</v>
      </c>
      <c r="F23" s="19">
        <f>'Gross Plant'!H23-Reserve!H23</f>
        <v>5677.9000000000005</v>
      </c>
      <c r="G23" s="19">
        <f>'Gross Plant'!I23-Reserve!I23</f>
        <v>5636.43</v>
      </c>
      <c r="H23" s="19">
        <f>'Gross Plant'!J23-Reserve!J23</f>
        <v>5594.9600000000009</v>
      </c>
      <c r="I23" s="19">
        <f>'Gross Plant'!K23-Reserve!K23</f>
        <v>5553.4900000000016</v>
      </c>
      <c r="J23" s="19">
        <f>'Gross Plant'!L23-Reserve!L23</f>
        <v>4888.0060900000008</v>
      </c>
      <c r="K23" s="19">
        <f>'Gross Plant'!M23-Reserve!M23</f>
        <v>4222.5221800000008</v>
      </c>
      <c r="L23" s="19">
        <f>'Gross Plant'!N23-Reserve!N23</f>
        <v>3557.0382700000009</v>
      </c>
      <c r="M23" s="19">
        <f>'Gross Plant'!O23-Reserve!O23</f>
        <v>2891.554360000001</v>
      </c>
      <c r="N23" s="19">
        <f>'Gross Plant'!P23-Reserve!P23</f>
        <v>2226.0704500000011</v>
      </c>
      <c r="O23" s="19">
        <f>'Gross Plant'!Q23-Reserve!Q23</f>
        <v>1560.5865400000012</v>
      </c>
      <c r="P23" s="19">
        <f>'Gross Plant'!R23-Reserve!R23</f>
        <v>895.10263000000123</v>
      </c>
      <c r="Q23" s="19">
        <f>'Gross Plant'!S23-Reserve!S23</f>
        <v>229.61872000000039</v>
      </c>
      <c r="R23" s="19">
        <f>'Gross Plant'!T23-Reserve!T23</f>
        <v>-435.86519000000044</v>
      </c>
      <c r="S23" s="19">
        <f>'Gross Plant'!U23-Reserve!U23</f>
        <v>-435.86519000000044</v>
      </c>
      <c r="T23" s="19">
        <f>'Gross Plant'!V23-Reserve!V23</f>
        <v>-435.86519000000044</v>
      </c>
      <c r="U23" s="19">
        <f>'Gross Plant'!W23-Reserve!W23</f>
        <v>-435.86519000000044</v>
      </c>
      <c r="V23" s="19">
        <f>'Gross Plant'!X23-Reserve!X23</f>
        <v>-435.86519000000044</v>
      </c>
      <c r="W23" s="19">
        <f>'Gross Plant'!Y23-Reserve!Y23</f>
        <v>-435.86519000000044</v>
      </c>
      <c r="X23" s="19">
        <f>'Gross Plant'!Z23-Reserve!Z23</f>
        <v>-435.86519000000044</v>
      </c>
      <c r="Y23" s="19">
        <f>'Gross Plant'!AA23-Reserve!AA23</f>
        <v>-435.86519000000044</v>
      </c>
      <c r="Z23" s="19">
        <f>'Gross Plant'!AB23-Reserve!AB23</f>
        <v>-435.86519000000044</v>
      </c>
      <c r="AA23" s="19">
        <f>'Gross Plant'!AC23-Reserve!AC23</f>
        <v>-435.86519000000044</v>
      </c>
      <c r="AB23" s="19">
        <f>'Gross Plant'!AD23-Reserve!AD23</f>
        <v>-435.86519000000044</v>
      </c>
      <c r="AC23" s="19">
        <f>'Gross Plant'!AE23-Reserve!AE23</f>
        <v>-435.86519000000044</v>
      </c>
      <c r="AD23" s="19">
        <f>'Gross Plant'!AF23-Reserve!AF23</f>
        <v>-435.86519000000044</v>
      </c>
    </row>
    <row r="24" spans="1:30">
      <c r="A24" s="16">
        <v>39800</v>
      </c>
      <c r="B24" s="17" t="s">
        <v>19</v>
      </c>
      <c r="C24" s="19">
        <f>'Gross Plant'!E24-Reserve!E24</f>
        <v>98745.789999999979</v>
      </c>
      <c r="D24" s="19">
        <f>'Gross Plant'!F24-Reserve!F24</f>
        <v>98310.309999999983</v>
      </c>
      <c r="E24" s="19">
        <f>'Gross Plant'!G24-Reserve!G24</f>
        <v>97874.829999999987</v>
      </c>
      <c r="F24" s="19">
        <f>'Gross Plant'!H24-Reserve!H24</f>
        <v>97439.349999999977</v>
      </c>
      <c r="G24" s="19">
        <f>'Gross Plant'!I24-Reserve!I24</f>
        <v>97003.869999999966</v>
      </c>
      <c r="H24" s="19">
        <f>'Gross Plant'!J24-Reserve!J24</f>
        <v>96568.38999999997</v>
      </c>
      <c r="I24" s="19">
        <f>'Gross Plant'!K24-Reserve!K24</f>
        <v>96132.909999999974</v>
      </c>
      <c r="J24" s="19">
        <f>'Gross Plant'!L24-Reserve!L24</f>
        <v>96100.339514083302</v>
      </c>
      <c r="K24" s="19">
        <f>'Gross Plant'!M24-Reserve!M24</f>
        <v>96067.769028166629</v>
      </c>
      <c r="L24" s="19">
        <f>'Gross Plant'!N24-Reserve!N24</f>
        <v>96035.198542249971</v>
      </c>
      <c r="M24" s="19">
        <f>'Gross Plant'!O24-Reserve!O24</f>
        <v>96002.628056333313</v>
      </c>
      <c r="N24" s="19">
        <f>'Gross Plant'!P24-Reserve!P24</f>
        <v>95970.05757041664</v>
      </c>
      <c r="O24" s="19">
        <f>'Gross Plant'!Q24-Reserve!Q24</f>
        <v>95937.487084499968</v>
      </c>
      <c r="P24" s="19">
        <f>'Gross Plant'!R24-Reserve!R24</f>
        <v>95904.91659858331</v>
      </c>
      <c r="Q24" s="19">
        <f>'Gross Plant'!S24-Reserve!S24</f>
        <v>95872.346112666652</v>
      </c>
      <c r="R24" s="19">
        <f>'Gross Plant'!T24-Reserve!T24</f>
        <v>95839.775626749979</v>
      </c>
      <c r="S24" s="19">
        <f>'Gross Plant'!U24-Reserve!U24</f>
        <v>95807.205140833306</v>
      </c>
      <c r="T24" s="19">
        <f>'Gross Plant'!V24-Reserve!V24</f>
        <v>95774.634654916648</v>
      </c>
      <c r="U24" s="19">
        <f>'Gross Plant'!W24-Reserve!W24</f>
        <v>95742.06416899999</v>
      </c>
      <c r="V24" s="19">
        <f>'Gross Plant'!X24-Reserve!X24</f>
        <v>95709.493683083318</v>
      </c>
      <c r="W24" s="19">
        <f>'Gross Plant'!Y24-Reserve!Y24</f>
        <v>95676.923197166645</v>
      </c>
      <c r="X24" s="19">
        <f>'Gross Plant'!Z24-Reserve!Z24</f>
        <v>95644.352711249987</v>
      </c>
      <c r="Y24" s="19">
        <f>'Gross Plant'!AA24-Reserve!AA24</f>
        <v>95611.782225333329</v>
      </c>
      <c r="Z24" s="19">
        <f>'Gross Plant'!AB24-Reserve!AB24</f>
        <v>95579.211739416656</v>
      </c>
      <c r="AA24" s="19">
        <f>'Gross Plant'!AC24-Reserve!AC24</f>
        <v>95546.641253499984</v>
      </c>
      <c r="AB24" s="19">
        <f>'Gross Plant'!AD24-Reserve!AD24</f>
        <v>95514.070767583326</v>
      </c>
      <c r="AC24" s="19">
        <f>'Gross Plant'!AE24-Reserve!AE24</f>
        <v>95481.500281666667</v>
      </c>
      <c r="AD24" s="19">
        <f>'Gross Plant'!AF24-Reserve!AF24</f>
        <v>95448.929795749995</v>
      </c>
    </row>
    <row r="25" spans="1:30">
      <c r="A25" s="16">
        <v>39820</v>
      </c>
      <c r="B25" s="17" t="s">
        <v>198</v>
      </c>
      <c r="C25" s="19">
        <f>'Gross Plant'!E25-Reserve!E25</f>
        <v>6895.56</v>
      </c>
      <c r="D25" s="19">
        <f>'Gross Plant'!F25-Reserve!F25</f>
        <v>6877.8600000000006</v>
      </c>
      <c r="E25" s="19">
        <f>'Gross Plant'!G25-Reserve!G25</f>
        <v>6860.16</v>
      </c>
      <c r="F25" s="19">
        <f>'Gross Plant'!H25-Reserve!H25</f>
        <v>6842.46</v>
      </c>
      <c r="G25" s="19">
        <f>'Gross Plant'!I25-Reserve!I25</f>
        <v>6824.76</v>
      </c>
      <c r="H25" s="19">
        <f>'Gross Plant'!J25-Reserve!J25</f>
        <v>6807.06</v>
      </c>
      <c r="I25" s="19">
        <f>'Gross Plant'!K25-Reserve!K25</f>
        <v>6789.3600000000006</v>
      </c>
      <c r="J25" s="19">
        <f>'Gross Plant'!L25-Reserve!L25</f>
        <v>6074.0286989166671</v>
      </c>
      <c r="K25" s="19">
        <f>'Gross Plant'!M25-Reserve!M25</f>
        <v>5358.6973978333335</v>
      </c>
      <c r="L25" s="19">
        <f>'Gross Plant'!N25-Reserve!N25</f>
        <v>4643.36609675</v>
      </c>
      <c r="M25" s="19">
        <f>'Gross Plant'!O25-Reserve!O25</f>
        <v>3928.034795666666</v>
      </c>
      <c r="N25" s="19">
        <f>'Gross Plant'!P25-Reserve!P25</f>
        <v>3212.7034945833329</v>
      </c>
      <c r="O25" s="19">
        <f>'Gross Plant'!Q25-Reserve!Q25</f>
        <v>2497.3721934999994</v>
      </c>
      <c r="P25" s="19">
        <f>'Gross Plant'!R25-Reserve!R25</f>
        <v>1782.0408924166659</v>
      </c>
      <c r="Q25" s="19">
        <f>'Gross Plant'!S25-Reserve!S25</f>
        <v>1066.7095913333324</v>
      </c>
      <c r="R25" s="19">
        <f>'Gross Plant'!T25-Reserve!T25</f>
        <v>351.37829024999883</v>
      </c>
      <c r="S25" s="19">
        <f>'Gross Plant'!U25-Reserve!U25</f>
        <v>-363.9530108333347</v>
      </c>
      <c r="T25" s="19">
        <f>'Gross Plant'!V25-Reserve!V25</f>
        <v>-363.9530108333347</v>
      </c>
      <c r="U25" s="19">
        <f>'Gross Plant'!W25-Reserve!W25</f>
        <v>-363.9530108333347</v>
      </c>
      <c r="V25" s="19">
        <f>'Gross Plant'!X25-Reserve!X25</f>
        <v>-363.9530108333347</v>
      </c>
      <c r="W25" s="19">
        <f>'Gross Plant'!Y25-Reserve!Y25</f>
        <v>-363.9530108333347</v>
      </c>
      <c r="X25" s="19">
        <f>'Gross Plant'!Z25-Reserve!Z25</f>
        <v>-363.9530108333347</v>
      </c>
      <c r="Y25" s="19">
        <f>'Gross Plant'!AA25-Reserve!AA25</f>
        <v>-363.9530108333347</v>
      </c>
      <c r="Z25" s="19">
        <f>'Gross Plant'!AB25-Reserve!AB25</f>
        <v>-363.9530108333347</v>
      </c>
      <c r="AA25" s="19">
        <f>'Gross Plant'!AC25-Reserve!AC25</f>
        <v>-363.9530108333347</v>
      </c>
      <c r="AB25" s="19">
        <f>'Gross Plant'!AD25-Reserve!AD25</f>
        <v>-363.9530108333347</v>
      </c>
      <c r="AC25" s="19">
        <f>'Gross Plant'!AE25-Reserve!AE25</f>
        <v>-363.9530108333347</v>
      </c>
      <c r="AD25" s="19">
        <f>'Gross Plant'!AF25-Reserve!AF25</f>
        <v>-363.9530108333347</v>
      </c>
    </row>
    <row r="26" spans="1:30">
      <c r="A26" s="16">
        <v>39900</v>
      </c>
      <c r="B26" s="17" t="s">
        <v>20</v>
      </c>
      <c r="C26" s="19">
        <f>'Gross Plant'!E26-Reserve!E26</f>
        <v>-1583.609999999986</v>
      </c>
      <c r="D26" s="19">
        <f>'Gross Plant'!F26-Reserve!F26</f>
        <v>-1740.5499999999884</v>
      </c>
      <c r="E26" s="19">
        <f>'Gross Plant'!G26-Reserve!G26</f>
        <v>-1897.4899999999907</v>
      </c>
      <c r="F26" s="19">
        <f>'Gross Plant'!H26-Reserve!H26</f>
        <v>-2054.429999999993</v>
      </c>
      <c r="G26" s="19">
        <f>'Gross Plant'!I26-Reserve!I26</f>
        <v>-2208.6000000000058</v>
      </c>
      <c r="H26" s="19">
        <f>'Gross Plant'!J26-Reserve!J26</f>
        <v>-2362.3500000000058</v>
      </c>
      <c r="I26" s="19">
        <f>'Gross Plant'!K26-Reserve!K26</f>
        <v>-2516.1000000000058</v>
      </c>
      <c r="J26" s="19">
        <f>'Gross Plant'!L26-Reserve!L26</f>
        <v>-2516.1000000000058</v>
      </c>
      <c r="K26" s="19">
        <f>'Gross Plant'!M26-Reserve!M26</f>
        <v>-2516.1000000000058</v>
      </c>
      <c r="L26" s="19">
        <f>'Gross Plant'!N26-Reserve!N26</f>
        <v>-2516.1000000000058</v>
      </c>
      <c r="M26" s="19">
        <f>'Gross Plant'!O26-Reserve!O26</f>
        <v>-2516.1000000000058</v>
      </c>
      <c r="N26" s="19">
        <f>'Gross Plant'!P26-Reserve!P26</f>
        <v>-2516.1000000000058</v>
      </c>
      <c r="O26" s="19">
        <f>'Gross Plant'!Q26-Reserve!Q26</f>
        <v>-2516.1000000000058</v>
      </c>
      <c r="P26" s="19">
        <f>'Gross Plant'!R26-Reserve!R26</f>
        <v>-2516.1000000000058</v>
      </c>
      <c r="Q26" s="19">
        <f>'Gross Plant'!S26-Reserve!S26</f>
        <v>-2516.1000000000058</v>
      </c>
      <c r="R26" s="19">
        <f>'Gross Plant'!T26-Reserve!T26</f>
        <v>-2516.1000000000058</v>
      </c>
      <c r="S26" s="19">
        <f>'Gross Plant'!U26-Reserve!U26</f>
        <v>-2516.1000000000058</v>
      </c>
      <c r="T26" s="19">
        <f>'Gross Plant'!V26-Reserve!V26</f>
        <v>-2516.1000000000058</v>
      </c>
      <c r="U26" s="19">
        <f>'Gross Plant'!W26-Reserve!W26</f>
        <v>-2516.1000000000058</v>
      </c>
      <c r="V26" s="19">
        <f>'Gross Plant'!X26-Reserve!X26</f>
        <v>-2516.1000000000058</v>
      </c>
      <c r="W26" s="19">
        <f>'Gross Plant'!Y26-Reserve!Y26</f>
        <v>-2516.1000000000058</v>
      </c>
      <c r="X26" s="19">
        <f>'Gross Plant'!Z26-Reserve!Z26</f>
        <v>-2516.1000000000058</v>
      </c>
      <c r="Y26" s="19">
        <f>'Gross Plant'!AA26-Reserve!AA26</f>
        <v>-2516.1000000000058</v>
      </c>
      <c r="Z26" s="19">
        <f>'Gross Plant'!AB26-Reserve!AB26</f>
        <v>-2516.1000000000058</v>
      </c>
      <c r="AA26" s="19">
        <f>'Gross Plant'!AC26-Reserve!AC26</f>
        <v>-2516.1000000000058</v>
      </c>
      <c r="AB26" s="19">
        <f>'Gross Plant'!AD26-Reserve!AD26</f>
        <v>-2516.1000000000058</v>
      </c>
      <c r="AC26" s="19">
        <f>'Gross Plant'!AE26-Reserve!AE26</f>
        <v>-2516.1000000000058</v>
      </c>
      <c r="AD26" s="19">
        <f>'Gross Plant'!AF26-Reserve!AF26</f>
        <v>-2516.1000000000058</v>
      </c>
    </row>
    <row r="27" spans="1:30">
      <c r="A27" s="16">
        <v>39901</v>
      </c>
      <c r="B27" s="17" t="s">
        <v>21</v>
      </c>
      <c r="C27" s="19">
        <f>'Gross Plant'!E27-Reserve!E27</f>
        <v>17467781.800000001</v>
      </c>
      <c r="D27" s="19">
        <f>'Gross Plant'!F27-Reserve!F27</f>
        <v>17448045.309999999</v>
      </c>
      <c r="E27" s="19">
        <f>'Gross Plant'!G27-Reserve!G27</f>
        <v>17223415.900000002</v>
      </c>
      <c r="F27" s="19">
        <f>'Gross Plant'!H27-Reserve!H27</f>
        <v>16987377.640000001</v>
      </c>
      <c r="G27" s="19">
        <f>'Gross Plant'!I27-Reserve!I27</f>
        <v>16714412.250000004</v>
      </c>
      <c r="H27" s="19">
        <f>'Gross Plant'!J27-Reserve!J27</f>
        <v>16477940.940000005</v>
      </c>
      <c r="I27" s="19">
        <f>'Gross Plant'!K27-Reserve!K27</f>
        <v>16242736.68</v>
      </c>
      <c r="J27" s="19">
        <f>'Gross Plant'!L27-Reserve!L27</f>
        <v>16168418.52262317</v>
      </c>
      <c r="K27" s="19">
        <f>'Gross Plant'!M27-Reserve!M27</f>
        <v>16072902.251168288</v>
      </c>
      <c r="L27" s="19">
        <f>'Gross Plant'!N27-Reserve!N27</f>
        <v>16016098.575996976</v>
      </c>
      <c r="M27" s="19">
        <f>'Gross Plant'!O27-Reserve!O27</f>
        <v>15961615.82176438</v>
      </c>
      <c r="N27" s="19">
        <f>'Gross Plant'!P27-Reserve!P27</f>
        <v>15907133.067531783</v>
      </c>
      <c r="O27" s="19">
        <f>'Gross Plant'!Q27-Reserve!Q27</f>
        <v>15852650.313299187</v>
      </c>
      <c r="P27" s="19">
        <f>'Gross Plant'!R27-Reserve!R27</f>
        <v>15798167.55906659</v>
      </c>
      <c r="Q27" s="19">
        <f>'Gross Plant'!S27-Reserve!S27</f>
        <v>15743684.804833993</v>
      </c>
      <c r="R27" s="19">
        <f>'Gross Plant'!T27-Reserve!T27</f>
        <v>15689202.050601397</v>
      </c>
      <c r="S27" s="19">
        <f>'Gross Plant'!U27-Reserve!U27</f>
        <v>15634719.2963688</v>
      </c>
      <c r="T27" s="19">
        <f>'Gross Plant'!V27-Reserve!V27</f>
        <v>15580236.542136203</v>
      </c>
      <c r="U27" s="19">
        <f>'Gross Plant'!W27-Reserve!W27</f>
        <v>15525753.787903607</v>
      </c>
      <c r="V27" s="19">
        <f>'Gross Plant'!X27-Reserve!X27</f>
        <v>15471271.03367101</v>
      </c>
      <c r="W27" s="19">
        <f>'Gross Plant'!Y27-Reserve!Y27</f>
        <v>15416788.279438414</v>
      </c>
      <c r="X27" s="19">
        <f>'Gross Plant'!Z27-Reserve!Z27</f>
        <v>15362305.525205817</v>
      </c>
      <c r="Y27" s="19">
        <f>'Gross Plant'!AA27-Reserve!AA27</f>
        <v>15307822.77097322</v>
      </c>
      <c r="Z27" s="19">
        <f>'Gross Plant'!AB27-Reserve!AB27</f>
        <v>15253340.016740624</v>
      </c>
      <c r="AA27" s="19">
        <f>'Gross Plant'!AC27-Reserve!AC27</f>
        <v>15198857.262508027</v>
      </c>
      <c r="AB27" s="19">
        <f>'Gross Plant'!AD27-Reserve!AD27</f>
        <v>15144374.508275431</v>
      </c>
      <c r="AC27" s="19">
        <f>'Gross Plant'!AE27-Reserve!AE27</f>
        <v>15089891.754042834</v>
      </c>
      <c r="AD27" s="19">
        <f>'Gross Plant'!AF27-Reserve!AF27</f>
        <v>15035408.999810237</v>
      </c>
    </row>
    <row r="28" spans="1:30">
      <c r="A28" s="16">
        <v>39902</v>
      </c>
      <c r="B28" s="17" t="s">
        <v>22</v>
      </c>
      <c r="C28" s="19">
        <f>'Gross Plant'!E28-Reserve!E28</f>
        <v>3971848.4099999983</v>
      </c>
      <c r="D28" s="19">
        <f>'Gross Plant'!F28-Reserve!F28</f>
        <v>3846585.7499999981</v>
      </c>
      <c r="E28" s="19">
        <f>'Gross Plant'!G28-Reserve!G28</f>
        <v>3721442.709999999</v>
      </c>
      <c r="F28" s="19">
        <f>'Gross Plant'!H28-Reserve!H28</f>
        <v>3596299.67</v>
      </c>
      <c r="G28" s="19">
        <f>'Gross Plant'!I28-Reserve!I28</f>
        <v>3471156.6300000008</v>
      </c>
      <c r="H28" s="19">
        <f>'Gross Plant'!J28-Reserve!J28</f>
        <v>3346013.5900000017</v>
      </c>
      <c r="I28" s="19">
        <f>'Gross Plant'!K28-Reserve!K28</f>
        <v>3220870.5500000026</v>
      </c>
      <c r="J28" s="19">
        <f>'Gross Plant'!L28-Reserve!L28</f>
        <v>3194460.4230467528</v>
      </c>
      <c r="K28" s="19">
        <f>'Gross Plant'!M28-Reserve!M28</f>
        <v>3168050.296093503</v>
      </c>
      <c r="L28" s="19">
        <f>'Gross Plant'!N28-Reserve!N28</f>
        <v>3141640.1691402532</v>
      </c>
      <c r="M28" s="19">
        <f>'Gross Plant'!O28-Reserve!O28</f>
        <v>3115230.0421870034</v>
      </c>
      <c r="N28" s="19">
        <f>'Gross Plant'!P28-Reserve!P28</f>
        <v>3088819.9152337536</v>
      </c>
      <c r="O28" s="19">
        <f>'Gross Plant'!Q28-Reserve!Q28</f>
        <v>3062409.7882805038</v>
      </c>
      <c r="P28" s="19">
        <f>'Gross Plant'!R28-Reserve!R28</f>
        <v>3035999.661327254</v>
      </c>
      <c r="Q28" s="19">
        <f>'Gross Plant'!S28-Reserve!S28</f>
        <v>3009589.5343740042</v>
      </c>
      <c r="R28" s="19">
        <f>'Gross Plant'!T28-Reserve!T28</f>
        <v>2983179.4074207544</v>
      </c>
      <c r="S28" s="19">
        <f>'Gross Plant'!U28-Reserve!U28</f>
        <v>2956769.2804675046</v>
      </c>
      <c r="T28" s="19">
        <f>'Gross Plant'!V28-Reserve!V28</f>
        <v>2930359.1535142548</v>
      </c>
      <c r="U28" s="19">
        <f>'Gross Plant'!W28-Reserve!W28</f>
        <v>2903949.026561005</v>
      </c>
      <c r="V28" s="19">
        <f>'Gross Plant'!X28-Reserve!X28</f>
        <v>2877538.8996077552</v>
      </c>
      <c r="W28" s="19">
        <f>'Gross Plant'!Y28-Reserve!Y28</f>
        <v>2851128.7726545054</v>
      </c>
      <c r="X28" s="19">
        <f>'Gross Plant'!Z28-Reserve!Z28</f>
        <v>2824718.6457012556</v>
      </c>
      <c r="Y28" s="19">
        <f>'Gross Plant'!AA28-Reserve!AA28</f>
        <v>2798308.5187480059</v>
      </c>
      <c r="Z28" s="19">
        <f>'Gross Plant'!AB28-Reserve!AB28</f>
        <v>2771898.3917947561</v>
      </c>
      <c r="AA28" s="19">
        <f>'Gross Plant'!AC28-Reserve!AC28</f>
        <v>2745488.2648415063</v>
      </c>
      <c r="AB28" s="19">
        <f>'Gross Plant'!AD28-Reserve!AD28</f>
        <v>2719078.1378882565</v>
      </c>
      <c r="AC28" s="19">
        <f>'Gross Plant'!AE28-Reserve!AE28</f>
        <v>2692668.0109350067</v>
      </c>
      <c r="AD28" s="19">
        <f>'Gross Plant'!AF28-Reserve!AF28</f>
        <v>2666257.8839817569</v>
      </c>
    </row>
    <row r="29" spans="1:30">
      <c r="A29" s="16">
        <v>39903</v>
      </c>
      <c r="B29" s="17" t="s">
        <v>23</v>
      </c>
      <c r="C29" s="19">
        <f>'Gross Plant'!E29-Reserve!E29</f>
        <v>1440778.4700000002</v>
      </c>
      <c r="D29" s="19">
        <f>'Gross Plant'!F29-Reserve!F29</f>
        <v>1416827.9000000004</v>
      </c>
      <c r="E29" s="19">
        <f>'Gross Plant'!G29-Reserve!G29</f>
        <v>1392877.3300000005</v>
      </c>
      <c r="F29" s="19">
        <f>'Gross Plant'!H29-Reserve!H29</f>
        <v>1368926.7600000007</v>
      </c>
      <c r="G29" s="19">
        <f>'Gross Plant'!I29-Reserve!I29</f>
        <v>1344976.1900000009</v>
      </c>
      <c r="H29" s="19">
        <f>'Gross Plant'!J29-Reserve!J29</f>
        <v>1321025.620000001</v>
      </c>
      <c r="I29" s="19">
        <f>'Gross Plant'!K29-Reserve!K29</f>
        <v>1297075.0500000012</v>
      </c>
      <c r="J29" s="19">
        <f>'Gross Plant'!L29-Reserve!L29</f>
        <v>1297075.0500000012</v>
      </c>
      <c r="K29" s="19">
        <f>'Gross Plant'!M29-Reserve!M29</f>
        <v>1297075.0500000012</v>
      </c>
      <c r="L29" s="19">
        <f>'Gross Plant'!N29-Reserve!N29</f>
        <v>1297075.0500000012</v>
      </c>
      <c r="M29" s="19">
        <f>'Gross Plant'!O29-Reserve!O29</f>
        <v>1297075.0500000012</v>
      </c>
      <c r="N29" s="19">
        <f>'Gross Plant'!P29-Reserve!P29</f>
        <v>1297075.0500000012</v>
      </c>
      <c r="O29" s="19">
        <f>'Gross Plant'!Q29-Reserve!Q29</f>
        <v>1297075.0500000012</v>
      </c>
      <c r="P29" s="19">
        <f>'Gross Plant'!R29-Reserve!R29</f>
        <v>1297075.0500000012</v>
      </c>
      <c r="Q29" s="19">
        <f>'Gross Plant'!S29-Reserve!S29</f>
        <v>1297075.0500000012</v>
      </c>
      <c r="R29" s="19">
        <f>'Gross Plant'!T29-Reserve!T29</f>
        <v>1297075.0500000012</v>
      </c>
      <c r="S29" s="19">
        <f>'Gross Plant'!U29-Reserve!U29</f>
        <v>1297075.0500000012</v>
      </c>
      <c r="T29" s="19">
        <f>'Gross Plant'!V29-Reserve!V29</f>
        <v>1297075.0500000012</v>
      </c>
      <c r="U29" s="19">
        <f>'Gross Plant'!W29-Reserve!W29</f>
        <v>1297075.0500000012</v>
      </c>
      <c r="V29" s="19">
        <f>'Gross Plant'!X29-Reserve!X29</f>
        <v>1297075.0500000012</v>
      </c>
      <c r="W29" s="19">
        <f>'Gross Plant'!Y29-Reserve!Y29</f>
        <v>1297075.0500000012</v>
      </c>
      <c r="X29" s="19">
        <f>'Gross Plant'!Z29-Reserve!Z29</f>
        <v>1297075.0500000012</v>
      </c>
      <c r="Y29" s="19">
        <f>'Gross Plant'!AA29-Reserve!AA29</f>
        <v>1297075.0500000012</v>
      </c>
      <c r="Z29" s="19">
        <f>'Gross Plant'!AB29-Reserve!AB29</f>
        <v>1297075.0500000012</v>
      </c>
      <c r="AA29" s="19">
        <f>'Gross Plant'!AC29-Reserve!AC29</f>
        <v>1297075.0500000012</v>
      </c>
      <c r="AB29" s="19">
        <f>'Gross Plant'!AD29-Reserve!AD29</f>
        <v>1297075.0500000012</v>
      </c>
      <c r="AC29" s="19">
        <f>'Gross Plant'!AE29-Reserve!AE29</f>
        <v>1297075.0500000012</v>
      </c>
      <c r="AD29" s="19">
        <f>'Gross Plant'!AF29-Reserve!AF29</f>
        <v>1297075.0500000012</v>
      </c>
    </row>
    <row r="30" spans="1:30">
      <c r="A30" s="16">
        <v>39904</v>
      </c>
      <c r="B30" s="17" t="s">
        <v>24</v>
      </c>
      <c r="C30" s="19">
        <f>'Gross Plant'!E30-Reserve!E30</f>
        <v>0</v>
      </c>
      <c r="D30" s="19">
        <f>'Gross Plant'!F30-Reserve!F30</f>
        <v>0</v>
      </c>
      <c r="E30" s="19">
        <f>'Gross Plant'!G30-Reserve!G30</f>
        <v>0</v>
      </c>
      <c r="F30" s="19">
        <f>'Gross Plant'!H30-Reserve!H30</f>
        <v>0</v>
      </c>
      <c r="G30" s="19">
        <f>'Gross Plant'!I30-Reserve!I30</f>
        <v>0</v>
      </c>
      <c r="H30" s="19">
        <f>'Gross Plant'!J30-Reserve!J30</f>
        <v>0</v>
      </c>
      <c r="I30" s="19">
        <f>'Gross Plant'!K30-Reserve!K30</f>
        <v>0</v>
      </c>
      <c r="J30" s="19">
        <f>'Gross Plant'!L30-Reserve!L30</f>
        <v>0</v>
      </c>
      <c r="K30" s="19">
        <f>'Gross Plant'!M30-Reserve!M30</f>
        <v>0</v>
      </c>
      <c r="L30" s="19">
        <f>'Gross Plant'!N30-Reserve!N30</f>
        <v>0</v>
      </c>
      <c r="M30" s="19">
        <f>'Gross Plant'!O30-Reserve!O30</f>
        <v>0</v>
      </c>
      <c r="N30" s="19">
        <f>'Gross Plant'!P30-Reserve!P30</f>
        <v>0</v>
      </c>
      <c r="O30" s="19">
        <f>'Gross Plant'!Q30-Reserve!Q30</f>
        <v>0</v>
      </c>
      <c r="P30" s="19">
        <f>'Gross Plant'!R30-Reserve!R30</f>
        <v>0</v>
      </c>
      <c r="Q30" s="19">
        <f>'Gross Plant'!S30-Reserve!S30</f>
        <v>0</v>
      </c>
      <c r="R30" s="19">
        <f>'Gross Plant'!T30-Reserve!T30</f>
        <v>0</v>
      </c>
      <c r="S30" s="19">
        <f>'Gross Plant'!U30-Reserve!U30</f>
        <v>0</v>
      </c>
      <c r="T30" s="19">
        <f>'Gross Plant'!V30-Reserve!V30</f>
        <v>0</v>
      </c>
      <c r="U30" s="19">
        <f>'Gross Plant'!W30-Reserve!W30</f>
        <v>0</v>
      </c>
      <c r="V30" s="19">
        <f>'Gross Plant'!X30-Reserve!X30</f>
        <v>0</v>
      </c>
      <c r="W30" s="19">
        <f>'Gross Plant'!Y30-Reserve!Y30</f>
        <v>0</v>
      </c>
      <c r="X30" s="19">
        <f>'Gross Plant'!Z30-Reserve!Z30</f>
        <v>0</v>
      </c>
      <c r="Y30" s="19">
        <f>'Gross Plant'!AA30-Reserve!AA30</f>
        <v>0</v>
      </c>
      <c r="Z30" s="19">
        <f>'Gross Plant'!AB30-Reserve!AB30</f>
        <v>0</v>
      </c>
      <c r="AA30" s="19">
        <f>'Gross Plant'!AC30-Reserve!AC30</f>
        <v>0</v>
      </c>
      <c r="AB30" s="19">
        <f>'Gross Plant'!AD30-Reserve!AD30</f>
        <v>0</v>
      </c>
      <c r="AC30" s="19">
        <f>'Gross Plant'!AE30-Reserve!AE30</f>
        <v>0</v>
      </c>
      <c r="AD30" s="19">
        <f>'Gross Plant'!AF30-Reserve!AF30</f>
        <v>0</v>
      </c>
    </row>
    <row r="31" spans="1:30">
      <c r="A31" s="16">
        <v>39905</v>
      </c>
      <c r="B31" s="17" t="s">
        <v>25</v>
      </c>
      <c r="C31" s="19">
        <f>'Gross Plant'!E31-Reserve!E31</f>
        <v>0</v>
      </c>
      <c r="D31" s="19">
        <f>'Gross Plant'!F31-Reserve!F31</f>
        <v>0</v>
      </c>
      <c r="E31" s="19">
        <f>'Gross Plant'!G31-Reserve!G31</f>
        <v>0</v>
      </c>
      <c r="F31" s="19">
        <f>'Gross Plant'!H31-Reserve!H31</f>
        <v>0</v>
      </c>
      <c r="G31" s="19">
        <f>'Gross Plant'!I31-Reserve!I31</f>
        <v>0</v>
      </c>
      <c r="H31" s="19">
        <f>'Gross Plant'!J31-Reserve!J31</f>
        <v>0</v>
      </c>
      <c r="I31" s="19">
        <f>'Gross Plant'!K31-Reserve!K31</f>
        <v>0</v>
      </c>
      <c r="J31" s="19">
        <f>'Gross Plant'!L31-Reserve!L31</f>
        <v>0</v>
      </c>
      <c r="K31" s="19">
        <f>'Gross Plant'!M31-Reserve!M31</f>
        <v>0</v>
      </c>
      <c r="L31" s="19">
        <f>'Gross Plant'!N31-Reserve!N31</f>
        <v>0</v>
      </c>
      <c r="M31" s="19">
        <f>'Gross Plant'!O31-Reserve!O31</f>
        <v>0</v>
      </c>
      <c r="N31" s="19">
        <f>'Gross Plant'!P31-Reserve!P31</f>
        <v>0</v>
      </c>
      <c r="O31" s="19">
        <f>'Gross Plant'!Q31-Reserve!Q31</f>
        <v>0</v>
      </c>
      <c r="P31" s="19">
        <f>'Gross Plant'!R31-Reserve!R31</f>
        <v>0</v>
      </c>
      <c r="Q31" s="19">
        <f>'Gross Plant'!S31-Reserve!S31</f>
        <v>0</v>
      </c>
      <c r="R31" s="19">
        <f>'Gross Plant'!T31-Reserve!T31</f>
        <v>0</v>
      </c>
      <c r="S31" s="19">
        <f>'Gross Plant'!U31-Reserve!U31</f>
        <v>0</v>
      </c>
      <c r="T31" s="19">
        <f>'Gross Plant'!V31-Reserve!V31</f>
        <v>0</v>
      </c>
      <c r="U31" s="19">
        <f>'Gross Plant'!W31-Reserve!W31</f>
        <v>0</v>
      </c>
      <c r="V31" s="19">
        <f>'Gross Plant'!X31-Reserve!X31</f>
        <v>0</v>
      </c>
      <c r="W31" s="19">
        <f>'Gross Plant'!Y31-Reserve!Y31</f>
        <v>0</v>
      </c>
      <c r="X31" s="19">
        <f>'Gross Plant'!Z31-Reserve!Z31</f>
        <v>0</v>
      </c>
      <c r="Y31" s="19">
        <f>'Gross Plant'!AA31-Reserve!AA31</f>
        <v>0</v>
      </c>
      <c r="Z31" s="19">
        <f>'Gross Plant'!AB31-Reserve!AB31</f>
        <v>0</v>
      </c>
      <c r="AA31" s="19">
        <f>'Gross Plant'!AC31-Reserve!AC31</f>
        <v>0</v>
      </c>
      <c r="AB31" s="19">
        <f>'Gross Plant'!AD31-Reserve!AD31</f>
        <v>0</v>
      </c>
      <c r="AC31" s="19">
        <f>'Gross Plant'!AE31-Reserve!AE31</f>
        <v>0</v>
      </c>
      <c r="AD31" s="19">
        <f>'Gross Plant'!AF31-Reserve!AF31</f>
        <v>0</v>
      </c>
    </row>
    <row r="32" spans="1:30">
      <c r="A32" s="16">
        <v>39906</v>
      </c>
      <c r="B32" s="17" t="s">
        <v>26</v>
      </c>
      <c r="C32" s="19">
        <f>'Gross Plant'!E32-Reserve!E32</f>
        <v>998616.37000000023</v>
      </c>
      <c r="D32" s="19">
        <f>'Gross Plant'!F32-Reserve!F32</f>
        <v>983075.24000000022</v>
      </c>
      <c r="E32" s="19">
        <f>'Gross Plant'!G32-Reserve!G32</f>
        <v>967534.11000000022</v>
      </c>
      <c r="F32" s="19">
        <f>'Gross Plant'!H32-Reserve!H32</f>
        <v>952042.87000000023</v>
      </c>
      <c r="G32" s="19">
        <f>'Gross Plant'!I32-Reserve!I32</f>
        <v>941856.12000000023</v>
      </c>
      <c r="H32" s="19">
        <f>'Gross Plant'!J32-Reserve!J32</f>
        <v>927982.15000000014</v>
      </c>
      <c r="I32" s="19">
        <f>'Gross Plant'!K32-Reserve!K32</f>
        <v>907297.9800000001</v>
      </c>
      <c r="J32" s="19">
        <f>'Gross Plant'!L32-Reserve!L32</f>
        <v>903449.67459812993</v>
      </c>
      <c r="K32" s="19">
        <f>'Gross Plant'!M32-Reserve!M32</f>
        <v>898439.99369580741</v>
      </c>
      <c r="L32" s="19">
        <f>'Gross Plant'!N32-Reserve!N32</f>
        <v>895552.80362189596</v>
      </c>
      <c r="M32" s="19">
        <f>'Gross Plant'!O32-Reserve!O32</f>
        <v>892793.58719992021</v>
      </c>
      <c r="N32" s="19">
        <f>'Gross Plant'!P32-Reserve!P32</f>
        <v>890035.14061244344</v>
      </c>
      <c r="O32" s="19">
        <f>'Gross Plant'!Q32-Reserve!Q32</f>
        <v>887277.46385946556</v>
      </c>
      <c r="P32" s="19">
        <f>'Gross Plant'!R32-Reserve!R32</f>
        <v>884520.55694098666</v>
      </c>
      <c r="Q32" s="19">
        <f>'Gross Plant'!S32-Reserve!S32</f>
        <v>881764.41985700675</v>
      </c>
      <c r="R32" s="19">
        <f>'Gross Plant'!T32-Reserve!T32</f>
        <v>879009.05260752584</v>
      </c>
      <c r="S32" s="19">
        <f>'Gross Plant'!U32-Reserve!U32</f>
        <v>876254.45519254392</v>
      </c>
      <c r="T32" s="19">
        <f>'Gross Plant'!V32-Reserve!V32</f>
        <v>873500.62761206087</v>
      </c>
      <c r="U32" s="19">
        <f>'Gross Plant'!W32-Reserve!W32</f>
        <v>870747.56986607681</v>
      </c>
      <c r="V32" s="19">
        <f>'Gross Plant'!X32-Reserve!X32</f>
        <v>867995.28195459174</v>
      </c>
      <c r="W32" s="19">
        <f>'Gross Plant'!Y32-Reserve!Y32</f>
        <v>865243.76387760567</v>
      </c>
      <c r="X32" s="19">
        <f>'Gross Plant'!Z32-Reserve!Z32</f>
        <v>862493.01563511859</v>
      </c>
      <c r="Y32" s="19">
        <f>'Gross Plant'!AA32-Reserve!AA32</f>
        <v>859743.03722713038</v>
      </c>
      <c r="Z32" s="19">
        <f>'Gross Plant'!AB32-Reserve!AB32</f>
        <v>856993.82865364116</v>
      </c>
      <c r="AA32" s="19">
        <f>'Gross Plant'!AC32-Reserve!AC32</f>
        <v>854245.38991465094</v>
      </c>
      <c r="AB32" s="19">
        <f>'Gross Plant'!AD32-Reserve!AD32</f>
        <v>851497.7210101597</v>
      </c>
      <c r="AC32" s="19">
        <f>'Gross Plant'!AE32-Reserve!AE32</f>
        <v>848750.82194016734</v>
      </c>
      <c r="AD32" s="19">
        <f>'Gross Plant'!AF32-Reserve!AF32</f>
        <v>846004.69270467409</v>
      </c>
    </row>
    <row r="33" spans="1:30">
      <c r="A33" s="16">
        <v>39907</v>
      </c>
      <c r="B33" s="17" t="s">
        <v>27</v>
      </c>
      <c r="C33" s="19">
        <f>'Gross Plant'!E33-Reserve!E33</f>
        <v>1353262.9400000002</v>
      </c>
      <c r="D33" s="19">
        <f>'Gross Plant'!F33-Reserve!F33</f>
        <v>1346838.1</v>
      </c>
      <c r="E33" s="19">
        <f>'Gross Plant'!G33-Reserve!G33</f>
        <v>1340695.8699999999</v>
      </c>
      <c r="F33" s="19">
        <f>'Gross Plant'!H33-Reserve!H33</f>
        <v>1334548.2</v>
      </c>
      <c r="G33" s="19">
        <f>'Gross Plant'!I33-Reserve!I33</f>
        <v>1328406</v>
      </c>
      <c r="H33" s="19">
        <f>'Gross Plant'!J33-Reserve!J33</f>
        <v>1322263.8</v>
      </c>
      <c r="I33" s="19">
        <f>'Gross Plant'!K33-Reserve!K33</f>
        <v>1316121.5999999999</v>
      </c>
      <c r="J33" s="19">
        <f>'Gross Plant'!L33-Reserve!L33</f>
        <v>155812.29504804849</v>
      </c>
      <c r="K33" s="19">
        <f>'Gross Plant'!M33-Reserve!M33</f>
        <v>-1012916.3615414824</v>
      </c>
      <c r="L33" s="19">
        <f>'Gross Plant'!N33-Reserve!N33</f>
        <v>-1013054.611273427</v>
      </c>
      <c r="M33" s="19">
        <f>'Gross Plant'!O33-Reserve!O33</f>
        <v>-1013196.2986045252</v>
      </c>
      <c r="N33" s="19">
        <f>'Gross Plant'!P33-Reserve!P33</f>
        <v>-1013337.9859356233</v>
      </c>
      <c r="O33" s="19">
        <f>'Gross Plant'!Q33-Reserve!Q33</f>
        <v>-1013479.6732667214</v>
      </c>
      <c r="P33" s="19">
        <f>'Gross Plant'!R33-Reserve!R33</f>
        <v>-1013621.3605978196</v>
      </c>
      <c r="Q33" s="19">
        <f>'Gross Plant'!S33-Reserve!S33</f>
        <v>-1013763.0479289177</v>
      </c>
      <c r="R33" s="19">
        <f>'Gross Plant'!T33-Reserve!T33</f>
        <v>-1013904.7352600158</v>
      </c>
      <c r="S33" s="19">
        <f>'Gross Plant'!U33-Reserve!U33</f>
        <v>-1014046.422591114</v>
      </c>
      <c r="T33" s="19">
        <f>'Gross Plant'!V33-Reserve!V33</f>
        <v>-1014188.1099222121</v>
      </c>
      <c r="U33" s="19">
        <f>'Gross Plant'!W33-Reserve!W33</f>
        <v>-1014329.7972533102</v>
      </c>
      <c r="V33" s="19">
        <f>'Gross Plant'!X33-Reserve!X33</f>
        <v>-1014471.4845844083</v>
      </c>
      <c r="W33" s="19">
        <f>'Gross Plant'!Y33-Reserve!Y33</f>
        <v>-1014613.1719155065</v>
      </c>
      <c r="X33" s="19">
        <f>'Gross Plant'!Z33-Reserve!Z33</f>
        <v>-1014754.8592466046</v>
      </c>
      <c r="Y33" s="19">
        <f>'Gross Plant'!AA33-Reserve!AA33</f>
        <v>-1014896.5465777027</v>
      </c>
      <c r="Z33" s="19">
        <f>'Gross Plant'!AB33-Reserve!AB33</f>
        <v>-1015038.2339088009</v>
      </c>
      <c r="AA33" s="19">
        <f>'Gross Plant'!AC33-Reserve!AC33</f>
        <v>-1015179.921239899</v>
      </c>
      <c r="AB33" s="19">
        <f>'Gross Plant'!AD33-Reserve!AD33</f>
        <v>-1015321.6085709971</v>
      </c>
      <c r="AC33" s="19">
        <f>'Gross Plant'!AE33-Reserve!AE33</f>
        <v>-1015463.2959020953</v>
      </c>
      <c r="AD33" s="19">
        <f>'Gross Plant'!AF33-Reserve!AF33</f>
        <v>-1015604.9832331934</v>
      </c>
    </row>
    <row r="34" spans="1:30">
      <c r="A34" s="16">
        <v>39908</v>
      </c>
      <c r="B34" s="17" t="s">
        <v>28</v>
      </c>
      <c r="C34" s="19">
        <f>'Gross Plant'!E34-Reserve!E34</f>
        <v>33634874.230000004</v>
      </c>
      <c r="D34" s="19">
        <f>'Gross Plant'!F34-Reserve!F34</f>
        <v>34595544.079999998</v>
      </c>
      <c r="E34" s="19">
        <f>'Gross Plant'!G34-Reserve!G34</f>
        <v>34236845.239999995</v>
      </c>
      <c r="F34" s="19">
        <f>'Gross Plant'!H34-Reserve!H34</f>
        <v>33884443.969999999</v>
      </c>
      <c r="G34" s="19">
        <f>'Gross Plant'!I34-Reserve!I34</f>
        <v>33578596.539999999</v>
      </c>
      <c r="H34" s="19">
        <f>'Gross Plant'!J34-Reserve!J34</f>
        <v>33468753.099999998</v>
      </c>
      <c r="I34" s="19">
        <f>'Gross Plant'!K34-Reserve!K34</f>
        <v>32965163.959999993</v>
      </c>
      <c r="J34" s="19">
        <f>'Gross Plant'!L34-Reserve!L34</f>
        <v>33600054.241791636</v>
      </c>
      <c r="K34" s="19">
        <f>'Gross Plant'!M34-Reserve!M34</f>
        <v>34057365.936870895</v>
      </c>
      <c r="L34" s="19">
        <f>'Gross Plant'!N34-Reserve!N34</f>
        <v>34838976.676227979</v>
      </c>
      <c r="M34" s="19">
        <f>'Gross Plant'!O34-Reserve!O34</f>
        <v>35640029.987629451</v>
      </c>
      <c r="N34" s="19">
        <f>'Gross Plant'!P34-Reserve!P34</f>
        <v>36441083.299030922</v>
      </c>
      <c r="O34" s="19">
        <f>'Gross Plant'!Q34-Reserve!Q34</f>
        <v>37242136.610432394</v>
      </c>
      <c r="P34" s="19">
        <f>'Gross Plant'!R34-Reserve!R34</f>
        <v>38043189.921833858</v>
      </c>
      <c r="Q34" s="19">
        <f>'Gross Plant'!S34-Reserve!S34</f>
        <v>38844243.233235329</v>
      </c>
      <c r="R34" s="19">
        <f>'Gross Plant'!T34-Reserve!T34</f>
        <v>39645296.544636801</v>
      </c>
      <c r="S34" s="19">
        <f>'Gross Plant'!U34-Reserve!U34</f>
        <v>40446349.856038272</v>
      </c>
      <c r="T34" s="19">
        <f>'Gross Plant'!V34-Reserve!V34</f>
        <v>41247403.167439744</v>
      </c>
      <c r="U34" s="19">
        <f>'Gross Plant'!W34-Reserve!W34</f>
        <v>42048456.478841215</v>
      </c>
      <c r="V34" s="19">
        <f>'Gross Plant'!X34-Reserve!X34</f>
        <v>42849509.790242687</v>
      </c>
      <c r="W34" s="19">
        <f>'Gross Plant'!Y34-Reserve!Y34</f>
        <v>43650563.101644158</v>
      </c>
      <c r="X34" s="19">
        <f>'Gross Plant'!Z34-Reserve!Z34</f>
        <v>44451616.41304563</v>
      </c>
      <c r="Y34" s="19">
        <f>'Gross Plant'!AA34-Reserve!AA34</f>
        <v>45252669.724447101</v>
      </c>
      <c r="Z34" s="19">
        <f>'Gross Plant'!AB34-Reserve!AB34</f>
        <v>46053723.035848573</v>
      </c>
      <c r="AA34" s="19">
        <f>'Gross Plant'!AC34-Reserve!AC34</f>
        <v>46854776.347250044</v>
      </c>
      <c r="AB34" s="19">
        <f>'Gross Plant'!AD34-Reserve!AD34</f>
        <v>47655829.658651516</v>
      </c>
      <c r="AC34" s="19">
        <f>'Gross Plant'!AE34-Reserve!AE34</f>
        <v>48456882.970052987</v>
      </c>
      <c r="AD34" s="19">
        <f>'Gross Plant'!AF34-Reserve!AF34</f>
        <v>49257936.281454459</v>
      </c>
    </row>
    <row r="35" spans="1:30">
      <c r="A35" s="16">
        <v>39909</v>
      </c>
      <c r="B35" s="17" t="s">
        <v>29</v>
      </c>
      <c r="C35" s="19">
        <f>'Gross Plant'!E35-Reserve!E35</f>
        <v>-1504.0899999999965</v>
      </c>
      <c r="D35" s="19">
        <f>'Gross Plant'!F35-Reserve!F35</f>
        <v>-1732.1399999999994</v>
      </c>
      <c r="E35" s="19">
        <f>'Gross Plant'!G35-Reserve!G35</f>
        <v>-1959.760000000002</v>
      </c>
      <c r="F35" s="19">
        <f>'Gross Plant'!H35-Reserve!H35</f>
        <v>-2187.3800000000047</v>
      </c>
      <c r="G35" s="19">
        <f>'Gross Plant'!I35-Reserve!I35</f>
        <v>-2415.0000000000073</v>
      </c>
      <c r="H35" s="19">
        <f>'Gross Plant'!J35-Reserve!J35</f>
        <v>-2642.6200000000099</v>
      </c>
      <c r="I35" s="19">
        <f>'Gross Plant'!K35-Reserve!K35</f>
        <v>-2870.2400000000125</v>
      </c>
      <c r="J35" s="19">
        <f>'Gross Plant'!L35-Reserve!L35</f>
        <v>-2870.2400000000125</v>
      </c>
      <c r="K35" s="19">
        <f>'Gross Plant'!M35-Reserve!M35</f>
        <v>-2870.2400000000125</v>
      </c>
      <c r="L35" s="19">
        <f>'Gross Plant'!N35-Reserve!N35</f>
        <v>-2870.2400000000125</v>
      </c>
      <c r="M35" s="19">
        <f>'Gross Plant'!O35-Reserve!O35</f>
        <v>-2870.2400000000125</v>
      </c>
      <c r="N35" s="19">
        <f>'Gross Plant'!P35-Reserve!P35</f>
        <v>-2870.2400000000125</v>
      </c>
      <c r="O35" s="19">
        <f>'Gross Plant'!Q35-Reserve!Q35</f>
        <v>-2870.2400000000125</v>
      </c>
      <c r="P35" s="19">
        <f>'Gross Plant'!R35-Reserve!R35</f>
        <v>-2870.2400000000125</v>
      </c>
      <c r="Q35" s="19">
        <f>'Gross Plant'!S35-Reserve!S35</f>
        <v>-2870.2400000000125</v>
      </c>
      <c r="R35" s="19">
        <f>'Gross Plant'!T35-Reserve!T35</f>
        <v>-2870.2400000000125</v>
      </c>
      <c r="S35" s="19">
        <f>'Gross Plant'!U35-Reserve!U35</f>
        <v>-2870.2400000000125</v>
      </c>
      <c r="T35" s="19">
        <f>'Gross Plant'!V35-Reserve!V35</f>
        <v>-2870.2400000000125</v>
      </c>
      <c r="U35" s="19">
        <f>'Gross Plant'!W35-Reserve!W35</f>
        <v>-2870.2400000000125</v>
      </c>
      <c r="V35" s="19">
        <f>'Gross Plant'!X35-Reserve!X35</f>
        <v>-2870.2400000000125</v>
      </c>
      <c r="W35" s="19">
        <f>'Gross Plant'!Y35-Reserve!Y35</f>
        <v>-2870.2400000000125</v>
      </c>
      <c r="X35" s="19">
        <f>'Gross Plant'!Z35-Reserve!Z35</f>
        <v>-2870.2400000000125</v>
      </c>
      <c r="Y35" s="19">
        <f>'Gross Plant'!AA35-Reserve!AA35</f>
        <v>-2870.2400000000125</v>
      </c>
      <c r="Z35" s="19">
        <f>'Gross Plant'!AB35-Reserve!AB35</f>
        <v>-2870.2400000000125</v>
      </c>
      <c r="AA35" s="19">
        <f>'Gross Plant'!AC35-Reserve!AC35</f>
        <v>-2870.2400000000125</v>
      </c>
      <c r="AB35" s="19">
        <f>'Gross Plant'!AD35-Reserve!AD35</f>
        <v>-2870.2400000000125</v>
      </c>
      <c r="AC35" s="19">
        <f>'Gross Plant'!AE35-Reserve!AE35</f>
        <v>-2870.2400000000125</v>
      </c>
      <c r="AD35" s="19">
        <f>'Gross Plant'!AF35-Reserve!AF35</f>
        <v>-2870.2400000000125</v>
      </c>
    </row>
    <row r="36" spans="1:30">
      <c r="A36" s="16">
        <v>39921</v>
      </c>
      <c r="B36" s="17" t="s">
        <v>199</v>
      </c>
      <c r="C36" s="19">
        <f>'Gross Plant'!E36-Reserve!E36</f>
        <v>675676.37999999989</v>
      </c>
      <c r="D36" s="19">
        <f>'Gross Plant'!F36-Reserve!F36</f>
        <v>663668.95999999985</v>
      </c>
      <c r="E36" s="19">
        <f>'Gross Plant'!G36-Reserve!G36</f>
        <v>651678.99999999988</v>
      </c>
      <c r="F36" s="19">
        <f>'Gross Plant'!H36-Reserve!H36</f>
        <v>639689.03999999992</v>
      </c>
      <c r="G36" s="19">
        <f>'Gross Plant'!I36-Reserve!I36</f>
        <v>627699.07999999996</v>
      </c>
      <c r="H36" s="19">
        <f>'Gross Plant'!J36-Reserve!J36</f>
        <v>615709.12</v>
      </c>
      <c r="I36" s="19">
        <f>'Gross Plant'!K36-Reserve!K36</f>
        <v>603719.16</v>
      </c>
      <c r="J36" s="19">
        <f>'Gross Plant'!L36-Reserve!L36</f>
        <v>598119.84589700005</v>
      </c>
      <c r="K36" s="19">
        <f>'Gross Plant'!M36-Reserve!M36</f>
        <v>592520.53179400007</v>
      </c>
      <c r="L36" s="19">
        <f>'Gross Plant'!N36-Reserve!N36</f>
        <v>586921.21769100009</v>
      </c>
      <c r="M36" s="19">
        <f>'Gross Plant'!O36-Reserve!O36</f>
        <v>581321.9035880001</v>
      </c>
      <c r="N36" s="19">
        <f>'Gross Plant'!P36-Reserve!P36</f>
        <v>575722.58948500012</v>
      </c>
      <c r="O36" s="19">
        <f>'Gross Plant'!Q36-Reserve!Q36</f>
        <v>570123.27538200002</v>
      </c>
      <c r="P36" s="19">
        <f>'Gross Plant'!R36-Reserve!R36</f>
        <v>564523.96127899992</v>
      </c>
      <c r="Q36" s="19">
        <f>'Gross Plant'!S36-Reserve!S36</f>
        <v>558924.64717599982</v>
      </c>
      <c r="R36" s="19">
        <f>'Gross Plant'!T36-Reserve!T36</f>
        <v>553325.33307299973</v>
      </c>
      <c r="S36" s="19">
        <f>'Gross Plant'!U36-Reserve!U36</f>
        <v>547726.01896999963</v>
      </c>
      <c r="T36" s="19">
        <f>'Gross Plant'!V36-Reserve!V36</f>
        <v>542126.70486699953</v>
      </c>
      <c r="U36" s="19">
        <f>'Gross Plant'!W36-Reserve!W36</f>
        <v>536527.39076399943</v>
      </c>
      <c r="V36" s="19">
        <f>'Gross Plant'!X36-Reserve!X36</f>
        <v>530928.07666099933</v>
      </c>
      <c r="W36" s="19">
        <f>'Gross Plant'!Y36-Reserve!Y36</f>
        <v>525328.76255799923</v>
      </c>
      <c r="X36" s="19">
        <f>'Gross Plant'!Z36-Reserve!Z36</f>
        <v>519729.44845499913</v>
      </c>
      <c r="Y36" s="19">
        <f>'Gross Plant'!AA36-Reserve!AA36</f>
        <v>514130.13435199903</v>
      </c>
      <c r="Z36" s="19">
        <f>'Gross Plant'!AB36-Reserve!AB36</f>
        <v>508530.82024899893</v>
      </c>
      <c r="AA36" s="19">
        <f>'Gross Plant'!AC36-Reserve!AC36</f>
        <v>502931.50614599884</v>
      </c>
      <c r="AB36" s="19">
        <f>'Gross Plant'!AD36-Reserve!AD36</f>
        <v>497332.19204299874</v>
      </c>
      <c r="AC36" s="19">
        <f>'Gross Plant'!AE36-Reserve!AE36</f>
        <v>491732.87793999864</v>
      </c>
      <c r="AD36" s="19">
        <f>'Gross Plant'!AF36-Reserve!AF36</f>
        <v>486133.56383699854</v>
      </c>
    </row>
    <row r="37" spans="1:30">
      <c r="A37" s="16">
        <v>39922</v>
      </c>
      <c r="B37" s="17" t="s">
        <v>200</v>
      </c>
      <c r="C37" s="19">
        <f>'Gross Plant'!E37-Reserve!E37</f>
        <v>615011.78</v>
      </c>
      <c r="D37" s="19">
        <f>'Gross Plant'!F37-Reserve!F37</f>
        <v>607982.38</v>
      </c>
      <c r="E37" s="19">
        <f>'Gross Plant'!G37-Reserve!G37</f>
        <v>600952.98</v>
      </c>
      <c r="F37" s="19">
        <f>'Gross Plant'!H37-Reserve!H37</f>
        <v>593923.57999999996</v>
      </c>
      <c r="G37" s="19">
        <f>'Gross Plant'!I37-Reserve!I37</f>
        <v>586894.17999999993</v>
      </c>
      <c r="H37" s="19">
        <f>'Gross Plant'!J37-Reserve!J37</f>
        <v>579864.77999999991</v>
      </c>
      <c r="I37" s="19">
        <f>'Gross Plant'!K37-Reserve!K37</f>
        <v>572835.37999999989</v>
      </c>
      <c r="J37" s="19">
        <f>'Gross Plant'!L37-Reserve!L37</f>
        <v>572038.62414966663</v>
      </c>
      <c r="K37" s="19">
        <f>'Gross Plant'!M37-Reserve!M37</f>
        <v>571241.86829933326</v>
      </c>
      <c r="L37" s="19">
        <f>'Gross Plant'!N37-Reserve!N37</f>
        <v>570445.11244899989</v>
      </c>
      <c r="M37" s="19">
        <f>'Gross Plant'!O37-Reserve!O37</f>
        <v>569648.35659866664</v>
      </c>
      <c r="N37" s="19">
        <f>'Gross Plant'!P37-Reserve!P37</f>
        <v>568851.60074833338</v>
      </c>
      <c r="O37" s="19">
        <f>'Gross Plant'!Q37-Reserve!Q37</f>
        <v>568054.84489800001</v>
      </c>
      <c r="P37" s="19">
        <f>'Gross Plant'!R37-Reserve!R37</f>
        <v>567258.08904766664</v>
      </c>
      <c r="Q37" s="19">
        <f>'Gross Plant'!S37-Reserve!S37</f>
        <v>566461.33319733338</v>
      </c>
      <c r="R37" s="19">
        <f>'Gross Plant'!T37-Reserve!T37</f>
        <v>565664.57734700013</v>
      </c>
      <c r="S37" s="19">
        <f>'Gross Plant'!U37-Reserve!U37</f>
        <v>564867.82149666676</v>
      </c>
      <c r="T37" s="19">
        <f>'Gross Plant'!V37-Reserve!V37</f>
        <v>564071.06564633339</v>
      </c>
      <c r="U37" s="19">
        <f>'Gross Plant'!W37-Reserve!W37</f>
        <v>563274.30979600013</v>
      </c>
      <c r="V37" s="19">
        <f>'Gross Plant'!X37-Reserve!X37</f>
        <v>562477.55394566688</v>
      </c>
      <c r="W37" s="19">
        <f>'Gross Plant'!Y37-Reserve!Y37</f>
        <v>561680.79809533351</v>
      </c>
      <c r="X37" s="19">
        <f>'Gross Plant'!Z37-Reserve!Z37</f>
        <v>560884.04224500014</v>
      </c>
      <c r="Y37" s="19">
        <f>'Gross Plant'!AA37-Reserve!AA37</f>
        <v>560087.28639466688</v>
      </c>
      <c r="Z37" s="19">
        <f>'Gross Plant'!AB37-Reserve!AB37</f>
        <v>559290.53054433363</v>
      </c>
      <c r="AA37" s="19">
        <f>'Gross Plant'!AC37-Reserve!AC37</f>
        <v>558493.77469400025</v>
      </c>
      <c r="AB37" s="19">
        <f>'Gross Plant'!AD37-Reserve!AD37</f>
        <v>557697.01884366688</v>
      </c>
      <c r="AC37" s="19">
        <f>'Gross Plant'!AE37-Reserve!AE37</f>
        <v>556900.26299333363</v>
      </c>
      <c r="AD37" s="19">
        <f>'Gross Plant'!AF37-Reserve!AF37</f>
        <v>556103.50714300037</v>
      </c>
    </row>
    <row r="38" spans="1:30">
      <c r="A38" s="16">
        <v>39923</v>
      </c>
      <c r="B38" s="17" t="s">
        <v>201</v>
      </c>
      <c r="C38" s="19">
        <f>'Gross Plant'!E38-Reserve!E38</f>
        <v>23243.050000000003</v>
      </c>
      <c r="D38" s="19">
        <f>'Gross Plant'!F38-Reserve!F38</f>
        <v>22892.780000000006</v>
      </c>
      <c r="E38" s="19">
        <f>'Gross Plant'!G38-Reserve!G38</f>
        <v>22542.510000000009</v>
      </c>
      <c r="F38" s="19">
        <f>'Gross Plant'!H38-Reserve!H38</f>
        <v>22192.240000000013</v>
      </c>
      <c r="G38" s="19">
        <f>'Gross Plant'!I38-Reserve!I38</f>
        <v>21841.970000000016</v>
      </c>
      <c r="H38" s="19">
        <f>'Gross Plant'!J38-Reserve!J38</f>
        <v>21491.700000000019</v>
      </c>
      <c r="I38" s="19">
        <f>'Gross Plant'!K38-Reserve!K38</f>
        <v>21141.430000000022</v>
      </c>
      <c r="J38" s="19">
        <f>'Gross Plant'!L38-Reserve!L38</f>
        <v>21141.430000000022</v>
      </c>
      <c r="K38" s="19">
        <f>'Gross Plant'!M38-Reserve!M38</f>
        <v>21141.430000000022</v>
      </c>
      <c r="L38" s="19">
        <f>'Gross Plant'!N38-Reserve!N38</f>
        <v>21141.430000000022</v>
      </c>
      <c r="M38" s="19">
        <f>'Gross Plant'!O38-Reserve!O38</f>
        <v>21141.430000000022</v>
      </c>
      <c r="N38" s="19">
        <f>'Gross Plant'!P38-Reserve!P38</f>
        <v>21141.430000000022</v>
      </c>
      <c r="O38" s="19">
        <f>'Gross Plant'!Q38-Reserve!Q38</f>
        <v>21141.430000000022</v>
      </c>
      <c r="P38" s="19">
        <f>'Gross Plant'!R38-Reserve!R38</f>
        <v>21141.430000000022</v>
      </c>
      <c r="Q38" s="19">
        <f>'Gross Plant'!S38-Reserve!S38</f>
        <v>21141.430000000022</v>
      </c>
      <c r="R38" s="19">
        <f>'Gross Plant'!T38-Reserve!T38</f>
        <v>21141.430000000022</v>
      </c>
      <c r="S38" s="19">
        <f>'Gross Plant'!U38-Reserve!U38</f>
        <v>21141.430000000022</v>
      </c>
      <c r="T38" s="19">
        <f>'Gross Plant'!V38-Reserve!V38</f>
        <v>21141.430000000022</v>
      </c>
      <c r="U38" s="19">
        <f>'Gross Plant'!W38-Reserve!W38</f>
        <v>21141.430000000022</v>
      </c>
      <c r="V38" s="19">
        <f>'Gross Plant'!X38-Reserve!X38</f>
        <v>21141.430000000022</v>
      </c>
      <c r="W38" s="19">
        <f>'Gross Plant'!Y38-Reserve!Y38</f>
        <v>21141.430000000022</v>
      </c>
      <c r="X38" s="19">
        <f>'Gross Plant'!Z38-Reserve!Z38</f>
        <v>21141.430000000022</v>
      </c>
      <c r="Y38" s="19">
        <f>'Gross Plant'!AA38-Reserve!AA38</f>
        <v>21141.430000000022</v>
      </c>
      <c r="Z38" s="19">
        <f>'Gross Plant'!AB38-Reserve!AB38</f>
        <v>21141.430000000022</v>
      </c>
      <c r="AA38" s="19">
        <f>'Gross Plant'!AC38-Reserve!AC38</f>
        <v>21141.430000000022</v>
      </c>
      <c r="AB38" s="19">
        <f>'Gross Plant'!AD38-Reserve!AD38</f>
        <v>21141.430000000022</v>
      </c>
      <c r="AC38" s="19">
        <f>'Gross Plant'!AE38-Reserve!AE38</f>
        <v>21141.430000000022</v>
      </c>
      <c r="AD38" s="19">
        <f>'Gross Plant'!AF38-Reserve!AF38</f>
        <v>21141.430000000022</v>
      </c>
    </row>
    <row r="39" spans="1:30">
      <c r="A39" s="118">
        <v>39924</v>
      </c>
      <c r="B39" s="59" t="s">
        <v>168</v>
      </c>
      <c r="C39" s="19">
        <f>'Gross Plant'!E39-Reserve!E39</f>
        <v>0</v>
      </c>
      <c r="D39" s="19">
        <f>'Gross Plant'!F39-Reserve!F39</f>
        <v>0</v>
      </c>
      <c r="E39" s="19">
        <f>'Gross Plant'!G39-Reserve!G39</f>
        <v>0</v>
      </c>
      <c r="F39" s="19">
        <f>'Gross Plant'!H39-Reserve!H39</f>
        <v>0</v>
      </c>
      <c r="G39" s="19">
        <f>'Gross Plant'!I39-Reserve!I39</f>
        <v>0</v>
      </c>
      <c r="H39" s="19">
        <f>'Gross Plant'!J39-Reserve!J39</f>
        <v>0</v>
      </c>
      <c r="I39" s="19">
        <f>'Gross Plant'!K39-Reserve!K39</f>
        <v>0</v>
      </c>
      <c r="J39" s="19">
        <f>'Gross Plant'!L39-Reserve!L39</f>
        <v>0</v>
      </c>
      <c r="K39" s="19">
        <f>'Gross Plant'!M39-Reserve!M39</f>
        <v>0</v>
      </c>
      <c r="L39" s="19">
        <f>'Gross Plant'!N39-Reserve!N39</f>
        <v>0</v>
      </c>
      <c r="M39" s="19">
        <f>'Gross Plant'!O39-Reserve!O39</f>
        <v>0</v>
      </c>
      <c r="N39" s="19">
        <f>'Gross Plant'!P39-Reserve!P39</f>
        <v>0</v>
      </c>
      <c r="O39" s="19">
        <f>'Gross Plant'!Q39-Reserve!Q39</f>
        <v>0</v>
      </c>
      <c r="P39" s="19">
        <f>'Gross Plant'!R39-Reserve!R39</f>
        <v>0</v>
      </c>
      <c r="Q39" s="19">
        <f>'Gross Plant'!S39-Reserve!S39</f>
        <v>0</v>
      </c>
      <c r="R39" s="19">
        <f>'Gross Plant'!T39-Reserve!T39</f>
        <v>0</v>
      </c>
      <c r="S39" s="19">
        <f>'Gross Plant'!U39-Reserve!U39</f>
        <v>0</v>
      </c>
      <c r="T39" s="19">
        <f>'Gross Plant'!V39-Reserve!V39</f>
        <v>0</v>
      </c>
      <c r="U39" s="19">
        <f>'Gross Plant'!W39-Reserve!W39</f>
        <v>0</v>
      </c>
      <c r="V39" s="19">
        <f>'Gross Plant'!X39-Reserve!X39</f>
        <v>0</v>
      </c>
      <c r="W39" s="19">
        <f>'Gross Plant'!Y39-Reserve!Y39</f>
        <v>0</v>
      </c>
      <c r="X39" s="19">
        <f>'Gross Plant'!Z39-Reserve!Z39</f>
        <v>0</v>
      </c>
      <c r="Y39" s="19">
        <f>'Gross Plant'!AA39-Reserve!AA39</f>
        <v>0</v>
      </c>
      <c r="Z39" s="19">
        <f>'Gross Plant'!AB39-Reserve!AB39</f>
        <v>0</v>
      </c>
      <c r="AA39" s="19">
        <f>'Gross Plant'!AC39-Reserve!AC39</f>
        <v>0</v>
      </c>
      <c r="AB39" s="19">
        <f>'Gross Plant'!AD39-Reserve!AD39</f>
        <v>0</v>
      </c>
      <c r="AC39" s="19">
        <f>'Gross Plant'!AE39-Reserve!AE39</f>
        <v>0</v>
      </c>
      <c r="AD39" s="19">
        <f>'Gross Plant'!AF39-Reserve!AF39</f>
        <v>0</v>
      </c>
    </row>
    <row r="40" spans="1:30">
      <c r="A40" s="118">
        <v>39926</v>
      </c>
      <c r="B40" s="59" t="s">
        <v>202</v>
      </c>
      <c r="C40" s="19">
        <f>'Gross Plant'!E40-Reserve!E40</f>
        <v>296400.32</v>
      </c>
      <c r="D40" s="19">
        <f>'Gross Plant'!F40-Reserve!F40</f>
        <v>294695.19</v>
      </c>
      <c r="E40" s="19">
        <f>'Gross Plant'!G40-Reserve!G40</f>
        <v>292990.06</v>
      </c>
      <c r="F40" s="19">
        <f>'Gross Plant'!H40-Reserve!H40</f>
        <v>291284.93</v>
      </c>
      <c r="G40" s="19">
        <f>'Gross Plant'!I40-Reserve!I40</f>
        <v>289579.8</v>
      </c>
      <c r="H40" s="19">
        <f>'Gross Plant'!J40-Reserve!J40</f>
        <v>287874.67</v>
      </c>
      <c r="I40" s="19">
        <f>'Gross Plant'!K40-Reserve!K40</f>
        <v>296206.46999999997</v>
      </c>
      <c r="J40" s="19">
        <f>'Gross Plant'!L40-Reserve!L40</f>
        <v>146934.21053949019</v>
      </c>
      <c r="K40" s="19">
        <f>'Gross Plant'!M40-Reserve!M40</f>
        <v>-3444.8839114780421</v>
      </c>
      <c r="L40" s="19">
        <f>'Gross Plant'!N40-Reserve!N40</f>
        <v>1428.7742659305804</v>
      </c>
      <c r="M40" s="19">
        <f>'Gross Plant'!O40-Reserve!O40</f>
        <v>-146807.80257823638</v>
      </c>
      <c r="N40" s="19">
        <f>'Gross Plant'!P40-Reserve!P40</f>
        <v>-141812.96020040335</v>
      </c>
      <c r="O40" s="19">
        <f>'Gross Plant'!Q40-Reserve!Q40</f>
        <v>-136818.11782257032</v>
      </c>
      <c r="P40" s="19">
        <f>'Gross Plant'!R40-Reserve!R40</f>
        <v>-131823.27544473729</v>
      </c>
      <c r="Q40" s="19">
        <f>'Gross Plant'!S40-Reserve!S40</f>
        <v>-126828.43306690425</v>
      </c>
      <c r="R40" s="19">
        <f>'Gross Plant'!T40-Reserve!T40</f>
        <v>-121833.59068907122</v>
      </c>
      <c r="S40" s="19">
        <f>'Gross Plant'!U40-Reserve!U40</f>
        <v>-116838.74831123819</v>
      </c>
      <c r="T40" s="19">
        <f>'Gross Plant'!V40-Reserve!V40</f>
        <v>-111843.90593340516</v>
      </c>
      <c r="U40" s="19">
        <f>'Gross Plant'!W40-Reserve!W40</f>
        <v>-106849.06355557212</v>
      </c>
      <c r="V40" s="19">
        <f>'Gross Plant'!X40-Reserve!X40</f>
        <v>-101854.22117773909</v>
      </c>
      <c r="W40" s="19">
        <f>'Gross Plant'!Y40-Reserve!Y40</f>
        <v>-96859.378799906059</v>
      </c>
      <c r="X40" s="19">
        <f>'Gross Plant'!Z40-Reserve!Z40</f>
        <v>-91864.536422073026</v>
      </c>
      <c r="Y40" s="19">
        <f>'Gross Plant'!AA40-Reserve!AA40</f>
        <v>-86869.694044239994</v>
      </c>
      <c r="Z40" s="19">
        <f>'Gross Plant'!AB40-Reserve!AB40</f>
        <v>-81874.851666406961</v>
      </c>
      <c r="AA40" s="19">
        <f>'Gross Plant'!AC40-Reserve!AC40</f>
        <v>-76880.009288573929</v>
      </c>
      <c r="AB40" s="19">
        <f>'Gross Plant'!AD40-Reserve!AD40</f>
        <v>-71885.166910740896</v>
      </c>
      <c r="AC40" s="19">
        <f>'Gross Plant'!AE40-Reserve!AE40</f>
        <v>-66890.324532907864</v>
      </c>
      <c r="AD40" s="19">
        <f>'Gross Plant'!AF40-Reserve!AF40</f>
        <v>-61895.482155074831</v>
      </c>
    </row>
    <row r="41" spans="1:30">
      <c r="A41" s="118">
        <v>39928</v>
      </c>
      <c r="B41" s="59" t="s">
        <v>203</v>
      </c>
      <c r="C41" s="19">
        <f>'Gross Plant'!E41-Reserve!E41</f>
        <v>8653096.8099999968</v>
      </c>
      <c r="D41" s="19">
        <f>'Gross Plant'!F41-Reserve!F41</f>
        <v>8549518.4099999964</v>
      </c>
      <c r="E41" s="19">
        <f>'Gross Plant'!G41-Reserve!G41</f>
        <v>8445940.0099999961</v>
      </c>
      <c r="F41" s="19">
        <f>'Gross Plant'!H41-Reserve!H41</f>
        <v>8342361.6099999957</v>
      </c>
      <c r="G41" s="19">
        <f>'Gross Plant'!I41-Reserve!I41</f>
        <v>8238783.2099999953</v>
      </c>
      <c r="H41" s="19">
        <f>'Gross Plant'!J41-Reserve!J41</f>
        <v>8135204.8099999949</v>
      </c>
      <c r="I41" s="19">
        <f>'Gross Plant'!K41-Reserve!K41</f>
        <v>8173811.6099999938</v>
      </c>
      <c r="J41" s="19">
        <f>'Gross Plant'!L41-Reserve!L41</f>
        <v>8171597.0672228392</v>
      </c>
      <c r="K41" s="19">
        <f>'Gross Plant'!M41-Reserve!M41</f>
        <v>8169380.8071010597</v>
      </c>
      <c r="L41" s="19">
        <f>'Gross Plant'!N41-Reserve!N41</f>
        <v>8167161.6126182415</v>
      </c>
      <c r="M41" s="19">
        <f>'Gross Plant'!O41-Reserve!O41</f>
        <v>8164939.4108110815</v>
      </c>
      <c r="N41" s="19">
        <f>'Gross Plant'!P41-Reserve!P41</f>
        <v>8162714.2016795818</v>
      </c>
      <c r="O41" s="19">
        <f>'Gross Plant'!Q41-Reserve!Q41</f>
        <v>8160485.9852237403</v>
      </c>
      <c r="P41" s="19">
        <f>'Gross Plant'!R41-Reserve!R41</f>
        <v>8158254.7614435572</v>
      </c>
      <c r="Q41" s="19">
        <f>'Gross Plant'!S41-Reserve!S41</f>
        <v>8156020.5303390343</v>
      </c>
      <c r="R41" s="19">
        <f>'Gross Plant'!T41-Reserve!T41</f>
        <v>8153783.2919101696</v>
      </c>
      <c r="S41" s="19">
        <f>'Gross Plant'!U41-Reserve!U41</f>
        <v>8151543.0461569652</v>
      </c>
      <c r="T41" s="19">
        <f>'Gross Plant'!V41-Reserve!V41</f>
        <v>8149299.7930794191</v>
      </c>
      <c r="U41" s="19">
        <f>'Gross Plant'!W41-Reserve!W41</f>
        <v>8147053.5326775312</v>
      </c>
      <c r="V41" s="19">
        <f>'Gross Plant'!X41-Reserve!X41</f>
        <v>8144804.2649513036</v>
      </c>
      <c r="W41" s="19">
        <f>'Gross Plant'!Y41-Reserve!Y41</f>
        <v>8142551.9899007343</v>
      </c>
      <c r="X41" s="19">
        <f>'Gross Plant'!Z41-Reserve!Z41</f>
        <v>8140296.7075258251</v>
      </c>
      <c r="Y41" s="19">
        <f>'Gross Plant'!AA41-Reserve!AA41</f>
        <v>8138038.4178265743</v>
      </c>
      <c r="Z41" s="19">
        <f>'Gross Plant'!AB41-Reserve!AB41</f>
        <v>8135777.1208029836</v>
      </c>
      <c r="AA41" s="19">
        <f>'Gross Plant'!AC41-Reserve!AC41</f>
        <v>8133512.8164550513</v>
      </c>
      <c r="AB41" s="19">
        <f>'Gross Plant'!AD41-Reserve!AD41</f>
        <v>8131245.5047827773</v>
      </c>
      <c r="AC41" s="19">
        <f>'Gross Plant'!AE41-Reserve!AE41</f>
        <v>8128975.1857861634</v>
      </c>
      <c r="AD41" s="19">
        <f>'Gross Plant'!AF41-Reserve!AF41</f>
        <v>8126701.8594652079</v>
      </c>
    </row>
    <row r="42" spans="1:30">
      <c r="A42" s="118">
        <v>39931</v>
      </c>
      <c r="B42" s="59" t="s">
        <v>204</v>
      </c>
      <c r="C42" s="19">
        <f>'Gross Plant'!E42-Reserve!E42</f>
        <v>280988.31</v>
      </c>
      <c r="D42" s="19">
        <f>'Gross Plant'!F42-Reserve!F42</f>
        <v>279503.05</v>
      </c>
      <c r="E42" s="19">
        <f>'Gross Plant'!G42-Reserve!G42</f>
        <v>278255.94</v>
      </c>
      <c r="F42" s="19">
        <f>'Gross Plant'!H42-Reserve!H42</f>
        <v>276525.36000000004</v>
      </c>
      <c r="G42" s="19">
        <f>'Gross Plant'!I42-Reserve!I42</f>
        <v>274762.94000000006</v>
      </c>
      <c r="H42" s="19">
        <f>'Gross Plant'!J42-Reserve!J42</f>
        <v>273000.52</v>
      </c>
      <c r="I42" s="19">
        <f>'Gross Plant'!K42-Reserve!K42</f>
        <v>271238.10000000003</v>
      </c>
      <c r="J42" s="19">
        <f>'Gross Plant'!L42-Reserve!L42</f>
        <v>269677.76772220532</v>
      </c>
      <c r="K42" s="19">
        <f>'Gross Plant'!M42-Reserve!M42</f>
        <v>268026.30420688243</v>
      </c>
      <c r="L42" s="19">
        <f>'Gross Plant'!N42-Reserve!N42</f>
        <v>266535.68168934132</v>
      </c>
      <c r="M42" s="19">
        <f>'Gross Plant'!O42-Reserve!O42</f>
        <v>265052.09689738037</v>
      </c>
      <c r="N42" s="19">
        <f>'Gross Plant'!P42-Reserve!P42</f>
        <v>263565.74513188686</v>
      </c>
      <c r="O42" s="19">
        <f>'Gross Plant'!Q42-Reserve!Q42</f>
        <v>262076.62639286075</v>
      </c>
      <c r="P42" s="19">
        <f>'Gross Plant'!R42-Reserve!R42</f>
        <v>260584.74068030209</v>
      </c>
      <c r="Q42" s="19">
        <f>'Gross Plant'!S42-Reserve!S42</f>
        <v>259090.08799421083</v>
      </c>
      <c r="R42" s="19">
        <f>'Gross Plant'!T42-Reserve!T42</f>
        <v>257592.66833458698</v>
      </c>
      <c r="S42" s="19">
        <f>'Gross Plant'!U42-Reserve!U42</f>
        <v>256092.48170143057</v>
      </c>
      <c r="T42" s="19">
        <f>'Gross Plant'!V42-Reserve!V42</f>
        <v>254589.52809474157</v>
      </c>
      <c r="U42" s="19">
        <f>'Gross Plant'!W42-Reserve!W42</f>
        <v>253083.80751452001</v>
      </c>
      <c r="V42" s="19">
        <f>'Gross Plant'!X42-Reserve!X42</f>
        <v>251575.31996076589</v>
      </c>
      <c r="W42" s="19">
        <f>'Gross Plant'!Y42-Reserve!Y42</f>
        <v>250064.06543347918</v>
      </c>
      <c r="X42" s="19">
        <f>'Gross Plant'!Z42-Reserve!Z42</f>
        <v>248550.0439326599</v>
      </c>
      <c r="Y42" s="19">
        <f>'Gross Plant'!AA42-Reserve!AA42</f>
        <v>247033.25545830803</v>
      </c>
      <c r="Z42" s="19">
        <f>'Gross Plant'!AB42-Reserve!AB42</f>
        <v>245513.70001042358</v>
      </c>
      <c r="AA42" s="19">
        <f>'Gross Plant'!AC42-Reserve!AC42</f>
        <v>243991.37758900656</v>
      </c>
      <c r="AB42" s="19">
        <f>'Gross Plant'!AD42-Reserve!AD42</f>
        <v>242466.28819405695</v>
      </c>
      <c r="AC42" s="19">
        <f>'Gross Plant'!AE42-Reserve!AE42</f>
        <v>240938.43182557478</v>
      </c>
      <c r="AD42" s="19">
        <f>'Gross Plant'!AF42-Reserve!AF42</f>
        <v>239407.80848356005</v>
      </c>
    </row>
    <row r="43" spans="1:30">
      <c r="A43" s="118">
        <v>39932</v>
      </c>
      <c r="B43" s="59" t="s">
        <v>205</v>
      </c>
      <c r="C43" s="19">
        <f>'Gross Plant'!E43-Reserve!E43</f>
        <v>333654.68</v>
      </c>
      <c r="D43" s="19">
        <f>'Gross Plant'!F43-Reserve!F43</f>
        <v>332716.61000000004</v>
      </c>
      <c r="E43" s="19">
        <f>'Gross Plant'!G43-Reserve!G43</f>
        <v>332079.71000000008</v>
      </c>
      <c r="F43" s="19">
        <f>'Gross Plant'!H43-Reserve!H43</f>
        <v>330833.66000000009</v>
      </c>
      <c r="G43" s="19">
        <f>'Gross Plant'!I43-Reserve!I43</f>
        <v>329547.4800000001</v>
      </c>
      <c r="H43" s="19">
        <f>'Gross Plant'!J43-Reserve!J43</f>
        <v>328261.30000000005</v>
      </c>
      <c r="I43" s="19">
        <f>'Gross Plant'!K43-Reserve!K43</f>
        <v>326975.12000000005</v>
      </c>
      <c r="J43" s="19">
        <f>'Gross Plant'!L43-Reserve!L43</f>
        <v>327378.78388380754</v>
      </c>
      <c r="K43" s="19">
        <f>'Gross Plant'!M43-Reserve!M43</f>
        <v>327669.59823945799</v>
      </c>
      <c r="L43" s="19">
        <f>'Gross Plant'!N43-Reserve!N43</f>
        <v>328166.50159945333</v>
      </c>
      <c r="M43" s="19">
        <f>'Gross Plant'!O43-Reserve!O43</f>
        <v>328675.76053182926</v>
      </c>
      <c r="N43" s="19">
        <f>'Gross Plant'!P43-Reserve!P43</f>
        <v>329185.01946420519</v>
      </c>
      <c r="O43" s="19">
        <f>'Gross Plant'!Q43-Reserve!Q43</f>
        <v>329694.27839658112</v>
      </c>
      <c r="P43" s="19">
        <f>'Gross Plant'!R43-Reserve!R43</f>
        <v>330203.53732895706</v>
      </c>
      <c r="Q43" s="19">
        <f>'Gross Plant'!S43-Reserve!S43</f>
        <v>330712.79626133299</v>
      </c>
      <c r="R43" s="19">
        <f>'Gross Plant'!T43-Reserve!T43</f>
        <v>331222.05519370892</v>
      </c>
      <c r="S43" s="19">
        <f>'Gross Plant'!U43-Reserve!U43</f>
        <v>331731.31412608485</v>
      </c>
      <c r="T43" s="19">
        <f>'Gross Plant'!V43-Reserve!V43</f>
        <v>332240.57305846078</v>
      </c>
      <c r="U43" s="19">
        <f>'Gross Plant'!W43-Reserve!W43</f>
        <v>332749.83199083671</v>
      </c>
      <c r="V43" s="19">
        <f>'Gross Plant'!X43-Reserve!X43</f>
        <v>333259.09092321264</v>
      </c>
      <c r="W43" s="19">
        <f>'Gross Plant'!Y43-Reserve!Y43</f>
        <v>333768.34985558857</v>
      </c>
      <c r="X43" s="19">
        <f>'Gross Plant'!Z43-Reserve!Z43</f>
        <v>334277.60878796451</v>
      </c>
      <c r="Y43" s="19">
        <f>'Gross Plant'!AA43-Reserve!AA43</f>
        <v>334786.86772034044</v>
      </c>
      <c r="Z43" s="19">
        <f>'Gross Plant'!AB43-Reserve!AB43</f>
        <v>335296.12665271637</v>
      </c>
      <c r="AA43" s="19">
        <f>'Gross Plant'!AC43-Reserve!AC43</f>
        <v>335805.3855850923</v>
      </c>
      <c r="AB43" s="19">
        <f>'Gross Plant'!AD43-Reserve!AD43</f>
        <v>336314.64451746823</v>
      </c>
      <c r="AC43" s="19">
        <f>'Gross Plant'!AE43-Reserve!AE43</f>
        <v>336823.90344984416</v>
      </c>
      <c r="AD43" s="19">
        <f>'Gross Plant'!AF43-Reserve!AF43</f>
        <v>337333.16238222009</v>
      </c>
    </row>
    <row r="44" spans="1:30">
      <c r="A44" s="118">
        <v>39938</v>
      </c>
      <c r="B44" s="59" t="s">
        <v>206</v>
      </c>
      <c r="C44" s="19">
        <f>'Gross Plant'!E44-Reserve!E44</f>
        <v>16073811.309999999</v>
      </c>
      <c r="D44" s="19">
        <f>'Gross Plant'!F44-Reserve!F44</f>
        <v>15941173.429999998</v>
      </c>
      <c r="E44" s="19">
        <f>'Gross Plant'!G44-Reserve!G44</f>
        <v>15827268.119999999</v>
      </c>
      <c r="F44" s="19">
        <f>'Gross Plant'!H44-Reserve!H44</f>
        <v>15675144.149999999</v>
      </c>
      <c r="G44" s="19">
        <f>'Gross Plant'!I44-Reserve!I44</f>
        <v>15520503.02</v>
      </c>
      <c r="H44" s="19">
        <f>'Gross Plant'!J44-Reserve!J44</f>
        <v>15365861.889999999</v>
      </c>
      <c r="I44" s="19">
        <f>'Gross Plant'!K44-Reserve!K44</f>
        <v>15211220.76</v>
      </c>
      <c r="J44" s="19">
        <f>'Gross Plant'!L44-Reserve!L44</f>
        <v>15236539.592054678</v>
      </c>
      <c r="K44" s="19">
        <f>'Gross Plant'!M44-Reserve!M44</f>
        <v>15254780.212841341</v>
      </c>
      <c r="L44" s="19">
        <f>'Gross Plant'!N44-Reserve!N44</f>
        <v>15285947.263508497</v>
      </c>
      <c r="M44" s="19">
        <f>'Gross Plant'!O44-Reserve!O44</f>
        <v>15317889.287302038</v>
      </c>
      <c r="N44" s="19">
        <f>'Gross Plant'!P44-Reserve!P44</f>
        <v>15349831.311095579</v>
      </c>
      <c r="O44" s="19">
        <f>'Gross Plant'!Q44-Reserve!Q44</f>
        <v>15381773.334889119</v>
      </c>
      <c r="P44" s="19">
        <f>'Gross Plant'!R44-Reserve!R44</f>
        <v>15413715.35868266</v>
      </c>
      <c r="Q44" s="19">
        <f>'Gross Plant'!S44-Reserve!S44</f>
        <v>15445657.382476201</v>
      </c>
      <c r="R44" s="19">
        <f>'Gross Plant'!T44-Reserve!T44</f>
        <v>15477599.406269742</v>
      </c>
      <c r="S44" s="19">
        <f>'Gross Plant'!U44-Reserve!U44</f>
        <v>15509541.430063283</v>
      </c>
      <c r="T44" s="19">
        <f>'Gross Plant'!V44-Reserve!V44</f>
        <v>15541483.453856824</v>
      </c>
      <c r="U44" s="19">
        <f>'Gross Plant'!W44-Reserve!W44</f>
        <v>15573425.477650365</v>
      </c>
      <c r="V44" s="19">
        <f>'Gross Plant'!X44-Reserve!X44</f>
        <v>15605367.501443906</v>
      </c>
      <c r="W44" s="19">
        <f>'Gross Plant'!Y44-Reserve!Y44</f>
        <v>15637309.525237447</v>
      </c>
      <c r="X44" s="19">
        <f>'Gross Plant'!Z44-Reserve!Z44</f>
        <v>15669251.549030988</v>
      </c>
      <c r="Y44" s="19">
        <f>'Gross Plant'!AA44-Reserve!AA44</f>
        <v>15701193.572824528</v>
      </c>
      <c r="Z44" s="19">
        <f>'Gross Plant'!AB44-Reserve!AB44</f>
        <v>15733135.596618069</v>
      </c>
      <c r="AA44" s="19">
        <f>'Gross Plant'!AC44-Reserve!AC44</f>
        <v>15765077.62041161</v>
      </c>
      <c r="AB44" s="19">
        <f>'Gross Plant'!AD44-Reserve!AD44</f>
        <v>15797019.644205151</v>
      </c>
      <c r="AC44" s="19">
        <f>'Gross Plant'!AE44-Reserve!AE44</f>
        <v>15828961.667998692</v>
      </c>
      <c r="AD44" s="19">
        <f>'Gross Plant'!AF44-Reserve!AF44</f>
        <v>15860903.691792233</v>
      </c>
    </row>
    <row r="45" spans="1:30">
      <c r="B45" s="32"/>
      <c r="Q45" s="20"/>
    </row>
    <row r="46" spans="1:30">
      <c r="A46" s="2" t="s">
        <v>30</v>
      </c>
      <c r="B46" s="24"/>
      <c r="C46" s="25">
        <f t="shared" ref="C46:AD46" si="0">SUM(C7:C45)</f>
        <v>98284785.579999998</v>
      </c>
      <c r="D46" s="26">
        <f t="shared" si="0"/>
        <v>98662498.349999979</v>
      </c>
      <c r="E46" s="26">
        <f t="shared" si="0"/>
        <v>97526807.00999999</v>
      </c>
      <c r="F46" s="26">
        <f t="shared" si="0"/>
        <v>96358438.849999994</v>
      </c>
      <c r="G46" s="26">
        <f t="shared" si="0"/>
        <v>95213509.409999996</v>
      </c>
      <c r="H46" s="26">
        <f t="shared" si="0"/>
        <v>94305815.730000004</v>
      </c>
      <c r="I46" s="26">
        <f t="shared" si="0"/>
        <v>92770623.179999992</v>
      </c>
      <c r="J46" s="26">
        <f t="shared" si="0"/>
        <v>91985725.124128476</v>
      </c>
      <c r="K46" s="26">
        <f t="shared" si="0"/>
        <v>90969908.842486098</v>
      </c>
      <c r="L46" s="26">
        <f t="shared" si="0"/>
        <v>91681696.311741337</v>
      </c>
      <c r="M46" s="26">
        <f t="shared" si="0"/>
        <v>92264319.232272357</v>
      </c>
      <c r="N46" s="26">
        <f t="shared" si="0"/>
        <v>92999900.205856547</v>
      </c>
      <c r="O46" s="26">
        <f t="shared" si="0"/>
        <v>93735207.813271806</v>
      </c>
      <c r="P46" s="26">
        <f t="shared" si="0"/>
        <v>94470242.054518238</v>
      </c>
      <c r="Q46" s="27">
        <f t="shared" si="0"/>
        <v>95205002.929595754</v>
      </c>
      <c r="R46" s="26">
        <f t="shared" si="0"/>
        <v>95939490.438504383</v>
      </c>
      <c r="S46" s="26">
        <f t="shared" si="0"/>
        <v>96674370.06515415</v>
      </c>
      <c r="T46" s="26">
        <f t="shared" si="0"/>
        <v>97409691.656936154</v>
      </c>
      <c r="U46" s="26">
        <f t="shared" si="0"/>
        <v>98144739.882549256</v>
      </c>
      <c r="V46" s="26">
        <f t="shared" si="0"/>
        <v>98879514.741993502</v>
      </c>
      <c r="W46" s="26">
        <f t="shared" si="0"/>
        <v>99614016.235268846</v>
      </c>
      <c r="X46" s="26">
        <f t="shared" si="0"/>
        <v>100348244.36237535</v>
      </c>
      <c r="Y46" s="26">
        <f t="shared" si="0"/>
        <v>101082199.12331294</v>
      </c>
      <c r="Z46" s="26">
        <f t="shared" si="0"/>
        <v>101815880.51808169</v>
      </c>
      <c r="AA46" s="26">
        <f t="shared" si="0"/>
        <v>102549288.54668152</v>
      </c>
      <c r="AB46" s="26">
        <f t="shared" si="0"/>
        <v>103282423.20911252</v>
      </c>
      <c r="AC46" s="26">
        <f t="shared" si="0"/>
        <v>104015284.50537463</v>
      </c>
      <c r="AD46" s="26">
        <f t="shared" si="0"/>
        <v>104747872.43546785</v>
      </c>
    </row>
    <row r="47" spans="1:30">
      <c r="A47" s="2"/>
      <c r="B47" s="2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4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>
      <c r="A48" s="2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>
      <c r="A49" s="2" t="s">
        <v>31</v>
      </c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>
      <c r="A50" s="49">
        <v>38900</v>
      </c>
      <c r="B50" s="32" t="s">
        <v>130</v>
      </c>
      <c r="C50" s="19">
        <f>'Gross Plant'!E50-Reserve!E50</f>
        <v>2874239.86</v>
      </c>
      <c r="D50" s="19">
        <f>'Gross Plant'!F50-Reserve!F50</f>
        <v>2874239.86</v>
      </c>
      <c r="E50" s="19">
        <f>'Gross Plant'!G50-Reserve!G50</f>
        <v>2874239.86</v>
      </c>
      <c r="F50" s="19">
        <f>'Gross Plant'!H50-Reserve!H50</f>
        <v>2874239.86</v>
      </c>
      <c r="G50" s="19">
        <f>'Gross Plant'!I50-Reserve!I50</f>
        <v>2874239.86</v>
      </c>
      <c r="H50" s="19">
        <f>'Gross Plant'!J50-Reserve!J50</f>
        <v>2874239.86</v>
      </c>
      <c r="I50" s="19">
        <f>'Gross Plant'!K50-Reserve!K50</f>
        <v>2874239.86</v>
      </c>
      <c r="J50" s="19">
        <f>'Gross Plant'!L50-Reserve!L50</f>
        <v>2874239.86</v>
      </c>
      <c r="K50" s="19">
        <f>'Gross Plant'!M50-Reserve!M50</f>
        <v>2874239.86</v>
      </c>
      <c r="L50" s="19">
        <f>'Gross Plant'!N50-Reserve!N50</f>
        <v>2874239.86</v>
      </c>
      <c r="M50" s="19">
        <f>'Gross Plant'!O50-Reserve!O50</f>
        <v>2874239.86</v>
      </c>
      <c r="N50" s="19">
        <f>'Gross Plant'!P50-Reserve!P50</f>
        <v>2874239.86</v>
      </c>
      <c r="O50" s="19">
        <f>'Gross Plant'!Q50-Reserve!Q50</f>
        <v>2874239.86</v>
      </c>
      <c r="P50" s="19">
        <f>'Gross Plant'!R50-Reserve!R50</f>
        <v>2874239.86</v>
      </c>
      <c r="Q50" s="20">
        <f>'Gross Plant'!S50-Reserve!S50</f>
        <v>2874239.86</v>
      </c>
      <c r="R50" s="19">
        <f>'Gross Plant'!T50-Reserve!T50</f>
        <v>2874239.86</v>
      </c>
      <c r="S50" s="19">
        <f>'Gross Plant'!U50-Reserve!U50</f>
        <v>2874239.86</v>
      </c>
      <c r="T50" s="19">
        <f>'Gross Plant'!V50-Reserve!V50</f>
        <v>2874239.86</v>
      </c>
      <c r="U50" s="19">
        <f>'Gross Plant'!W50-Reserve!W50</f>
        <v>2874239.86</v>
      </c>
      <c r="V50" s="19">
        <f>'Gross Plant'!X50-Reserve!X50</f>
        <v>2874239.86</v>
      </c>
      <c r="W50" s="19">
        <f>'Gross Plant'!Y50-Reserve!Y50</f>
        <v>2874239.86</v>
      </c>
      <c r="X50" s="19">
        <f>'Gross Plant'!Z50-Reserve!Z50</f>
        <v>2874239.86</v>
      </c>
      <c r="Y50" s="19">
        <f>'Gross Plant'!AA50-Reserve!AA50</f>
        <v>2874239.86</v>
      </c>
      <c r="Z50" s="19">
        <f>'Gross Plant'!AB50-Reserve!AB50</f>
        <v>2874239.86</v>
      </c>
      <c r="AA50" s="19">
        <f>'Gross Plant'!AC50-Reserve!AC50</f>
        <v>2874239.86</v>
      </c>
      <c r="AB50" s="19">
        <f>'Gross Plant'!AD50-Reserve!AD50</f>
        <v>2874239.86</v>
      </c>
      <c r="AC50" s="19">
        <f>'Gross Plant'!AE50-Reserve!AE50</f>
        <v>2874239.86</v>
      </c>
      <c r="AD50" s="19">
        <f>'Gross Plant'!AF50-Reserve!AF50</f>
        <v>2874239.86</v>
      </c>
    </row>
    <row r="51" spans="1:30">
      <c r="A51" s="49">
        <v>38910</v>
      </c>
      <c r="B51" s="32" t="s">
        <v>131</v>
      </c>
      <c r="C51" s="19">
        <f>'Gross Plant'!E51-Reserve!E51</f>
        <v>1887122.88</v>
      </c>
      <c r="D51" s="19">
        <f>'Gross Plant'!F51-Reserve!F51</f>
        <v>1887122.88</v>
      </c>
      <c r="E51" s="19">
        <f>'Gross Plant'!G51-Reserve!G51</f>
        <v>1887122.88</v>
      </c>
      <c r="F51" s="19">
        <f>'Gross Plant'!H51-Reserve!H51</f>
        <v>1887122.88</v>
      </c>
      <c r="G51" s="19">
        <f>'Gross Plant'!I51-Reserve!I51</f>
        <v>1887122.88</v>
      </c>
      <c r="H51" s="19">
        <f>'Gross Plant'!J51-Reserve!J51</f>
        <v>1887122.88</v>
      </c>
      <c r="I51" s="19">
        <f>'Gross Plant'!K51-Reserve!K51</f>
        <v>1887122.88</v>
      </c>
      <c r="J51" s="19">
        <f>'Gross Plant'!L51-Reserve!L51</f>
        <v>1887122.88</v>
      </c>
      <c r="K51" s="19">
        <f>'Gross Plant'!M51-Reserve!M51</f>
        <v>1887122.88</v>
      </c>
      <c r="L51" s="19">
        <f>'Gross Plant'!N51-Reserve!N51</f>
        <v>1887122.88</v>
      </c>
      <c r="M51" s="19">
        <f>'Gross Plant'!O51-Reserve!O51</f>
        <v>1887122.88</v>
      </c>
      <c r="N51" s="19">
        <f>'Gross Plant'!P51-Reserve!P51</f>
        <v>1887122.88</v>
      </c>
      <c r="O51" s="19">
        <f>'Gross Plant'!Q51-Reserve!Q51</f>
        <v>1887122.88</v>
      </c>
      <c r="P51" s="19">
        <f>'Gross Plant'!R51-Reserve!R51</f>
        <v>1887122.88</v>
      </c>
      <c r="Q51" s="20">
        <f>'Gross Plant'!S51-Reserve!S51</f>
        <v>1887122.88</v>
      </c>
      <c r="R51" s="19">
        <f>'Gross Plant'!T51-Reserve!T51</f>
        <v>1887122.88</v>
      </c>
      <c r="S51" s="19">
        <f>'Gross Plant'!U51-Reserve!U51</f>
        <v>1887122.88</v>
      </c>
      <c r="T51" s="19">
        <f>'Gross Plant'!V51-Reserve!V51</f>
        <v>1887122.88</v>
      </c>
      <c r="U51" s="19">
        <f>'Gross Plant'!W51-Reserve!W51</f>
        <v>1887122.88</v>
      </c>
      <c r="V51" s="19">
        <f>'Gross Plant'!X51-Reserve!X51</f>
        <v>1887122.88</v>
      </c>
      <c r="W51" s="19">
        <f>'Gross Plant'!Y51-Reserve!Y51</f>
        <v>1887122.88</v>
      </c>
      <c r="X51" s="19">
        <f>'Gross Plant'!Z51-Reserve!Z51</f>
        <v>1887122.88</v>
      </c>
      <c r="Y51" s="19">
        <f>'Gross Plant'!AA51-Reserve!AA51</f>
        <v>1887122.88</v>
      </c>
      <c r="Z51" s="19">
        <f>'Gross Plant'!AB51-Reserve!AB51</f>
        <v>1887122.88</v>
      </c>
      <c r="AA51" s="19">
        <f>'Gross Plant'!AC51-Reserve!AC51</f>
        <v>1887122.88</v>
      </c>
      <c r="AB51" s="19">
        <f>'Gross Plant'!AD51-Reserve!AD51</f>
        <v>1887122.88</v>
      </c>
      <c r="AC51" s="19">
        <f>'Gross Plant'!AE51-Reserve!AE51</f>
        <v>1887122.88</v>
      </c>
      <c r="AD51" s="19">
        <f>'Gross Plant'!AF51-Reserve!AF51</f>
        <v>1887122.88</v>
      </c>
    </row>
    <row r="52" spans="1:30">
      <c r="A52" s="49">
        <v>39000</v>
      </c>
      <c r="B52" s="32" t="s">
        <v>10</v>
      </c>
      <c r="C52" s="19">
        <f>'Gross Plant'!E52-Reserve!E52</f>
        <v>11403522.65</v>
      </c>
      <c r="D52" s="19">
        <f>'Gross Plant'!F52-Reserve!F52</f>
        <v>11369751.799999999</v>
      </c>
      <c r="E52" s="19">
        <f>'Gross Plant'!G52-Reserve!G52</f>
        <v>11335980.949999999</v>
      </c>
      <c r="F52" s="19">
        <f>'Gross Plant'!H52-Reserve!H52</f>
        <v>11302210.1</v>
      </c>
      <c r="G52" s="19">
        <f>'Gross Plant'!I52-Reserve!I52</f>
        <v>11268439.25</v>
      </c>
      <c r="H52" s="19">
        <f>'Gross Plant'!J52-Reserve!J52</f>
        <v>11234668.399999999</v>
      </c>
      <c r="I52" s="19">
        <f>'Gross Plant'!K52-Reserve!K52</f>
        <v>11200897.549999999</v>
      </c>
      <c r="J52" s="19">
        <f>'Gross Plant'!L52-Reserve!L52</f>
        <v>11169240.7146395</v>
      </c>
      <c r="K52" s="19">
        <f>'Gross Plant'!M52-Reserve!M52</f>
        <v>11137583.879278999</v>
      </c>
      <c r="L52" s="19">
        <f>'Gross Plant'!N52-Reserve!N52</f>
        <v>11105927.0439185</v>
      </c>
      <c r="M52" s="19">
        <f>'Gross Plant'!O52-Reserve!O52</f>
        <v>11074270.208557999</v>
      </c>
      <c r="N52" s="19">
        <f>'Gross Plant'!P52-Reserve!P52</f>
        <v>11042613.3731975</v>
      </c>
      <c r="O52" s="19">
        <f>'Gross Plant'!Q52-Reserve!Q52</f>
        <v>11010956.537836999</v>
      </c>
      <c r="P52" s="19">
        <f>'Gross Plant'!R52-Reserve!R52</f>
        <v>10979299.7024765</v>
      </c>
      <c r="Q52" s="20">
        <f>'Gross Plant'!S52-Reserve!S52</f>
        <v>10947642.867115999</v>
      </c>
      <c r="R52" s="19">
        <f>'Gross Plant'!T52-Reserve!T52</f>
        <v>10915986.0317555</v>
      </c>
      <c r="S52" s="19">
        <f>'Gross Plant'!U52-Reserve!U52</f>
        <v>10884329.196394999</v>
      </c>
      <c r="T52" s="19">
        <f>'Gross Plant'!V52-Reserve!V52</f>
        <v>10852672.361034499</v>
      </c>
      <c r="U52" s="19">
        <f>'Gross Plant'!W52-Reserve!W52</f>
        <v>10821015.525673999</v>
      </c>
      <c r="V52" s="19">
        <f>'Gross Plant'!X52-Reserve!X52</f>
        <v>10789358.690313499</v>
      </c>
      <c r="W52" s="19">
        <f>'Gross Plant'!Y52-Reserve!Y52</f>
        <v>10757701.854952998</v>
      </c>
      <c r="X52" s="19">
        <f>'Gross Plant'!Z52-Reserve!Z52</f>
        <v>10726045.019592499</v>
      </c>
      <c r="Y52" s="19">
        <f>'Gross Plant'!AA52-Reserve!AA52</f>
        <v>10694388.184231998</v>
      </c>
      <c r="Z52" s="19">
        <f>'Gross Plant'!AB52-Reserve!AB52</f>
        <v>10662731.348871499</v>
      </c>
      <c r="AA52" s="19">
        <f>'Gross Plant'!AC52-Reserve!AC52</f>
        <v>10631074.513510998</v>
      </c>
      <c r="AB52" s="19">
        <f>'Gross Plant'!AD52-Reserve!AD52</f>
        <v>10599417.678150499</v>
      </c>
      <c r="AC52" s="19">
        <f>'Gross Plant'!AE52-Reserve!AE52</f>
        <v>10567760.842789998</v>
      </c>
      <c r="AD52" s="19">
        <f>'Gross Plant'!AF52-Reserve!AF52</f>
        <v>10536104.007429499</v>
      </c>
    </row>
    <row r="53" spans="1:30">
      <c r="A53" s="49">
        <v>39009</v>
      </c>
      <c r="B53" s="32" t="s">
        <v>11</v>
      </c>
      <c r="C53" s="19">
        <f>'Gross Plant'!E53-Reserve!E53</f>
        <v>1328914.5499999998</v>
      </c>
      <c r="D53" s="19">
        <f>'Gross Plant'!F53-Reserve!F53</f>
        <v>1319961.1599999999</v>
      </c>
      <c r="E53" s="19">
        <f>'Gross Plant'!G53-Reserve!G53</f>
        <v>1311007.77</v>
      </c>
      <c r="F53" s="19">
        <f>'Gross Plant'!H53-Reserve!H53</f>
        <v>1302054.3800000001</v>
      </c>
      <c r="G53" s="19">
        <f>'Gross Plant'!I53-Reserve!I53</f>
        <v>1293100.9900000002</v>
      </c>
      <c r="H53" s="19">
        <f>'Gross Plant'!J53-Reserve!J53</f>
        <v>1284147.6000000003</v>
      </c>
      <c r="I53" s="19">
        <f>'Gross Plant'!K53-Reserve!K53</f>
        <v>1275194.2100000004</v>
      </c>
      <c r="J53" s="19">
        <f>'Gross Plant'!L53-Reserve!L53</f>
        <v>1267555.0483020837</v>
      </c>
      <c r="K53" s="19">
        <f>'Gross Plant'!M53-Reserve!M53</f>
        <v>1259915.8866041671</v>
      </c>
      <c r="L53" s="19">
        <f>'Gross Plant'!N53-Reserve!N53</f>
        <v>1252276.7249062504</v>
      </c>
      <c r="M53" s="19">
        <f>'Gross Plant'!O53-Reserve!O53</f>
        <v>1244637.5632083337</v>
      </c>
      <c r="N53" s="19">
        <f>'Gross Plant'!P53-Reserve!P53</f>
        <v>1236998.401510417</v>
      </c>
      <c r="O53" s="19">
        <f>'Gross Plant'!Q53-Reserve!Q53</f>
        <v>1229359.2398125003</v>
      </c>
      <c r="P53" s="19">
        <f>'Gross Plant'!R53-Reserve!R53</f>
        <v>1221720.0781145836</v>
      </c>
      <c r="Q53" s="20">
        <f>'Gross Plant'!S53-Reserve!S53</f>
        <v>1214080.9164166669</v>
      </c>
      <c r="R53" s="19">
        <f>'Gross Plant'!T53-Reserve!T53</f>
        <v>1206441.7547187502</v>
      </c>
      <c r="S53" s="19">
        <f>'Gross Plant'!U53-Reserve!U53</f>
        <v>1198802.5930208336</v>
      </c>
      <c r="T53" s="19">
        <f>'Gross Plant'!V53-Reserve!V53</f>
        <v>1191163.4313229169</v>
      </c>
      <c r="U53" s="19">
        <f>'Gross Plant'!W53-Reserve!W53</f>
        <v>1183524.2696250002</v>
      </c>
      <c r="V53" s="19">
        <f>'Gross Plant'!X53-Reserve!X53</f>
        <v>1175885.1079270835</v>
      </c>
      <c r="W53" s="19">
        <f>'Gross Plant'!Y53-Reserve!Y53</f>
        <v>1168245.9462291668</v>
      </c>
      <c r="X53" s="19">
        <f>'Gross Plant'!Z53-Reserve!Z53</f>
        <v>1160606.7845312501</v>
      </c>
      <c r="Y53" s="19">
        <f>'Gross Plant'!AA53-Reserve!AA53</f>
        <v>1152967.6228333334</v>
      </c>
      <c r="Z53" s="19">
        <f>'Gross Plant'!AB53-Reserve!AB53</f>
        <v>1145328.4611354168</v>
      </c>
      <c r="AA53" s="19">
        <f>'Gross Plant'!AC53-Reserve!AC53</f>
        <v>1137689.2994375001</v>
      </c>
      <c r="AB53" s="19">
        <f>'Gross Plant'!AD53-Reserve!AD53</f>
        <v>1130050.1377395834</v>
      </c>
      <c r="AC53" s="19">
        <f>'Gross Plant'!AE53-Reserve!AE53</f>
        <v>1122410.9760416667</v>
      </c>
      <c r="AD53" s="19">
        <f>'Gross Plant'!AF53-Reserve!AF53</f>
        <v>1114771.81434375</v>
      </c>
    </row>
    <row r="54" spans="1:30">
      <c r="A54" s="49">
        <v>39010</v>
      </c>
      <c r="B54" s="32" t="s">
        <v>132</v>
      </c>
      <c r="C54" s="19">
        <f>'Gross Plant'!E54-Reserve!E54</f>
        <v>9079466.5</v>
      </c>
      <c r="D54" s="19">
        <f>'Gross Plant'!F54-Reserve!F54</f>
        <v>9146149.1499999985</v>
      </c>
      <c r="E54" s="19">
        <f>'Gross Plant'!G54-Reserve!G54</f>
        <v>9116363.6199999992</v>
      </c>
      <c r="F54" s="19">
        <f>'Gross Plant'!H54-Reserve!H54</f>
        <v>9090353.8099999987</v>
      </c>
      <c r="G54" s="19">
        <f>'Gross Plant'!I54-Reserve!I54</f>
        <v>9551166.2999999989</v>
      </c>
      <c r="H54" s="19">
        <f>'Gross Plant'!J54-Reserve!J54</f>
        <v>9524800.1099999994</v>
      </c>
      <c r="I54" s="19">
        <f>'Gross Plant'!K54-Reserve!K54</f>
        <v>9968015.7200000007</v>
      </c>
      <c r="J54" s="19">
        <f>'Gross Plant'!L54-Reserve!L54</f>
        <v>10436456.979069017</v>
      </c>
      <c r="K54" s="19">
        <f>'Gross Plant'!M54-Reserve!M54</f>
        <v>10744632.814836513</v>
      </c>
      <c r="L54" s="19">
        <f>'Gross Plant'!N54-Reserve!N54</f>
        <v>10892342.710195653</v>
      </c>
      <c r="M54" s="19">
        <f>'Gross Plant'!O54-Reserve!O54</f>
        <v>11484749.420590919</v>
      </c>
      <c r="N54" s="19">
        <f>'Gross Plant'!P54-Reserve!P54</f>
        <v>12075586.187591916</v>
      </c>
      <c r="O54" s="19">
        <f>'Gross Plant'!Q54-Reserve!Q54</f>
        <v>12664853.011198647</v>
      </c>
      <c r="P54" s="19">
        <f>'Gross Plant'!R54-Reserve!R54</f>
        <v>13252549.891411111</v>
      </c>
      <c r="Q54" s="20">
        <f>'Gross Plant'!S54-Reserve!S54</f>
        <v>13838676.828229308</v>
      </c>
      <c r="R54" s="19">
        <f>'Gross Plant'!T54-Reserve!T54</f>
        <v>14423233.821653239</v>
      </c>
      <c r="S54" s="19">
        <f>'Gross Plant'!U54-Reserve!U54</f>
        <v>15004650.928288639</v>
      </c>
      <c r="T54" s="19">
        <f>'Gross Plant'!V54-Reserve!V54</f>
        <v>15584498.091529772</v>
      </c>
      <c r="U54" s="19">
        <f>'Gross Plant'!W54-Reserve!W54</f>
        <v>16162775.311376637</v>
      </c>
      <c r="V54" s="19">
        <f>'Gross Plant'!X54-Reserve!X54</f>
        <v>16739482.587829236</v>
      </c>
      <c r="W54" s="19">
        <f>'Gross Plant'!Y54-Reserve!Y54</f>
        <v>17314619.920887567</v>
      </c>
      <c r="X54" s="19">
        <f>'Gross Plant'!Z54-Reserve!Z54</f>
        <v>17888187.310551636</v>
      </c>
      <c r="Y54" s="19">
        <f>'Gross Plant'!AA54-Reserve!AA54</f>
        <v>18460184.756821431</v>
      </c>
      <c r="Z54" s="19">
        <f>'Gross Plant'!AB54-Reserve!AB54</f>
        <v>19030612.259696964</v>
      </c>
      <c r="AA54" s="19">
        <f>'Gross Plant'!AC54-Reserve!AC54</f>
        <v>19599469.819178231</v>
      </c>
      <c r="AB54" s="19">
        <f>'Gross Plant'!AD54-Reserve!AD54</f>
        <v>20166757.435265228</v>
      </c>
      <c r="AC54" s="19">
        <f>'Gross Plant'!AE54-Reserve!AE54</f>
        <v>20732475.107957959</v>
      </c>
      <c r="AD54" s="19">
        <f>'Gross Plant'!AF54-Reserve!AF54</f>
        <v>21296622.837256424</v>
      </c>
    </row>
    <row r="55" spans="1:30">
      <c r="A55" s="49">
        <v>39100</v>
      </c>
      <c r="B55" s="32" t="s">
        <v>12</v>
      </c>
      <c r="C55" s="19">
        <f>'Gross Plant'!E55-Reserve!E55</f>
        <v>1682821.7999999998</v>
      </c>
      <c r="D55" s="19">
        <f>'Gross Plant'!F55-Reserve!F55</f>
        <v>1675032.8199999998</v>
      </c>
      <c r="E55" s="19">
        <f>'Gross Plant'!G55-Reserve!G55</f>
        <v>1667243.8399999999</v>
      </c>
      <c r="F55" s="19">
        <f>'Gross Plant'!H55-Reserve!H55</f>
        <v>1659460.58</v>
      </c>
      <c r="G55" s="19">
        <f>'Gross Plant'!I55-Reserve!I55</f>
        <v>1651677.32</v>
      </c>
      <c r="H55" s="19">
        <f>'Gross Plant'!J55-Reserve!J55</f>
        <v>1648707.1900000004</v>
      </c>
      <c r="I55" s="19">
        <f>'Gross Plant'!K55-Reserve!K55</f>
        <v>1640904.6100000003</v>
      </c>
      <c r="J55" s="19">
        <f>'Gross Plant'!L55-Reserve!L55</f>
        <v>1637093.3813273853</v>
      </c>
      <c r="K55" s="19">
        <f>'Gross Plant'!M55-Reserve!M55</f>
        <v>1631992.2427851455</v>
      </c>
      <c r="L55" s="19">
        <f>'Gross Plant'!N55-Reserve!N55</f>
        <v>1625600.5951698767</v>
      </c>
      <c r="M55" s="19">
        <f>'Gross Plant'!O55-Reserve!O55</f>
        <v>1622778.1716823487</v>
      </c>
      <c r="N55" s="19">
        <f>'Gross Plant'!P55-Reserve!P55</f>
        <v>1619939.1652274113</v>
      </c>
      <c r="O55" s="19">
        <f>'Gross Plant'!Q55-Reserve!Q55</f>
        <v>1617083.5758050648</v>
      </c>
      <c r="P55" s="19">
        <f>'Gross Plant'!R55-Reserve!R55</f>
        <v>1614211.4034153088</v>
      </c>
      <c r="Q55" s="20">
        <f>'Gross Plant'!S55-Reserve!S55</f>
        <v>1611322.6480581434</v>
      </c>
      <c r="R55" s="19">
        <f>'Gross Plant'!T55-Reserve!T55</f>
        <v>1608417.3097335692</v>
      </c>
      <c r="S55" s="19">
        <f>'Gross Plant'!U55-Reserve!U55</f>
        <v>1605478.8054741761</v>
      </c>
      <c r="T55" s="19">
        <f>'Gross Plant'!V55-Reserve!V55</f>
        <v>1602523.7182473741</v>
      </c>
      <c r="U55" s="19">
        <f>'Gross Plant'!W55-Reserve!W55</f>
        <v>1599552.0480531624</v>
      </c>
      <c r="V55" s="19">
        <f>'Gross Plant'!X55-Reserve!X55</f>
        <v>1596563.7948915418</v>
      </c>
      <c r="W55" s="19">
        <f>'Gross Plant'!Y55-Reserve!Y55</f>
        <v>1593558.9587625116</v>
      </c>
      <c r="X55" s="19">
        <f>'Gross Plant'!Z55-Reserve!Z55</f>
        <v>1590537.5396660725</v>
      </c>
      <c r="Y55" s="19">
        <f>'Gross Plant'!AA55-Reserve!AA55</f>
        <v>1587499.5376022239</v>
      </c>
      <c r="Z55" s="19">
        <f>'Gross Plant'!AB55-Reserve!AB55</f>
        <v>1584444.952570966</v>
      </c>
      <c r="AA55" s="19">
        <f>'Gross Plant'!AC55-Reserve!AC55</f>
        <v>1581373.7845722991</v>
      </c>
      <c r="AB55" s="19">
        <f>'Gross Plant'!AD55-Reserve!AD55</f>
        <v>1578286.0336062228</v>
      </c>
      <c r="AC55" s="19">
        <f>'Gross Plant'!AE55-Reserve!AE55</f>
        <v>1575181.6996727372</v>
      </c>
      <c r="AD55" s="19">
        <f>'Gross Plant'!AF55-Reserve!AF55</f>
        <v>1572060.7827718423</v>
      </c>
    </row>
    <row r="56" spans="1:30">
      <c r="A56" s="83">
        <v>39101</v>
      </c>
      <c r="B56" t="s">
        <v>194</v>
      </c>
      <c r="C56" s="19">
        <f>'Gross Plant'!E56-Reserve!E56</f>
        <v>0</v>
      </c>
      <c r="D56" s="19">
        <f>'Gross Plant'!F56-Reserve!F56</f>
        <v>0</v>
      </c>
      <c r="E56" s="19">
        <f>'Gross Plant'!G56-Reserve!G56</f>
        <v>0</v>
      </c>
      <c r="F56" s="19">
        <f>'Gross Plant'!H56-Reserve!H56</f>
        <v>0</v>
      </c>
      <c r="G56" s="19">
        <f>'Gross Plant'!I56-Reserve!I56</f>
        <v>0</v>
      </c>
      <c r="H56" s="19">
        <f>'Gross Plant'!J56-Reserve!J56</f>
        <v>0</v>
      </c>
      <c r="I56" s="19">
        <f>'Gross Plant'!K56-Reserve!K56</f>
        <v>0</v>
      </c>
      <c r="J56" s="19">
        <f>'Gross Plant'!L56-Reserve!L56</f>
        <v>0</v>
      </c>
      <c r="K56" s="19">
        <f>'Gross Plant'!M56-Reserve!M56</f>
        <v>0</v>
      </c>
      <c r="L56" s="19">
        <f>'Gross Plant'!N56-Reserve!N56</f>
        <v>0</v>
      </c>
      <c r="M56" s="19">
        <f>'Gross Plant'!O56-Reserve!O56</f>
        <v>0</v>
      </c>
      <c r="N56" s="19">
        <f>'Gross Plant'!P56-Reserve!P56</f>
        <v>0</v>
      </c>
      <c r="O56" s="19">
        <f>'Gross Plant'!Q56-Reserve!Q56</f>
        <v>0</v>
      </c>
      <c r="P56" s="19">
        <f>'Gross Plant'!R56-Reserve!R56</f>
        <v>0</v>
      </c>
      <c r="Q56" s="20">
        <f>'Gross Plant'!S56-Reserve!S56</f>
        <v>0</v>
      </c>
      <c r="R56" s="19">
        <f>'Gross Plant'!T56-Reserve!T56</f>
        <v>0</v>
      </c>
      <c r="S56" s="19">
        <f>'Gross Plant'!U56-Reserve!U56</f>
        <v>0</v>
      </c>
      <c r="T56" s="19">
        <f>'Gross Plant'!V56-Reserve!V56</f>
        <v>0</v>
      </c>
      <c r="U56" s="19">
        <f>'Gross Plant'!W56-Reserve!W56</f>
        <v>0</v>
      </c>
      <c r="V56" s="19">
        <f>'Gross Plant'!X56-Reserve!X56</f>
        <v>0</v>
      </c>
      <c r="W56" s="19">
        <f>'Gross Plant'!Y56-Reserve!Y56</f>
        <v>0</v>
      </c>
      <c r="X56" s="19">
        <f>'Gross Plant'!Z56-Reserve!Z56</f>
        <v>0</v>
      </c>
      <c r="Y56" s="19">
        <f>'Gross Plant'!AA56-Reserve!AA56</f>
        <v>0</v>
      </c>
      <c r="Z56" s="19">
        <f>'Gross Plant'!AB56-Reserve!AB56</f>
        <v>0</v>
      </c>
      <c r="AA56" s="19">
        <f>'Gross Plant'!AC56-Reserve!AC56</f>
        <v>0</v>
      </c>
      <c r="AB56" s="19">
        <f>'Gross Plant'!AD56-Reserve!AD56</f>
        <v>0</v>
      </c>
      <c r="AC56" s="19">
        <f>'Gross Plant'!AE56-Reserve!AE56</f>
        <v>0</v>
      </c>
      <c r="AD56" s="19">
        <f>'Gross Plant'!AF56-Reserve!AF56</f>
        <v>0</v>
      </c>
    </row>
    <row r="57" spans="1:30">
      <c r="A57" s="83">
        <v>39102</v>
      </c>
      <c r="B57" t="s">
        <v>218</v>
      </c>
      <c r="C57" s="19">
        <f>'Gross Plant'!E57-Reserve!E57</f>
        <v>0</v>
      </c>
      <c r="D57" s="19">
        <f>'Gross Plant'!F57-Reserve!F57</f>
        <v>0</v>
      </c>
      <c r="E57" s="19">
        <f>'Gross Plant'!G57-Reserve!G57</f>
        <v>0</v>
      </c>
      <c r="F57" s="19">
        <f>'Gross Plant'!H57-Reserve!H57</f>
        <v>0</v>
      </c>
      <c r="G57" s="19">
        <f>'Gross Plant'!I57-Reserve!I57</f>
        <v>0</v>
      </c>
      <c r="H57" s="19">
        <f>'Gross Plant'!J57-Reserve!J57</f>
        <v>0</v>
      </c>
      <c r="I57" s="19">
        <f>'Gross Plant'!K57-Reserve!K57</f>
        <v>0</v>
      </c>
      <c r="J57" s="19">
        <f>'Gross Plant'!L57-Reserve!L57</f>
        <v>0</v>
      </c>
      <c r="K57" s="19">
        <f>'Gross Plant'!M57-Reserve!M57</f>
        <v>0</v>
      </c>
      <c r="L57" s="19">
        <f>'Gross Plant'!N57-Reserve!N57</f>
        <v>0</v>
      </c>
      <c r="M57" s="19">
        <f>'Gross Plant'!O57-Reserve!O57</f>
        <v>0</v>
      </c>
      <c r="N57" s="19">
        <f>'Gross Plant'!P57-Reserve!P57</f>
        <v>0</v>
      </c>
      <c r="O57" s="19">
        <f>'Gross Plant'!Q57-Reserve!Q57</f>
        <v>0</v>
      </c>
      <c r="P57" s="19">
        <f>'Gross Plant'!R57-Reserve!R57</f>
        <v>0</v>
      </c>
      <c r="Q57" s="20">
        <f>'Gross Plant'!S57-Reserve!S57</f>
        <v>0</v>
      </c>
      <c r="R57" s="19">
        <f>'Gross Plant'!T57-Reserve!T57</f>
        <v>0</v>
      </c>
      <c r="S57" s="19">
        <f>'Gross Plant'!U57-Reserve!U57</f>
        <v>0</v>
      </c>
      <c r="T57" s="19">
        <f>'Gross Plant'!V57-Reserve!V57</f>
        <v>0</v>
      </c>
      <c r="U57" s="19">
        <f>'Gross Plant'!W57-Reserve!W57</f>
        <v>0</v>
      </c>
      <c r="V57" s="19">
        <f>'Gross Plant'!X57-Reserve!X57</f>
        <v>0</v>
      </c>
      <c r="W57" s="19">
        <f>'Gross Plant'!Y57-Reserve!Y57</f>
        <v>0</v>
      </c>
      <c r="X57" s="19">
        <f>'Gross Plant'!Z57-Reserve!Z57</f>
        <v>0</v>
      </c>
      <c r="Y57" s="19">
        <f>'Gross Plant'!AA57-Reserve!AA57</f>
        <v>0</v>
      </c>
      <c r="Z57" s="19">
        <f>'Gross Plant'!AB57-Reserve!AB57</f>
        <v>0</v>
      </c>
      <c r="AA57" s="19">
        <f>'Gross Plant'!AC57-Reserve!AC57</f>
        <v>0</v>
      </c>
      <c r="AB57" s="19">
        <f>'Gross Plant'!AD57-Reserve!AD57</f>
        <v>0</v>
      </c>
      <c r="AC57" s="19">
        <f>'Gross Plant'!AE57-Reserve!AE57</f>
        <v>0</v>
      </c>
      <c r="AD57" s="19">
        <f>'Gross Plant'!AF57-Reserve!AF57</f>
        <v>0</v>
      </c>
    </row>
    <row r="58" spans="1:30" ht="15.75" customHeight="1">
      <c r="A58" s="49">
        <v>39103</v>
      </c>
      <c r="B58" s="32" t="s">
        <v>14</v>
      </c>
      <c r="C58" s="19">
        <f>'Gross Plant'!E58-Reserve!E58</f>
        <v>0</v>
      </c>
      <c r="D58" s="19">
        <f>'Gross Plant'!F58-Reserve!F58</f>
        <v>0</v>
      </c>
      <c r="E58" s="19">
        <f>'Gross Plant'!G58-Reserve!G58</f>
        <v>0</v>
      </c>
      <c r="F58" s="19">
        <f>'Gross Plant'!H58-Reserve!H58</f>
        <v>0</v>
      </c>
      <c r="G58" s="19">
        <f>'Gross Plant'!I58-Reserve!I58</f>
        <v>0</v>
      </c>
      <c r="H58" s="19">
        <f>'Gross Plant'!J58-Reserve!J58</f>
        <v>0</v>
      </c>
      <c r="I58" s="19">
        <f>'Gross Plant'!K58-Reserve!K58</f>
        <v>0</v>
      </c>
      <c r="J58" s="19">
        <f>'Gross Plant'!L58-Reserve!L58</f>
        <v>0</v>
      </c>
      <c r="K58" s="19">
        <f>'Gross Plant'!M58-Reserve!M58</f>
        <v>0</v>
      </c>
      <c r="L58" s="19">
        <f>'Gross Plant'!N58-Reserve!N58</f>
        <v>0</v>
      </c>
      <c r="M58" s="19">
        <f>'Gross Plant'!O58-Reserve!O58</f>
        <v>0</v>
      </c>
      <c r="N58" s="19">
        <f>'Gross Plant'!P58-Reserve!P58</f>
        <v>0</v>
      </c>
      <c r="O58" s="19">
        <f>'Gross Plant'!Q58-Reserve!Q58</f>
        <v>0</v>
      </c>
      <c r="P58" s="19">
        <f>'Gross Plant'!R58-Reserve!R58</f>
        <v>0</v>
      </c>
      <c r="Q58" s="20">
        <f>'Gross Plant'!S58-Reserve!S58</f>
        <v>0</v>
      </c>
      <c r="R58" s="19">
        <f>'Gross Plant'!T58-Reserve!T58</f>
        <v>0</v>
      </c>
      <c r="S58" s="19">
        <f>'Gross Plant'!U58-Reserve!U58</f>
        <v>0</v>
      </c>
      <c r="T58" s="19">
        <f>'Gross Plant'!V58-Reserve!V58</f>
        <v>0</v>
      </c>
      <c r="U58" s="19">
        <f>'Gross Plant'!W58-Reserve!W58</f>
        <v>0</v>
      </c>
      <c r="V58" s="19">
        <f>'Gross Plant'!X58-Reserve!X58</f>
        <v>0</v>
      </c>
      <c r="W58" s="19">
        <f>'Gross Plant'!Y58-Reserve!Y58</f>
        <v>0</v>
      </c>
      <c r="X58" s="19">
        <f>'Gross Plant'!Z58-Reserve!Z58</f>
        <v>0</v>
      </c>
      <c r="Y58" s="19">
        <f>'Gross Plant'!AA58-Reserve!AA58</f>
        <v>0</v>
      </c>
      <c r="Z58" s="19">
        <f>'Gross Plant'!AB58-Reserve!AB58</f>
        <v>0</v>
      </c>
      <c r="AA58" s="19">
        <f>'Gross Plant'!AC58-Reserve!AC58</f>
        <v>0</v>
      </c>
      <c r="AB58" s="19">
        <f>'Gross Plant'!AD58-Reserve!AD58</f>
        <v>0</v>
      </c>
      <c r="AC58" s="19">
        <f>'Gross Plant'!AE58-Reserve!AE58</f>
        <v>0</v>
      </c>
      <c r="AD58" s="19">
        <f>'Gross Plant'!AF58-Reserve!AF58</f>
        <v>0</v>
      </c>
    </row>
    <row r="59" spans="1:30" ht="15.75" customHeight="1">
      <c r="A59" s="83">
        <v>39110</v>
      </c>
      <c r="B59" t="s">
        <v>207</v>
      </c>
      <c r="C59" s="19">
        <f>'Gross Plant'!E59-Reserve!E59</f>
        <v>184867.41999999998</v>
      </c>
      <c r="D59" s="19">
        <f>'Gross Plant'!F59-Reserve!F59</f>
        <v>248951.32</v>
      </c>
      <c r="E59" s="19">
        <f>'Gross Plant'!G59-Reserve!G59</f>
        <v>261802.68000000002</v>
      </c>
      <c r="F59" s="19">
        <f>'Gross Plant'!H59-Reserve!H59</f>
        <v>262358.47000000003</v>
      </c>
      <c r="G59" s="19">
        <f>'Gross Plant'!I59-Reserve!I59</f>
        <v>300086.59000000003</v>
      </c>
      <c r="H59" s="19">
        <f>'Gross Plant'!J59-Reserve!J59</f>
        <v>299089.98000000004</v>
      </c>
      <c r="I59" s="19">
        <f>'Gross Plant'!K59-Reserve!K59</f>
        <v>298093.37000000005</v>
      </c>
      <c r="J59" s="19">
        <f>'Gross Plant'!L59-Reserve!L59</f>
        <v>395568.99293342634</v>
      </c>
      <c r="K59" s="19">
        <f>'Gross Plant'!M59-Reserve!M59</f>
        <v>461340.46532475034</v>
      </c>
      <c r="L59" s="19">
        <f>'Gross Plant'!N59-Reserve!N59</f>
        <v>495393.05960626446</v>
      </c>
      <c r="M59" s="19">
        <f>'Gross Plant'!O59-Reserve!O59</f>
        <v>617172.10806037276</v>
      </c>
      <c r="N59" s="19">
        <f>'Gross Plant'!P59-Reserve!P59</f>
        <v>738543.57075398823</v>
      </c>
      <c r="O59" s="19">
        <f>'Gross Plant'!Q59-Reserve!Q59</f>
        <v>859507.44768711086</v>
      </c>
      <c r="P59" s="19">
        <f>'Gross Plant'!R59-Reserve!R59</f>
        <v>980063.73885974078</v>
      </c>
      <c r="Q59" s="20">
        <f>'Gross Plant'!S59-Reserve!S59</f>
        <v>1100212.4442718779</v>
      </c>
      <c r="R59" s="19">
        <f>'Gross Plant'!T59-Reserve!T59</f>
        <v>1219953.5639235221</v>
      </c>
      <c r="S59" s="19">
        <f>'Gross Plant'!U59-Reserve!U59</f>
        <v>1338879.512054181</v>
      </c>
      <c r="T59" s="19">
        <f>'Gross Plant'!V59-Reserve!V59</f>
        <v>1457397.8744243467</v>
      </c>
      <c r="U59" s="19">
        <f>'Gross Plant'!W59-Reserve!W59</f>
        <v>1575508.6510340199</v>
      </c>
      <c r="V59" s="19">
        <f>'Gross Plant'!X59-Reserve!X59</f>
        <v>1693211.8418832002</v>
      </c>
      <c r="W59" s="19">
        <f>'Gross Plant'!Y59-Reserve!Y59</f>
        <v>1810507.4469718877</v>
      </c>
      <c r="X59" s="19">
        <f>'Gross Plant'!Z59-Reserve!Z59</f>
        <v>1927395.4663000824</v>
      </c>
      <c r="Y59" s="19">
        <f>'Gross Plant'!AA59-Reserve!AA59</f>
        <v>2043875.8998677842</v>
      </c>
      <c r="Z59" s="19">
        <f>'Gross Plant'!AB59-Reserve!AB59</f>
        <v>2159948.7476749932</v>
      </c>
      <c r="AA59" s="19">
        <f>'Gross Plant'!AC59-Reserve!AC59</f>
        <v>2275614.0097217099</v>
      </c>
      <c r="AB59" s="19">
        <f>'Gross Plant'!AD59-Reserve!AD59</f>
        <v>2390871.6860079332</v>
      </c>
      <c r="AC59" s="19">
        <f>'Gross Plant'!AE59-Reserve!AE59</f>
        <v>2505721.7765336642</v>
      </c>
      <c r="AD59" s="19">
        <f>'Gross Plant'!AF59-Reserve!AF59</f>
        <v>2620164.2812989019</v>
      </c>
    </row>
    <row r="60" spans="1:30" ht="15.75" customHeight="1">
      <c r="A60" s="83">
        <v>39210</v>
      </c>
      <c r="B60" t="s">
        <v>208</v>
      </c>
      <c r="C60" s="19">
        <f>'Gross Plant'!E60-Reserve!E60</f>
        <v>12743.619999999995</v>
      </c>
      <c r="D60" s="19">
        <f>'Gross Plant'!F60-Reserve!F60</f>
        <v>10888.259999999995</v>
      </c>
      <c r="E60" s="19">
        <f>'Gross Plant'!G60-Reserve!G60</f>
        <v>9032.8999999999942</v>
      </c>
      <c r="F60" s="19">
        <f>'Gross Plant'!H60-Reserve!H60</f>
        <v>7355.0099999999948</v>
      </c>
      <c r="G60" s="19">
        <f>'Gross Plant'!I60-Reserve!I60</f>
        <v>7144.8799999999901</v>
      </c>
      <c r="H60" s="19">
        <f>'Gross Plant'!J60-Reserve!J60</f>
        <v>6934.7499999999854</v>
      </c>
      <c r="I60" s="19">
        <f>'Gross Plant'!K60-Reserve!K60</f>
        <v>6724.6199999999808</v>
      </c>
      <c r="J60" s="19">
        <f>'Gross Plant'!L60-Reserve!L60</f>
        <v>6055.4029709999741</v>
      </c>
      <c r="K60" s="19">
        <f>'Gross Plant'!M60-Reserve!M60</f>
        <v>5386.1859419999673</v>
      </c>
      <c r="L60" s="19">
        <f>'Gross Plant'!N60-Reserve!N60</f>
        <v>4716.9689129999606</v>
      </c>
      <c r="M60" s="19">
        <f>'Gross Plant'!O60-Reserve!O60</f>
        <v>4047.7518839999539</v>
      </c>
      <c r="N60" s="19">
        <f>'Gross Plant'!P60-Reserve!P60</f>
        <v>3378.5348549999471</v>
      </c>
      <c r="O60" s="19">
        <f>'Gross Plant'!Q60-Reserve!Q60</f>
        <v>2709.3178259999404</v>
      </c>
      <c r="P60" s="19">
        <f>'Gross Plant'!R60-Reserve!R60</f>
        <v>2040.1007969999337</v>
      </c>
      <c r="Q60" s="20">
        <f>'Gross Plant'!S60-Reserve!S60</f>
        <v>1370.8837679999269</v>
      </c>
      <c r="R60" s="19">
        <f>'Gross Plant'!T60-Reserve!T60</f>
        <v>701.6667389999202</v>
      </c>
      <c r="S60" s="19">
        <f>'Gross Plant'!U60-Reserve!U60</f>
        <v>32.449709999913466</v>
      </c>
      <c r="T60" s="19">
        <f>'Gross Plant'!V60-Reserve!V60</f>
        <v>-636.76731900009327</v>
      </c>
      <c r="U60" s="19">
        <f>'Gross Plant'!W60-Reserve!W60</f>
        <v>-636.76731900009327</v>
      </c>
      <c r="V60" s="19">
        <f>'Gross Plant'!X60-Reserve!X60</f>
        <v>-636.76731900009327</v>
      </c>
      <c r="W60" s="19">
        <f>'Gross Plant'!Y60-Reserve!Y60</f>
        <v>-636.76731900009327</v>
      </c>
      <c r="X60" s="19">
        <f>'Gross Plant'!Z60-Reserve!Z60</f>
        <v>-636.76731900009327</v>
      </c>
      <c r="Y60" s="19">
        <f>'Gross Plant'!AA60-Reserve!AA60</f>
        <v>-636.76731900009327</v>
      </c>
      <c r="Z60" s="19">
        <f>'Gross Plant'!AB60-Reserve!AB60</f>
        <v>-636.76731900009327</v>
      </c>
      <c r="AA60" s="19">
        <f>'Gross Plant'!AC60-Reserve!AC60</f>
        <v>-636.76731900009327</v>
      </c>
      <c r="AB60" s="19">
        <f>'Gross Plant'!AD60-Reserve!AD60</f>
        <v>-636.76731900009327</v>
      </c>
      <c r="AC60" s="19">
        <f>'Gross Plant'!AE60-Reserve!AE60</f>
        <v>-636.76731900009327</v>
      </c>
      <c r="AD60" s="19">
        <f>'Gross Plant'!AF60-Reserve!AF60</f>
        <v>-636.76731900009327</v>
      </c>
    </row>
    <row r="61" spans="1:30" ht="15.75" customHeight="1">
      <c r="A61" s="83">
        <v>39410</v>
      </c>
      <c r="B61" t="s">
        <v>209</v>
      </c>
      <c r="C61" s="19">
        <f>'Gross Plant'!E61-Reserve!E61</f>
        <v>277330.41000000003</v>
      </c>
      <c r="D61" s="19">
        <f>'Gross Plant'!F61-Reserve!F61</f>
        <v>274783.65000000002</v>
      </c>
      <c r="E61" s="19">
        <f>'Gross Plant'!G61-Reserve!G61</f>
        <v>272236.89</v>
      </c>
      <c r="F61" s="19">
        <f>'Gross Plant'!H61-Reserve!H61</f>
        <v>269690.13</v>
      </c>
      <c r="G61" s="19">
        <f>'Gross Plant'!I61-Reserve!I61</f>
        <v>267143.37</v>
      </c>
      <c r="H61" s="19">
        <f>'Gross Plant'!J61-Reserve!J61</f>
        <v>264596.61000000004</v>
      </c>
      <c r="I61" s="19">
        <f>'Gross Plant'!K61-Reserve!K61</f>
        <v>262049.85000000003</v>
      </c>
      <c r="J61" s="19">
        <f>'Gross Plant'!L61-Reserve!L61</f>
        <v>259624.12286250002</v>
      </c>
      <c r="K61" s="19">
        <f>'Gross Plant'!M61-Reserve!M61</f>
        <v>257198.39572500004</v>
      </c>
      <c r="L61" s="19">
        <f>'Gross Plant'!N61-Reserve!N61</f>
        <v>254772.66858750005</v>
      </c>
      <c r="M61" s="19">
        <f>'Gross Plant'!O61-Reserve!O61</f>
        <v>252346.94145000004</v>
      </c>
      <c r="N61" s="19">
        <f>'Gross Plant'!P61-Reserve!P61</f>
        <v>249921.21431250003</v>
      </c>
      <c r="O61" s="19">
        <f>'Gross Plant'!Q61-Reserve!Q61</f>
        <v>247495.48717500005</v>
      </c>
      <c r="P61" s="19">
        <f>'Gross Plant'!R61-Reserve!R61</f>
        <v>245069.76003750006</v>
      </c>
      <c r="Q61" s="20">
        <f>'Gross Plant'!S61-Reserve!S61</f>
        <v>242644.03290000005</v>
      </c>
      <c r="R61" s="19">
        <f>'Gross Plant'!T61-Reserve!T61</f>
        <v>240218.30576250004</v>
      </c>
      <c r="S61" s="19">
        <f>'Gross Plant'!U61-Reserve!U61</f>
        <v>237792.57862500005</v>
      </c>
      <c r="T61" s="19">
        <f>'Gross Plant'!V61-Reserve!V61</f>
        <v>235366.85148750007</v>
      </c>
      <c r="U61" s="19">
        <f>'Gross Plant'!W61-Reserve!W61</f>
        <v>232941.12435000006</v>
      </c>
      <c r="V61" s="19">
        <f>'Gross Plant'!X61-Reserve!X61</f>
        <v>230515.39721250004</v>
      </c>
      <c r="W61" s="19">
        <f>'Gross Plant'!Y61-Reserve!Y61</f>
        <v>228089.67007500006</v>
      </c>
      <c r="X61" s="19">
        <f>'Gross Plant'!Z61-Reserve!Z61</f>
        <v>225663.94293750008</v>
      </c>
      <c r="Y61" s="19">
        <f>'Gross Plant'!AA61-Reserve!AA61</f>
        <v>223238.21580000006</v>
      </c>
      <c r="Z61" s="19">
        <f>'Gross Plant'!AB61-Reserve!AB61</f>
        <v>220812.48866250005</v>
      </c>
      <c r="AA61" s="19">
        <f>'Gross Plant'!AC61-Reserve!AC61</f>
        <v>218386.76152500007</v>
      </c>
      <c r="AB61" s="19">
        <f>'Gross Plant'!AD61-Reserve!AD61</f>
        <v>215961.03438750005</v>
      </c>
      <c r="AC61" s="19">
        <f>'Gross Plant'!AE61-Reserve!AE61</f>
        <v>213535.30725000004</v>
      </c>
      <c r="AD61" s="19">
        <f>'Gross Plant'!AF61-Reserve!AF61</f>
        <v>211109.58011250003</v>
      </c>
    </row>
    <row r="62" spans="1:30" ht="15.75" customHeight="1">
      <c r="A62" s="83">
        <v>39510</v>
      </c>
      <c r="B62" t="s">
        <v>210</v>
      </c>
      <c r="C62" s="19">
        <f>'Gross Plant'!E62-Reserve!E62</f>
        <v>9928.26</v>
      </c>
      <c r="D62" s="19">
        <f>'Gross Plant'!F62-Reserve!F62</f>
        <v>9884.4</v>
      </c>
      <c r="E62" s="19">
        <f>'Gross Plant'!G62-Reserve!G62</f>
        <v>9840.5399999999991</v>
      </c>
      <c r="F62" s="19">
        <f>'Gross Plant'!H62-Reserve!H62</f>
        <v>9796.6799999999985</v>
      </c>
      <c r="G62" s="19">
        <f>'Gross Plant'!I62-Reserve!I62</f>
        <v>9752.8199999999979</v>
      </c>
      <c r="H62" s="19">
        <f>'Gross Plant'!J62-Reserve!J62</f>
        <v>9708.9599999999973</v>
      </c>
      <c r="I62" s="19">
        <f>'Gross Plant'!K62-Reserve!K62</f>
        <v>9665.0999999999967</v>
      </c>
      <c r="J62" s="19">
        <f>'Gross Plant'!L62-Reserve!L62</f>
        <v>9467.1814137499969</v>
      </c>
      <c r="K62" s="19">
        <f>'Gross Plant'!M62-Reserve!M62</f>
        <v>9269.262827499997</v>
      </c>
      <c r="L62" s="19">
        <f>'Gross Plant'!N62-Reserve!N62</f>
        <v>9071.3442412499971</v>
      </c>
      <c r="M62" s="19">
        <f>'Gross Plant'!O62-Reserve!O62</f>
        <v>8873.4256549999973</v>
      </c>
      <c r="N62" s="19">
        <f>'Gross Plant'!P62-Reserve!P62</f>
        <v>8675.5070687499974</v>
      </c>
      <c r="O62" s="19">
        <f>'Gross Plant'!Q62-Reserve!Q62</f>
        <v>8477.5884824999976</v>
      </c>
      <c r="P62" s="19">
        <f>'Gross Plant'!R62-Reserve!R62</f>
        <v>8279.6698962499977</v>
      </c>
      <c r="Q62" s="20">
        <f>'Gross Plant'!S62-Reserve!S62</f>
        <v>8081.7513099999978</v>
      </c>
      <c r="R62" s="19">
        <f>'Gross Plant'!T62-Reserve!T62</f>
        <v>7883.832723749998</v>
      </c>
      <c r="S62" s="19">
        <f>'Gross Plant'!U62-Reserve!U62</f>
        <v>7685.9141374999981</v>
      </c>
      <c r="T62" s="19">
        <f>'Gross Plant'!V62-Reserve!V62</f>
        <v>7487.9955512499982</v>
      </c>
      <c r="U62" s="19">
        <f>'Gross Plant'!W62-Reserve!W62</f>
        <v>7290.0769649999984</v>
      </c>
      <c r="V62" s="19">
        <f>'Gross Plant'!X62-Reserve!X62</f>
        <v>7092.1583787499985</v>
      </c>
      <c r="W62" s="19">
        <f>'Gross Plant'!Y62-Reserve!Y62</f>
        <v>6894.2397924999968</v>
      </c>
      <c r="X62" s="19">
        <f>'Gross Plant'!Z62-Reserve!Z62</f>
        <v>6696.3212062499952</v>
      </c>
      <c r="Y62" s="19">
        <f>'Gross Plant'!AA62-Reserve!AA62</f>
        <v>6498.4026199999935</v>
      </c>
      <c r="Z62" s="19">
        <f>'Gross Plant'!AB62-Reserve!AB62</f>
        <v>6300.4840337499918</v>
      </c>
      <c r="AA62" s="19">
        <f>'Gross Plant'!AC62-Reserve!AC62</f>
        <v>6102.5654474999901</v>
      </c>
      <c r="AB62" s="19">
        <f>'Gross Plant'!AD62-Reserve!AD62</f>
        <v>5904.6468612499884</v>
      </c>
      <c r="AC62" s="19">
        <f>'Gross Plant'!AE62-Reserve!AE62</f>
        <v>5706.7282749999868</v>
      </c>
      <c r="AD62" s="19">
        <f>'Gross Plant'!AF62-Reserve!AF62</f>
        <v>5508.8096887499851</v>
      </c>
    </row>
    <row r="63" spans="1:30">
      <c r="A63" s="49">
        <v>39700</v>
      </c>
      <c r="B63" s="32" t="s">
        <v>18</v>
      </c>
      <c r="C63" s="19">
        <f>'Gross Plant'!E63-Reserve!E63</f>
        <v>1042145.9600000001</v>
      </c>
      <c r="D63" s="19">
        <f>'Gross Plant'!F63-Reserve!F63</f>
        <v>1033082.17</v>
      </c>
      <c r="E63" s="19">
        <f>'Gross Plant'!G63-Reserve!G63</f>
        <v>1024018.38</v>
      </c>
      <c r="F63" s="19">
        <f>'Gross Plant'!H63-Reserve!H63</f>
        <v>1014954.59</v>
      </c>
      <c r="G63" s="19">
        <f>'Gross Plant'!I63-Reserve!I63</f>
        <v>1005890.7999999999</v>
      </c>
      <c r="H63" s="19">
        <f>'Gross Plant'!J63-Reserve!J63</f>
        <v>996827.00999999989</v>
      </c>
      <c r="I63" s="19">
        <f>'Gross Plant'!K63-Reserve!K63</f>
        <v>987763.21999999986</v>
      </c>
      <c r="J63" s="19">
        <f>'Gross Plant'!L63-Reserve!L63</f>
        <v>978436.77408874989</v>
      </c>
      <c r="K63" s="19">
        <f>'Gross Plant'!M63-Reserve!M63</f>
        <v>969110.32817749993</v>
      </c>
      <c r="L63" s="19">
        <f>'Gross Plant'!N63-Reserve!N63</f>
        <v>959783.88226624997</v>
      </c>
      <c r="M63" s="19">
        <f>'Gross Plant'!O63-Reserve!O63</f>
        <v>950457.43635500001</v>
      </c>
      <c r="N63" s="19">
        <f>'Gross Plant'!P63-Reserve!P63</f>
        <v>941130.99044375005</v>
      </c>
      <c r="O63" s="19">
        <f>'Gross Plant'!Q63-Reserve!Q63</f>
        <v>931804.54453250009</v>
      </c>
      <c r="P63" s="19">
        <f>'Gross Plant'!R63-Reserve!R63</f>
        <v>922478.09862125013</v>
      </c>
      <c r="Q63" s="20">
        <f>'Gross Plant'!S63-Reserve!S63</f>
        <v>913151.65271000017</v>
      </c>
      <c r="R63" s="19">
        <f>'Gross Plant'!T63-Reserve!T63</f>
        <v>903825.20679875021</v>
      </c>
      <c r="S63" s="19">
        <f>'Gross Plant'!U63-Reserve!U63</f>
        <v>894498.76088750025</v>
      </c>
      <c r="T63" s="19">
        <f>'Gross Plant'!V63-Reserve!V63</f>
        <v>885172.31497625029</v>
      </c>
      <c r="U63" s="19">
        <f>'Gross Plant'!W63-Reserve!W63</f>
        <v>875845.86906500033</v>
      </c>
      <c r="V63" s="19">
        <f>'Gross Plant'!X63-Reserve!X63</f>
        <v>866519.42315375037</v>
      </c>
      <c r="W63" s="19">
        <f>'Gross Plant'!Y63-Reserve!Y63</f>
        <v>857192.97724250029</v>
      </c>
      <c r="X63" s="19">
        <f>'Gross Plant'!Z63-Reserve!Z63</f>
        <v>847866.53133125021</v>
      </c>
      <c r="Y63" s="19">
        <f>'Gross Plant'!AA63-Reserve!AA63</f>
        <v>838540.08542000013</v>
      </c>
      <c r="Z63" s="19">
        <f>'Gross Plant'!AB63-Reserve!AB63</f>
        <v>829213.63950875006</v>
      </c>
      <c r="AA63" s="19">
        <f>'Gross Plant'!AC63-Reserve!AC63</f>
        <v>819887.19359749998</v>
      </c>
      <c r="AB63" s="19">
        <f>'Gross Plant'!AD63-Reserve!AD63</f>
        <v>810560.7476862499</v>
      </c>
      <c r="AC63" s="19">
        <f>'Gross Plant'!AE63-Reserve!AE63</f>
        <v>801234.30177499983</v>
      </c>
      <c r="AD63" s="19">
        <f>'Gross Plant'!AF63-Reserve!AF63</f>
        <v>791907.85586374975</v>
      </c>
    </row>
    <row r="64" spans="1:30">
      <c r="A64" s="49">
        <v>39710</v>
      </c>
      <c r="B64" s="32" t="s">
        <v>133</v>
      </c>
      <c r="C64" s="19">
        <f>'Gross Plant'!E64-Reserve!E64</f>
        <v>166428.43</v>
      </c>
      <c r="D64" s="19">
        <f>'Gross Plant'!F64-Reserve!F64</f>
        <v>165057.08000000002</v>
      </c>
      <c r="E64" s="19">
        <f>'Gross Plant'!G64-Reserve!G64</f>
        <v>163685.72999999998</v>
      </c>
      <c r="F64" s="19">
        <f>'Gross Plant'!H64-Reserve!H64</f>
        <v>162314.38</v>
      </c>
      <c r="G64" s="19">
        <f>'Gross Plant'!I64-Reserve!I64</f>
        <v>160943.03</v>
      </c>
      <c r="H64" s="19">
        <f>'Gross Plant'!J64-Reserve!J64</f>
        <v>159571.68</v>
      </c>
      <c r="I64" s="19">
        <f>'Gross Plant'!K64-Reserve!K64</f>
        <v>158200.32999999999</v>
      </c>
      <c r="J64" s="19">
        <f>'Gross Plant'!L64-Reserve!L64</f>
        <v>156765.52268124997</v>
      </c>
      <c r="K64" s="19">
        <f>'Gross Plant'!M64-Reserve!M64</f>
        <v>155330.71536249996</v>
      </c>
      <c r="L64" s="19">
        <f>'Gross Plant'!N64-Reserve!N64</f>
        <v>153895.90804374995</v>
      </c>
      <c r="M64" s="19">
        <f>'Gross Plant'!O64-Reserve!O64</f>
        <v>152461.10072499994</v>
      </c>
      <c r="N64" s="19">
        <f>'Gross Plant'!P64-Reserve!P64</f>
        <v>151026.29340624993</v>
      </c>
      <c r="O64" s="19">
        <f>'Gross Plant'!Q64-Reserve!Q64</f>
        <v>149591.48608749991</v>
      </c>
      <c r="P64" s="19">
        <f>'Gross Plant'!R64-Reserve!R64</f>
        <v>148156.6787687499</v>
      </c>
      <c r="Q64" s="20">
        <f>'Gross Plant'!S64-Reserve!S64</f>
        <v>146721.87144999989</v>
      </c>
      <c r="R64" s="19">
        <f>'Gross Plant'!T64-Reserve!T64</f>
        <v>145287.06413124988</v>
      </c>
      <c r="S64" s="19">
        <f>'Gross Plant'!U64-Reserve!U64</f>
        <v>143852.25681249987</v>
      </c>
      <c r="T64" s="19">
        <f>'Gross Plant'!V64-Reserve!V64</f>
        <v>142417.44949374985</v>
      </c>
      <c r="U64" s="19">
        <f>'Gross Plant'!W64-Reserve!W64</f>
        <v>140982.64217499984</v>
      </c>
      <c r="V64" s="19">
        <f>'Gross Plant'!X64-Reserve!X64</f>
        <v>139547.83485624983</v>
      </c>
      <c r="W64" s="19">
        <f>'Gross Plant'!Y64-Reserve!Y64</f>
        <v>138113.02753749982</v>
      </c>
      <c r="X64" s="19">
        <f>'Gross Plant'!Z64-Reserve!Z64</f>
        <v>136678.2202187498</v>
      </c>
      <c r="Y64" s="19">
        <f>'Gross Plant'!AA64-Reserve!AA64</f>
        <v>135243.41289999979</v>
      </c>
      <c r="Z64" s="19">
        <f>'Gross Plant'!AB64-Reserve!AB64</f>
        <v>133808.60558124978</v>
      </c>
      <c r="AA64" s="19">
        <f>'Gross Plant'!AC64-Reserve!AC64</f>
        <v>132373.79826249977</v>
      </c>
      <c r="AB64" s="19">
        <f>'Gross Plant'!AD64-Reserve!AD64</f>
        <v>130938.99094374976</v>
      </c>
      <c r="AC64" s="19">
        <f>'Gross Plant'!AE64-Reserve!AE64</f>
        <v>129504.18362499974</v>
      </c>
      <c r="AD64" s="19">
        <f>'Gross Plant'!AF64-Reserve!AF64</f>
        <v>128069.37630624973</v>
      </c>
    </row>
    <row r="65" spans="1:30">
      <c r="A65" s="49">
        <v>39800</v>
      </c>
      <c r="B65" s="32" t="s">
        <v>19</v>
      </c>
      <c r="C65" s="19">
        <f>'Gross Plant'!E65-Reserve!E65</f>
        <v>60882.8</v>
      </c>
      <c r="D65" s="19">
        <f>'Gross Plant'!F65-Reserve!F65</f>
        <v>60741.01</v>
      </c>
      <c r="E65" s="19">
        <f>'Gross Plant'!G65-Reserve!G65</f>
        <v>60599.22</v>
      </c>
      <c r="F65" s="19">
        <f>'Gross Plant'!H65-Reserve!H65</f>
        <v>60457.43</v>
      </c>
      <c r="G65" s="19">
        <f>'Gross Plant'!I65-Reserve!I65</f>
        <v>60315.64</v>
      </c>
      <c r="H65" s="19">
        <f>'Gross Plant'!J65-Reserve!J65</f>
        <v>60173.85</v>
      </c>
      <c r="I65" s="19">
        <f>'Gross Plant'!K65-Reserve!K65</f>
        <v>60032.06</v>
      </c>
      <c r="J65" s="19">
        <f>'Gross Plant'!L65-Reserve!L65</f>
        <v>59723.407632166665</v>
      </c>
      <c r="K65" s="19">
        <f>'Gross Plant'!M65-Reserve!M65</f>
        <v>59414.755264333333</v>
      </c>
      <c r="L65" s="19">
        <f>'Gross Plant'!N65-Reserve!N65</f>
        <v>59106.102896499993</v>
      </c>
      <c r="M65" s="19">
        <f>'Gross Plant'!O65-Reserve!O65</f>
        <v>58797.450528666661</v>
      </c>
      <c r="N65" s="19">
        <f>'Gross Plant'!P65-Reserve!P65</f>
        <v>58488.798160833328</v>
      </c>
      <c r="O65" s="19">
        <f>'Gross Plant'!Q65-Reserve!Q65</f>
        <v>58180.145792999989</v>
      </c>
      <c r="P65" s="19">
        <f>'Gross Plant'!R65-Reserve!R65</f>
        <v>57871.493425166656</v>
      </c>
      <c r="Q65" s="20">
        <f>'Gross Plant'!S65-Reserve!S65</f>
        <v>57562.841057333324</v>
      </c>
      <c r="R65" s="19">
        <f>'Gross Plant'!T65-Reserve!T65</f>
        <v>57254.188689499992</v>
      </c>
      <c r="S65" s="19">
        <f>'Gross Plant'!U65-Reserve!U65</f>
        <v>56945.536321666659</v>
      </c>
      <c r="T65" s="19">
        <f>'Gross Plant'!V65-Reserve!V65</f>
        <v>56636.88395383332</v>
      </c>
      <c r="U65" s="19">
        <f>'Gross Plant'!W65-Reserve!W65</f>
        <v>56328.231585999987</v>
      </c>
      <c r="V65" s="19">
        <f>'Gross Plant'!X65-Reserve!X65</f>
        <v>56019.579218166655</v>
      </c>
      <c r="W65" s="19">
        <f>'Gross Plant'!Y65-Reserve!Y65</f>
        <v>55710.926850333315</v>
      </c>
      <c r="X65" s="19">
        <f>'Gross Plant'!Z65-Reserve!Z65</f>
        <v>55402.274482499983</v>
      </c>
      <c r="Y65" s="19">
        <f>'Gross Plant'!AA65-Reserve!AA65</f>
        <v>55093.62211466665</v>
      </c>
      <c r="Z65" s="19">
        <f>'Gross Plant'!AB65-Reserve!AB65</f>
        <v>54784.969746833318</v>
      </c>
      <c r="AA65" s="19">
        <f>'Gross Plant'!AC65-Reserve!AC65</f>
        <v>54476.317378999986</v>
      </c>
      <c r="AB65" s="19">
        <f>'Gross Plant'!AD65-Reserve!AD65</f>
        <v>54167.665011166646</v>
      </c>
      <c r="AC65" s="19">
        <f>'Gross Plant'!AE65-Reserve!AE65</f>
        <v>53859.012643333313</v>
      </c>
      <c r="AD65" s="19">
        <f>'Gross Plant'!AF65-Reserve!AF65</f>
        <v>53550.360275499981</v>
      </c>
    </row>
    <row r="66" spans="1:30">
      <c r="A66" s="83">
        <v>39810</v>
      </c>
      <c r="B66" t="s">
        <v>211</v>
      </c>
      <c r="C66" s="19">
        <f>'Gross Plant'!E66-Reserve!E66</f>
        <v>390910.89999999997</v>
      </c>
      <c r="D66" s="19">
        <f>'Gross Plant'!F66-Reserve!F66</f>
        <v>389911.41</v>
      </c>
      <c r="E66" s="19">
        <f>'Gross Plant'!G66-Reserve!G66</f>
        <v>388911.92</v>
      </c>
      <c r="F66" s="19">
        <f>'Gross Plant'!H66-Reserve!H66</f>
        <v>387912.42999999993</v>
      </c>
      <c r="G66" s="19">
        <f>'Gross Plant'!I66-Reserve!I66</f>
        <v>386912.93999999994</v>
      </c>
      <c r="H66" s="19">
        <f>'Gross Plant'!J66-Reserve!J66</f>
        <v>385913.44999999995</v>
      </c>
      <c r="I66" s="19">
        <f>'Gross Plant'!K66-Reserve!K66</f>
        <v>384913.95999999996</v>
      </c>
      <c r="J66" s="19">
        <f>'Gross Plant'!L66-Reserve!L66</f>
        <v>382668.87143624993</v>
      </c>
      <c r="K66" s="19">
        <f>'Gross Plant'!M66-Reserve!M66</f>
        <v>380423.78287249996</v>
      </c>
      <c r="L66" s="19">
        <f>'Gross Plant'!N66-Reserve!N66</f>
        <v>378178.69430874998</v>
      </c>
      <c r="M66" s="19">
        <f>'Gross Plant'!O66-Reserve!O66</f>
        <v>375933.60574499995</v>
      </c>
      <c r="N66" s="19">
        <f>'Gross Plant'!P66-Reserve!P66</f>
        <v>373688.51718124992</v>
      </c>
      <c r="O66" s="19">
        <f>'Gross Plant'!Q66-Reserve!Q66</f>
        <v>371443.42861749994</v>
      </c>
      <c r="P66" s="19">
        <f>'Gross Plant'!R66-Reserve!R66</f>
        <v>369198.34005374997</v>
      </c>
      <c r="Q66" s="20">
        <f>'Gross Plant'!S66-Reserve!S66</f>
        <v>366953.25148999994</v>
      </c>
      <c r="R66" s="19">
        <f>'Gross Plant'!T66-Reserve!T66</f>
        <v>364708.1629262499</v>
      </c>
      <c r="S66" s="19">
        <f>'Gross Plant'!U66-Reserve!U66</f>
        <v>362463.07436249993</v>
      </c>
      <c r="T66" s="19">
        <f>'Gross Plant'!V66-Reserve!V66</f>
        <v>360217.98579874996</v>
      </c>
      <c r="U66" s="19">
        <f>'Gross Plant'!W66-Reserve!W66</f>
        <v>357972.89723499992</v>
      </c>
      <c r="V66" s="19">
        <f>'Gross Plant'!X66-Reserve!X66</f>
        <v>355727.80867124989</v>
      </c>
      <c r="W66" s="19">
        <f>'Gross Plant'!Y66-Reserve!Y66</f>
        <v>353482.72010749992</v>
      </c>
      <c r="X66" s="19">
        <f>'Gross Plant'!Z66-Reserve!Z66</f>
        <v>351237.63154374994</v>
      </c>
      <c r="Y66" s="19">
        <f>'Gross Plant'!AA66-Reserve!AA66</f>
        <v>348992.54297999991</v>
      </c>
      <c r="Z66" s="19">
        <f>'Gross Plant'!AB66-Reserve!AB66</f>
        <v>346747.45441624988</v>
      </c>
      <c r="AA66" s="19">
        <f>'Gross Plant'!AC66-Reserve!AC66</f>
        <v>344502.3658524999</v>
      </c>
      <c r="AB66" s="19">
        <f>'Gross Plant'!AD66-Reserve!AD66</f>
        <v>342257.27728874993</v>
      </c>
      <c r="AC66" s="19">
        <f>'Gross Plant'!AE66-Reserve!AE66</f>
        <v>340012.1887249999</v>
      </c>
      <c r="AD66" s="19">
        <f>'Gross Plant'!AF66-Reserve!AF66</f>
        <v>337767.10016124987</v>
      </c>
    </row>
    <row r="67" spans="1:30">
      <c r="A67" s="49">
        <v>39900</v>
      </c>
      <c r="B67" s="32" t="s">
        <v>32</v>
      </c>
      <c r="C67" s="19">
        <f>'Gross Plant'!E67-Reserve!E67</f>
        <v>296755.24999999994</v>
      </c>
      <c r="D67" s="19">
        <f>'Gross Plant'!F67-Reserve!F67</f>
        <v>289630.72999999992</v>
      </c>
      <c r="E67" s="19">
        <f>'Gross Plant'!G67-Reserve!G67</f>
        <v>282506.2099999999</v>
      </c>
      <c r="F67" s="19">
        <f>'Gross Plant'!H67-Reserve!H67</f>
        <v>275381.68999999989</v>
      </c>
      <c r="G67" s="19">
        <f>'Gross Plant'!I67-Reserve!I67</f>
        <v>268257.16999999987</v>
      </c>
      <c r="H67" s="19">
        <f>'Gross Plant'!J67-Reserve!J67</f>
        <v>261132.64999999985</v>
      </c>
      <c r="I67" s="19">
        <f>'Gross Plant'!K67-Reserve!K67</f>
        <v>254008.12999999983</v>
      </c>
      <c r="J67" s="19">
        <f>'Gross Plant'!L67-Reserve!L67</f>
        <v>247160.70169366652</v>
      </c>
      <c r="K67" s="19">
        <f>'Gross Plant'!M67-Reserve!M67</f>
        <v>240313.2733873332</v>
      </c>
      <c r="L67" s="19">
        <f>'Gross Plant'!N67-Reserve!N67</f>
        <v>233465.84508099989</v>
      </c>
      <c r="M67" s="19">
        <f>'Gross Plant'!O67-Reserve!O67</f>
        <v>226618.41677466658</v>
      </c>
      <c r="N67" s="19">
        <f>'Gross Plant'!P67-Reserve!P67</f>
        <v>219770.98846833326</v>
      </c>
      <c r="O67" s="19">
        <f>'Gross Plant'!Q67-Reserve!Q67</f>
        <v>212923.56016199995</v>
      </c>
      <c r="P67" s="19">
        <f>'Gross Plant'!R67-Reserve!R67</f>
        <v>206076.13185566664</v>
      </c>
      <c r="Q67" s="20">
        <f>'Gross Plant'!S67-Reserve!S67</f>
        <v>199228.70354933332</v>
      </c>
      <c r="R67" s="19">
        <f>'Gross Plant'!T67-Reserve!T67</f>
        <v>192381.27524300001</v>
      </c>
      <c r="S67" s="19">
        <f>'Gross Plant'!U67-Reserve!U67</f>
        <v>185533.8469366667</v>
      </c>
      <c r="T67" s="19">
        <f>'Gross Plant'!V67-Reserve!V67</f>
        <v>178686.41863033338</v>
      </c>
      <c r="U67" s="19">
        <f>'Gross Plant'!W67-Reserve!W67</f>
        <v>171838.99032400007</v>
      </c>
      <c r="V67" s="19">
        <f>'Gross Plant'!X67-Reserve!X67</f>
        <v>164991.56201766676</v>
      </c>
      <c r="W67" s="19">
        <f>'Gross Plant'!Y67-Reserve!Y67</f>
        <v>158144.13371133344</v>
      </c>
      <c r="X67" s="19">
        <f>'Gross Plant'!Z67-Reserve!Z67</f>
        <v>151296.70540500013</v>
      </c>
      <c r="Y67" s="19">
        <f>'Gross Plant'!AA67-Reserve!AA67</f>
        <v>144449.27709866682</v>
      </c>
      <c r="Z67" s="19">
        <f>'Gross Plant'!AB67-Reserve!AB67</f>
        <v>137601.84879233351</v>
      </c>
      <c r="AA67" s="19">
        <f>'Gross Plant'!AC67-Reserve!AC67</f>
        <v>130754.42048600019</v>
      </c>
      <c r="AB67" s="19">
        <f>'Gross Plant'!AD67-Reserve!AD67</f>
        <v>123906.99217966688</v>
      </c>
      <c r="AC67" s="19">
        <f>'Gross Plant'!AE67-Reserve!AE67</f>
        <v>117059.56387333357</v>
      </c>
      <c r="AD67" s="19">
        <f>'Gross Plant'!AF67-Reserve!AF67</f>
        <v>110212.13556700025</v>
      </c>
    </row>
    <row r="68" spans="1:30">
      <c r="A68" s="49">
        <v>39901</v>
      </c>
      <c r="B68" s="32" t="s">
        <v>21</v>
      </c>
      <c r="C68" s="19">
        <f>'Gross Plant'!E68-Reserve!E68</f>
        <v>5793251.6600000001</v>
      </c>
      <c r="D68" s="19">
        <f>'Gross Plant'!F68-Reserve!F68</f>
        <v>5726264.0399999991</v>
      </c>
      <c r="E68" s="19">
        <f>'Gross Plant'!G68-Reserve!G68</f>
        <v>5659054.4100000001</v>
      </c>
      <c r="F68" s="19">
        <f>'Gross Plant'!H68-Reserve!H68</f>
        <v>5591911.3999999985</v>
      </c>
      <c r="G68" s="19">
        <f>'Gross Plant'!I68-Reserve!I68</f>
        <v>5524766.5999999996</v>
      </c>
      <c r="H68" s="19">
        <f>'Gross Plant'!J68-Reserve!J68</f>
        <v>5457621.7999999989</v>
      </c>
      <c r="I68" s="19">
        <f>'Gross Plant'!K68-Reserve!K68</f>
        <v>5390477</v>
      </c>
      <c r="J68" s="19">
        <f>'Gross Plant'!L68-Reserve!L68</f>
        <v>5317000.8467343412</v>
      </c>
      <c r="K68" s="19">
        <f>'Gross Plant'!M68-Reserve!M68</f>
        <v>5243499.1136575975</v>
      </c>
      <c r="L68" s="19">
        <f>'Gross Plant'!N68-Reserve!N68</f>
        <v>5169971.9038732173</v>
      </c>
      <c r="M68" s="19">
        <f>'Gross Plant'!O68-Reserve!O68</f>
        <v>5096514.3460507616</v>
      </c>
      <c r="N68" s="19">
        <f>'Gross Plant'!P68-Reserve!P68</f>
        <v>5023056.0120742815</v>
      </c>
      <c r="O68" s="19">
        <f>'Gross Plant'!Q68-Reserve!Q68</f>
        <v>4949596.9019437758</v>
      </c>
      <c r="P68" s="19">
        <f>'Gross Plant'!R68-Reserve!R68</f>
        <v>4876137.0156592457</v>
      </c>
      <c r="Q68" s="20">
        <f>'Gross Plant'!S68-Reserve!S68</f>
        <v>4802676.35322069</v>
      </c>
      <c r="R68" s="19">
        <f>'Gross Plant'!T68-Reserve!T68</f>
        <v>4729214.914628109</v>
      </c>
      <c r="S68" s="19">
        <f>'Gross Plant'!U68-Reserve!U68</f>
        <v>4655751.9237274779</v>
      </c>
      <c r="T68" s="19">
        <f>'Gross Plant'!V68-Reserve!V68</f>
        <v>4582288.1566728223</v>
      </c>
      <c r="U68" s="19">
        <f>'Gross Plant'!W68-Reserve!W68</f>
        <v>4508823.6134641413</v>
      </c>
      <c r="V68" s="19">
        <f>'Gross Plant'!X68-Reserve!X68</f>
        <v>4435358.2941014357</v>
      </c>
      <c r="W68" s="19">
        <f>'Gross Plant'!Y68-Reserve!Y68</f>
        <v>4361892.1985847047</v>
      </c>
      <c r="X68" s="19">
        <f>'Gross Plant'!Z68-Reserve!Z68</f>
        <v>4288425.3269139491</v>
      </c>
      <c r="Y68" s="19">
        <f>'Gross Plant'!AA68-Reserve!AA68</f>
        <v>4214957.6790891681</v>
      </c>
      <c r="Z68" s="19">
        <f>'Gross Plant'!AB68-Reserve!AB68</f>
        <v>4141489.2551103616</v>
      </c>
      <c r="AA68" s="19">
        <f>'Gross Plant'!AC68-Reserve!AC68</f>
        <v>4068020.0549775306</v>
      </c>
      <c r="AB68" s="19">
        <f>'Gross Plant'!AD68-Reserve!AD68</f>
        <v>3994550.0786906742</v>
      </c>
      <c r="AC68" s="19">
        <f>'Gross Plant'!AE68-Reserve!AE68</f>
        <v>3921079.3262497932</v>
      </c>
      <c r="AD68" s="19">
        <f>'Gross Plant'!AF68-Reserve!AF68</f>
        <v>3847607.7976548867</v>
      </c>
    </row>
    <row r="69" spans="1:30">
      <c r="A69" s="49">
        <v>39902</v>
      </c>
      <c r="B69" s="32" t="s">
        <v>22</v>
      </c>
      <c r="C69" s="19">
        <f>'Gross Plant'!E69-Reserve!E69</f>
        <v>995573.4600000002</v>
      </c>
      <c r="D69" s="19">
        <f>'Gross Plant'!F69-Reserve!F69</f>
        <v>982049.17000000016</v>
      </c>
      <c r="E69" s="19">
        <f>'Gross Plant'!G69-Reserve!G69</f>
        <v>968524.88000000012</v>
      </c>
      <c r="F69" s="19">
        <f>'Gross Plant'!H69-Reserve!H69</f>
        <v>955000.59000000008</v>
      </c>
      <c r="G69" s="19">
        <f>'Gross Plant'!I69-Reserve!I69</f>
        <v>941476.3</v>
      </c>
      <c r="H69" s="19">
        <f>'Gross Plant'!J69-Reserve!J69</f>
        <v>927952.01</v>
      </c>
      <c r="I69" s="19">
        <f>'Gross Plant'!K69-Reserve!K69</f>
        <v>914427.72</v>
      </c>
      <c r="J69" s="19">
        <f>'Gross Plant'!L69-Reserve!L69</f>
        <v>900354.45152416662</v>
      </c>
      <c r="K69" s="19">
        <f>'Gross Plant'!M69-Reserve!M69</f>
        <v>886281.18304833327</v>
      </c>
      <c r="L69" s="19">
        <f>'Gross Plant'!N69-Reserve!N69</f>
        <v>872207.91457249993</v>
      </c>
      <c r="M69" s="19">
        <f>'Gross Plant'!O69-Reserve!O69</f>
        <v>858134.64609666658</v>
      </c>
      <c r="N69" s="19">
        <f>'Gross Plant'!P69-Reserve!P69</f>
        <v>844061.37762083323</v>
      </c>
      <c r="O69" s="19">
        <f>'Gross Plant'!Q69-Reserve!Q69</f>
        <v>829988.10914499988</v>
      </c>
      <c r="P69" s="19">
        <f>'Gross Plant'!R69-Reserve!R69</f>
        <v>815914.84066916653</v>
      </c>
      <c r="Q69" s="20">
        <f>'Gross Plant'!S69-Reserve!S69</f>
        <v>801841.57219333318</v>
      </c>
      <c r="R69" s="19">
        <f>'Gross Plant'!T69-Reserve!T69</f>
        <v>787768.30371749983</v>
      </c>
      <c r="S69" s="19">
        <f>'Gross Plant'!U69-Reserve!U69</f>
        <v>773695.03524166648</v>
      </c>
      <c r="T69" s="19">
        <f>'Gross Plant'!V69-Reserve!V69</f>
        <v>759621.76676583313</v>
      </c>
      <c r="U69" s="19">
        <f>'Gross Plant'!W69-Reserve!W69</f>
        <v>745548.49828999978</v>
      </c>
      <c r="V69" s="19">
        <f>'Gross Plant'!X69-Reserve!X69</f>
        <v>731475.22981416644</v>
      </c>
      <c r="W69" s="19">
        <f>'Gross Plant'!Y69-Reserve!Y69</f>
        <v>717401.96133833309</v>
      </c>
      <c r="X69" s="19">
        <f>'Gross Plant'!Z69-Reserve!Z69</f>
        <v>703328.69286249974</v>
      </c>
      <c r="Y69" s="19">
        <f>'Gross Plant'!AA69-Reserve!AA69</f>
        <v>689255.42438666639</v>
      </c>
      <c r="Z69" s="19">
        <f>'Gross Plant'!AB69-Reserve!AB69</f>
        <v>675182.15591083304</v>
      </c>
      <c r="AA69" s="19">
        <f>'Gross Plant'!AC69-Reserve!AC69</f>
        <v>661108.88743499969</v>
      </c>
      <c r="AB69" s="19">
        <f>'Gross Plant'!AD69-Reserve!AD69</f>
        <v>647035.61895916634</v>
      </c>
      <c r="AC69" s="19">
        <f>'Gross Plant'!AE69-Reserve!AE69</f>
        <v>632962.35048333299</v>
      </c>
      <c r="AD69" s="19">
        <f>'Gross Plant'!AF69-Reserve!AF69</f>
        <v>618889.08200749964</v>
      </c>
    </row>
    <row r="70" spans="1:30">
      <c r="A70" s="49">
        <v>39903</v>
      </c>
      <c r="B70" s="32" t="s">
        <v>23</v>
      </c>
      <c r="C70" s="19">
        <f>'Gross Plant'!E70-Reserve!E70</f>
        <v>354473.27999999997</v>
      </c>
      <c r="D70" s="19">
        <f>'Gross Plant'!F70-Reserve!F70</f>
        <v>350175.63999999996</v>
      </c>
      <c r="E70" s="19">
        <f>'Gross Plant'!G70-Reserve!G70</f>
        <v>345877.99999999994</v>
      </c>
      <c r="F70" s="19">
        <f>'Gross Plant'!H70-Reserve!H70</f>
        <v>341580.35999999993</v>
      </c>
      <c r="G70" s="19">
        <f>'Gross Plant'!I70-Reserve!I70</f>
        <v>337282.71999999991</v>
      </c>
      <c r="H70" s="19">
        <f>'Gross Plant'!J70-Reserve!J70</f>
        <v>332985.0799999999</v>
      </c>
      <c r="I70" s="19">
        <f>'Gross Plant'!K70-Reserve!K70</f>
        <v>328687.43999999989</v>
      </c>
      <c r="J70" s="19">
        <f>'Gross Plant'!L70-Reserve!L70</f>
        <v>325022.20076349989</v>
      </c>
      <c r="K70" s="19">
        <f>'Gross Plant'!M70-Reserve!M70</f>
        <v>321356.96152699989</v>
      </c>
      <c r="L70" s="19">
        <f>'Gross Plant'!N70-Reserve!N70</f>
        <v>317691.72229049989</v>
      </c>
      <c r="M70" s="19">
        <f>'Gross Plant'!O70-Reserve!O70</f>
        <v>314026.48305399989</v>
      </c>
      <c r="N70" s="19">
        <f>'Gross Plant'!P70-Reserve!P70</f>
        <v>310361.2438174999</v>
      </c>
      <c r="O70" s="19">
        <f>'Gross Plant'!Q70-Reserve!Q70</f>
        <v>306696.0045809999</v>
      </c>
      <c r="P70" s="19">
        <f>'Gross Plant'!R70-Reserve!R70</f>
        <v>303030.7653444999</v>
      </c>
      <c r="Q70" s="20">
        <f>'Gross Plant'!S70-Reserve!S70</f>
        <v>299365.5261079999</v>
      </c>
      <c r="R70" s="19">
        <f>'Gross Plant'!T70-Reserve!T70</f>
        <v>295700.28687149991</v>
      </c>
      <c r="S70" s="19">
        <f>'Gross Plant'!U70-Reserve!U70</f>
        <v>292035.04763499991</v>
      </c>
      <c r="T70" s="19">
        <f>'Gross Plant'!V70-Reserve!V70</f>
        <v>288369.80839849991</v>
      </c>
      <c r="U70" s="19">
        <f>'Gross Plant'!W70-Reserve!W70</f>
        <v>284704.56916199991</v>
      </c>
      <c r="V70" s="19">
        <f>'Gross Plant'!X70-Reserve!X70</f>
        <v>281039.32992549991</v>
      </c>
      <c r="W70" s="19">
        <f>'Gross Plant'!Y70-Reserve!Y70</f>
        <v>277374.09068899992</v>
      </c>
      <c r="X70" s="19">
        <f>'Gross Plant'!Z70-Reserve!Z70</f>
        <v>273708.85145249992</v>
      </c>
      <c r="Y70" s="19">
        <f>'Gross Plant'!AA70-Reserve!AA70</f>
        <v>270043.61221599992</v>
      </c>
      <c r="Z70" s="19">
        <f>'Gross Plant'!AB70-Reserve!AB70</f>
        <v>266378.37297949992</v>
      </c>
      <c r="AA70" s="19">
        <f>'Gross Plant'!AC70-Reserve!AC70</f>
        <v>262713.13374299993</v>
      </c>
      <c r="AB70" s="19">
        <f>'Gross Plant'!AD70-Reserve!AD70</f>
        <v>259047.89450649993</v>
      </c>
      <c r="AC70" s="19">
        <f>'Gross Plant'!AE70-Reserve!AE70</f>
        <v>255382.65526999993</v>
      </c>
      <c r="AD70" s="19">
        <f>'Gross Plant'!AF70-Reserve!AF70</f>
        <v>251717.41603349993</v>
      </c>
    </row>
    <row r="71" spans="1:30">
      <c r="A71" s="49">
        <v>39906</v>
      </c>
      <c r="B71" s="32" t="s">
        <v>26</v>
      </c>
      <c r="C71" s="19">
        <f>'Gross Plant'!E71-Reserve!E71</f>
        <v>453521.49999999988</v>
      </c>
      <c r="D71" s="19">
        <f>'Gross Plant'!F71-Reserve!F71</f>
        <v>449760.22999999992</v>
      </c>
      <c r="E71" s="19">
        <f>'Gross Plant'!G71-Reserve!G71</f>
        <v>443252.29999999993</v>
      </c>
      <c r="F71" s="19">
        <f>'Gross Plant'!H71-Reserve!H71</f>
        <v>436744.36999999994</v>
      </c>
      <c r="G71" s="19">
        <f>'Gross Plant'!I71-Reserve!I71</f>
        <v>430236.43999999994</v>
      </c>
      <c r="H71" s="19">
        <f>'Gross Plant'!J71-Reserve!J71</f>
        <v>425444.36</v>
      </c>
      <c r="I71" s="19">
        <f>'Gross Plant'!K71-Reserve!K71</f>
        <v>418995.83999999997</v>
      </c>
      <c r="J71" s="19">
        <f>'Gross Plant'!L71-Reserve!L71</f>
        <v>415243.01724143798</v>
      </c>
      <c r="K71" s="19">
        <f>'Gross Plant'!M71-Reserve!M71</f>
        <v>410253.78962491109</v>
      </c>
      <c r="L71" s="19">
        <f>'Gross Plant'!N71-Reserve!N71</f>
        <v>404034.14068992232</v>
      </c>
      <c r="M71" s="19">
        <f>'Gross Plant'!O71-Reserve!O71</f>
        <v>401171.31999357941</v>
      </c>
      <c r="N71" s="19">
        <f>'Gross Plant'!P71-Reserve!P71</f>
        <v>398267.09363378829</v>
      </c>
      <c r="O71" s="19">
        <f>'Gross Plant'!Q71-Reserve!Q71</f>
        <v>395321.46161054895</v>
      </c>
      <c r="P71" s="19">
        <f>'Gross Plant'!R71-Reserve!R71</f>
        <v>392334.42392386141</v>
      </c>
      <c r="Q71" s="20">
        <f>'Gross Plant'!S71-Reserve!S71</f>
        <v>389305.98057372565</v>
      </c>
      <c r="R71" s="19">
        <f>'Gross Plant'!T71-Reserve!T71</f>
        <v>386236.13156014169</v>
      </c>
      <c r="S71" s="19">
        <f>'Gross Plant'!U71-Reserve!U71</f>
        <v>383083.4712196613</v>
      </c>
      <c r="T71" s="19">
        <f>'Gross Plant'!V71-Reserve!V71</f>
        <v>379889.40521573275</v>
      </c>
      <c r="U71" s="19">
        <f>'Gross Plant'!W71-Reserve!W71</f>
        <v>376653.93354835594</v>
      </c>
      <c r="V71" s="19">
        <f>'Gross Plant'!X71-Reserve!X71</f>
        <v>373377.05621753098</v>
      </c>
      <c r="W71" s="19">
        <f>'Gross Plant'!Y71-Reserve!Y71</f>
        <v>370058.77322325774</v>
      </c>
      <c r="X71" s="19">
        <f>'Gross Plant'!Z71-Reserve!Z71</f>
        <v>366699.08456553635</v>
      </c>
      <c r="Y71" s="19">
        <f>'Gross Plant'!AA71-Reserve!AA71</f>
        <v>363297.99024436669</v>
      </c>
      <c r="Z71" s="19">
        <f>'Gross Plant'!AB71-Reserve!AB71</f>
        <v>359855.49025974888</v>
      </c>
      <c r="AA71" s="19">
        <f>'Gross Plant'!AC71-Reserve!AC71</f>
        <v>356371.58461168292</v>
      </c>
      <c r="AB71" s="19">
        <f>'Gross Plant'!AD71-Reserve!AD71</f>
        <v>352846.27330016869</v>
      </c>
      <c r="AC71" s="19">
        <f>'Gross Plant'!AE71-Reserve!AE71</f>
        <v>349279.5563252063</v>
      </c>
      <c r="AD71" s="19">
        <f>'Gross Plant'!AF71-Reserve!AF71</f>
        <v>345671.43368679564</v>
      </c>
    </row>
    <row r="72" spans="1:30">
      <c r="A72" s="49">
        <v>39907</v>
      </c>
      <c r="B72" s="32" t="s">
        <v>27</v>
      </c>
      <c r="C72" s="19">
        <f>'Gross Plant'!E72-Reserve!E72</f>
        <v>78216.12</v>
      </c>
      <c r="D72" s="19">
        <f>'Gross Plant'!F72-Reserve!F72</f>
        <v>77165.23</v>
      </c>
      <c r="E72" s="19">
        <f>'Gross Plant'!G72-Reserve!G72</f>
        <v>76114.34</v>
      </c>
      <c r="F72" s="19">
        <f>'Gross Plant'!H72-Reserve!H72</f>
        <v>75063.45</v>
      </c>
      <c r="G72" s="19">
        <f>'Gross Plant'!I72-Reserve!I72</f>
        <v>74012.56</v>
      </c>
      <c r="H72" s="19">
        <f>'Gross Plant'!J72-Reserve!J72</f>
        <v>72961.67</v>
      </c>
      <c r="I72" s="19">
        <f>'Gross Plant'!K72-Reserve!K72</f>
        <v>71910.78</v>
      </c>
      <c r="J72" s="19">
        <f>'Gross Plant'!L72-Reserve!L72</f>
        <v>70859.665490750005</v>
      </c>
      <c r="K72" s="19">
        <f>'Gross Plant'!M72-Reserve!M72</f>
        <v>69808.550981500011</v>
      </c>
      <c r="L72" s="19">
        <f>'Gross Plant'!N72-Reserve!N72</f>
        <v>68757.436472250018</v>
      </c>
      <c r="M72" s="19">
        <f>'Gross Plant'!O72-Reserve!O72</f>
        <v>67706.321963000024</v>
      </c>
      <c r="N72" s="19">
        <f>'Gross Plant'!P72-Reserve!P72</f>
        <v>66655.20745375003</v>
      </c>
      <c r="O72" s="19">
        <f>'Gross Plant'!Q72-Reserve!Q72</f>
        <v>65604.092944500037</v>
      </c>
      <c r="P72" s="19">
        <f>'Gross Plant'!R72-Reserve!R72</f>
        <v>64552.978435250043</v>
      </c>
      <c r="Q72" s="20">
        <f>'Gross Plant'!S72-Reserve!S72</f>
        <v>63501.863926000049</v>
      </c>
      <c r="R72" s="19">
        <f>'Gross Plant'!T72-Reserve!T72</f>
        <v>62450.749416750055</v>
      </c>
      <c r="S72" s="19">
        <f>'Gross Plant'!U72-Reserve!U72</f>
        <v>61399.634907500062</v>
      </c>
      <c r="T72" s="19">
        <f>'Gross Plant'!V72-Reserve!V72</f>
        <v>60348.520398250068</v>
      </c>
      <c r="U72" s="19">
        <f>'Gross Plant'!W72-Reserve!W72</f>
        <v>59297.405889000074</v>
      </c>
      <c r="V72" s="19">
        <f>'Gross Plant'!X72-Reserve!X72</f>
        <v>58246.291379750066</v>
      </c>
      <c r="W72" s="19">
        <f>'Gross Plant'!Y72-Reserve!Y72</f>
        <v>57195.176870500058</v>
      </c>
      <c r="X72" s="19">
        <f>'Gross Plant'!Z72-Reserve!Z72</f>
        <v>56144.062361250049</v>
      </c>
      <c r="Y72" s="19">
        <f>'Gross Plant'!AA72-Reserve!AA72</f>
        <v>55092.947852000041</v>
      </c>
      <c r="Z72" s="19">
        <f>'Gross Plant'!AB72-Reserve!AB72</f>
        <v>54041.833342750033</v>
      </c>
      <c r="AA72" s="19">
        <f>'Gross Plant'!AC72-Reserve!AC72</f>
        <v>52990.718833500025</v>
      </c>
      <c r="AB72" s="19">
        <f>'Gross Plant'!AD72-Reserve!AD72</f>
        <v>51939.604324250016</v>
      </c>
      <c r="AC72" s="19">
        <f>'Gross Plant'!AE72-Reserve!AE72</f>
        <v>50888.489815000008</v>
      </c>
      <c r="AD72" s="19">
        <f>'Gross Plant'!AF72-Reserve!AF72</f>
        <v>49837.37530575</v>
      </c>
    </row>
    <row r="73" spans="1:30">
      <c r="A73" s="49">
        <v>39908</v>
      </c>
      <c r="B73" s="32" t="s">
        <v>28</v>
      </c>
      <c r="C73" s="19">
        <f>'Gross Plant'!E73-Reserve!E73</f>
        <v>68105782.109999999</v>
      </c>
      <c r="D73" s="19">
        <f>'Gross Plant'!F73-Reserve!F73</f>
        <v>67729674.730000004</v>
      </c>
      <c r="E73" s="19">
        <f>'Gross Plant'!G73-Reserve!G73</f>
        <v>67267253.390000001</v>
      </c>
      <c r="F73" s="19">
        <f>'Gross Plant'!H73-Reserve!H73</f>
        <v>66893068.150000006</v>
      </c>
      <c r="G73" s="19">
        <f>'Gross Plant'!I73-Reserve!I73</f>
        <v>66455950.269999996</v>
      </c>
      <c r="H73" s="19">
        <f>'Gross Plant'!J73-Reserve!J73</f>
        <v>65745545.519999996</v>
      </c>
      <c r="I73" s="19">
        <f>'Gross Plant'!K73-Reserve!K73</f>
        <v>65333251.370000005</v>
      </c>
      <c r="J73" s="19">
        <f>'Gross Plant'!L73-Reserve!L73</f>
        <v>64946507.286373571</v>
      </c>
      <c r="K73" s="19">
        <f>'Gross Plant'!M73-Reserve!M73</f>
        <v>64529425.813307554</v>
      </c>
      <c r="L73" s="19">
        <f>'Gross Plant'!N73-Reserve!N73</f>
        <v>64082056.584951267</v>
      </c>
      <c r="M73" s="19">
        <f>'Gross Plant'!O73-Reserve!O73</f>
        <v>63718006.651928037</v>
      </c>
      <c r="N73" s="19">
        <f>'Gross Plant'!P73-Reserve!P73</f>
        <v>63353318.803234182</v>
      </c>
      <c r="O73" s="19">
        <f>'Gross Plant'!Q73-Reserve!Q73</f>
        <v>62987993.038869709</v>
      </c>
      <c r="P73" s="19">
        <f>'Gross Plant'!R73-Reserve!R73</f>
        <v>62622029.358834602</v>
      </c>
      <c r="Q73" s="20">
        <f>'Gross Plant'!S73-Reserve!S73</f>
        <v>62255427.763128877</v>
      </c>
      <c r="R73" s="19">
        <f>'Gross Plant'!T73-Reserve!T73</f>
        <v>61888188.251752526</v>
      </c>
      <c r="S73" s="19">
        <f>'Gross Plant'!U73-Reserve!U73</f>
        <v>61519672.909034923</v>
      </c>
      <c r="T73" s="19">
        <f>'Gross Plant'!V73-Reserve!V73</f>
        <v>61150519.650646701</v>
      </c>
      <c r="U73" s="19">
        <f>'Gross Plant'!W73-Reserve!W73</f>
        <v>60780728.476587862</v>
      </c>
      <c r="V73" s="19">
        <f>'Gross Plant'!X73-Reserve!X73</f>
        <v>60410299.386858389</v>
      </c>
      <c r="W73" s="19">
        <f>'Gross Plant'!Y73-Reserve!Y73</f>
        <v>60039232.381458297</v>
      </c>
      <c r="X73" s="19">
        <f>'Gross Plant'!Z73-Reserve!Z73</f>
        <v>59667527.460387573</v>
      </c>
      <c r="Y73" s="19">
        <f>'Gross Plant'!AA73-Reserve!AA73</f>
        <v>59295184.62364623</v>
      </c>
      <c r="Z73" s="19">
        <f>'Gross Plant'!AB73-Reserve!AB73</f>
        <v>58922203.871234268</v>
      </c>
      <c r="AA73" s="19">
        <f>'Gross Plant'!AC73-Reserve!AC73</f>
        <v>58548585.203151673</v>
      </c>
      <c r="AB73" s="19">
        <f>'Gross Plant'!AD73-Reserve!AD73</f>
        <v>58174328.61939846</v>
      </c>
      <c r="AC73" s="19">
        <f>'Gross Plant'!AE73-Reserve!AE73</f>
        <v>57799434.119974628</v>
      </c>
      <c r="AD73" s="19">
        <f>'Gross Plant'!AF73-Reserve!AF73</f>
        <v>57423901.704880163</v>
      </c>
    </row>
    <row r="74" spans="1:30">
      <c r="A74" s="49">
        <v>39910</v>
      </c>
      <c r="B74" s="32" t="s">
        <v>134</v>
      </c>
      <c r="C74" s="19">
        <f>'Gross Plant'!E74-Reserve!E74</f>
        <v>21415.649999999994</v>
      </c>
      <c r="D74" s="19">
        <f>'Gross Plant'!F74-Reserve!F74</f>
        <v>20142.759999999995</v>
      </c>
      <c r="E74" s="19">
        <f>'Gross Plant'!G74-Reserve!G74</f>
        <v>18869.869999999995</v>
      </c>
      <c r="F74" s="19">
        <f>'Gross Plant'!H74-Reserve!H74</f>
        <v>17596.979999999996</v>
      </c>
      <c r="G74" s="19">
        <f>'Gross Plant'!I74-Reserve!I74</f>
        <v>16324.089999999997</v>
      </c>
      <c r="H74" s="19">
        <f>'Gross Plant'!J74-Reserve!J74</f>
        <v>15051.199999999997</v>
      </c>
      <c r="I74" s="19">
        <f>'Gross Plant'!K74-Reserve!K74</f>
        <v>23268.720000000001</v>
      </c>
      <c r="J74" s="19">
        <f>'Gross Plant'!L74-Reserve!L74</f>
        <v>29932.968789229621</v>
      </c>
      <c r="K74" s="19">
        <f>'Gross Plant'!M74-Reserve!M74</f>
        <v>33960.027217811366</v>
      </c>
      <c r="L74" s="19">
        <f>'Gross Plant'!N74-Reserve!N74</f>
        <v>35368.036203219584</v>
      </c>
      <c r="M74" s="19">
        <f>'Gross Plant'!O74-Reserve!O74</f>
        <v>43883.221777555358</v>
      </c>
      <c r="N74" s="19">
        <f>'Gross Plant'!P74-Reserve!P74</f>
        <v>52289.169140525846</v>
      </c>
      <c r="O74" s="19">
        <f>'Gross Plant'!Q74-Reserve!Q74</f>
        <v>60585.878292131049</v>
      </c>
      <c r="P74" s="19">
        <f>'Gross Plant'!R74-Reserve!R74</f>
        <v>68773.349232370965</v>
      </c>
      <c r="Q74" s="20">
        <f>'Gross Plant'!S74-Reserve!S74</f>
        <v>76851.581961245596</v>
      </c>
      <c r="R74" s="19">
        <f>'Gross Plant'!T74-Reserve!T74</f>
        <v>84820.576478754941</v>
      </c>
      <c r="S74" s="19">
        <f>'Gross Plant'!U74-Reserve!U74</f>
        <v>92571.09457353373</v>
      </c>
      <c r="T74" s="19">
        <f>'Gross Plant'!V74-Reserve!V74</f>
        <v>100212.37445694723</v>
      </c>
      <c r="U74" s="19">
        <f>'Gross Plant'!W74-Reserve!W74</f>
        <v>107744.41612899545</v>
      </c>
      <c r="V74" s="19">
        <f>'Gross Plant'!X74-Reserve!X74</f>
        <v>115167.21958967838</v>
      </c>
      <c r="W74" s="19">
        <f>'Gross Plant'!Y74-Reserve!Y74</f>
        <v>122480.78483899603</v>
      </c>
      <c r="X74" s="19">
        <f>'Gross Plant'!Z74-Reserve!Z74</f>
        <v>129685.11187694839</v>
      </c>
      <c r="Y74" s="19">
        <f>'Gross Plant'!AA74-Reserve!AA74</f>
        <v>136780.20070353543</v>
      </c>
      <c r="Z74" s="19">
        <f>'Gross Plant'!AB74-Reserve!AB74</f>
        <v>143766.05131875721</v>
      </c>
      <c r="AA74" s="19">
        <f>'Gross Plant'!AC74-Reserve!AC74</f>
        <v>150642.66372261368</v>
      </c>
      <c r="AB74" s="19">
        <f>'Gross Plant'!AD74-Reserve!AD74</f>
        <v>157410.03791510488</v>
      </c>
      <c r="AC74" s="19">
        <f>'Gross Plant'!AE74-Reserve!AE74</f>
        <v>164068.17389623079</v>
      </c>
      <c r="AD74" s="19">
        <f>'Gross Plant'!AF74-Reserve!AF74</f>
        <v>170617.07166599142</v>
      </c>
    </row>
    <row r="75" spans="1:30">
      <c r="A75" s="49">
        <v>39916</v>
      </c>
      <c r="B75" s="32" t="s">
        <v>135</v>
      </c>
      <c r="C75" s="19">
        <f>'Gross Plant'!E75-Reserve!E75</f>
        <v>25170.640000000014</v>
      </c>
      <c r="D75" s="19">
        <f>'Gross Plant'!F75-Reserve!F75</f>
        <v>23641.570000000007</v>
      </c>
      <c r="E75" s="19">
        <f>'Gross Plant'!G75-Reserve!G75</f>
        <v>22112.5</v>
      </c>
      <c r="F75" s="19">
        <f>'Gross Plant'!H75-Reserve!H75</f>
        <v>20583.429999999993</v>
      </c>
      <c r="G75" s="19">
        <f>'Gross Plant'!I75-Reserve!I75</f>
        <v>19054.359999999986</v>
      </c>
      <c r="H75" s="19">
        <f>'Gross Plant'!J75-Reserve!J75</f>
        <v>20904.799999999988</v>
      </c>
      <c r="I75" s="19">
        <f>'Gross Plant'!K75-Reserve!K75</f>
        <v>27924.320000000007</v>
      </c>
      <c r="J75" s="19">
        <f>'Gross Plant'!L75-Reserve!L75</f>
        <v>28676.338988517702</v>
      </c>
      <c r="K75" s="19">
        <f>'Gross Plant'!M75-Reserve!M75</f>
        <v>28490.812848391593</v>
      </c>
      <c r="L75" s="19">
        <f>'Gross Plant'!N75-Reserve!N75</f>
        <v>27372.278797569947</v>
      </c>
      <c r="M75" s="19">
        <f>'Gross Plant'!O75-Reserve!O75</f>
        <v>28799.171467262</v>
      </c>
      <c r="N75" s="19">
        <f>'Gross Plant'!P75-Reserve!P75</f>
        <v>30194.666914746398</v>
      </c>
      <c r="O75" s="19">
        <f>'Gross Plant'!Q75-Reserve!Q75</f>
        <v>31558.76514002317</v>
      </c>
      <c r="P75" s="19">
        <f>'Gross Plant'!R75-Reserve!R75</f>
        <v>32891.466143092286</v>
      </c>
      <c r="Q75" s="20">
        <f>'Gross Plant'!S75-Reserve!S75</f>
        <v>34192.769923953747</v>
      </c>
      <c r="R75" s="19">
        <f>'Gross Plant'!T75-Reserve!T75</f>
        <v>35462.676482607611</v>
      </c>
      <c r="S75" s="19">
        <f>'Gross Plant'!U75-Reserve!U75</f>
        <v>36669.788596846163</v>
      </c>
      <c r="T75" s="19">
        <f>'Gross Plant'!V75-Reserve!V75</f>
        <v>37845.50348887709</v>
      </c>
      <c r="U75" s="19">
        <f>'Gross Plant'!W75-Reserve!W75</f>
        <v>38989.821158700361</v>
      </c>
      <c r="V75" s="19">
        <f>'Gross Plant'!X75-Reserve!X75</f>
        <v>40102.741606316005</v>
      </c>
      <c r="W75" s="19">
        <f>'Gross Plant'!Y75-Reserve!Y75</f>
        <v>41184.264831723995</v>
      </c>
      <c r="X75" s="19">
        <f>'Gross Plant'!Z75-Reserve!Z75</f>
        <v>42234.390834924328</v>
      </c>
      <c r="Y75" s="19">
        <f>'Gross Plant'!AA75-Reserve!AA75</f>
        <v>43253.119615917036</v>
      </c>
      <c r="Z75" s="19">
        <f>'Gross Plant'!AB75-Reserve!AB75</f>
        <v>44240.451174702088</v>
      </c>
      <c r="AA75" s="19">
        <f>'Gross Plant'!AC75-Reserve!AC75</f>
        <v>45196.385511279484</v>
      </c>
      <c r="AB75" s="19">
        <f>'Gross Plant'!AD75-Reserve!AD75</f>
        <v>46120.922625649255</v>
      </c>
      <c r="AC75" s="19">
        <f>'Gross Plant'!AE75-Reserve!AE75</f>
        <v>47014.06251781137</v>
      </c>
      <c r="AD75" s="19">
        <f>'Gross Plant'!AF75-Reserve!AF75</f>
        <v>47875.805187765858</v>
      </c>
    </row>
    <row r="76" spans="1:30">
      <c r="A76" s="49">
        <v>39917</v>
      </c>
      <c r="B76" s="32" t="s">
        <v>136</v>
      </c>
      <c r="C76" s="19">
        <f>'Gross Plant'!E76-Reserve!E76</f>
        <v>39793.61</v>
      </c>
      <c r="D76" s="19">
        <f>'Gross Plant'!F76-Reserve!F76</f>
        <v>39238.46</v>
      </c>
      <c r="E76" s="19">
        <f>'Gross Plant'!G76-Reserve!G76</f>
        <v>38671.4</v>
      </c>
      <c r="F76" s="19">
        <f>'Gross Plant'!H76-Reserve!H76</f>
        <v>38104.340000000004</v>
      </c>
      <c r="G76" s="19">
        <f>'Gross Plant'!I76-Reserve!I76</f>
        <v>37537.280000000006</v>
      </c>
      <c r="H76" s="19">
        <f>'Gross Plant'!J76-Reserve!J76</f>
        <v>38265.87000000001</v>
      </c>
      <c r="I76" s="19">
        <f>'Gross Plant'!K76-Reserve!K76</f>
        <v>37701.440000000002</v>
      </c>
      <c r="J76" s="19">
        <f>'Gross Plant'!L76-Reserve!L76</f>
        <v>38218.999118246094</v>
      </c>
      <c r="K76" s="19">
        <f>'Gross Plant'!M76-Reserve!M76</f>
        <v>38382.942078249995</v>
      </c>
      <c r="L76" s="19">
        <f>'Gross Plant'!N76-Reserve!N76</f>
        <v>38193.879119738311</v>
      </c>
      <c r="M76" s="19">
        <f>'Gross Plant'!O76-Reserve!O76</f>
        <v>38975.684586856703</v>
      </c>
      <c r="N76" s="19">
        <f>'Gross Plant'!P76-Reserve!P76</f>
        <v>39749.931126256299</v>
      </c>
      <c r="O76" s="19">
        <f>'Gross Plant'!Q76-Reserve!Q76</f>
        <v>40516.618737937082</v>
      </c>
      <c r="P76" s="19">
        <f>'Gross Plant'!R76-Reserve!R76</f>
        <v>41275.747421899054</v>
      </c>
      <c r="Q76" s="20">
        <f>'Gross Plant'!S76-Reserve!S76</f>
        <v>42027.317178142213</v>
      </c>
      <c r="R76" s="19">
        <f>'Gross Plant'!T76-Reserve!T76</f>
        <v>42771.328006666576</v>
      </c>
      <c r="S76" s="19">
        <f>'Gross Plant'!U76-Reserve!U76</f>
        <v>43500.220979753314</v>
      </c>
      <c r="T76" s="19">
        <f>'Gross Plant'!V76-Reserve!V76</f>
        <v>44221.555025121255</v>
      </c>
      <c r="U76" s="19">
        <f>'Gross Plant'!W76-Reserve!W76</f>
        <v>44935.330142770385</v>
      </c>
      <c r="V76" s="19">
        <f>'Gross Plant'!X76-Reserve!X76</f>
        <v>45641.546332700702</v>
      </c>
      <c r="W76" s="19">
        <f>'Gross Plant'!Y76-Reserve!Y76</f>
        <v>46340.203594912207</v>
      </c>
      <c r="X76" s="19">
        <f>'Gross Plant'!Z76-Reserve!Z76</f>
        <v>47031.301929404915</v>
      </c>
      <c r="Y76" s="19">
        <f>'Gross Plant'!AA76-Reserve!AA76</f>
        <v>47714.841336178812</v>
      </c>
      <c r="Z76" s="19">
        <f>'Gross Plant'!AB76-Reserve!AB76</f>
        <v>48390.821815233896</v>
      </c>
      <c r="AA76" s="19">
        <f>'Gross Plant'!AC76-Reserve!AC76</f>
        <v>49059.243366570183</v>
      </c>
      <c r="AB76" s="19">
        <f>'Gross Plant'!AD76-Reserve!AD76</f>
        <v>49720.105990187658</v>
      </c>
      <c r="AC76" s="19">
        <f>'Gross Plant'!AE76-Reserve!AE76</f>
        <v>50373.409686086321</v>
      </c>
      <c r="AD76" s="19">
        <f>'Gross Plant'!AF76-Reserve!AF76</f>
        <v>51019.154454266172</v>
      </c>
    </row>
    <row r="77" spans="1:30">
      <c r="A77" s="83">
        <v>39918</v>
      </c>
      <c r="B77" t="s">
        <v>212</v>
      </c>
      <c r="C77" s="19">
        <f>'Gross Plant'!E77-Reserve!E77</f>
        <v>12202.42</v>
      </c>
      <c r="D77" s="19">
        <f>'Gross Plant'!F77-Reserve!F77</f>
        <v>12090.56</v>
      </c>
      <c r="E77" s="19">
        <f>'Gross Plant'!G77-Reserve!G77</f>
        <v>11978.699999999999</v>
      </c>
      <c r="F77" s="19">
        <f>'Gross Plant'!H77-Reserve!H77</f>
        <v>11866.839999999998</v>
      </c>
      <c r="G77" s="19">
        <f>'Gross Plant'!I77-Reserve!I77</f>
        <v>11754.979999999998</v>
      </c>
      <c r="H77" s="19">
        <f>'Gross Plant'!J77-Reserve!J77</f>
        <v>11643.119999999997</v>
      </c>
      <c r="I77" s="19">
        <f>'Gross Plant'!K77-Reserve!K77</f>
        <v>11531.259999999997</v>
      </c>
      <c r="J77" s="19">
        <f>'Gross Plant'!L77-Reserve!L77</f>
        <v>11419.549797333329</v>
      </c>
      <c r="K77" s="19">
        <f>'Gross Plant'!M77-Reserve!M77</f>
        <v>11307.839594666662</v>
      </c>
      <c r="L77" s="19">
        <f>'Gross Plant'!N77-Reserve!N77</f>
        <v>11196.129391999995</v>
      </c>
      <c r="M77" s="19">
        <f>'Gross Plant'!O77-Reserve!O77</f>
        <v>11084.419189333328</v>
      </c>
      <c r="N77" s="19">
        <f>'Gross Plant'!P77-Reserve!P77</f>
        <v>10972.708986666661</v>
      </c>
      <c r="O77" s="19">
        <f>'Gross Plant'!Q77-Reserve!Q77</f>
        <v>10860.998783999994</v>
      </c>
      <c r="P77" s="19">
        <f>'Gross Plant'!R77-Reserve!R77</f>
        <v>10749.288581333327</v>
      </c>
      <c r="Q77" s="20">
        <f>'Gross Plant'!S77-Reserve!S77</f>
        <v>10637.57837866666</v>
      </c>
      <c r="R77" s="19">
        <f>'Gross Plant'!T77-Reserve!T77</f>
        <v>10525.868175999993</v>
      </c>
      <c r="S77" s="19">
        <f>'Gross Plant'!U77-Reserve!U77</f>
        <v>10414.157973333326</v>
      </c>
      <c r="T77" s="19">
        <f>'Gross Plant'!V77-Reserve!V77</f>
        <v>10302.447770666658</v>
      </c>
      <c r="U77" s="19">
        <f>'Gross Plant'!W77-Reserve!W77</f>
        <v>10190.737567999991</v>
      </c>
      <c r="V77" s="19">
        <f>'Gross Plant'!X77-Reserve!X77</f>
        <v>10079.027365333324</v>
      </c>
      <c r="W77" s="19">
        <f>'Gross Plant'!Y77-Reserve!Y77</f>
        <v>9967.3171626666572</v>
      </c>
      <c r="X77" s="19">
        <f>'Gross Plant'!Z77-Reserve!Z77</f>
        <v>9855.6069599999901</v>
      </c>
      <c r="Y77" s="19">
        <f>'Gross Plant'!AA77-Reserve!AA77</f>
        <v>9743.896757333323</v>
      </c>
      <c r="Z77" s="19">
        <f>'Gross Plant'!AB77-Reserve!AB77</f>
        <v>9632.1865546666559</v>
      </c>
      <c r="AA77" s="19">
        <f>'Gross Plant'!AC77-Reserve!AC77</f>
        <v>9520.4763519999888</v>
      </c>
      <c r="AB77" s="19">
        <f>'Gross Plant'!AD77-Reserve!AD77</f>
        <v>9408.7661493333217</v>
      </c>
      <c r="AC77" s="19">
        <f>'Gross Plant'!AE77-Reserve!AE77</f>
        <v>9297.0559466666546</v>
      </c>
      <c r="AD77" s="19">
        <f>'Gross Plant'!AF77-Reserve!AF77</f>
        <v>9185.3457439999875</v>
      </c>
    </row>
    <row r="78" spans="1:30">
      <c r="A78" s="83">
        <v>39924</v>
      </c>
      <c r="B78" t="s">
        <v>217</v>
      </c>
      <c r="C78" s="19">
        <f>'Gross Plant'!E78-Reserve!E78</f>
        <v>0</v>
      </c>
      <c r="D78" s="19">
        <f>'Gross Plant'!F78-Reserve!F78</f>
        <v>0</v>
      </c>
      <c r="E78" s="19">
        <f>'Gross Plant'!G78-Reserve!G78</f>
        <v>0</v>
      </c>
      <c r="F78" s="19">
        <f>'Gross Plant'!H78-Reserve!H78</f>
        <v>0</v>
      </c>
      <c r="G78" s="19">
        <f>'Gross Plant'!I78-Reserve!I78</f>
        <v>0</v>
      </c>
      <c r="H78" s="19">
        <f>'Gross Plant'!J78-Reserve!J78</f>
        <v>0</v>
      </c>
      <c r="I78" s="19">
        <f>'Gross Plant'!K78-Reserve!K78</f>
        <v>0</v>
      </c>
      <c r="J78" s="19">
        <f>'Gross Plant'!L78-Reserve!L78</f>
        <v>0</v>
      </c>
      <c r="K78" s="19">
        <f>'Gross Plant'!M78-Reserve!M78</f>
        <v>0</v>
      </c>
      <c r="L78" s="19">
        <f>'Gross Plant'!N78-Reserve!N78</f>
        <v>0</v>
      </c>
      <c r="M78" s="19">
        <f>'Gross Plant'!O78-Reserve!O78</f>
        <v>0</v>
      </c>
      <c r="N78" s="19">
        <f>'Gross Plant'!P78-Reserve!P78</f>
        <v>0</v>
      </c>
      <c r="O78" s="19">
        <f>'Gross Plant'!Q78-Reserve!Q78</f>
        <v>0</v>
      </c>
      <c r="P78" s="19">
        <f>'Gross Plant'!R78-Reserve!R78</f>
        <v>0</v>
      </c>
      <c r="Q78" s="20">
        <f>'Gross Plant'!S78-Reserve!S78</f>
        <v>0</v>
      </c>
      <c r="R78" s="19">
        <f>'Gross Plant'!T78-Reserve!T78</f>
        <v>0</v>
      </c>
      <c r="S78" s="19">
        <f>'Gross Plant'!U78-Reserve!U78</f>
        <v>0</v>
      </c>
      <c r="T78" s="19">
        <f>'Gross Plant'!V78-Reserve!V78</f>
        <v>0</v>
      </c>
      <c r="U78" s="19">
        <f>'Gross Plant'!W78-Reserve!W78</f>
        <v>0</v>
      </c>
      <c r="V78" s="19">
        <f>'Gross Plant'!X78-Reserve!X78</f>
        <v>0</v>
      </c>
      <c r="W78" s="19">
        <f>'Gross Plant'!Y78-Reserve!Y78</f>
        <v>0</v>
      </c>
      <c r="X78" s="19">
        <f>'Gross Plant'!Z78-Reserve!Z78</f>
        <v>0</v>
      </c>
      <c r="Y78" s="19">
        <f>'Gross Plant'!AA78-Reserve!AA78</f>
        <v>0</v>
      </c>
      <c r="Z78" s="19">
        <f>'Gross Plant'!AB78-Reserve!AB78</f>
        <v>0</v>
      </c>
      <c r="AA78" s="19">
        <f>'Gross Plant'!AC78-Reserve!AC78</f>
        <v>0</v>
      </c>
      <c r="AB78" s="19">
        <f>'Gross Plant'!AD78-Reserve!AD78</f>
        <v>0</v>
      </c>
      <c r="AC78" s="19">
        <f>'Gross Plant'!AE78-Reserve!AE78</f>
        <v>0</v>
      </c>
      <c r="AD78" s="19">
        <f>'Gross Plant'!AF78-Reserve!AF78</f>
        <v>0</v>
      </c>
    </row>
    <row r="79" spans="1:30">
      <c r="B79" s="17"/>
      <c r="Q79" s="20"/>
    </row>
    <row r="80" spans="1:30">
      <c r="A80" s="2" t="s">
        <v>33</v>
      </c>
      <c r="B80" s="24"/>
      <c r="C80" s="25">
        <f t="shared" ref="C80:AD80" si="1">SUM(C50:C79)</f>
        <v>106577481.74000001</v>
      </c>
      <c r="D80" s="26">
        <f t="shared" si="1"/>
        <v>106165390.08999999</v>
      </c>
      <c r="E80" s="26">
        <f t="shared" si="1"/>
        <v>105516303.18000002</v>
      </c>
      <c r="F80" s="26">
        <f t="shared" si="1"/>
        <v>104947182.33000003</v>
      </c>
      <c r="G80" s="26">
        <f t="shared" si="1"/>
        <v>104840589.44</v>
      </c>
      <c r="H80" s="26">
        <f t="shared" si="1"/>
        <v>103946010.41</v>
      </c>
      <c r="I80" s="26">
        <f t="shared" si="1"/>
        <v>103826001.36</v>
      </c>
      <c r="J80" s="26">
        <f t="shared" si="1"/>
        <v>103850415.16587183</v>
      </c>
      <c r="K80" s="26">
        <f t="shared" si="1"/>
        <v>103646041.76227425</v>
      </c>
      <c r="L80" s="26">
        <f t="shared" si="1"/>
        <v>103212744.31449673</v>
      </c>
      <c r="M80" s="26">
        <f t="shared" si="1"/>
        <v>103412808.60732435</v>
      </c>
      <c r="N80" s="26">
        <f t="shared" si="1"/>
        <v>103610050.49618043</v>
      </c>
      <c r="O80" s="26">
        <f t="shared" si="1"/>
        <v>103804469.98106495</v>
      </c>
      <c r="P80" s="26">
        <f t="shared" si="1"/>
        <v>103996067.06197791</v>
      </c>
      <c r="Q80" s="27">
        <f t="shared" si="1"/>
        <v>104184841.73891929</v>
      </c>
      <c r="R80" s="26">
        <f t="shared" si="1"/>
        <v>104370794.01188913</v>
      </c>
      <c r="S80" s="26">
        <f t="shared" si="1"/>
        <v>104551101.47691582</v>
      </c>
      <c r="T80" s="26">
        <f t="shared" si="1"/>
        <v>104728586.53797103</v>
      </c>
      <c r="U80" s="26">
        <f t="shared" si="1"/>
        <v>104903918.41208363</v>
      </c>
      <c r="V80" s="26">
        <f t="shared" si="1"/>
        <v>105076427.88222468</v>
      </c>
      <c r="W80" s="26">
        <f t="shared" si="1"/>
        <v>105246114.94839418</v>
      </c>
      <c r="X80" s="26">
        <f t="shared" si="1"/>
        <v>105412979.61059211</v>
      </c>
      <c r="Y80" s="26">
        <f t="shared" si="1"/>
        <v>105577021.86881849</v>
      </c>
      <c r="Z80" s="26">
        <f t="shared" si="1"/>
        <v>105738241.72307333</v>
      </c>
      <c r="AA80" s="26">
        <f t="shared" si="1"/>
        <v>105896639.17335659</v>
      </c>
      <c r="AB80" s="26">
        <f t="shared" si="1"/>
        <v>106052214.21966828</v>
      </c>
      <c r="AC80" s="26">
        <f t="shared" si="1"/>
        <v>106204966.86200844</v>
      </c>
      <c r="AD80" s="26">
        <f t="shared" si="1"/>
        <v>106354897.10037702</v>
      </c>
    </row>
    <row r="81" spans="1:30">
      <c r="A81" s="2"/>
      <c r="B81" s="24"/>
      <c r="Q81" s="20"/>
    </row>
    <row r="82" spans="1:30">
      <c r="A82" s="2"/>
      <c r="B82" s="24"/>
      <c r="Q82" s="20"/>
    </row>
    <row r="83" spans="1:30">
      <c r="A83" s="2" t="s">
        <v>34</v>
      </c>
      <c r="B83" s="24"/>
      <c r="Q83" s="20"/>
    </row>
    <row r="84" spans="1:30">
      <c r="A84" s="49">
        <v>30100</v>
      </c>
      <c r="B84" s="32" t="s">
        <v>35</v>
      </c>
      <c r="C84" s="19">
        <f>'Gross Plant'!E84-Reserve!E84</f>
        <v>185309.27</v>
      </c>
      <c r="D84" s="19">
        <f>'Gross Plant'!F84-Reserve!F84</f>
        <v>185309.27</v>
      </c>
      <c r="E84" s="19">
        <f>'Gross Plant'!G84-Reserve!G84</f>
        <v>185309.27</v>
      </c>
      <c r="F84" s="19">
        <f>'Gross Plant'!H84-Reserve!H84</f>
        <v>185309.27</v>
      </c>
      <c r="G84" s="19">
        <f>'Gross Plant'!I84-Reserve!I84</f>
        <v>185309.27</v>
      </c>
      <c r="H84" s="19">
        <f>'Gross Plant'!J84-Reserve!J84</f>
        <v>185309.27</v>
      </c>
      <c r="I84" s="19">
        <f>'Gross Plant'!K84-Reserve!K84</f>
        <v>185309.27</v>
      </c>
      <c r="J84" s="19">
        <f>'Gross Plant'!L84-Reserve!L84</f>
        <v>185309.27</v>
      </c>
      <c r="K84" s="19">
        <f>'Gross Plant'!M84-Reserve!M84</f>
        <v>185309.27</v>
      </c>
      <c r="L84" s="19">
        <f>'Gross Plant'!N84-Reserve!N84</f>
        <v>185309.27</v>
      </c>
      <c r="M84" s="19">
        <f>'Gross Plant'!O84-Reserve!O84</f>
        <v>185309.27</v>
      </c>
      <c r="N84" s="19">
        <f>'Gross Plant'!P84-Reserve!P84</f>
        <v>185309.27</v>
      </c>
      <c r="O84" s="19">
        <f>'Gross Plant'!Q84-Reserve!Q84</f>
        <v>185309.27</v>
      </c>
      <c r="P84" s="19">
        <f>'Gross Plant'!R84-Reserve!R84</f>
        <v>185309.27</v>
      </c>
      <c r="Q84" s="20">
        <f>'Gross Plant'!S84-Reserve!S84</f>
        <v>185309.27</v>
      </c>
      <c r="R84" s="19">
        <f>'Gross Plant'!T84-Reserve!T84</f>
        <v>185309.27</v>
      </c>
      <c r="S84" s="19">
        <f>'Gross Plant'!U84-Reserve!U84</f>
        <v>185309.27</v>
      </c>
      <c r="T84" s="19">
        <f>'Gross Plant'!V84-Reserve!V84</f>
        <v>185309.27</v>
      </c>
      <c r="U84" s="19">
        <f>'Gross Plant'!W84-Reserve!W84</f>
        <v>185309.27</v>
      </c>
      <c r="V84" s="19">
        <f>'Gross Plant'!X84-Reserve!X84</f>
        <v>185309.27</v>
      </c>
      <c r="W84" s="19">
        <f>'Gross Plant'!Y84-Reserve!Y84</f>
        <v>185309.27</v>
      </c>
      <c r="X84" s="19">
        <f>'Gross Plant'!Z84-Reserve!Z84</f>
        <v>185309.27</v>
      </c>
      <c r="Y84" s="19">
        <f>'Gross Plant'!AA84-Reserve!AA84</f>
        <v>185309.27</v>
      </c>
      <c r="Z84" s="19">
        <f>'Gross Plant'!AB84-Reserve!AB84</f>
        <v>185309.27</v>
      </c>
      <c r="AA84" s="19">
        <f>'Gross Plant'!AC84-Reserve!AC84</f>
        <v>185309.27</v>
      </c>
      <c r="AB84" s="19">
        <f>'Gross Plant'!AD84-Reserve!AD84</f>
        <v>185309.27</v>
      </c>
      <c r="AC84" s="19">
        <f>'Gross Plant'!AE84-Reserve!AE84</f>
        <v>185309.27</v>
      </c>
      <c r="AD84" s="19">
        <f>'Gross Plant'!AF84-Reserve!AF84</f>
        <v>185309.27</v>
      </c>
    </row>
    <row r="85" spans="1:30">
      <c r="A85" s="49">
        <v>30300</v>
      </c>
      <c r="B85" s="32" t="s">
        <v>36</v>
      </c>
      <c r="C85" s="19">
        <f>'Gross Plant'!E85-Reserve!E85</f>
        <v>1109551.68</v>
      </c>
      <c r="D85" s="19">
        <f>'Gross Plant'!F85-Reserve!F85</f>
        <v>1109551.68</v>
      </c>
      <c r="E85" s="19">
        <f>'Gross Plant'!G85-Reserve!G85</f>
        <v>1109551.68</v>
      </c>
      <c r="F85" s="19">
        <f>'Gross Plant'!H85-Reserve!H85</f>
        <v>1109551.68</v>
      </c>
      <c r="G85" s="19">
        <f>'Gross Plant'!I85-Reserve!I85</f>
        <v>1109551.68</v>
      </c>
      <c r="H85" s="19">
        <f>'Gross Plant'!J85-Reserve!J85</f>
        <v>1109551.68</v>
      </c>
      <c r="I85" s="19">
        <f>'Gross Plant'!K85-Reserve!K85</f>
        <v>1109551.68</v>
      </c>
      <c r="J85" s="19">
        <f>'Gross Plant'!L85-Reserve!L85</f>
        <v>1109551.68</v>
      </c>
      <c r="K85" s="19">
        <f>'Gross Plant'!M85-Reserve!M85</f>
        <v>1109551.68</v>
      </c>
      <c r="L85" s="19">
        <f>'Gross Plant'!N85-Reserve!N85</f>
        <v>1109551.68</v>
      </c>
      <c r="M85" s="19">
        <f>'Gross Plant'!O85-Reserve!O85</f>
        <v>1109551.68</v>
      </c>
      <c r="N85" s="19">
        <f>'Gross Plant'!P85-Reserve!P85</f>
        <v>1109551.68</v>
      </c>
      <c r="O85" s="19">
        <f>'Gross Plant'!Q85-Reserve!Q85</f>
        <v>1109551.68</v>
      </c>
      <c r="P85" s="19">
        <f>'Gross Plant'!R85-Reserve!R85</f>
        <v>1109551.68</v>
      </c>
      <c r="Q85" s="20">
        <f>'Gross Plant'!S85-Reserve!S85</f>
        <v>1109551.68</v>
      </c>
      <c r="R85" s="19">
        <f>'Gross Plant'!T85-Reserve!T85</f>
        <v>1109551.68</v>
      </c>
      <c r="S85" s="19">
        <f>'Gross Plant'!U85-Reserve!U85</f>
        <v>1109551.68</v>
      </c>
      <c r="T85" s="19">
        <f>'Gross Plant'!V85-Reserve!V85</f>
        <v>1109551.68</v>
      </c>
      <c r="U85" s="19">
        <f>'Gross Plant'!W85-Reserve!W85</f>
        <v>1109551.68</v>
      </c>
      <c r="V85" s="19">
        <f>'Gross Plant'!X85-Reserve!X85</f>
        <v>1109551.68</v>
      </c>
      <c r="W85" s="19">
        <f>'Gross Plant'!Y85-Reserve!Y85</f>
        <v>1109551.68</v>
      </c>
      <c r="X85" s="19">
        <f>'Gross Plant'!Z85-Reserve!Z85</f>
        <v>1109551.68</v>
      </c>
      <c r="Y85" s="19">
        <f>'Gross Plant'!AA85-Reserve!AA85</f>
        <v>1109551.68</v>
      </c>
      <c r="Z85" s="19">
        <f>'Gross Plant'!AB85-Reserve!AB85</f>
        <v>1109551.68</v>
      </c>
      <c r="AA85" s="19">
        <f>'Gross Plant'!AC85-Reserve!AC85</f>
        <v>1109551.68</v>
      </c>
      <c r="AB85" s="19">
        <f>'Gross Plant'!AD85-Reserve!AD85</f>
        <v>1109551.68</v>
      </c>
      <c r="AC85" s="19">
        <f>'Gross Plant'!AE85-Reserve!AE85</f>
        <v>1109551.68</v>
      </c>
      <c r="AD85" s="19">
        <f>'Gross Plant'!AF85-Reserve!AF85</f>
        <v>1109551.68</v>
      </c>
    </row>
    <row r="86" spans="1:30">
      <c r="A86" s="49">
        <v>39001</v>
      </c>
      <c r="B86" s="32" t="s">
        <v>38</v>
      </c>
      <c r="C86" s="19">
        <f>'Gross Plant'!E86-Reserve!E86</f>
        <v>86782.169999999984</v>
      </c>
      <c r="D86" s="19">
        <f>'Gross Plant'!F86-Reserve!F86</f>
        <v>86381.64999999998</v>
      </c>
      <c r="E86" s="19">
        <f>'Gross Plant'!G86-Reserve!G86</f>
        <v>85981.129999999976</v>
      </c>
      <c r="F86" s="19">
        <f>'Gross Plant'!H86-Reserve!H86</f>
        <v>85580.609999999971</v>
      </c>
      <c r="G86" s="19">
        <f>'Gross Plant'!I86-Reserve!I86</f>
        <v>85180.089999999967</v>
      </c>
      <c r="H86" s="19">
        <f>'Gross Plant'!J86-Reserve!J86</f>
        <v>84779.569999999963</v>
      </c>
      <c r="I86" s="19">
        <f>'Gross Plant'!K86-Reserve!K86</f>
        <v>84379.049999999959</v>
      </c>
      <c r="J86" s="19">
        <f>'Gross Plant'!L86-Reserve!L86</f>
        <v>83978.527305333293</v>
      </c>
      <c r="K86" s="19">
        <f>'Gross Plant'!M86-Reserve!M86</f>
        <v>83578.004610666627</v>
      </c>
      <c r="L86" s="19">
        <f>'Gross Plant'!N86-Reserve!N86</f>
        <v>83177.481915999961</v>
      </c>
      <c r="M86" s="19">
        <f>'Gross Plant'!O86-Reserve!O86</f>
        <v>82776.959221333294</v>
      </c>
      <c r="N86" s="19">
        <f>'Gross Plant'!P86-Reserve!P86</f>
        <v>82376.436526666628</v>
      </c>
      <c r="O86" s="19">
        <f>'Gross Plant'!Q86-Reserve!Q86</f>
        <v>81975.913831999962</v>
      </c>
      <c r="P86" s="19">
        <f>'Gross Plant'!R86-Reserve!R86</f>
        <v>81575.391137333296</v>
      </c>
      <c r="Q86" s="20">
        <f>'Gross Plant'!S86-Reserve!S86</f>
        <v>81174.86844266663</v>
      </c>
      <c r="R86" s="19">
        <f>'Gross Plant'!T86-Reserve!T86</f>
        <v>80774.345747999963</v>
      </c>
      <c r="S86" s="19">
        <f>'Gross Plant'!U86-Reserve!U86</f>
        <v>80373.823053333297</v>
      </c>
      <c r="T86" s="19">
        <f>'Gross Plant'!V86-Reserve!V86</f>
        <v>79973.300358666631</v>
      </c>
      <c r="U86" s="19">
        <f>'Gross Plant'!W86-Reserve!W86</f>
        <v>79572.777663999965</v>
      </c>
      <c r="V86" s="19">
        <f>'Gross Plant'!X86-Reserve!X86</f>
        <v>79172.254969333299</v>
      </c>
      <c r="W86" s="19">
        <f>'Gross Plant'!Y86-Reserve!Y86</f>
        <v>78771.732274666632</v>
      </c>
      <c r="X86" s="19">
        <f>'Gross Plant'!Z86-Reserve!Z86</f>
        <v>78371.209579999966</v>
      </c>
      <c r="Y86" s="19">
        <f>'Gross Plant'!AA86-Reserve!AA86</f>
        <v>77970.6868853333</v>
      </c>
      <c r="Z86" s="19">
        <f>'Gross Plant'!AB86-Reserve!AB86</f>
        <v>77570.164190666634</v>
      </c>
      <c r="AA86" s="19">
        <f>'Gross Plant'!AC86-Reserve!AC86</f>
        <v>77169.641495999967</v>
      </c>
      <c r="AB86" s="19">
        <f>'Gross Plant'!AD86-Reserve!AD86</f>
        <v>76769.118801333301</v>
      </c>
      <c r="AC86" s="19">
        <f>'Gross Plant'!AE86-Reserve!AE86</f>
        <v>76368.596106666635</v>
      </c>
      <c r="AD86" s="19">
        <f>'Gross Plant'!AF86-Reserve!AF86</f>
        <v>75968.073411999969</v>
      </c>
    </row>
    <row r="87" spans="1:30">
      <c r="A87" s="49">
        <v>39004</v>
      </c>
      <c r="B87" s="32" t="s">
        <v>39</v>
      </c>
      <c r="C87" s="19">
        <f>'Gross Plant'!E87-Reserve!E87</f>
        <v>8260.59</v>
      </c>
      <c r="D87" s="19">
        <f>'Gross Plant'!F87-Reserve!F87</f>
        <v>8166.62</v>
      </c>
      <c r="E87" s="19">
        <f>'Gross Plant'!G87-Reserve!G87</f>
        <v>8072.65</v>
      </c>
      <c r="F87" s="19">
        <f>'Gross Plant'!H87-Reserve!H87</f>
        <v>7978.6799999999994</v>
      </c>
      <c r="G87" s="19">
        <f>'Gross Plant'!I87-Reserve!I87</f>
        <v>7884.7099999999991</v>
      </c>
      <c r="H87" s="19">
        <f>'Gross Plant'!J87-Reserve!J87</f>
        <v>7790.7399999999989</v>
      </c>
      <c r="I87" s="19">
        <f>'Gross Plant'!K87-Reserve!K87</f>
        <v>7696.7699999999986</v>
      </c>
      <c r="J87" s="19">
        <f>'Gross Plant'!L87-Reserve!L87</f>
        <v>7602.7999497499986</v>
      </c>
      <c r="K87" s="19">
        <f>'Gross Plant'!M87-Reserve!M87</f>
        <v>7508.8298994999986</v>
      </c>
      <c r="L87" s="19">
        <f>'Gross Plant'!N87-Reserve!N87</f>
        <v>7414.8598492499987</v>
      </c>
      <c r="M87" s="19">
        <f>'Gross Plant'!O87-Reserve!O87</f>
        <v>7320.8897989999987</v>
      </c>
      <c r="N87" s="19">
        <f>'Gross Plant'!P87-Reserve!P87</f>
        <v>7226.9197487499987</v>
      </c>
      <c r="O87" s="19">
        <f>'Gross Plant'!Q87-Reserve!Q87</f>
        <v>7132.9496984999987</v>
      </c>
      <c r="P87" s="19">
        <f>'Gross Plant'!R87-Reserve!R87</f>
        <v>7038.9796482499987</v>
      </c>
      <c r="Q87" s="20">
        <f>'Gross Plant'!S87-Reserve!S87</f>
        <v>6945.0095979999987</v>
      </c>
      <c r="R87" s="19">
        <f>'Gross Plant'!T87-Reserve!T87</f>
        <v>6851.0395477499987</v>
      </c>
      <c r="S87" s="19">
        <f>'Gross Plant'!U87-Reserve!U87</f>
        <v>6757.0694974999988</v>
      </c>
      <c r="T87" s="19">
        <f>'Gross Plant'!V87-Reserve!V87</f>
        <v>6663.0994472499988</v>
      </c>
      <c r="U87" s="19">
        <f>'Gross Plant'!W87-Reserve!W87</f>
        <v>6569.1293969999988</v>
      </c>
      <c r="V87" s="19">
        <f>'Gross Plant'!X87-Reserve!X87</f>
        <v>6475.1593467499988</v>
      </c>
      <c r="W87" s="19">
        <f>'Gross Plant'!Y87-Reserve!Y87</f>
        <v>6381.1892964999988</v>
      </c>
      <c r="X87" s="19">
        <f>'Gross Plant'!Z87-Reserve!Z87</f>
        <v>6287.2192462499988</v>
      </c>
      <c r="Y87" s="19">
        <f>'Gross Plant'!AA87-Reserve!AA87</f>
        <v>6193.2491959999988</v>
      </c>
      <c r="Z87" s="19">
        <f>'Gross Plant'!AB87-Reserve!AB87</f>
        <v>6099.2791457499989</v>
      </c>
      <c r="AA87" s="19">
        <f>'Gross Plant'!AC87-Reserve!AC87</f>
        <v>6005.3090954999989</v>
      </c>
      <c r="AB87" s="19">
        <f>'Gross Plant'!AD87-Reserve!AD87</f>
        <v>5911.3390452499989</v>
      </c>
      <c r="AC87" s="19">
        <f>'Gross Plant'!AE87-Reserve!AE87</f>
        <v>5817.3689949999989</v>
      </c>
      <c r="AD87" s="19">
        <f>'Gross Plant'!AF87-Reserve!AF87</f>
        <v>5723.3989447499989</v>
      </c>
    </row>
    <row r="88" spans="1:30">
      <c r="A88" s="49">
        <v>39009</v>
      </c>
      <c r="B88" s="32" t="s">
        <v>11</v>
      </c>
      <c r="C88" s="19">
        <f>'Gross Plant'!E88-Reserve!E88</f>
        <v>0</v>
      </c>
      <c r="D88" s="19">
        <f>'Gross Plant'!F88-Reserve!F88</f>
        <v>0</v>
      </c>
      <c r="E88" s="19">
        <f>'Gross Plant'!G88-Reserve!G88</f>
        <v>0</v>
      </c>
      <c r="F88" s="19">
        <f>'Gross Plant'!H88-Reserve!H88</f>
        <v>0</v>
      </c>
      <c r="G88" s="19">
        <f>'Gross Plant'!I88-Reserve!I88</f>
        <v>0</v>
      </c>
      <c r="H88" s="19">
        <f>'Gross Plant'!J88-Reserve!J88</f>
        <v>0</v>
      </c>
      <c r="I88" s="19">
        <f>'Gross Plant'!K88-Reserve!K88</f>
        <v>0</v>
      </c>
      <c r="J88" s="19">
        <f>'Gross Plant'!L88-Reserve!L88</f>
        <v>0</v>
      </c>
      <c r="K88" s="19">
        <f>'Gross Plant'!M88-Reserve!M88</f>
        <v>0</v>
      </c>
      <c r="L88" s="19">
        <f>'Gross Plant'!N88-Reserve!N88</f>
        <v>0</v>
      </c>
      <c r="M88" s="19">
        <f>'Gross Plant'!O88-Reserve!O88</f>
        <v>0</v>
      </c>
      <c r="N88" s="19">
        <f>'Gross Plant'!P88-Reserve!P88</f>
        <v>0</v>
      </c>
      <c r="O88" s="19">
        <f>'Gross Plant'!Q88-Reserve!Q88</f>
        <v>0</v>
      </c>
      <c r="P88" s="19">
        <f>'Gross Plant'!R88-Reserve!R88</f>
        <v>0</v>
      </c>
      <c r="Q88" s="20">
        <f>'Gross Plant'!S88-Reserve!S88</f>
        <v>0</v>
      </c>
      <c r="R88" s="19">
        <f>'Gross Plant'!T88-Reserve!T88</f>
        <v>0</v>
      </c>
      <c r="S88" s="19">
        <f>'Gross Plant'!U88-Reserve!U88</f>
        <v>0</v>
      </c>
      <c r="T88" s="19">
        <f>'Gross Plant'!V88-Reserve!V88</f>
        <v>0</v>
      </c>
      <c r="U88" s="19">
        <f>'Gross Plant'!W88-Reserve!W88</f>
        <v>0</v>
      </c>
      <c r="V88" s="19">
        <f>'Gross Plant'!X88-Reserve!X88</f>
        <v>0</v>
      </c>
      <c r="W88" s="19">
        <f>'Gross Plant'!Y88-Reserve!Y88</f>
        <v>0</v>
      </c>
      <c r="X88" s="19">
        <f>'Gross Plant'!Z88-Reserve!Z88</f>
        <v>0</v>
      </c>
      <c r="Y88" s="19">
        <f>'Gross Plant'!AA88-Reserve!AA88</f>
        <v>0</v>
      </c>
      <c r="Z88" s="19">
        <f>'Gross Plant'!AB88-Reserve!AB88</f>
        <v>0</v>
      </c>
      <c r="AA88" s="19">
        <f>'Gross Plant'!AC88-Reserve!AC88</f>
        <v>0</v>
      </c>
      <c r="AB88" s="19">
        <f>'Gross Plant'!AD88-Reserve!AD88</f>
        <v>0</v>
      </c>
      <c r="AC88" s="19">
        <f>'Gross Plant'!AE88-Reserve!AE88</f>
        <v>0</v>
      </c>
      <c r="AD88" s="19">
        <f>'Gross Plant'!AF88-Reserve!AF88</f>
        <v>0</v>
      </c>
    </row>
    <row r="89" spans="1:30">
      <c r="A89" s="49">
        <v>39100</v>
      </c>
      <c r="B89" s="32" t="s">
        <v>12</v>
      </c>
      <c r="C89" s="19">
        <f>'Gross Plant'!E89-Reserve!E89</f>
        <v>0</v>
      </c>
      <c r="D89" s="19">
        <f>'Gross Plant'!F89-Reserve!F89</f>
        <v>0</v>
      </c>
      <c r="E89" s="19">
        <f>'Gross Plant'!G89-Reserve!G89</f>
        <v>0</v>
      </c>
      <c r="F89" s="19">
        <f>'Gross Plant'!H89-Reserve!H89</f>
        <v>0</v>
      </c>
      <c r="G89" s="19">
        <f>'Gross Plant'!I89-Reserve!I89</f>
        <v>0</v>
      </c>
      <c r="H89" s="19">
        <f>'Gross Plant'!J89-Reserve!J89</f>
        <v>0</v>
      </c>
      <c r="I89" s="19">
        <f>'Gross Plant'!K89-Reserve!K89</f>
        <v>0</v>
      </c>
      <c r="J89" s="19">
        <f>'Gross Plant'!L89-Reserve!L89</f>
        <v>0</v>
      </c>
      <c r="K89" s="19">
        <f>'Gross Plant'!M89-Reserve!M89</f>
        <v>0</v>
      </c>
      <c r="L89" s="19">
        <f>'Gross Plant'!N89-Reserve!N89</f>
        <v>0</v>
      </c>
      <c r="M89" s="19">
        <f>'Gross Plant'!O89-Reserve!O89</f>
        <v>0</v>
      </c>
      <c r="N89" s="19">
        <f>'Gross Plant'!P89-Reserve!P89</f>
        <v>0</v>
      </c>
      <c r="O89" s="19">
        <f>'Gross Plant'!Q89-Reserve!Q89</f>
        <v>0</v>
      </c>
      <c r="P89" s="19">
        <f>'Gross Plant'!R89-Reserve!R89</f>
        <v>0</v>
      </c>
      <c r="Q89" s="20">
        <f>'Gross Plant'!S89-Reserve!S89</f>
        <v>0</v>
      </c>
      <c r="R89" s="19">
        <f>'Gross Plant'!T89-Reserve!T89</f>
        <v>0</v>
      </c>
      <c r="S89" s="19">
        <f>'Gross Plant'!U89-Reserve!U89</f>
        <v>0</v>
      </c>
      <c r="T89" s="19">
        <f>'Gross Plant'!V89-Reserve!V89</f>
        <v>0</v>
      </c>
      <c r="U89" s="19">
        <f>'Gross Plant'!W89-Reserve!W89</f>
        <v>0</v>
      </c>
      <c r="V89" s="19">
        <f>'Gross Plant'!X89-Reserve!X89</f>
        <v>0</v>
      </c>
      <c r="W89" s="19">
        <f>'Gross Plant'!Y89-Reserve!Y89</f>
        <v>0</v>
      </c>
      <c r="X89" s="19">
        <f>'Gross Plant'!Z89-Reserve!Z89</f>
        <v>0</v>
      </c>
      <c r="Y89" s="19">
        <f>'Gross Plant'!AA89-Reserve!AA89</f>
        <v>0</v>
      </c>
      <c r="Z89" s="19">
        <f>'Gross Plant'!AB89-Reserve!AB89</f>
        <v>0</v>
      </c>
      <c r="AA89" s="19">
        <f>'Gross Plant'!AC89-Reserve!AC89</f>
        <v>0</v>
      </c>
      <c r="AB89" s="19">
        <f>'Gross Plant'!AD89-Reserve!AD89</f>
        <v>0</v>
      </c>
      <c r="AC89" s="19">
        <f>'Gross Plant'!AE89-Reserve!AE89</f>
        <v>0</v>
      </c>
      <c r="AD89" s="19">
        <f>'Gross Plant'!AF89-Reserve!AF89</f>
        <v>0</v>
      </c>
    </row>
    <row r="90" spans="1:30">
      <c r="A90" s="83">
        <v>39101</v>
      </c>
      <c r="B90" t="s">
        <v>194</v>
      </c>
      <c r="C90" s="19">
        <f>'Gross Plant'!E90-Reserve!E90</f>
        <v>0</v>
      </c>
      <c r="D90" s="19">
        <f>'Gross Plant'!F90-Reserve!F90</f>
        <v>0</v>
      </c>
      <c r="E90" s="19">
        <f>'Gross Plant'!G90-Reserve!G90</f>
        <v>0</v>
      </c>
      <c r="F90" s="19">
        <f>'Gross Plant'!H90-Reserve!H90</f>
        <v>0</v>
      </c>
      <c r="G90" s="19">
        <f>'Gross Plant'!I90-Reserve!I90</f>
        <v>0</v>
      </c>
      <c r="H90" s="19">
        <f>'Gross Plant'!J90-Reserve!J90</f>
        <v>0</v>
      </c>
      <c r="I90" s="19">
        <f>'Gross Plant'!K90-Reserve!K90</f>
        <v>0</v>
      </c>
      <c r="J90" s="19">
        <f>'Gross Plant'!L90-Reserve!L90</f>
        <v>0</v>
      </c>
      <c r="K90" s="19">
        <f>'Gross Plant'!M90-Reserve!M90</f>
        <v>0</v>
      </c>
      <c r="L90" s="19">
        <f>'Gross Plant'!N90-Reserve!N90</f>
        <v>0</v>
      </c>
      <c r="M90" s="19">
        <f>'Gross Plant'!O90-Reserve!O90</f>
        <v>0</v>
      </c>
      <c r="N90" s="19">
        <f>'Gross Plant'!P90-Reserve!P90</f>
        <v>0</v>
      </c>
      <c r="O90" s="19">
        <f>'Gross Plant'!Q90-Reserve!Q90</f>
        <v>0</v>
      </c>
      <c r="P90" s="19">
        <f>'Gross Plant'!R90-Reserve!R90</f>
        <v>0</v>
      </c>
      <c r="Q90" s="20">
        <f>'Gross Plant'!S90-Reserve!S90</f>
        <v>0</v>
      </c>
      <c r="R90" s="19">
        <f>'Gross Plant'!T90-Reserve!T90</f>
        <v>0</v>
      </c>
      <c r="S90" s="19">
        <f>'Gross Plant'!U90-Reserve!U90</f>
        <v>0</v>
      </c>
      <c r="T90" s="19">
        <f>'Gross Plant'!V90-Reserve!V90</f>
        <v>0</v>
      </c>
      <c r="U90" s="19">
        <f>'Gross Plant'!W90-Reserve!W90</f>
        <v>0</v>
      </c>
      <c r="V90" s="19">
        <f>'Gross Plant'!X90-Reserve!X90</f>
        <v>0</v>
      </c>
      <c r="W90" s="19">
        <f>'Gross Plant'!Y90-Reserve!Y90</f>
        <v>0</v>
      </c>
      <c r="X90" s="19">
        <f>'Gross Plant'!Z90-Reserve!Z90</f>
        <v>0</v>
      </c>
      <c r="Y90" s="19">
        <f>'Gross Plant'!AA90-Reserve!AA90</f>
        <v>0</v>
      </c>
      <c r="Z90" s="19">
        <f>'Gross Plant'!AB90-Reserve!AB90</f>
        <v>0</v>
      </c>
      <c r="AA90" s="19">
        <f>'Gross Plant'!AC90-Reserve!AC90</f>
        <v>0</v>
      </c>
      <c r="AB90" s="19">
        <f>'Gross Plant'!AD90-Reserve!AD90</f>
        <v>0</v>
      </c>
      <c r="AC90" s="19">
        <f>'Gross Plant'!AE90-Reserve!AE90</f>
        <v>0</v>
      </c>
      <c r="AD90" s="19">
        <f>'Gross Plant'!AF90-Reserve!AF90</f>
        <v>0</v>
      </c>
    </row>
    <row r="91" spans="1:30">
      <c r="A91" s="83">
        <v>39103</v>
      </c>
      <c r="B91" t="s">
        <v>213</v>
      </c>
      <c r="C91" s="19">
        <f>'Gross Plant'!E91-Reserve!E91</f>
        <v>0</v>
      </c>
      <c r="D91" s="19">
        <f>'Gross Plant'!F91-Reserve!F91</f>
        <v>0</v>
      </c>
      <c r="E91" s="19">
        <f>'Gross Plant'!G91-Reserve!G91</f>
        <v>0</v>
      </c>
      <c r="F91" s="19">
        <f>'Gross Plant'!H91-Reserve!H91</f>
        <v>0</v>
      </c>
      <c r="G91" s="19">
        <f>'Gross Plant'!I91-Reserve!I91</f>
        <v>0</v>
      </c>
      <c r="H91" s="19">
        <f>'Gross Plant'!J91-Reserve!J91</f>
        <v>0</v>
      </c>
      <c r="I91" s="19">
        <f>'Gross Plant'!K91-Reserve!K91</f>
        <v>0</v>
      </c>
      <c r="J91" s="19">
        <f>'Gross Plant'!L91-Reserve!L91</f>
        <v>0</v>
      </c>
      <c r="K91" s="19">
        <f>'Gross Plant'!M91-Reserve!M91</f>
        <v>0</v>
      </c>
      <c r="L91" s="19">
        <f>'Gross Plant'!N91-Reserve!N91</f>
        <v>0</v>
      </c>
      <c r="M91" s="19">
        <f>'Gross Plant'!O91-Reserve!O91</f>
        <v>0</v>
      </c>
      <c r="N91" s="19">
        <f>'Gross Plant'!P91-Reserve!P91</f>
        <v>0</v>
      </c>
      <c r="O91" s="19">
        <f>'Gross Plant'!Q91-Reserve!Q91</f>
        <v>0</v>
      </c>
      <c r="P91" s="19">
        <f>'Gross Plant'!R91-Reserve!R91</f>
        <v>0</v>
      </c>
      <c r="Q91" s="20">
        <f>'Gross Plant'!S91-Reserve!S91</f>
        <v>0</v>
      </c>
      <c r="R91" s="19">
        <f>'Gross Plant'!T91-Reserve!T91</f>
        <v>0</v>
      </c>
      <c r="S91" s="19">
        <f>'Gross Plant'!U91-Reserve!U91</f>
        <v>0</v>
      </c>
      <c r="T91" s="19">
        <f>'Gross Plant'!V91-Reserve!V91</f>
        <v>0</v>
      </c>
      <c r="U91" s="19">
        <f>'Gross Plant'!W91-Reserve!W91</f>
        <v>0</v>
      </c>
      <c r="V91" s="19">
        <f>'Gross Plant'!X91-Reserve!X91</f>
        <v>0</v>
      </c>
      <c r="W91" s="19">
        <f>'Gross Plant'!Y91-Reserve!Y91</f>
        <v>0</v>
      </c>
      <c r="X91" s="19">
        <f>'Gross Plant'!Z91-Reserve!Z91</f>
        <v>0</v>
      </c>
      <c r="Y91" s="19">
        <f>'Gross Plant'!AA91-Reserve!AA91</f>
        <v>0</v>
      </c>
      <c r="Z91" s="19">
        <f>'Gross Plant'!AB91-Reserve!AB91</f>
        <v>0</v>
      </c>
      <c r="AA91" s="19">
        <f>'Gross Plant'!AC91-Reserve!AC91</f>
        <v>0</v>
      </c>
      <c r="AB91" s="19">
        <f>'Gross Plant'!AD91-Reserve!AD91</f>
        <v>0</v>
      </c>
      <c r="AC91" s="19">
        <f>'Gross Plant'!AE91-Reserve!AE91</f>
        <v>0</v>
      </c>
      <c r="AD91" s="19">
        <f>'Gross Plant'!AF91-Reserve!AF91</f>
        <v>0</v>
      </c>
    </row>
    <row r="92" spans="1:30">
      <c r="A92" s="49">
        <v>39200</v>
      </c>
      <c r="B92" s="40" t="s">
        <v>40</v>
      </c>
      <c r="C92" s="19">
        <f>'Gross Plant'!E92-Reserve!E92</f>
        <v>14390.289999999999</v>
      </c>
      <c r="D92" s="19">
        <f>'Gross Plant'!F92-Reserve!F92</f>
        <v>14238.63</v>
      </c>
      <c r="E92" s="19">
        <f>'Gross Plant'!G92-Reserve!G92</f>
        <v>14086.97</v>
      </c>
      <c r="F92" s="19">
        <f>'Gross Plant'!H92-Reserve!H92</f>
        <v>13935.31</v>
      </c>
      <c r="G92" s="19">
        <f>'Gross Plant'!I92-Reserve!I92</f>
        <v>13783.65</v>
      </c>
      <c r="H92" s="19">
        <f>'Gross Plant'!J92-Reserve!J92</f>
        <v>13631.99</v>
      </c>
      <c r="I92" s="19">
        <f>'Gross Plant'!K92-Reserve!K92</f>
        <v>13480.33</v>
      </c>
      <c r="J92" s="19">
        <f>'Gross Plant'!L92-Reserve!L92</f>
        <v>13328.672598083333</v>
      </c>
      <c r="K92" s="19">
        <f>'Gross Plant'!M92-Reserve!M92</f>
        <v>13177.015196166665</v>
      </c>
      <c r="L92" s="19">
        <f>'Gross Plant'!N92-Reserve!N92</f>
        <v>13025.357794249998</v>
      </c>
      <c r="M92" s="19">
        <f>'Gross Plant'!O92-Reserve!O92</f>
        <v>12873.70039233333</v>
      </c>
      <c r="N92" s="19">
        <f>'Gross Plant'!P92-Reserve!P92</f>
        <v>12722.042990416663</v>
      </c>
      <c r="O92" s="19">
        <f>'Gross Plant'!Q92-Reserve!Q92</f>
        <v>12570.385588499996</v>
      </c>
      <c r="P92" s="19">
        <f>'Gross Plant'!R92-Reserve!R92</f>
        <v>12418.728186583328</v>
      </c>
      <c r="Q92" s="20">
        <f>'Gross Plant'!S92-Reserve!S92</f>
        <v>12267.070784666661</v>
      </c>
      <c r="R92" s="19">
        <f>'Gross Plant'!T92-Reserve!T92</f>
        <v>12115.413382749994</v>
      </c>
      <c r="S92" s="19">
        <f>'Gross Plant'!U92-Reserve!U92</f>
        <v>11963.755980833326</v>
      </c>
      <c r="T92" s="19">
        <f>'Gross Plant'!V92-Reserve!V92</f>
        <v>11812.098578916659</v>
      </c>
      <c r="U92" s="19">
        <f>'Gross Plant'!W92-Reserve!W92</f>
        <v>11660.441176999992</v>
      </c>
      <c r="V92" s="19">
        <f>'Gross Plant'!X92-Reserve!X92</f>
        <v>11508.783775083324</v>
      </c>
      <c r="W92" s="19">
        <f>'Gross Plant'!Y92-Reserve!Y92</f>
        <v>11357.126373166657</v>
      </c>
      <c r="X92" s="19">
        <f>'Gross Plant'!Z92-Reserve!Z92</f>
        <v>11205.468971249989</v>
      </c>
      <c r="Y92" s="19">
        <f>'Gross Plant'!AA92-Reserve!AA92</f>
        <v>11053.811569333322</v>
      </c>
      <c r="Z92" s="19">
        <f>'Gross Plant'!AB92-Reserve!AB92</f>
        <v>10902.154167416655</v>
      </c>
      <c r="AA92" s="19">
        <f>'Gross Plant'!AC92-Reserve!AC92</f>
        <v>10750.496765499989</v>
      </c>
      <c r="AB92" s="19">
        <f>'Gross Plant'!AD92-Reserve!AD92</f>
        <v>10598.839363583324</v>
      </c>
      <c r="AC92" s="19">
        <f>'Gross Plant'!AE92-Reserve!AE92</f>
        <v>10447.181961666658</v>
      </c>
      <c r="AD92" s="19">
        <f>'Gross Plant'!AF92-Reserve!AF92</f>
        <v>10295.524559749992</v>
      </c>
    </row>
    <row r="93" spans="1:30">
      <c r="A93" s="83">
        <v>39300</v>
      </c>
      <c r="B93" t="s">
        <v>219</v>
      </c>
      <c r="C93" s="19">
        <f>'Gross Plant'!E93-Reserve!E93</f>
        <v>0</v>
      </c>
      <c r="D93" s="19">
        <f>'Gross Plant'!F93-Reserve!F93</f>
        <v>0</v>
      </c>
      <c r="E93" s="19">
        <f>'Gross Plant'!G93-Reserve!G93</f>
        <v>0</v>
      </c>
      <c r="F93" s="19">
        <f>'Gross Plant'!H93-Reserve!H93</f>
        <v>0</v>
      </c>
      <c r="G93" s="19">
        <f>'Gross Plant'!I93-Reserve!I93</f>
        <v>0</v>
      </c>
      <c r="H93" s="19">
        <f>'Gross Plant'!J93-Reserve!J93</f>
        <v>0</v>
      </c>
      <c r="I93" s="19">
        <f>'Gross Plant'!K93-Reserve!K93</f>
        <v>0</v>
      </c>
      <c r="J93" s="19">
        <f>'Gross Plant'!L93-Reserve!L93</f>
        <v>0</v>
      </c>
      <c r="K93" s="19">
        <f>'Gross Plant'!M93-Reserve!M93</f>
        <v>0</v>
      </c>
      <c r="L93" s="19">
        <f>'Gross Plant'!N93-Reserve!N93</f>
        <v>0</v>
      </c>
      <c r="M93" s="19">
        <f>'Gross Plant'!O93-Reserve!O93</f>
        <v>0</v>
      </c>
      <c r="N93" s="19">
        <f>'Gross Plant'!P93-Reserve!P93</f>
        <v>0</v>
      </c>
      <c r="O93" s="19">
        <f>'Gross Plant'!Q93-Reserve!Q93</f>
        <v>0</v>
      </c>
      <c r="P93" s="19">
        <f>'Gross Plant'!R93-Reserve!R93</f>
        <v>0</v>
      </c>
      <c r="Q93" s="20">
        <f>'Gross Plant'!S93-Reserve!S93</f>
        <v>0</v>
      </c>
      <c r="R93" s="19">
        <f>'Gross Plant'!T93-Reserve!T93</f>
        <v>0</v>
      </c>
      <c r="S93" s="19">
        <f>'Gross Plant'!U93-Reserve!U93</f>
        <v>0</v>
      </c>
      <c r="T93" s="19">
        <f>'Gross Plant'!V93-Reserve!V93</f>
        <v>0</v>
      </c>
      <c r="U93" s="19">
        <f>'Gross Plant'!W93-Reserve!W93</f>
        <v>0</v>
      </c>
      <c r="V93" s="19">
        <f>'Gross Plant'!X93-Reserve!X93</f>
        <v>0</v>
      </c>
      <c r="W93" s="19">
        <f>'Gross Plant'!Y93-Reserve!Y93</f>
        <v>0</v>
      </c>
      <c r="X93" s="19">
        <f>'Gross Plant'!Z93-Reserve!Z93</f>
        <v>0</v>
      </c>
      <c r="Y93" s="19">
        <f>'Gross Plant'!AA93-Reserve!AA93</f>
        <v>0</v>
      </c>
      <c r="Z93" s="19">
        <f>'Gross Plant'!AB93-Reserve!AB93</f>
        <v>0</v>
      </c>
      <c r="AA93" s="19">
        <f>'Gross Plant'!AC93-Reserve!AC93</f>
        <v>0</v>
      </c>
      <c r="AB93" s="19">
        <f>'Gross Plant'!AD93-Reserve!AD93</f>
        <v>0</v>
      </c>
      <c r="AC93" s="19">
        <f>'Gross Plant'!AE93-Reserve!AE93</f>
        <v>0</v>
      </c>
      <c r="AD93" s="19">
        <f>'Gross Plant'!AF93-Reserve!AF93</f>
        <v>0</v>
      </c>
    </row>
    <row r="94" spans="1:30">
      <c r="A94" s="49">
        <v>39400</v>
      </c>
      <c r="B94" s="32" t="s">
        <v>17</v>
      </c>
      <c r="C94" s="19">
        <f>'Gross Plant'!E94-Reserve!E94</f>
        <v>36465.610000000015</v>
      </c>
      <c r="D94" s="19">
        <f>'Gross Plant'!F94-Reserve!F94</f>
        <v>36005.130000000019</v>
      </c>
      <c r="E94" s="19">
        <f>'Gross Plant'!G94-Reserve!G94</f>
        <v>35544.650000000023</v>
      </c>
      <c r="F94" s="19">
        <f>'Gross Plant'!H94-Reserve!H94</f>
        <v>48398.190000000017</v>
      </c>
      <c r="G94" s="19">
        <f>'Gross Plant'!I94-Reserve!I94</f>
        <v>47905.300000000017</v>
      </c>
      <c r="H94" s="19">
        <f>'Gross Plant'!J94-Reserve!J94</f>
        <v>47412.410000000018</v>
      </c>
      <c r="I94" s="19">
        <f>'Gross Plant'!K94-Reserve!K94</f>
        <v>46919.520000000019</v>
      </c>
      <c r="J94" s="19">
        <f>'Gross Plant'!L94-Reserve!L94</f>
        <v>46421.228920000023</v>
      </c>
      <c r="K94" s="19">
        <f>'Gross Plant'!M94-Reserve!M94</f>
        <v>45922.937840000028</v>
      </c>
      <c r="L94" s="19">
        <f>'Gross Plant'!N94-Reserve!N94</f>
        <v>45424.646760000032</v>
      </c>
      <c r="M94" s="19">
        <f>'Gross Plant'!O94-Reserve!O94</f>
        <v>44926.355680000037</v>
      </c>
      <c r="N94" s="19">
        <f>'Gross Plant'!P94-Reserve!P94</f>
        <v>44428.064600000042</v>
      </c>
      <c r="O94" s="19">
        <f>'Gross Plant'!Q94-Reserve!Q94</f>
        <v>43929.773520000046</v>
      </c>
      <c r="P94" s="19">
        <f>'Gross Plant'!R94-Reserve!R94</f>
        <v>43431.482440000051</v>
      </c>
      <c r="Q94" s="20">
        <f>'Gross Plant'!S94-Reserve!S94</f>
        <v>48086.689462136477</v>
      </c>
      <c r="R94" s="19">
        <f>'Gross Plant'!T94-Reserve!T94</f>
        <v>47573.796804180427</v>
      </c>
      <c r="S94" s="19">
        <f>'Gross Plant'!U94-Reserve!U94</f>
        <v>47060.904146224377</v>
      </c>
      <c r="T94" s="19">
        <f>'Gross Plant'!V94-Reserve!V94</f>
        <v>46548.011488268327</v>
      </c>
      <c r="U94" s="19">
        <f>'Gross Plant'!W94-Reserve!W94</f>
        <v>46035.118830312276</v>
      </c>
      <c r="V94" s="19">
        <f>'Gross Plant'!X94-Reserve!X94</f>
        <v>45522.226172356226</v>
      </c>
      <c r="W94" s="19">
        <f>'Gross Plant'!Y94-Reserve!Y94</f>
        <v>45009.333514400176</v>
      </c>
      <c r="X94" s="19">
        <f>'Gross Plant'!Z94-Reserve!Z94</f>
        <v>44496.440856444126</v>
      </c>
      <c r="Y94" s="19">
        <f>'Gross Plant'!AA94-Reserve!AA94</f>
        <v>43983.548198488075</v>
      </c>
      <c r="Z94" s="19">
        <f>'Gross Plant'!AB94-Reserve!AB94</f>
        <v>43470.655540532025</v>
      </c>
      <c r="AA94" s="19">
        <f>'Gross Plant'!AC94-Reserve!AC94</f>
        <v>42957.762882575975</v>
      </c>
      <c r="AB94" s="19">
        <f>'Gross Plant'!AD94-Reserve!AD94</f>
        <v>42444.870224619925</v>
      </c>
      <c r="AC94" s="19">
        <f>'Gross Plant'!AE94-Reserve!AE94</f>
        <v>47070.874090844241</v>
      </c>
      <c r="AD94" s="19">
        <f>'Gross Plant'!AF94-Reserve!AF94</f>
        <v>46543.379854932136</v>
      </c>
    </row>
    <row r="95" spans="1:30">
      <c r="A95" s="49">
        <v>39600</v>
      </c>
      <c r="B95" s="32" t="s">
        <v>41</v>
      </c>
      <c r="C95" s="19">
        <f>'Gross Plant'!E95-Reserve!E95</f>
        <v>14349.71</v>
      </c>
      <c r="D95" s="19">
        <f>'Gross Plant'!F95-Reserve!F95</f>
        <v>14275.169999999998</v>
      </c>
      <c r="E95" s="19">
        <f>'Gross Plant'!G95-Reserve!G95</f>
        <v>14200.63</v>
      </c>
      <c r="F95" s="19">
        <f>'Gross Plant'!H95-Reserve!H95</f>
        <v>14126.09</v>
      </c>
      <c r="G95" s="19">
        <f>'Gross Plant'!I95-Reserve!I95</f>
        <v>14051.55</v>
      </c>
      <c r="H95" s="19">
        <f>'Gross Plant'!J95-Reserve!J95</f>
        <v>13977.009999999998</v>
      </c>
      <c r="I95" s="19">
        <f>'Gross Plant'!K95-Reserve!K95</f>
        <v>13902.47</v>
      </c>
      <c r="J95" s="19">
        <f>'Gross Plant'!L95-Reserve!L95</f>
        <v>13827.929659666666</v>
      </c>
      <c r="K95" s="19">
        <f>'Gross Plant'!M95-Reserve!M95</f>
        <v>13753.389319333333</v>
      </c>
      <c r="L95" s="19">
        <f>'Gross Plant'!N95-Reserve!N95</f>
        <v>13678.848979</v>
      </c>
      <c r="M95" s="19">
        <f>'Gross Plant'!O95-Reserve!O95</f>
        <v>13604.308638666667</v>
      </c>
      <c r="N95" s="19">
        <f>'Gross Plant'!P95-Reserve!P95</f>
        <v>13529.768298333334</v>
      </c>
      <c r="O95" s="19">
        <f>'Gross Plant'!Q95-Reserve!Q95</f>
        <v>13455.227958000001</v>
      </c>
      <c r="P95" s="19">
        <f>'Gross Plant'!R95-Reserve!R95</f>
        <v>13380.687617666668</v>
      </c>
      <c r="Q95" s="20">
        <f>'Gross Plant'!S95-Reserve!S95</f>
        <v>13306.147277333335</v>
      </c>
      <c r="R95" s="19">
        <f>'Gross Plant'!T95-Reserve!T95</f>
        <v>13231.606937000002</v>
      </c>
      <c r="S95" s="19">
        <f>'Gross Plant'!U95-Reserve!U95</f>
        <v>13157.066596666669</v>
      </c>
      <c r="T95" s="19">
        <f>'Gross Plant'!V95-Reserve!V95</f>
        <v>13082.526256333336</v>
      </c>
      <c r="U95" s="19">
        <f>'Gross Plant'!W95-Reserve!W95</f>
        <v>13007.985916000003</v>
      </c>
      <c r="V95" s="19">
        <f>'Gross Plant'!X95-Reserve!X95</f>
        <v>12933.44557566667</v>
      </c>
      <c r="W95" s="19">
        <f>'Gross Plant'!Y95-Reserve!Y95</f>
        <v>12858.905235333337</v>
      </c>
      <c r="X95" s="19">
        <f>'Gross Plant'!Z95-Reserve!Z95</f>
        <v>12784.364895000004</v>
      </c>
      <c r="Y95" s="19">
        <f>'Gross Plant'!AA95-Reserve!AA95</f>
        <v>12709.824554666671</v>
      </c>
      <c r="Z95" s="19">
        <f>'Gross Plant'!AB95-Reserve!AB95</f>
        <v>12635.284214333338</v>
      </c>
      <c r="AA95" s="19">
        <f>'Gross Plant'!AC95-Reserve!AC95</f>
        <v>12560.743874000005</v>
      </c>
      <c r="AB95" s="19">
        <f>'Gross Plant'!AD95-Reserve!AD95</f>
        <v>12486.203533666672</v>
      </c>
      <c r="AC95" s="19">
        <f>'Gross Plant'!AE95-Reserve!AE95</f>
        <v>12411.663193333339</v>
      </c>
      <c r="AD95" s="19">
        <f>'Gross Plant'!AF95-Reserve!AF95</f>
        <v>12337.122853000006</v>
      </c>
    </row>
    <row r="96" spans="1:30">
      <c r="A96" s="49">
        <v>39700</v>
      </c>
      <c r="B96" s="32" t="s">
        <v>18</v>
      </c>
      <c r="C96" s="19">
        <f>'Gross Plant'!E96-Reserve!E96</f>
        <v>10018.77</v>
      </c>
      <c r="D96" s="19">
        <f>'Gross Plant'!F96-Reserve!F96</f>
        <v>47494.49</v>
      </c>
      <c r="E96" s="19">
        <f>'Gross Plant'!G96-Reserve!G96</f>
        <v>47429.21</v>
      </c>
      <c r="F96" s="19">
        <f>'Gross Plant'!H96-Reserve!H96</f>
        <v>47363.93</v>
      </c>
      <c r="G96" s="19">
        <f>'Gross Plant'!I96-Reserve!I96</f>
        <v>47298.649999999994</v>
      </c>
      <c r="H96" s="19">
        <f>'Gross Plant'!J96-Reserve!J96</f>
        <v>47233.369999999995</v>
      </c>
      <c r="I96" s="19">
        <f>'Gross Plant'!K96-Reserve!K96</f>
        <v>47168.09</v>
      </c>
      <c r="J96" s="19">
        <f>'Gross Plant'!L96-Reserve!L96</f>
        <v>47070.170558333331</v>
      </c>
      <c r="K96" s="19">
        <f>'Gross Plant'!M96-Reserve!M96</f>
        <v>46972.251116666666</v>
      </c>
      <c r="L96" s="19">
        <f>'Gross Plant'!N96-Reserve!N96</f>
        <v>46874.331674999994</v>
      </c>
      <c r="M96" s="19">
        <f>'Gross Plant'!O96-Reserve!O96</f>
        <v>46776.412233333329</v>
      </c>
      <c r="N96" s="19">
        <f>'Gross Plant'!P96-Reserve!P96</f>
        <v>46678.492791666664</v>
      </c>
      <c r="O96" s="19">
        <f>'Gross Plant'!Q96-Reserve!Q96</f>
        <v>46580.573349999991</v>
      </c>
      <c r="P96" s="19">
        <f>'Gross Plant'!R96-Reserve!R96</f>
        <v>46482.653908333326</v>
      </c>
      <c r="Q96" s="20">
        <f>'Gross Plant'!S96-Reserve!S96</f>
        <v>60880.556364530239</v>
      </c>
      <c r="R96" s="19">
        <f>'Gross Plant'!T96-Reserve!T96</f>
        <v>60744.826987413311</v>
      </c>
      <c r="S96" s="19">
        <f>'Gross Plant'!U96-Reserve!U96</f>
        <v>60609.097610296383</v>
      </c>
      <c r="T96" s="19">
        <f>'Gross Plant'!V96-Reserve!V96</f>
        <v>60473.368233179455</v>
      </c>
      <c r="U96" s="19">
        <f>'Gross Plant'!W96-Reserve!W96</f>
        <v>60337.638856062527</v>
      </c>
      <c r="V96" s="19">
        <f>'Gross Plant'!X96-Reserve!X96</f>
        <v>60201.909478945599</v>
      </c>
      <c r="W96" s="19">
        <f>'Gross Plant'!Y96-Reserve!Y96</f>
        <v>60066.180101828671</v>
      </c>
      <c r="X96" s="19">
        <f>'Gross Plant'!Z96-Reserve!Z96</f>
        <v>59930.450724711744</v>
      </c>
      <c r="Y96" s="19">
        <f>'Gross Plant'!AA96-Reserve!AA96</f>
        <v>59794.721347594816</v>
      </c>
      <c r="Z96" s="19">
        <f>'Gross Plant'!AB96-Reserve!AB96</f>
        <v>59658.991970477888</v>
      </c>
      <c r="AA96" s="19">
        <f>'Gross Plant'!AC96-Reserve!AC96</f>
        <v>59523.26259336096</v>
      </c>
      <c r="AB96" s="19">
        <f>'Gross Plant'!AD96-Reserve!AD96</f>
        <v>59387.533216244032</v>
      </c>
      <c r="AC96" s="19">
        <f>'Gross Plant'!AE96-Reserve!AE96</f>
        <v>73709.815801540419</v>
      </c>
      <c r="AD96" s="19">
        <f>'Gross Plant'!AF96-Reserve!AF96</f>
        <v>73536.276488973235</v>
      </c>
    </row>
    <row r="97" spans="1:30">
      <c r="A97" s="83">
        <v>39701</v>
      </c>
      <c r="B97" t="s">
        <v>214</v>
      </c>
      <c r="C97" s="19">
        <f>'Gross Plant'!E97-Reserve!E97</f>
        <v>0</v>
      </c>
      <c r="D97" s="19">
        <f>'Gross Plant'!F97-Reserve!F97</f>
        <v>0</v>
      </c>
      <c r="E97" s="19">
        <f>'Gross Plant'!G97-Reserve!G97</f>
        <v>0</v>
      </c>
      <c r="F97" s="19">
        <f>'Gross Plant'!H97-Reserve!H97</f>
        <v>0</v>
      </c>
      <c r="G97" s="19">
        <f>'Gross Plant'!I97-Reserve!I97</f>
        <v>0</v>
      </c>
      <c r="H97" s="19">
        <f>'Gross Plant'!J97-Reserve!J97</f>
        <v>0</v>
      </c>
      <c r="I97" s="19">
        <f>'Gross Plant'!K97-Reserve!K97</f>
        <v>0</v>
      </c>
      <c r="J97" s="19">
        <f>'Gross Plant'!L97-Reserve!L97</f>
        <v>0</v>
      </c>
      <c r="K97" s="19">
        <f>'Gross Plant'!M97-Reserve!M97</f>
        <v>0</v>
      </c>
      <c r="L97" s="19">
        <f>'Gross Plant'!N97-Reserve!N97</f>
        <v>0</v>
      </c>
      <c r="M97" s="19">
        <f>'Gross Plant'!O97-Reserve!O97</f>
        <v>0</v>
      </c>
      <c r="N97" s="19">
        <f>'Gross Plant'!P97-Reserve!P97</f>
        <v>0</v>
      </c>
      <c r="O97" s="19">
        <f>'Gross Plant'!Q97-Reserve!Q97</f>
        <v>0</v>
      </c>
      <c r="P97" s="19">
        <f>'Gross Plant'!R97-Reserve!R97</f>
        <v>0</v>
      </c>
      <c r="Q97" s="20">
        <f>'Gross Plant'!S97-Reserve!S97</f>
        <v>0</v>
      </c>
      <c r="R97" s="19">
        <f>'Gross Plant'!T97-Reserve!T97</f>
        <v>0</v>
      </c>
      <c r="S97" s="19">
        <f>'Gross Plant'!U97-Reserve!U97</f>
        <v>0</v>
      </c>
      <c r="T97" s="19">
        <f>'Gross Plant'!V97-Reserve!V97</f>
        <v>0</v>
      </c>
      <c r="U97" s="19">
        <f>'Gross Plant'!W97-Reserve!W97</f>
        <v>0</v>
      </c>
      <c r="V97" s="19">
        <f>'Gross Plant'!X97-Reserve!X97</f>
        <v>0</v>
      </c>
      <c r="W97" s="19">
        <f>'Gross Plant'!Y97-Reserve!Y97</f>
        <v>0</v>
      </c>
      <c r="X97" s="19">
        <f>'Gross Plant'!Z97-Reserve!Z97</f>
        <v>0</v>
      </c>
      <c r="Y97" s="19">
        <f>'Gross Plant'!AA97-Reserve!AA97</f>
        <v>0</v>
      </c>
      <c r="Z97" s="19">
        <f>'Gross Plant'!AB97-Reserve!AB97</f>
        <v>0</v>
      </c>
      <c r="AA97" s="19">
        <f>'Gross Plant'!AC97-Reserve!AC97</f>
        <v>0</v>
      </c>
      <c r="AB97" s="19">
        <f>'Gross Plant'!AD97-Reserve!AD97</f>
        <v>0</v>
      </c>
      <c r="AC97" s="19">
        <f>'Gross Plant'!AE97-Reserve!AE97</f>
        <v>0</v>
      </c>
      <c r="AD97" s="19">
        <f>'Gross Plant'!AF97-Reserve!AF97</f>
        <v>0</v>
      </c>
    </row>
    <row r="98" spans="1:30">
      <c r="A98" s="83">
        <v>39702</v>
      </c>
      <c r="B98" t="s">
        <v>214</v>
      </c>
      <c r="C98" s="19">
        <f>'Gross Plant'!E98-Reserve!E98</f>
        <v>0</v>
      </c>
      <c r="D98" s="19">
        <f>'Gross Plant'!F98-Reserve!F98</f>
        <v>0</v>
      </c>
      <c r="E98" s="19">
        <f>'Gross Plant'!G98-Reserve!G98</f>
        <v>0</v>
      </c>
      <c r="F98" s="19">
        <f>'Gross Plant'!H98-Reserve!H98</f>
        <v>0</v>
      </c>
      <c r="G98" s="19">
        <f>'Gross Plant'!I98-Reserve!I98</f>
        <v>0</v>
      </c>
      <c r="H98" s="19">
        <f>'Gross Plant'!J98-Reserve!J98</f>
        <v>0</v>
      </c>
      <c r="I98" s="19">
        <f>'Gross Plant'!K98-Reserve!K98</f>
        <v>0</v>
      </c>
      <c r="J98" s="19">
        <f>'Gross Plant'!L98-Reserve!L98</f>
        <v>0</v>
      </c>
      <c r="K98" s="19">
        <f>'Gross Plant'!M98-Reserve!M98</f>
        <v>0</v>
      </c>
      <c r="L98" s="19">
        <f>'Gross Plant'!N98-Reserve!N98</f>
        <v>0</v>
      </c>
      <c r="M98" s="19">
        <f>'Gross Plant'!O98-Reserve!O98</f>
        <v>0</v>
      </c>
      <c r="N98" s="19">
        <f>'Gross Plant'!P98-Reserve!P98</f>
        <v>0</v>
      </c>
      <c r="O98" s="19">
        <f>'Gross Plant'!Q98-Reserve!Q98</f>
        <v>0</v>
      </c>
      <c r="P98" s="19">
        <f>'Gross Plant'!R98-Reserve!R98</f>
        <v>0</v>
      </c>
      <c r="Q98" s="20">
        <f>'Gross Plant'!S98-Reserve!S98</f>
        <v>0</v>
      </c>
      <c r="R98" s="19">
        <f>'Gross Plant'!T98-Reserve!T98</f>
        <v>0</v>
      </c>
      <c r="S98" s="19">
        <f>'Gross Plant'!U98-Reserve!U98</f>
        <v>0</v>
      </c>
      <c r="T98" s="19">
        <f>'Gross Plant'!V98-Reserve!V98</f>
        <v>0</v>
      </c>
      <c r="U98" s="19">
        <f>'Gross Plant'!W98-Reserve!W98</f>
        <v>0</v>
      </c>
      <c r="V98" s="19">
        <f>'Gross Plant'!X98-Reserve!X98</f>
        <v>0</v>
      </c>
      <c r="W98" s="19">
        <f>'Gross Plant'!Y98-Reserve!Y98</f>
        <v>0</v>
      </c>
      <c r="X98" s="19">
        <f>'Gross Plant'!Z98-Reserve!Z98</f>
        <v>0</v>
      </c>
      <c r="Y98" s="19">
        <f>'Gross Plant'!AA98-Reserve!AA98</f>
        <v>0</v>
      </c>
      <c r="Z98" s="19">
        <f>'Gross Plant'!AB98-Reserve!AB98</f>
        <v>0</v>
      </c>
      <c r="AA98" s="19">
        <f>'Gross Plant'!AC98-Reserve!AC98</f>
        <v>0</v>
      </c>
      <c r="AB98" s="19">
        <f>'Gross Plant'!AD98-Reserve!AD98</f>
        <v>0</v>
      </c>
      <c r="AC98" s="19">
        <f>'Gross Plant'!AE98-Reserve!AE98</f>
        <v>0</v>
      </c>
      <c r="AD98" s="19">
        <f>'Gross Plant'!AF98-Reserve!AF98</f>
        <v>0</v>
      </c>
    </row>
    <row r="99" spans="1:30">
      <c r="A99" s="49">
        <v>39800</v>
      </c>
      <c r="B99" s="32" t="s">
        <v>19</v>
      </c>
      <c r="C99" s="19">
        <f>'Gross Plant'!E99-Reserve!E99</f>
        <v>168168.81999999995</v>
      </c>
      <c r="D99" s="19">
        <f>'Gross Plant'!F99-Reserve!F99</f>
        <v>165814.5199999999</v>
      </c>
      <c r="E99" s="19">
        <f>'Gross Plant'!G99-Reserve!G99</f>
        <v>163460.21999999986</v>
      </c>
      <c r="F99" s="19">
        <f>'Gross Plant'!H99-Reserve!H99</f>
        <v>161105.91999999981</v>
      </c>
      <c r="G99" s="19">
        <f>'Gross Plant'!I99-Reserve!I99</f>
        <v>158751.61999999976</v>
      </c>
      <c r="H99" s="19">
        <f>'Gross Plant'!J99-Reserve!J99</f>
        <v>156397.31999999972</v>
      </c>
      <c r="I99" s="19">
        <f>'Gross Plant'!K99-Reserve!K99</f>
        <v>154043.01999999967</v>
      </c>
      <c r="J99" s="19">
        <f>'Gross Plant'!L99-Reserve!L99</f>
        <v>151688.72077199968</v>
      </c>
      <c r="K99" s="19">
        <f>'Gross Plant'!M99-Reserve!M99</f>
        <v>149334.42154399969</v>
      </c>
      <c r="L99" s="19">
        <f>'Gross Plant'!N99-Reserve!N99</f>
        <v>146980.1223159997</v>
      </c>
      <c r="M99" s="19">
        <f>'Gross Plant'!O99-Reserve!O99</f>
        <v>144625.82308799971</v>
      </c>
      <c r="N99" s="19">
        <f>'Gross Plant'!P99-Reserve!P99</f>
        <v>142271.52385999972</v>
      </c>
      <c r="O99" s="19">
        <f>'Gross Plant'!Q99-Reserve!Q99</f>
        <v>139917.22463199974</v>
      </c>
      <c r="P99" s="19">
        <f>'Gross Plant'!R99-Reserve!R99</f>
        <v>137562.92540399975</v>
      </c>
      <c r="Q99" s="20">
        <f>'Gross Plant'!S99-Reserve!S99</f>
        <v>135208.62617599976</v>
      </c>
      <c r="R99" s="19">
        <f>'Gross Plant'!T99-Reserve!T99</f>
        <v>132854.32694799977</v>
      </c>
      <c r="S99" s="19">
        <f>'Gross Plant'!U99-Reserve!U99</f>
        <v>130500.02771999978</v>
      </c>
      <c r="T99" s="19">
        <f>'Gross Plant'!V99-Reserve!V99</f>
        <v>128145.72849199979</v>
      </c>
      <c r="U99" s="19">
        <f>'Gross Plant'!W99-Reserve!W99</f>
        <v>125791.4292639998</v>
      </c>
      <c r="V99" s="19">
        <f>'Gross Plant'!X99-Reserve!X99</f>
        <v>123437.13003599981</v>
      </c>
      <c r="W99" s="19">
        <f>'Gross Plant'!Y99-Reserve!Y99</f>
        <v>121082.83080799982</v>
      </c>
      <c r="X99" s="19">
        <f>'Gross Plant'!Z99-Reserve!Z99</f>
        <v>118728.53157999984</v>
      </c>
      <c r="Y99" s="19">
        <f>'Gross Plant'!AA99-Reserve!AA99</f>
        <v>116374.23235199985</v>
      </c>
      <c r="Z99" s="19">
        <f>'Gross Plant'!AB99-Reserve!AB99</f>
        <v>114019.93312399986</v>
      </c>
      <c r="AA99" s="19">
        <f>'Gross Plant'!AC99-Reserve!AC99</f>
        <v>111665.63389599987</v>
      </c>
      <c r="AB99" s="19">
        <f>'Gross Plant'!AD99-Reserve!AD99</f>
        <v>109311.33466799988</v>
      </c>
      <c r="AC99" s="19">
        <f>'Gross Plant'!AE99-Reserve!AE99</f>
        <v>106957.03543999989</v>
      </c>
      <c r="AD99" s="19">
        <f>'Gross Plant'!AF99-Reserve!AF99</f>
        <v>104602.7362119999</v>
      </c>
    </row>
    <row r="100" spans="1:30">
      <c r="A100" s="49">
        <v>39900</v>
      </c>
      <c r="B100" s="32" t="s">
        <v>32</v>
      </c>
      <c r="C100" s="19">
        <f>'Gross Plant'!E100-Reserve!E100</f>
        <v>0</v>
      </c>
      <c r="D100" s="19">
        <f>'Gross Plant'!F100-Reserve!F100</f>
        <v>0</v>
      </c>
      <c r="E100" s="19">
        <f>'Gross Plant'!G100-Reserve!G100</f>
        <v>0</v>
      </c>
      <c r="F100" s="19">
        <f>'Gross Plant'!H100-Reserve!H100</f>
        <v>0</v>
      </c>
      <c r="G100" s="19">
        <f>'Gross Plant'!I100-Reserve!I100</f>
        <v>0</v>
      </c>
      <c r="H100" s="19">
        <f>'Gross Plant'!J100-Reserve!J100</f>
        <v>0</v>
      </c>
      <c r="I100" s="19">
        <f>'Gross Plant'!K100-Reserve!K100</f>
        <v>0</v>
      </c>
      <c r="J100" s="19">
        <f>'Gross Plant'!L100-Reserve!L100</f>
        <v>0</v>
      </c>
      <c r="K100" s="19">
        <f>'Gross Plant'!M100-Reserve!M100</f>
        <v>0</v>
      </c>
      <c r="L100" s="19">
        <f>'Gross Plant'!N100-Reserve!N100</f>
        <v>0</v>
      </c>
      <c r="M100" s="19">
        <f>'Gross Plant'!O100-Reserve!O100</f>
        <v>0</v>
      </c>
      <c r="N100" s="19">
        <f>'Gross Plant'!P100-Reserve!P100</f>
        <v>0</v>
      </c>
      <c r="O100" s="19">
        <f>'Gross Plant'!Q100-Reserve!Q100</f>
        <v>0</v>
      </c>
      <c r="P100" s="19">
        <f>'Gross Plant'!R100-Reserve!R100</f>
        <v>0</v>
      </c>
      <c r="Q100" s="20">
        <f>'Gross Plant'!S100-Reserve!S100</f>
        <v>0</v>
      </c>
      <c r="R100" s="19">
        <f>'Gross Plant'!T100-Reserve!T100</f>
        <v>0</v>
      </c>
      <c r="S100" s="19">
        <f>'Gross Plant'!U100-Reserve!U100</f>
        <v>0</v>
      </c>
      <c r="T100" s="19">
        <f>'Gross Plant'!V100-Reserve!V100</f>
        <v>0</v>
      </c>
      <c r="U100" s="19">
        <f>'Gross Plant'!W100-Reserve!W100</f>
        <v>0</v>
      </c>
      <c r="V100" s="19">
        <f>'Gross Plant'!X100-Reserve!X100</f>
        <v>0</v>
      </c>
      <c r="W100" s="19">
        <f>'Gross Plant'!Y100-Reserve!Y100</f>
        <v>0</v>
      </c>
      <c r="X100" s="19">
        <f>'Gross Plant'!Z100-Reserve!Z100</f>
        <v>0</v>
      </c>
      <c r="Y100" s="19">
        <f>'Gross Plant'!AA100-Reserve!AA100</f>
        <v>0</v>
      </c>
      <c r="Z100" s="19">
        <f>'Gross Plant'!AB100-Reserve!AB100</f>
        <v>0</v>
      </c>
      <c r="AA100" s="19">
        <f>'Gross Plant'!AC100-Reserve!AC100</f>
        <v>0</v>
      </c>
      <c r="AB100" s="19">
        <f>'Gross Plant'!AD100-Reserve!AD100</f>
        <v>0</v>
      </c>
      <c r="AC100" s="19">
        <f>'Gross Plant'!AE100-Reserve!AE100</f>
        <v>0</v>
      </c>
      <c r="AD100" s="19">
        <f>'Gross Plant'!AF100-Reserve!AF100</f>
        <v>0</v>
      </c>
    </row>
    <row r="101" spans="1:30">
      <c r="A101" s="49">
        <v>39901</v>
      </c>
      <c r="B101" s="32" t="s">
        <v>21</v>
      </c>
      <c r="C101" s="19">
        <f>'Gross Plant'!E101-Reserve!E101</f>
        <v>34881.51</v>
      </c>
      <c r="D101" s="19">
        <f>'Gross Plant'!F101-Reserve!F101</f>
        <v>34868.65</v>
      </c>
      <c r="E101" s="19">
        <f>'Gross Plant'!G101-Reserve!G101</f>
        <v>34855.79</v>
      </c>
      <c r="F101" s="19">
        <f>'Gross Plant'!H101-Reserve!H101</f>
        <v>34842.93</v>
      </c>
      <c r="G101" s="19">
        <f>'Gross Plant'!I101-Reserve!I101</f>
        <v>34830.07</v>
      </c>
      <c r="H101" s="19">
        <f>'Gross Plant'!J101-Reserve!J101</f>
        <v>34817.21</v>
      </c>
      <c r="I101" s="19">
        <f>'Gross Plant'!K101-Reserve!K101</f>
        <v>34804.35</v>
      </c>
      <c r="J101" s="19">
        <f>'Gross Plant'!L101-Reserve!L101</f>
        <v>34804.35</v>
      </c>
      <c r="K101" s="19">
        <f>'Gross Plant'!M101-Reserve!M101</f>
        <v>34804.35</v>
      </c>
      <c r="L101" s="19">
        <f>'Gross Plant'!N101-Reserve!N101</f>
        <v>34804.35</v>
      </c>
      <c r="M101" s="19">
        <f>'Gross Plant'!O101-Reserve!O101</f>
        <v>34804.35</v>
      </c>
      <c r="N101" s="19">
        <f>'Gross Plant'!P101-Reserve!P101</f>
        <v>34804.35</v>
      </c>
      <c r="O101" s="19">
        <f>'Gross Plant'!Q101-Reserve!Q101</f>
        <v>34804.35</v>
      </c>
      <c r="P101" s="19">
        <f>'Gross Plant'!R101-Reserve!R101</f>
        <v>34804.35</v>
      </c>
      <c r="Q101" s="20">
        <f>'Gross Plant'!S101-Reserve!S101</f>
        <v>34804.35</v>
      </c>
      <c r="R101" s="19">
        <f>'Gross Plant'!T101-Reserve!T101</f>
        <v>34804.35</v>
      </c>
      <c r="S101" s="19">
        <f>'Gross Plant'!U101-Reserve!U101</f>
        <v>34804.35</v>
      </c>
      <c r="T101" s="19">
        <f>'Gross Plant'!V101-Reserve!V101</f>
        <v>34804.35</v>
      </c>
      <c r="U101" s="19">
        <f>'Gross Plant'!W101-Reserve!W101</f>
        <v>34804.35</v>
      </c>
      <c r="V101" s="19">
        <f>'Gross Plant'!X101-Reserve!X101</f>
        <v>34804.35</v>
      </c>
      <c r="W101" s="19">
        <f>'Gross Plant'!Y101-Reserve!Y101</f>
        <v>34804.35</v>
      </c>
      <c r="X101" s="19">
        <f>'Gross Plant'!Z101-Reserve!Z101</f>
        <v>34804.35</v>
      </c>
      <c r="Y101" s="19">
        <f>'Gross Plant'!AA101-Reserve!AA101</f>
        <v>34804.35</v>
      </c>
      <c r="Z101" s="19">
        <f>'Gross Plant'!AB101-Reserve!AB101</f>
        <v>34804.35</v>
      </c>
      <c r="AA101" s="19">
        <f>'Gross Plant'!AC101-Reserve!AC101</f>
        <v>34804.35</v>
      </c>
      <c r="AB101" s="19">
        <f>'Gross Plant'!AD101-Reserve!AD101</f>
        <v>34804.35</v>
      </c>
      <c r="AC101" s="19">
        <f>'Gross Plant'!AE101-Reserve!AE101</f>
        <v>34804.35</v>
      </c>
      <c r="AD101" s="19">
        <f>'Gross Plant'!AF101-Reserve!AF101</f>
        <v>34804.35</v>
      </c>
    </row>
    <row r="102" spans="1:30">
      <c r="A102" s="49">
        <v>39902</v>
      </c>
      <c r="B102" s="32" t="s">
        <v>22</v>
      </c>
      <c r="C102" s="19">
        <f>'Gross Plant'!E102-Reserve!E102</f>
        <v>0</v>
      </c>
      <c r="D102" s="19">
        <f>'Gross Plant'!F102-Reserve!F102</f>
        <v>0</v>
      </c>
      <c r="E102" s="19">
        <f>'Gross Plant'!G102-Reserve!G102</f>
        <v>0</v>
      </c>
      <c r="F102" s="19">
        <f>'Gross Plant'!H102-Reserve!H102</f>
        <v>0</v>
      </c>
      <c r="G102" s="19">
        <f>'Gross Plant'!I102-Reserve!I102</f>
        <v>0</v>
      </c>
      <c r="H102" s="19">
        <f>'Gross Plant'!J102-Reserve!J102</f>
        <v>0</v>
      </c>
      <c r="I102" s="19">
        <f>'Gross Plant'!K102-Reserve!K102</f>
        <v>0</v>
      </c>
      <c r="J102" s="19">
        <f>'Gross Plant'!L102-Reserve!L102</f>
        <v>0</v>
      </c>
      <c r="K102" s="19">
        <f>'Gross Plant'!M102-Reserve!M102</f>
        <v>0</v>
      </c>
      <c r="L102" s="19">
        <f>'Gross Plant'!N102-Reserve!N102</f>
        <v>0</v>
      </c>
      <c r="M102" s="19">
        <f>'Gross Plant'!O102-Reserve!O102</f>
        <v>0</v>
      </c>
      <c r="N102" s="19">
        <f>'Gross Plant'!P102-Reserve!P102</f>
        <v>0</v>
      </c>
      <c r="O102" s="19">
        <f>'Gross Plant'!Q102-Reserve!Q102</f>
        <v>0</v>
      </c>
      <c r="P102" s="19">
        <f>'Gross Plant'!R102-Reserve!R102</f>
        <v>0</v>
      </c>
      <c r="Q102" s="20">
        <f>'Gross Plant'!S102-Reserve!S102</f>
        <v>0</v>
      </c>
      <c r="R102" s="19">
        <f>'Gross Plant'!T102-Reserve!T102</f>
        <v>0</v>
      </c>
      <c r="S102" s="19">
        <f>'Gross Plant'!U102-Reserve!U102</f>
        <v>0</v>
      </c>
      <c r="T102" s="19">
        <f>'Gross Plant'!V102-Reserve!V102</f>
        <v>0</v>
      </c>
      <c r="U102" s="19">
        <f>'Gross Plant'!W102-Reserve!W102</f>
        <v>0</v>
      </c>
      <c r="V102" s="19">
        <f>'Gross Plant'!X102-Reserve!X102</f>
        <v>0</v>
      </c>
      <c r="W102" s="19">
        <f>'Gross Plant'!Y102-Reserve!Y102</f>
        <v>0</v>
      </c>
      <c r="X102" s="19">
        <f>'Gross Plant'!Z102-Reserve!Z102</f>
        <v>0</v>
      </c>
      <c r="Y102" s="19">
        <f>'Gross Plant'!AA102-Reserve!AA102</f>
        <v>0</v>
      </c>
      <c r="Z102" s="19">
        <f>'Gross Plant'!AB102-Reserve!AB102</f>
        <v>0</v>
      </c>
      <c r="AA102" s="19">
        <f>'Gross Plant'!AC102-Reserve!AC102</f>
        <v>0</v>
      </c>
      <c r="AB102" s="19">
        <f>'Gross Plant'!AD102-Reserve!AD102</f>
        <v>0</v>
      </c>
      <c r="AC102" s="19">
        <f>'Gross Plant'!AE102-Reserve!AE102</f>
        <v>0</v>
      </c>
      <c r="AD102" s="19">
        <f>'Gross Plant'!AF102-Reserve!AF102</f>
        <v>0</v>
      </c>
    </row>
    <row r="103" spans="1:30">
      <c r="A103" s="49">
        <v>39903</v>
      </c>
      <c r="B103" s="32" t="s">
        <v>23</v>
      </c>
      <c r="C103" s="19">
        <f>'Gross Plant'!E103-Reserve!E103</f>
        <v>0</v>
      </c>
      <c r="D103" s="19">
        <f>'Gross Plant'!F103-Reserve!F103</f>
        <v>0</v>
      </c>
      <c r="E103" s="19">
        <f>'Gross Plant'!G103-Reserve!G103</f>
        <v>0</v>
      </c>
      <c r="F103" s="19">
        <f>'Gross Plant'!H103-Reserve!H103</f>
        <v>0</v>
      </c>
      <c r="G103" s="19">
        <f>'Gross Plant'!I103-Reserve!I103</f>
        <v>0</v>
      </c>
      <c r="H103" s="19">
        <f>'Gross Plant'!J103-Reserve!J103</f>
        <v>0</v>
      </c>
      <c r="I103" s="19">
        <f>'Gross Plant'!K103-Reserve!K103</f>
        <v>0</v>
      </c>
      <c r="J103" s="19">
        <f>'Gross Plant'!L103-Reserve!L103</f>
        <v>0</v>
      </c>
      <c r="K103" s="19">
        <f>'Gross Plant'!M103-Reserve!M103</f>
        <v>0</v>
      </c>
      <c r="L103" s="19">
        <f>'Gross Plant'!N103-Reserve!N103</f>
        <v>0</v>
      </c>
      <c r="M103" s="19">
        <f>'Gross Plant'!O103-Reserve!O103</f>
        <v>0</v>
      </c>
      <c r="N103" s="19">
        <f>'Gross Plant'!P103-Reserve!P103</f>
        <v>0</v>
      </c>
      <c r="O103" s="19">
        <f>'Gross Plant'!Q103-Reserve!Q103</f>
        <v>0</v>
      </c>
      <c r="P103" s="19">
        <f>'Gross Plant'!R103-Reserve!R103</f>
        <v>0</v>
      </c>
      <c r="Q103" s="20">
        <f>'Gross Plant'!S103-Reserve!S103</f>
        <v>0</v>
      </c>
      <c r="R103" s="19">
        <f>'Gross Plant'!T103-Reserve!T103</f>
        <v>0</v>
      </c>
      <c r="S103" s="19">
        <f>'Gross Plant'!U103-Reserve!U103</f>
        <v>0</v>
      </c>
      <c r="T103" s="19">
        <f>'Gross Plant'!V103-Reserve!V103</f>
        <v>0</v>
      </c>
      <c r="U103" s="19">
        <f>'Gross Plant'!W103-Reserve!W103</f>
        <v>0</v>
      </c>
      <c r="V103" s="19">
        <f>'Gross Plant'!X103-Reserve!X103</f>
        <v>0</v>
      </c>
      <c r="W103" s="19">
        <f>'Gross Plant'!Y103-Reserve!Y103</f>
        <v>0</v>
      </c>
      <c r="X103" s="19">
        <f>'Gross Plant'!Z103-Reserve!Z103</f>
        <v>0</v>
      </c>
      <c r="Y103" s="19">
        <f>'Gross Plant'!AA103-Reserve!AA103</f>
        <v>0</v>
      </c>
      <c r="Z103" s="19">
        <f>'Gross Plant'!AB103-Reserve!AB103</f>
        <v>0</v>
      </c>
      <c r="AA103" s="19">
        <f>'Gross Plant'!AC103-Reserve!AC103</f>
        <v>0</v>
      </c>
      <c r="AB103" s="19">
        <f>'Gross Plant'!AD103-Reserve!AD103</f>
        <v>0</v>
      </c>
      <c r="AC103" s="19">
        <f>'Gross Plant'!AE103-Reserve!AE103</f>
        <v>0</v>
      </c>
      <c r="AD103" s="19">
        <f>'Gross Plant'!AF103-Reserve!AF103</f>
        <v>0</v>
      </c>
    </row>
    <row r="104" spans="1:30">
      <c r="A104" s="49">
        <v>39906</v>
      </c>
      <c r="B104" s="32" t="s">
        <v>26</v>
      </c>
      <c r="C104" s="19">
        <f>'Gross Plant'!E104-Reserve!E104</f>
        <v>-18.360000000029686</v>
      </c>
      <c r="D104" s="19">
        <f>'Gross Plant'!F104-Reserve!F104</f>
        <v>-18.360000000029686</v>
      </c>
      <c r="E104" s="19">
        <f>'Gross Plant'!G104-Reserve!G104</f>
        <v>-18.360000000029686</v>
      </c>
      <c r="F104" s="19">
        <f>'Gross Plant'!H104-Reserve!H104</f>
        <v>-18.360000000029686</v>
      </c>
      <c r="G104" s="19">
        <f>'Gross Plant'!I104-Reserve!I104</f>
        <v>-18.360000000029686</v>
      </c>
      <c r="H104" s="19">
        <f>'Gross Plant'!J104-Reserve!J104</f>
        <v>-18.360000000029686</v>
      </c>
      <c r="I104" s="19">
        <f>'Gross Plant'!K104-Reserve!K104</f>
        <v>-18.360000000029686</v>
      </c>
      <c r="J104" s="19">
        <f>'Gross Plant'!L104-Reserve!L104</f>
        <v>-18.360000000029686</v>
      </c>
      <c r="K104" s="19">
        <f>'Gross Plant'!M104-Reserve!M104</f>
        <v>-18.360000000029686</v>
      </c>
      <c r="L104" s="19">
        <f>'Gross Plant'!N104-Reserve!N104</f>
        <v>-18.360000000029686</v>
      </c>
      <c r="M104" s="19">
        <f>'Gross Plant'!O104-Reserve!O104</f>
        <v>-18.360000000029686</v>
      </c>
      <c r="N104" s="19">
        <f>'Gross Plant'!P104-Reserve!P104</f>
        <v>-18.360000000029686</v>
      </c>
      <c r="O104" s="19">
        <f>'Gross Plant'!Q104-Reserve!Q104</f>
        <v>-18.360000000029686</v>
      </c>
      <c r="P104" s="19">
        <f>'Gross Plant'!R104-Reserve!R104</f>
        <v>-18.360000000029686</v>
      </c>
      <c r="Q104" s="20">
        <f>'Gross Plant'!S104-Reserve!S104</f>
        <v>-18.360000000029686</v>
      </c>
      <c r="R104" s="19">
        <f>'Gross Plant'!T104-Reserve!T104</f>
        <v>-18.360000000029686</v>
      </c>
      <c r="S104" s="19">
        <f>'Gross Plant'!U104-Reserve!U104</f>
        <v>-18.360000000029686</v>
      </c>
      <c r="T104" s="19">
        <f>'Gross Plant'!V104-Reserve!V104</f>
        <v>-18.360000000029686</v>
      </c>
      <c r="U104" s="19">
        <f>'Gross Plant'!W104-Reserve!W104</f>
        <v>-18.360000000029686</v>
      </c>
      <c r="V104" s="19">
        <f>'Gross Plant'!X104-Reserve!X104</f>
        <v>-18.360000000029686</v>
      </c>
      <c r="W104" s="19">
        <f>'Gross Plant'!Y104-Reserve!Y104</f>
        <v>-18.360000000029686</v>
      </c>
      <c r="X104" s="19">
        <f>'Gross Plant'!Z104-Reserve!Z104</f>
        <v>-18.360000000029686</v>
      </c>
      <c r="Y104" s="19">
        <f>'Gross Plant'!AA104-Reserve!AA104</f>
        <v>-18.360000000029686</v>
      </c>
      <c r="Z104" s="19">
        <f>'Gross Plant'!AB104-Reserve!AB104</f>
        <v>-18.360000000029686</v>
      </c>
      <c r="AA104" s="19">
        <f>'Gross Plant'!AC104-Reserve!AC104</f>
        <v>-18.360000000029686</v>
      </c>
      <c r="AB104" s="19">
        <f>'Gross Plant'!AD104-Reserve!AD104</f>
        <v>-18.360000000029686</v>
      </c>
      <c r="AC104" s="19">
        <f>'Gross Plant'!AE104-Reserve!AE104</f>
        <v>-18.360000000029686</v>
      </c>
      <c r="AD104" s="19">
        <f>'Gross Plant'!AF104-Reserve!AF104</f>
        <v>-18.360000000029686</v>
      </c>
    </row>
    <row r="105" spans="1:30">
      <c r="A105" s="49">
        <v>39907</v>
      </c>
      <c r="B105" s="32" t="s">
        <v>27</v>
      </c>
      <c r="C105" s="19">
        <f>'Gross Plant'!E105-Reserve!E105</f>
        <v>19729.53</v>
      </c>
      <c r="D105" s="19">
        <f>'Gross Plant'!F105-Reserve!F105</f>
        <v>19404.899999999998</v>
      </c>
      <c r="E105" s="19">
        <f>'Gross Plant'!G105-Reserve!G105</f>
        <v>19080.269999999997</v>
      </c>
      <c r="F105" s="19">
        <f>'Gross Plant'!H105-Reserve!H105</f>
        <v>18755.64</v>
      </c>
      <c r="G105" s="19">
        <f>'Gross Plant'!I105-Reserve!I105</f>
        <v>18431.009999999998</v>
      </c>
      <c r="H105" s="19">
        <f>'Gross Plant'!J105-Reserve!J105</f>
        <v>18106.379999999997</v>
      </c>
      <c r="I105" s="19">
        <f>'Gross Plant'!K105-Reserve!K105</f>
        <v>17781.749999999996</v>
      </c>
      <c r="J105" s="19">
        <f>'Gross Plant'!L105-Reserve!L105</f>
        <v>17457.117929416661</v>
      </c>
      <c r="K105" s="19">
        <f>'Gross Plant'!M105-Reserve!M105</f>
        <v>17132.485858833326</v>
      </c>
      <c r="L105" s="19">
        <f>'Gross Plant'!N105-Reserve!N105</f>
        <v>16807.853788249991</v>
      </c>
      <c r="M105" s="19">
        <f>'Gross Plant'!O105-Reserve!O105</f>
        <v>16483.221717666656</v>
      </c>
      <c r="N105" s="19">
        <f>'Gross Plant'!P105-Reserve!P105</f>
        <v>16158.589647083321</v>
      </c>
      <c r="O105" s="19">
        <f>'Gross Plant'!Q105-Reserve!Q105</f>
        <v>15833.957576499986</v>
      </c>
      <c r="P105" s="19">
        <f>'Gross Plant'!R105-Reserve!R105</f>
        <v>15509.325505916651</v>
      </c>
      <c r="Q105" s="20">
        <f>'Gross Plant'!S105-Reserve!S105</f>
        <v>15184.693435333316</v>
      </c>
      <c r="R105" s="19">
        <f>'Gross Plant'!T105-Reserve!T105</f>
        <v>14860.061364749981</v>
      </c>
      <c r="S105" s="19">
        <f>'Gross Plant'!U105-Reserve!U105</f>
        <v>14535.429294166646</v>
      </c>
      <c r="T105" s="19">
        <f>'Gross Plant'!V105-Reserve!V105</f>
        <v>14210.797223583311</v>
      </c>
      <c r="U105" s="19">
        <f>'Gross Plant'!W105-Reserve!W105</f>
        <v>13886.165152999976</v>
      </c>
      <c r="V105" s="19">
        <f>'Gross Plant'!X105-Reserve!X105</f>
        <v>13561.533082416641</v>
      </c>
      <c r="W105" s="19">
        <f>'Gross Plant'!Y105-Reserve!Y105</f>
        <v>13236.901011833306</v>
      </c>
      <c r="X105" s="19">
        <f>'Gross Plant'!Z105-Reserve!Z105</f>
        <v>12912.268941249971</v>
      </c>
      <c r="Y105" s="19">
        <f>'Gross Plant'!AA105-Reserve!AA105</f>
        <v>12587.636870666636</v>
      </c>
      <c r="Z105" s="19">
        <f>'Gross Plant'!AB105-Reserve!AB105</f>
        <v>12263.004800083301</v>
      </c>
      <c r="AA105" s="19">
        <f>'Gross Plant'!AC105-Reserve!AC105</f>
        <v>11938.372729499966</v>
      </c>
      <c r="AB105" s="19">
        <f>'Gross Plant'!AD105-Reserve!AD105</f>
        <v>11613.740658916631</v>
      </c>
      <c r="AC105" s="19">
        <f>'Gross Plant'!AE105-Reserve!AE105</f>
        <v>11289.108588333296</v>
      </c>
      <c r="AD105" s="19">
        <f>'Gross Plant'!AF105-Reserve!AF105</f>
        <v>10964.476517749961</v>
      </c>
    </row>
    <row r="106" spans="1:30">
      <c r="A106" s="49">
        <v>39908</v>
      </c>
      <c r="B106" s="32" t="s">
        <v>28</v>
      </c>
      <c r="C106" s="19">
        <f>'Gross Plant'!E106-Reserve!E106</f>
        <v>0</v>
      </c>
      <c r="D106" s="19">
        <f>'Gross Plant'!F106-Reserve!F106</f>
        <v>0</v>
      </c>
      <c r="E106" s="19">
        <f>'Gross Plant'!G106-Reserve!G106</f>
        <v>0</v>
      </c>
      <c r="F106" s="19">
        <f>'Gross Plant'!H106-Reserve!H106</f>
        <v>0</v>
      </c>
      <c r="G106" s="19">
        <f>'Gross Plant'!I106-Reserve!I106</f>
        <v>0</v>
      </c>
      <c r="H106" s="19">
        <f>'Gross Plant'!J106-Reserve!J106</f>
        <v>0</v>
      </c>
      <c r="I106" s="19">
        <f>'Gross Plant'!K106-Reserve!K106</f>
        <v>0</v>
      </c>
      <c r="J106" s="19">
        <f>'Gross Plant'!L106-Reserve!L106</f>
        <v>0</v>
      </c>
      <c r="K106" s="19">
        <f>'Gross Plant'!M106-Reserve!M106</f>
        <v>0</v>
      </c>
      <c r="L106" s="19">
        <f>'Gross Plant'!N106-Reserve!N106</f>
        <v>0</v>
      </c>
      <c r="M106" s="19">
        <f>'Gross Plant'!O106-Reserve!O106</f>
        <v>0</v>
      </c>
      <c r="N106" s="19">
        <f>'Gross Plant'!P106-Reserve!P106</f>
        <v>0</v>
      </c>
      <c r="O106" s="19">
        <f>'Gross Plant'!Q106-Reserve!Q106</f>
        <v>0</v>
      </c>
      <c r="P106" s="19">
        <f>'Gross Plant'!R106-Reserve!R106</f>
        <v>0</v>
      </c>
      <c r="Q106" s="20">
        <f>'Gross Plant'!S106-Reserve!S106</f>
        <v>0</v>
      </c>
      <c r="R106" s="19">
        <f>'Gross Plant'!T106-Reserve!T106</f>
        <v>0</v>
      </c>
      <c r="S106" s="19">
        <f>'Gross Plant'!U106-Reserve!U106</f>
        <v>0</v>
      </c>
      <c r="T106" s="19">
        <f>'Gross Plant'!V106-Reserve!V106</f>
        <v>0</v>
      </c>
      <c r="U106" s="19">
        <f>'Gross Plant'!W106-Reserve!W106</f>
        <v>0</v>
      </c>
      <c r="V106" s="19">
        <f>'Gross Plant'!X106-Reserve!X106</f>
        <v>0</v>
      </c>
      <c r="W106" s="19">
        <f>'Gross Plant'!Y106-Reserve!Y106</f>
        <v>0</v>
      </c>
      <c r="X106" s="19">
        <f>'Gross Plant'!Z106-Reserve!Z106</f>
        <v>0</v>
      </c>
      <c r="Y106" s="19">
        <f>'Gross Plant'!AA106-Reserve!AA106</f>
        <v>0</v>
      </c>
      <c r="Z106" s="19">
        <f>'Gross Plant'!AB106-Reserve!AB106</f>
        <v>0</v>
      </c>
      <c r="AA106" s="19">
        <f>'Gross Plant'!AC106-Reserve!AC106</f>
        <v>0</v>
      </c>
      <c r="AB106" s="19">
        <f>'Gross Plant'!AD106-Reserve!AD106</f>
        <v>0</v>
      </c>
      <c r="AC106" s="19">
        <f>'Gross Plant'!AE106-Reserve!AE106</f>
        <v>0</v>
      </c>
      <c r="AD106" s="19">
        <f>'Gross Plant'!AF106-Reserve!AF106</f>
        <v>0</v>
      </c>
    </row>
    <row r="107" spans="1:30">
      <c r="A107" s="49"/>
      <c r="B107" s="34" t="s">
        <v>122</v>
      </c>
      <c r="C107" s="19">
        <f>'Gross Plant'!E107-Reserve!E107</f>
        <v>-52517.30000000001</v>
      </c>
      <c r="D107" s="19">
        <f>'Gross Plant'!F107-Reserve!F107</f>
        <v>-52517.30000000001</v>
      </c>
      <c r="E107" s="19">
        <f>'Gross Plant'!G107-Reserve!G107</f>
        <v>-52517.30000000001</v>
      </c>
      <c r="F107" s="19">
        <f>'Gross Plant'!H107-Reserve!H107</f>
        <v>-52517.30000000001</v>
      </c>
      <c r="G107" s="19">
        <f>'Gross Plant'!I107-Reserve!I107</f>
        <v>-52517.30000000001</v>
      </c>
      <c r="H107" s="19">
        <f>'Gross Plant'!J107-Reserve!J107</f>
        <v>-52517.30000000001</v>
      </c>
      <c r="I107" s="19">
        <f>'Gross Plant'!K107-Reserve!K107</f>
        <v>-52517.30000000001</v>
      </c>
      <c r="J107" s="19">
        <f>'Gross Plant'!L107-Reserve!L107</f>
        <v>-52517.30000000001</v>
      </c>
      <c r="K107" s="19">
        <f>'Gross Plant'!M107-Reserve!M107</f>
        <v>-52517.30000000001</v>
      </c>
      <c r="L107" s="19">
        <f>'Gross Plant'!N107-Reserve!N107</f>
        <v>-52517.30000000001</v>
      </c>
      <c r="M107" s="19">
        <f>'Gross Plant'!O107-Reserve!O107</f>
        <v>-52517.30000000001</v>
      </c>
      <c r="N107" s="19">
        <f>'Gross Plant'!P107-Reserve!P107</f>
        <v>-52517.30000000001</v>
      </c>
      <c r="O107" s="19">
        <f>'Gross Plant'!Q107-Reserve!Q107</f>
        <v>-52517.30000000001</v>
      </c>
      <c r="P107" s="19">
        <f>'Gross Plant'!R107-Reserve!R107</f>
        <v>-52517.30000000001</v>
      </c>
      <c r="Q107" s="20">
        <f>'Gross Plant'!S107-Reserve!S107</f>
        <v>-52517.30000000001</v>
      </c>
      <c r="R107" s="19">
        <f>'Gross Plant'!T107-Reserve!T107</f>
        <v>-52517.30000000001</v>
      </c>
      <c r="S107" s="19">
        <f>'Gross Plant'!U107-Reserve!U107</f>
        <v>-52517.30000000001</v>
      </c>
      <c r="T107" s="19">
        <f>'Gross Plant'!V107-Reserve!V107</f>
        <v>-52517.30000000001</v>
      </c>
      <c r="U107" s="19">
        <f>'Gross Plant'!W107-Reserve!W107</f>
        <v>-52517.30000000001</v>
      </c>
      <c r="V107" s="19">
        <f>'Gross Plant'!X107-Reserve!X107</f>
        <v>-52517.30000000001</v>
      </c>
      <c r="W107" s="19">
        <f>'Gross Plant'!Y107-Reserve!Y107</f>
        <v>-52517.30000000001</v>
      </c>
      <c r="X107" s="19">
        <f>'Gross Plant'!Z107-Reserve!Z107</f>
        <v>-52517.30000000001</v>
      </c>
      <c r="Y107" s="19">
        <f>'Gross Plant'!AA107-Reserve!AA107</f>
        <v>-52517.30000000001</v>
      </c>
      <c r="Z107" s="19">
        <f>'Gross Plant'!AB107-Reserve!AB107</f>
        <v>-52517.30000000001</v>
      </c>
      <c r="AA107" s="19">
        <f>'Gross Plant'!AC107-Reserve!AC107</f>
        <v>-52517.30000000001</v>
      </c>
      <c r="AB107" s="19">
        <f>'Gross Plant'!AD107-Reserve!AD107</f>
        <v>-52517.30000000001</v>
      </c>
      <c r="AC107" s="19">
        <f>'Gross Plant'!AE107-Reserve!AE107</f>
        <v>-52517.30000000001</v>
      </c>
      <c r="AD107" s="19">
        <f>'Gross Plant'!AF107-Reserve!AF107</f>
        <v>-52517.30000000001</v>
      </c>
    </row>
    <row r="108" spans="1:30">
      <c r="A108" s="2" t="s">
        <v>42</v>
      </c>
      <c r="B108" s="2"/>
      <c r="C108" s="25">
        <f>SUM(C84:C107)</f>
        <v>1635372.29</v>
      </c>
      <c r="D108" s="25">
        <f t="shared" ref="D108:AD108" si="2">SUM(D84:D107)</f>
        <v>1668975.0499999993</v>
      </c>
      <c r="E108" s="25">
        <f t="shared" si="2"/>
        <v>1665036.8099999991</v>
      </c>
      <c r="F108" s="25">
        <f t="shared" si="2"/>
        <v>1674412.5899999994</v>
      </c>
      <c r="G108" s="25">
        <f t="shared" si="2"/>
        <v>1670441.9399999995</v>
      </c>
      <c r="H108" s="25">
        <f t="shared" si="2"/>
        <v>1666471.2899999996</v>
      </c>
      <c r="I108" s="25">
        <f t="shared" si="2"/>
        <v>1662500.6399999997</v>
      </c>
      <c r="J108" s="25">
        <f t="shared" si="2"/>
        <v>1658504.8076925832</v>
      </c>
      <c r="K108" s="25">
        <f t="shared" si="2"/>
        <v>1654508.9753851662</v>
      </c>
      <c r="L108" s="25">
        <f t="shared" si="2"/>
        <v>1650513.1430777491</v>
      </c>
      <c r="M108" s="25">
        <f t="shared" si="2"/>
        <v>1646517.310770333</v>
      </c>
      <c r="N108" s="25">
        <f t="shared" si="2"/>
        <v>1642521.4784629166</v>
      </c>
      <c r="O108" s="25">
        <f t="shared" si="2"/>
        <v>1638525.6461554996</v>
      </c>
      <c r="P108" s="25">
        <f t="shared" si="2"/>
        <v>1634529.8138480827</v>
      </c>
      <c r="Q108" s="25">
        <f t="shared" si="2"/>
        <v>1650183.3015406663</v>
      </c>
      <c r="R108" s="25">
        <f t="shared" si="2"/>
        <v>1646135.0577198435</v>
      </c>
      <c r="S108" s="25">
        <f t="shared" si="2"/>
        <v>1642086.8138990202</v>
      </c>
      <c r="T108" s="25">
        <f t="shared" si="2"/>
        <v>1638038.5700781974</v>
      </c>
      <c r="U108" s="25">
        <f t="shared" si="2"/>
        <v>1633990.3262573746</v>
      </c>
      <c r="V108" s="25">
        <f t="shared" si="2"/>
        <v>1629942.0824365513</v>
      </c>
      <c r="W108" s="25">
        <f t="shared" si="2"/>
        <v>1625893.8386157283</v>
      </c>
      <c r="X108" s="25">
        <f t="shared" si="2"/>
        <v>1621845.5947949055</v>
      </c>
      <c r="Y108" s="25">
        <f t="shared" si="2"/>
        <v>1617797.3509740827</v>
      </c>
      <c r="Z108" s="25">
        <f t="shared" si="2"/>
        <v>1613749.1071532595</v>
      </c>
      <c r="AA108" s="25">
        <f t="shared" si="2"/>
        <v>1609700.8633324367</v>
      </c>
      <c r="AB108" s="25">
        <f t="shared" si="2"/>
        <v>1605652.6195116136</v>
      </c>
      <c r="AC108" s="25">
        <f t="shared" si="2"/>
        <v>1621201.2841773843</v>
      </c>
      <c r="AD108" s="25">
        <f t="shared" si="2"/>
        <v>1617100.6288431552</v>
      </c>
    </row>
    <row r="109" spans="1:30">
      <c r="A109" s="2"/>
      <c r="B109" s="2"/>
      <c r="Q109" s="20"/>
    </row>
    <row r="110" spans="1:30">
      <c r="A110" s="2"/>
      <c r="B110" s="2"/>
      <c r="Q110" s="20"/>
    </row>
    <row r="111" spans="1:30">
      <c r="A111" s="2" t="s">
        <v>75</v>
      </c>
      <c r="B111" s="2"/>
      <c r="Q111" s="20"/>
    </row>
    <row r="112" spans="1:30">
      <c r="A112" s="49">
        <v>30100</v>
      </c>
      <c r="B112" t="s">
        <v>35</v>
      </c>
      <c r="C112" s="19">
        <f>'Gross Plant'!E112-Reserve!E112</f>
        <v>0</v>
      </c>
      <c r="D112" s="19">
        <f>'Gross Plant'!F112-Reserve!F112</f>
        <v>0</v>
      </c>
      <c r="E112" s="19">
        <f>'Gross Plant'!G112-Reserve!G112</f>
        <v>0</v>
      </c>
      <c r="F112" s="19">
        <f>'Gross Plant'!H112-Reserve!H112</f>
        <v>0</v>
      </c>
      <c r="G112" s="19">
        <f>'Gross Plant'!I112-Reserve!I112</f>
        <v>0</v>
      </c>
      <c r="H112" s="19">
        <f>'Gross Plant'!J112-Reserve!J112</f>
        <v>0</v>
      </c>
      <c r="I112" s="19">
        <f>'Gross Plant'!K112-Reserve!K112</f>
        <v>0</v>
      </c>
      <c r="J112" s="19">
        <f>'Gross Plant'!L112-Reserve!L112</f>
        <v>0</v>
      </c>
      <c r="K112" s="19">
        <f>'Gross Plant'!M112-Reserve!M112</f>
        <v>0</v>
      </c>
      <c r="L112" s="19">
        <f>'Gross Plant'!N112-Reserve!N112</f>
        <v>0</v>
      </c>
      <c r="M112" s="19">
        <f>'Gross Plant'!O112-Reserve!O112</f>
        <v>0</v>
      </c>
      <c r="N112" s="19">
        <f>'Gross Plant'!P112-Reserve!P112</f>
        <v>0</v>
      </c>
      <c r="O112" s="19">
        <f>'Gross Plant'!Q112-Reserve!Q112</f>
        <v>0</v>
      </c>
      <c r="P112" s="19">
        <f>'Gross Plant'!R112-Reserve!R112</f>
        <v>0</v>
      </c>
      <c r="Q112" s="20">
        <f>'Gross Plant'!S112-Reserve!S112</f>
        <v>0</v>
      </c>
      <c r="R112" s="19">
        <f>'Gross Plant'!T112-Reserve!T112</f>
        <v>0</v>
      </c>
      <c r="S112" s="19">
        <f>'Gross Plant'!U112-Reserve!U112</f>
        <v>0</v>
      </c>
      <c r="T112" s="19">
        <f>'Gross Plant'!V112-Reserve!V112</f>
        <v>0</v>
      </c>
      <c r="U112" s="19">
        <f>'Gross Plant'!W112-Reserve!W112</f>
        <v>0</v>
      </c>
      <c r="V112" s="19">
        <f>'Gross Plant'!X112-Reserve!X112</f>
        <v>0</v>
      </c>
      <c r="W112" s="19">
        <f>'Gross Plant'!Y112-Reserve!Y112</f>
        <v>0</v>
      </c>
      <c r="X112" s="19">
        <f>'Gross Plant'!Z112-Reserve!Z112</f>
        <v>0</v>
      </c>
      <c r="Y112" s="19">
        <f>'Gross Plant'!AA112-Reserve!AA112</f>
        <v>0</v>
      </c>
      <c r="Z112" s="19">
        <f>'Gross Plant'!AB112-Reserve!AB112</f>
        <v>0</v>
      </c>
      <c r="AA112" s="19">
        <f>'Gross Plant'!AC112-Reserve!AC112</f>
        <v>0</v>
      </c>
      <c r="AB112" s="19">
        <f>'Gross Plant'!AD112-Reserve!AD112</f>
        <v>0</v>
      </c>
      <c r="AC112" s="19">
        <f>'Gross Plant'!AE112-Reserve!AE112</f>
        <v>0</v>
      </c>
      <c r="AD112" s="19">
        <f>'Gross Plant'!AF112-Reserve!AF112</f>
        <v>0</v>
      </c>
    </row>
    <row r="113" spans="1:30">
      <c r="A113" s="49">
        <v>30200</v>
      </c>
      <c r="B113" t="s">
        <v>43</v>
      </c>
      <c r="C113" s="19">
        <f>'Gross Plant'!E113-Reserve!E113</f>
        <v>0</v>
      </c>
      <c r="D113" s="19">
        <f>'Gross Plant'!F113-Reserve!F113</f>
        <v>0</v>
      </c>
      <c r="E113" s="19">
        <f>'Gross Plant'!G113-Reserve!G113</f>
        <v>0</v>
      </c>
      <c r="F113" s="19">
        <f>'Gross Plant'!H113-Reserve!H113</f>
        <v>0</v>
      </c>
      <c r="G113" s="19">
        <f>'Gross Plant'!I113-Reserve!I113</f>
        <v>0</v>
      </c>
      <c r="H113" s="19">
        <f>'Gross Plant'!J113-Reserve!J113</f>
        <v>0</v>
      </c>
      <c r="I113" s="19">
        <f>'Gross Plant'!K113-Reserve!K113</f>
        <v>0</v>
      </c>
      <c r="J113" s="19">
        <f>'Gross Plant'!L113-Reserve!L113</f>
        <v>0</v>
      </c>
      <c r="K113" s="19">
        <f>'Gross Plant'!M113-Reserve!M113</f>
        <v>0</v>
      </c>
      <c r="L113" s="19">
        <f>'Gross Plant'!N113-Reserve!N113</f>
        <v>0</v>
      </c>
      <c r="M113" s="19">
        <f>'Gross Plant'!O113-Reserve!O113</f>
        <v>0</v>
      </c>
      <c r="N113" s="19">
        <f>'Gross Plant'!P113-Reserve!P113</f>
        <v>0</v>
      </c>
      <c r="O113" s="19">
        <f>'Gross Plant'!Q113-Reserve!Q113</f>
        <v>0</v>
      </c>
      <c r="P113" s="19">
        <f>'Gross Plant'!R113-Reserve!R113</f>
        <v>0</v>
      </c>
      <c r="Q113" s="20">
        <f>'Gross Plant'!S113-Reserve!S113</f>
        <v>0</v>
      </c>
      <c r="R113" s="19">
        <f>'Gross Plant'!T113-Reserve!T113</f>
        <v>0</v>
      </c>
      <c r="S113" s="19">
        <f>'Gross Plant'!U113-Reserve!U113</f>
        <v>0</v>
      </c>
      <c r="T113" s="19">
        <f>'Gross Plant'!V113-Reserve!V113</f>
        <v>0</v>
      </c>
      <c r="U113" s="19">
        <f>'Gross Plant'!W113-Reserve!W113</f>
        <v>0</v>
      </c>
      <c r="V113" s="19">
        <f>'Gross Plant'!X113-Reserve!X113</f>
        <v>0</v>
      </c>
      <c r="W113" s="19">
        <f>'Gross Plant'!Y113-Reserve!Y113</f>
        <v>0</v>
      </c>
      <c r="X113" s="19">
        <f>'Gross Plant'!Z113-Reserve!Z113</f>
        <v>0</v>
      </c>
      <c r="Y113" s="19">
        <f>'Gross Plant'!AA113-Reserve!AA113</f>
        <v>0</v>
      </c>
      <c r="Z113" s="19">
        <f>'Gross Plant'!AB113-Reserve!AB113</f>
        <v>0</v>
      </c>
      <c r="AA113" s="19">
        <f>'Gross Plant'!AC113-Reserve!AC113</f>
        <v>0</v>
      </c>
      <c r="AB113" s="19">
        <f>'Gross Plant'!AD113-Reserve!AD113</f>
        <v>0</v>
      </c>
      <c r="AC113" s="19">
        <f>'Gross Plant'!AE113-Reserve!AE113</f>
        <v>0</v>
      </c>
      <c r="AD113" s="19">
        <f>'Gross Plant'!AF113-Reserve!AF113</f>
        <v>0</v>
      </c>
    </row>
    <row r="114" spans="1:30">
      <c r="A114" s="49">
        <v>32540</v>
      </c>
      <c r="B114" s="34" t="s">
        <v>77</v>
      </c>
      <c r="C114" s="19">
        <f>'Gross Plant'!E114-Reserve!E114</f>
        <v>0</v>
      </c>
      <c r="D114" s="19">
        <f>'Gross Plant'!F114-Reserve!F114</f>
        <v>0</v>
      </c>
      <c r="E114" s="19">
        <f>'Gross Plant'!G114-Reserve!G114</f>
        <v>0</v>
      </c>
      <c r="F114" s="19">
        <f>'Gross Plant'!H114-Reserve!H114</f>
        <v>0</v>
      </c>
      <c r="G114" s="19">
        <f>'Gross Plant'!I114-Reserve!I114</f>
        <v>0</v>
      </c>
      <c r="H114" s="19">
        <f>'Gross Plant'!J114-Reserve!J114</f>
        <v>0</v>
      </c>
      <c r="I114" s="19">
        <f>'Gross Plant'!K114-Reserve!K114</f>
        <v>0</v>
      </c>
      <c r="J114" s="19">
        <f>'Gross Plant'!L114-Reserve!L114</f>
        <v>0</v>
      </c>
      <c r="K114" s="19">
        <f>'Gross Plant'!M114-Reserve!M114</f>
        <v>0</v>
      </c>
      <c r="L114" s="19">
        <f>'Gross Plant'!N114-Reserve!N114</f>
        <v>0</v>
      </c>
      <c r="M114" s="19">
        <f>'Gross Plant'!O114-Reserve!O114</f>
        <v>0</v>
      </c>
      <c r="N114" s="19">
        <f>'Gross Plant'!P114-Reserve!P114</f>
        <v>0</v>
      </c>
      <c r="O114" s="19">
        <f>'Gross Plant'!Q114-Reserve!Q114</f>
        <v>0</v>
      </c>
      <c r="P114" s="19">
        <f>'Gross Plant'!R114-Reserve!R114</f>
        <v>0</v>
      </c>
      <c r="Q114" s="20">
        <f>'Gross Plant'!S114-Reserve!S114</f>
        <v>0</v>
      </c>
      <c r="R114" s="19">
        <f>'Gross Plant'!T114-Reserve!T114</f>
        <v>0</v>
      </c>
      <c r="S114" s="19">
        <f>'Gross Plant'!U114-Reserve!U114</f>
        <v>0</v>
      </c>
      <c r="T114" s="19">
        <f>'Gross Plant'!V114-Reserve!V114</f>
        <v>0</v>
      </c>
      <c r="U114" s="19">
        <f>'Gross Plant'!W114-Reserve!W114</f>
        <v>0</v>
      </c>
      <c r="V114" s="19">
        <f>'Gross Plant'!X114-Reserve!X114</f>
        <v>0</v>
      </c>
      <c r="W114" s="19">
        <f>'Gross Plant'!Y114-Reserve!Y114</f>
        <v>0</v>
      </c>
      <c r="X114" s="19">
        <f>'Gross Plant'!Z114-Reserve!Z114</f>
        <v>0</v>
      </c>
      <c r="Y114" s="19">
        <f>'Gross Plant'!AA114-Reserve!AA114</f>
        <v>0</v>
      </c>
      <c r="Z114" s="19">
        <f>'Gross Plant'!AB114-Reserve!AB114</f>
        <v>0</v>
      </c>
      <c r="AA114" s="19">
        <f>'Gross Plant'!AC114-Reserve!AC114</f>
        <v>0</v>
      </c>
      <c r="AB114" s="19">
        <f>'Gross Plant'!AD114-Reserve!AD114</f>
        <v>0</v>
      </c>
      <c r="AC114" s="19">
        <f>'Gross Plant'!AE114-Reserve!AE114</f>
        <v>0</v>
      </c>
      <c r="AD114" s="19">
        <f>'Gross Plant'!AF114-Reserve!AF114</f>
        <v>0</v>
      </c>
    </row>
    <row r="115" spans="1:30">
      <c r="A115" s="49">
        <v>33202</v>
      </c>
      <c r="B115" s="34" t="s">
        <v>78</v>
      </c>
      <c r="C115" s="19">
        <f>'Gross Plant'!E115-Reserve!E115</f>
        <v>0</v>
      </c>
      <c r="D115" s="19">
        <f>'Gross Plant'!F115-Reserve!F115</f>
        <v>0</v>
      </c>
      <c r="E115" s="19">
        <f>'Gross Plant'!G115-Reserve!G115</f>
        <v>0</v>
      </c>
      <c r="F115" s="19">
        <f>'Gross Plant'!H115-Reserve!H115</f>
        <v>0</v>
      </c>
      <c r="G115" s="19">
        <f>'Gross Plant'!I115-Reserve!I115</f>
        <v>0</v>
      </c>
      <c r="H115" s="19">
        <f>'Gross Plant'!J115-Reserve!J115</f>
        <v>0</v>
      </c>
      <c r="I115" s="19">
        <f>'Gross Plant'!K115-Reserve!K115</f>
        <v>0</v>
      </c>
      <c r="J115" s="19">
        <f>'Gross Plant'!L115-Reserve!L115</f>
        <v>0</v>
      </c>
      <c r="K115" s="19">
        <f>'Gross Plant'!M115-Reserve!M115</f>
        <v>0</v>
      </c>
      <c r="L115" s="19">
        <f>'Gross Plant'!N115-Reserve!N115</f>
        <v>0</v>
      </c>
      <c r="M115" s="19">
        <f>'Gross Plant'!O115-Reserve!O115</f>
        <v>0</v>
      </c>
      <c r="N115" s="19">
        <f>'Gross Plant'!P115-Reserve!P115</f>
        <v>0</v>
      </c>
      <c r="O115" s="19">
        <f>'Gross Plant'!Q115-Reserve!Q115</f>
        <v>0</v>
      </c>
      <c r="P115" s="19">
        <f>'Gross Plant'!R115-Reserve!R115</f>
        <v>0</v>
      </c>
      <c r="Q115" s="20">
        <f>'Gross Plant'!S115-Reserve!S115</f>
        <v>0</v>
      </c>
      <c r="R115" s="19">
        <f>'Gross Plant'!T115-Reserve!T115</f>
        <v>0</v>
      </c>
      <c r="S115" s="19">
        <f>'Gross Plant'!U115-Reserve!U115</f>
        <v>0</v>
      </c>
      <c r="T115" s="19">
        <f>'Gross Plant'!V115-Reserve!V115</f>
        <v>0</v>
      </c>
      <c r="U115" s="19">
        <f>'Gross Plant'!W115-Reserve!W115</f>
        <v>0</v>
      </c>
      <c r="V115" s="19">
        <f>'Gross Plant'!X115-Reserve!X115</f>
        <v>0</v>
      </c>
      <c r="W115" s="19">
        <f>'Gross Plant'!Y115-Reserve!Y115</f>
        <v>0</v>
      </c>
      <c r="X115" s="19">
        <f>'Gross Plant'!Z115-Reserve!Z115</f>
        <v>0</v>
      </c>
      <c r="Y115" s="19">
        <f>'Gross Plant'!AA115-Reserve!AA115</f>
        <v>0</v>
      </c>
      <c r="Z115" s="19">
        <f>'Gross Plant'!AB115-Reserve!AB115</f>
        <v>0</v>
      </c>
      <c r="AA115" s="19">
        <f>'Gross Plant'!AC115-Reserve!AC115</f>
        <v>0</v>
      </c>
      <c r="AB115" s="19">
        <f>'Gross Plant'!AD115-Reserve!AD115</f>
        <v>0</v>
      </c>
      <c r="AC115" s="19">
        <f>'Gross Plant'!AE115-Reserve!AE115</f>
        <v>0</v>
      </c>
      <c r="AD115" s="19">
        <f>'Gross Plant'!AF115-Reserve!AF115</f>
        <v>0</v>
      </c>
    </row>
    <row r="116" spans="1:30">
      <c r="A116" s="49">
        <v>33400</v>
      </c>
      <c r="B116" s="34" t="s">
        <v>79</v>
      </c>
      <c r="C116" s="19">
        <f>'Gross Plant'!E116-Reserve!E116</f>
        <v>0</v>
      </c>
      <c r="D116" s="19">
        <f>'Gross Plant'!F116-Reserve!F116</f>
        <v>0</v>
      </c>
      <c r="E116" s="19">
        <f>'Gross Plant'!G116-Reserve!G116</f>
        <v>0</v>
      </c>
      <c r="F116" s="19">
        <f>'Gross Plant'!H116-Reserve!H116</f>
        <v>0</v>
      </c>
      <c r="G116" s="19">
        <f>'Gross Plant'!I116-Reserve!I116</f>
        <v>0</v>
      </c>
      <c r="H116" s="19">
        <f>'Gross Plant'!J116-Reserve!J116</f>
        <v>0</v>
      </c>
      <c r="I116" s="19">
        <f>'Gross Plant'!K116-Reserve!K116</f>
        <v>0</v>
      </c>
      <c r="J116" s="19">
        <f>'Gross Plant'!L116-Reserve!L116</f>
        <v>0</v>
      </c>
      <c r="K116" s="19">
        <f>'Gross Plant'!M116-Reserve!M116</f>
        <v>0</v>
      </c>
      <c r="L116" s="19">
        <f>'Gross Plant'!N116-Reserve!N116</f>
        <v>0</v>
      </c>
      <c r="M116" s="19">
        <f>'Gross Plant'!O116-Reserve!O116</f>
        <v>0</v>
      </c>
      <c r="N116" s="19">
        <f>'Gross Plant'!P116-Reserve!P116</f>
        <v>0</v>
      </c>
      <c r="O116" s="19">
        <f>'Gross Plant'!Q116-Reserve!Q116</f>
        <v>0</v>
      </c>
      <c r="P116" s="19">
        <f>'Gross Plant'!R116-Reserve!R116</f>
        <v>0</v>
      </c>
      <c r="Q116" s="20">
        <f>'Gross Plant'!S116-Reserve!S116</f>
        <v>0</v>
      </c>
      <c r="R116" s="19">
        <f>'Gross Plant'!T116-Reserve!T116</f>
        <v>0</v>
      </c>
      <c r="S116" s="19">
        <f>'Gross Plant'!U116-Reserve!U116</f>
        <v>0</v>
      </c>
      <c r="T116" s="19">
        <f>'Gross Plant'!V116-Reserve!V116</f>
        <v>0</v>
      </c>
      <c r="U116" s="19">
        <f>'Gross Plant'!W116-Reserve!W116</f>
        <v>0</v>
      </c>
      <c r="V116" s="19">
        <f>'Gross Plant'!X116-Reserve!X116</f>
        <v>0</v>
      </c>
      <c r="W116" s="19">
        <f>'Gross Plant'!Y116-Reserve!Y116</f>
        <v>0</v>
      </c>
      <c r="X116" s="19">
        <f>'Gross Plant'!Z116-Reserve!Z116</f>
        <v>0</v>
      </c>
      <c r="Y116" s="19">
        <f>'Gross Plant'!AA116-Reserve!AA116</f>
        <v>0</v>
      </c>
      <c r="Z116" s="19">
        <f>'Gross Plant'!AB116-Reserve!AB116</f>
        <v>0</v>
      </c>
      <c r="AA116" s="19">
        <f>'Gross Plant'!AC116-Reserve!AC116</f>
        <v>0</v>
      </c>
      <c r="AB116" s="19">
        <f>'Gross Plant'!AD116-Reserve!AD116</f>
        <v>0</v>
      </c>
      <c r="AC116" s="19">
        <f>'Gross Plant'!AE116-Reserve!AE116</f>
        <v>0</v>
      </c>
      <c r="AD116" s="19">
        <f>'Gross Plant'!AF116-Reserve!AF116</f>
        <v>0</v>
      </c>
    </row>
    <row r="117" spans="1:30">
      <c r="A117" s="49">
        <v>35010</v>
      </c>
      <c r="B117" s="34" t="s">
        <v>80</v>
      </c>
      <c r="C117" s="19">
        <f>'Gross Plant'!E117-Reserve!E117</f>
        <v>261126.69</v>
      </c>
      <c r="D117" s="19">
        <f>'Gross Plant'!F117-Reserve!F117</f>
        <v>261126.69</v>
      </c>
      <c r="E117" s="19">
        <f>'Gross Plant'!G117-Reserve!G117</f>
        <v>261126.69</v>
      </c>
      <c r="F117" s="19">
        <f>'Gross Plant'!H117-Reserve!H117</f>
        <v>261126.69</v>
      </c>
      <c r="G117" s="19">
        <f>'Gross Plant'!I117-Reserve!I117</f>
        <v>261126.69</v>
      </c>
      <c r="H117" s="19">
        <f>'Gross Plant'!J117-Reserve!J117</f>
        <v>261126.69</v>
      </c>
      <c r="I117" s="19">
        <f>'Gross Plant'!K117-Reserve!K117</f>
        <v>261126.69</v>
      </c>
      <c r="J117" s="19">
        <f>'Gross Plant'!L117-Reserve!L117</f>
        <v>261126.69</v>
      </c>
      <c r="K117" s="19">
        <f>'Gross Plant'!M117-Reserve!M117</f>
        <v>261126.69</v>
      </c>
      <c r="L117" s="19">
        <f>'Gross Plant'!N117-Reserve!N117</f>
        <v>261126.69</v>
      </c>
      <c r="M117" s="19">
        <f>'Gross Plant'!O117-Reserve!O117</f>
        <v>261126.69</v>
      </c>
      <c r="N117" s="19">
        <f>'Gross Plant'!P117-Reserve!P117</f>
        <v>261126.69</v>
      </c>
      <c r="O117" s="19">
        <f>'Gross Plant'!Q117-Reserve!Q117</f>
        <v>261126.69</v>
      </c>
      <c r="P117" s="19">
        <f>'Gross Plant'!R117-Reserve!R117</f>
        <v>261126.69</v>
      </c>
      <c r="Q117" s="20">
        <f>'Gross Plant'!S117-Reserve!S117</f>
        <v>261126.69</v>
      </c>
      <c r="R117" s="19">
        <f>'Gross Plant'!T117-Reserve!T117</f>
        <v>261126.69</v>
      </c>
      <c r="S117" s="19">
        <f>'Gross Plant'!U117-Reserve!U117</f>
        <v>261126.69</v>
      </c>
      <c r="T117" s="19">
        <f>'Gross Plant'!V117-Reserve!V117</f>
        <v>261126.69</v>
      </c>
      <c r="U117" s="19">
        <f>'Gross Plant'!W117-Reserve!W117</f>
        <v>261126.69</v>
      </c>
      <c r="V117" s="19">
        <f>'Gross Plant'!X117-Reserve!X117</f>
        <v>261126.69</v>
      </c>
      <c r="W117" s="19">
        <f>'Gross Plant'!Y117-Reserve!Y117</f>
        <v>261126.69</v>
      </c>
      <c r="X117" s="19">
        <f>'Gross Plant'!Z117-Reserve!Z117</f>
        <v>261126.69</v>
      </c>
      <c r="Y117" s="19">
        <f>'Gross Plant'!AA117-Reserve!AA117</f>
        <v>261126.69</v>
      </c>
      <c r="Z117" s="19">
        <f>'Gross Plant'!AB117-Reserve!AB117</f>
        <v>261126.69</v>
      </c>
      <c r="AA117" s="19">
        <f>'Gross Plant'!AC117-Reserve!AC117</f>
        <v>261126.69</v>
      </c>
      <c r="AB117" s="19">
        <f>'Gross Plant'!AD117-Reserve!AD117</f>
        <v>261126.69</v>
      </c>
      <c r="AC117" s="19">
        <f>'Gross Plant'!AE117-Reserve!AE117</f>
        <v>261126.69</v>
      </c>
      <c r="AD117" s="19">
        <f>'Gross Plant'!AF117-Reserve!AF117</f>
        <v>261126.69</v>
      </c>
    </row>
    <row r="118" spans="1:30">
      <c r="A118" s="49">
        <v>35020</v>
      </c>
      <c r="B118" s="34" t="s">
        <v>81</v>
      </c>
      <c r="C118" s="19">
        <f>'Gross Plant'!E118-Reserve!E118</f>
        <v>265.65999999999985</v>
      </c>
      <c r="D118" s="19">
        <f>'Gross Plant'!F118-Reserve!F118</f>
        <v>264.68000000000029</v>
      </c>
      <c r="E118" s="19">
        <f>'Gross Plant'!G118-Reserve!G118</f>
        <v>263.70000000000073</v>
      </c>
      <c r="F118" s="19">
        <f>'Gross Plant'!H118-Reserve!H118</f>
        <v>262.72000000000116</v>
      </c>
      <c r="G118" s="19">
        <f>'Gross Plant'!I118-Reserve!I118</f>
        <v>261.7400000000016</v>
      </c>
      <c r="H118" s="19">
        <f>'Gross Plant'!J118-Reserve!J118</f>
        <v>260.76000000000204</v>
      </c>
      <c r="I118" s="19">
        <f>'Gross Plant'!K118-Reserve!K118</f>
        <v>259.78000000000247</v>
      </c>
      <c r="J118" s="19">
        <f>'Gross Plant'!L118-Reserve!L118</f>
        <v>258.80467083333588</v>
      </c>
      <c r="K118" s="19">
        <f>'Gross Plant'!M118-Reserve!M118</f>
        <v>257.82934166666928</v>
      </c>
      <c r="L118" s="19">
        <f>'Gross Plant'!N118-Reserve!N118</f>
        <v>256.85401250000268</v>
      </c>
      <c r="M118" s="19">
        <f>'Gross Plant'!O118-Reserve!O118</f>
        <v>255.87868333333608</v>
      </c>
      <c r="N118" s="19">
        <f>'Gross Plant'!P118-Reserve!P118</f>
        <v>254.90335416666949</v>
      </c>
      <c r="O118" s="19">
        <f>'Gross Plant'!Q118-Reserve!Q118</f>
        <v>253.92802500000289</v>
      </c>
      <c r="P118" s="19">
        <f>'Gross Plant'!R118-Reserve!R118</f>
        <v>252.95269583333629</v>
      </c>
      <c r="Q118" s="20">
        <f>'Gross Plant'!S118-Reserve!S118</f>
        <v>251.9773666666697</v>
      </c>
      <c r="R118" s="19">
        <f>'Gross Plant'!T118-Reserve!T118</f>
        <v>251.0020375000031</v>
      </c>
      <c r="S118" s="19">
        <f>'Gross Plant'!U118-Reserve!U118</f>
        <v>250.0267083333365</v>
      </c>
      <c r="T118" s="19">
        <f>'Gross Plant'!V118-Reserve!V118</f>
        <v>249.0513791666699</v>
      </c>
      <c r="U118" s="19">
        <f>'Gross Plant'!W118-Reserve!W118</f>
        <v>248.07605000000331</v>
      </c>
      <c r="V118" s="19">
        <f>'Gross Plant'!X118-Reserve!X118</f>
        <v>247.10072083333671</v>
      </c>
      <c r="W118" s="19">
        <f>'Gross Plant'!Y118-Reserve!Y118</f>
        <v>246.12539166667011</v>
      </c>
      <c r="X118" s="19">
        <f>'Gross Plant'!Z118-Reserve!Z118</f>
        <v>245.15006250000351</v>
      </c>
      <c r="Y118" s="19">
        <f>'Gross Plant'!AA118-Reserve!AA118</f>
        <v>244.17473333333692</v>
      </c>
      <c r="Z118" s="19">
        <f>'Gross Plant'!AB118-Reserve!AB118</f>
        <v>243.19940416667032</v>
      </c>
      <c r="AA118" s="19">
        <f>'Gross Plant'!AC118-Reserve!AC118</f>
        <v>242.22407500000372</v>
      </c>
      <c r="AB118" s="19">
        <f>'Gross Plant'!AD118-Reserve!AD118</f>
        <v>241.24874583333713</v>
      </c>
      <c r="AC118" s="19">
        <f>'Gross Plant'!AE118-Reserve!AE118</f>
        <v>240.27341666667053</v>
      </c>
      <c r="AD118" s="19">
        <f>'Gross Plant'!AF118-Reserve!AF118</f>
        <v>239.29808750000393</v>
      </c>
    </row>
    <row r="119" spans="1:30">
      <c r="A119" s="49">
        <v>35100</v>
      </c>
      <c r="B119" s="34" t="s">
        <v>82</v>
      </c>
      <c r="C119" s="19">
        <f>'Gross Plant'!E119-Reserve!E119</f>
        <v>12449.439999999999</v>
      </c>
      <c r="D119" s="19">
        <f>'Gross Plant'!F119-Reserve!F119</f>
        <v>12424.509999999998</v>
      </c>
      <c r="E119" s="19">
        <f>'Gross Plant'!G119-Reserve!G119</f>
        <v>12399.579999999998</v>
      </c>
      <c r="F119" s="19">
        <f>'Gross Plant'!H119-Reserve!H119</f>
        <v>12374.649999999998</v>
      </c>
      <c r="G119" s="19">
        <f>'Gross Plant'!I119-Reserve!I119</f>
        <v>12349.719999999998</v>
      </c>
      <c r="H119" s="19">
        <f>'Gross Plant'!J119-Reserve!J119</f>
        <v>12324.789999999997</v>
      </c>
      <c r="I119" s="19">
        <f>'Gross Plant'!K119-Reserve!K119</f>
        <v>12299.859999999997</v>
      </c>
      <c r="J119" s="19">
        <f>'Gross Plant'!L119-Reserve!L119</f>
        <v>12274.926635583332</v>
      </c>
      <c r="K119" s="19">
        <f>'Gross Plant'!M119-Reserve!M119</f>
        <v>12249.993271166664</v>
      </c>
      <c r="L119" s="19">
        <f>'Gross Plant'!N119-Reserve!N119</f>
        <v>12225.059906749997</v>
      </c>
      <c r="M119" s="19">
        <f>'Gross Plant'!O119-Reserve!O119</f>
        <v>12200.126542333332</v>
      </c>
      <c r="N119" s="19">
        <f>'Gross Plant'!P119-Reserve!P119</f>
        <v>12175.193177916666</v>
      </c>
      <c r="O119" s="19">
        <f>'Gross Plant'!Q119-Reserve!Q119</f>
        <v>12150.259813499999</v>
      </c>
      <c r="P119" s="19">
        <f>'Gross Plant'!R119-Reserve!R119</f>
        <v>12125.326449083332</v>
      </c>
      <c r="Q119" s="20">
        <f>'Gross Plant'!S119-Reserve!S119</f>
        <v>12100.393084666666</v>
      </c>
      <c r="R119" s="19">
        <f>'Gross Plant'!T119-Reserve!T119</f>
        <v>12075.459720250001</v>
      </c>
      <c r="S119" s="19">
        <f>'Gross Plant'!U119-Reserve!U119</f>
        <v>12050.526355833334</v>
      </c>
      <c r="T119" s="19">
        <f>'Gross Plant'!V119-Reserve!V119</f>
        <v>12025.592991416666</v>
      </c>
      <c r="U119" s="19">
        <f>'Gross Plant'!W119-Reserve!W119</f>
        <v>12000.659627000001</v>
      </c>
      <c r="V119" s="19">
        <f>'Gross Plant'!X119-Reserve!X119</f>
        <v>11975.726262583335</v>
      </c>
      <c r="W119" s="19">
        <f>'Gross Plant'!Y119-Reserve!Y119</f>
        <v>11950.792898166668</v>
      </c>
      <c r="X119" s="19">
        <f>'Gross Plant'!Z119-Reserve!Z119</f>
        <v>11925.859533750001</v>
      </c>
      <c r="Y119" s="19">
        <f>'Gross Plant'!AA119-Reserve!AA119</f>
        <v>11900.926169333336</v>
      </c>
      <c r="Z119" s="19">
        <f>'Gross Plant'!AB119-Reserve!AB119</f>
        <v>11875.99280491667</v>
      </c>
      <c r="AA119" s="19">
        <f>'Gross Plant'!AC119-Reserve!AC119</f>
        <v>11851.059440500003</v>
      </c>
      <c r="AB119" s="19">
        <f>'Gross Plant'!AD119-Reserve!AD119</f>
        <v>11826.126076083336</v>
      </c>
      <c r="AC119" s="19">
        <f>'Gross Plant'!AE119-Reserve!AE119</f>
        <v>11801.19271166667</v>
      </c>
      <c r="AD119" s="19">
        <f>'Gross Plant'!AF119-Reserve!AF119</f>
        <v>11776.259347250005</v>
      </c>
    </row>
    <row r="120" spans="1:30">
      <c r="A120" s="49">
        <v>35102</v>
      </c>
      <c r="B120" s="34" t="s">
        <v>83</v>
      </c>
      <c r="C120" s="19">
        <f>'Gross Plant'!E120-Reserve!E120</f>
        <v>44819.779999999984</v>
      </c>
      <c r="D120" s="19">
        <f>'Gross Plant'!F120-Reserve!F120</f>
        <v>44658.849999999991</v>
      </c>
      <c r="E120" s="19">
        <f>'Gross Plant'!G120-Reserve!G120</f>
        <v>44497.919999999998</v>
      </c>
      <c r="F120" s="19">
        <f>'Gross Plant'!H120-Reserve!H120</f>
        <v>44336.990000000005</v>
      </c>
      <c r="G120" s="19">
        <f>'Gross Plant'!I120-Reserve!I120</f>
        <v>44176.060000000012</v>
      </c>
      <c r="H120" s="19">
        <f>'Gross Plant'!J120-Reserve!J120</f>
        <v>44015.130000000019</v>
      </c>
      <c r="I120" s="19">
        <f>'Gross Plant'!K120-Reserve!K120</f>
        <v>43854.200000000026</v>
      </c>
      <c r="J120" s="19">
        <f>'Gross Plant'!L120-Reserve!L120</f>
        <v>43693.275635000027</v>
      </c>
      <c r="K120" s="19">
        <f>'Gross Plant'!M120-Reserve!M120</f>
        <v>43532.351270000028</v>
      </c>
      <c r="L120" s="19">
        <f>'Gross Plant'!N120-Reserve!N120</f>
        <v>43371.426905000029</v>
      </c>
      <c r="M120" s="19">
        <f>'Gross Plant'!O120-Reserve!O120</f>
        <v>43210.50254000003</v>
      </c>
      <c r="N120" s="19">
        <f>'Gross Plant'!P120-Reserve!P120</f>
        <v>43049.578175000031</v>
      </c>
      <c r="O120" s="19">
        <f>'Gross Plant'!Q120-Reserve!Q120</f>
        <v>42888.653810000033</v>
      </c>
      <c r="P120" s="19">
        <f>'Gross Plant'!R120-Reserve!R120</f>
        <v>42727.729445000034</v>
      </c>
      <c r="Q120" s="20">
        <f>'Gross Plant'!S120-Reserve!S120</f>
        <v>42566.805080000035</v>
      </c>
      <c r="R120" s="19">
        <f>'Gross Plant'!T120-Reserve!T120</f>
        <v>42405.880715000036</v>
      </c>
      <c r="S120" s="19">
        <f>'Gross Plant'!U120-Reserve!U120</f>
        <v>42244.956350000037</v>
      </c>
      <c r="T120" s="19">
        <f>'Gross Plant'!V120-Reserve!V120</f>
        <v>42084.031985000038</v>
      </c>
      <c r="U120" s="19">
        <f>'Gross Plant'!W120-Reserve!W120</f>
        <v>41923.107620000039</v>
      </c>
      <c r="V120" s="19">
        <f>'Gross Plant'!X120-Reserve!X120</f>
        <v>41762.18325500004</v>
      </c>
      <c r="W120" s="19">
        <f>'Gross Plant'!Y120-Reserve!Y120</f>
        <v>41601.258890000041</v>
      </c>
      <c r="X120" s="19">
        <f>'Gross Plant'!Z120-Reserve!Z120</f>
        <v>41440.334525000042</v>
      </c>
      <c r="Y120" s="19">
        <f>'Gross Plant'!AA120-Reserve!AA120</f>
        <v>41279.410160000043</v>
      </c>
      <c r="Z120" s="19">
        <f>'Gross Plant'!AB120-Reserve!AB120</f>
        <v>41118.485795000044</v>
      </c>
      <c r="AA120" s="19">
        <f>'Gross Plant'!AC120-Reserve!AC120</f>
        <v>40957.561430000045</v>
      </c>
      <c r="AB120" s="19">
        <f>'Gross Plant'!AD120-Reserve!AD120</f>
        <v>40796.637065000046</v>
      </c>
      <c r="AC120" s="19">
        <f>'Gross Plant'!AE120-Reserve!AE120</f>
        <v>40635.712700000047</v>
      </c>
      <c r="AD120" s="19">
        <f>'Gross Plant'!AF120-Reserve!AF120</f>
        <v>40474.788335000048</v>
      </c>
    </row>
    <row r="121" spans="1:30">
      <c r="A121" s="49">
        <v>35103</v>
      </c>
      <c r="B121" s="34" t="s">
        <v>84</v>
      </c>
      <c r="C121" s="19">
        <f>'Gross Plant'!E121-Reserve!E121</f>
        <v>3238.3100000000013</v>
      </c>
      <c r="D121" s="19">
        <f>'Gross Plant'!F121-Reserve!F121</f>
        <v>3220.5699999999997</v>
      </c>
      <c r="E121" s="19">
        <f>'Gross Plant'!G121-Reserve!G121</f>
        <v>3202.8299999999981</v>
      </c>
      <c r="F121" s="19">
        <f>'Gross Plant'!H121-Reserve!H121</f>
        <v>3185.0899999999965</v>
      </c>
      <c r="G121" s="19">
        <f>'Gross Plant'!I121-Reserve!I121</f>
        <v>3167.3499999999949</v>
      </c>
      <c r="H121" s="19">
        <f>'Gross Plant'!J121-Reserve!J121</f>
        <v>3149.6099999999933</v>
      </c>
      <c r="I121" s="19">
        <f>'Gross Plant'!K121-Reserve!K121</f>
        <v>3131.8699999999917</v>
      </c>
      <c r="J121" s="19">
        <f>'Gross Plant'!L121-Reserve!L121</f>
        <v>3114.1305753333254</v>
      </c>
      <c r="K121" s="19">
        <f>'Gross Plant'!M121-Reserve!M121</f>
        <v>3096.3911506666591</v>
      </c>
      <c r="L121" s="19">
        <f>'Gross Plant'!N121-Reserve!N121</f>
        <v>3078.6517259999928</v>
      </c>
      <c r="M121" s="19">
        <f>'Gross Plant'!O121-Reserve!O121</f>
        <v>3060.9123013333265</v>
      </c>
      <c r="N121" s="19">
        <f>'Gross Plant'!P121-Reserve!P121</f>
        <v>3043.1728766666602</v>
      </c>
      <c r="O121" s="19">
        <f>'Gross Plant'!Q121-Reserve!Q121</f>
        <v>3025.4334519999938</v>
      </c>
      <c r="P121" s="19">
        <f>'Gross Plant'!R121-Reserve!R121</f>
        <v>3007.6940273333275</v>
      </c>
      <c r="Q121" s="20">
        <f>'Gross Plant'!S121-Reserve!S121</f>
        <v>2989.9546026666612</v>
      </c>
      <c r="R121" s="19">
        <f>'Gross Plant'!T121-Reserve!T121</f>
        <v>2972.2151779999949</v>
      </c>
      <c r="S121" s="19">
        <f>'Gross Plant'!U121-Reserve!U121</f>
        <v>2954.4757533333286</v>
      </c>
      <c r="T121" s="19">
        <f>'Gross Plant'!V121-Reserve!V121</f>
        <v>2936.7363286666623</v>
      </c>
      <c r="U121" s="19">
        <f>'Gross Plant'!W121-Reserve!W121</f>
        <v>2918.996903999996</v>
      </c>
      <c r="V121" s="19">
        <f>'Gross Plant'!X121-Reserve!X121</f>
        <v>2901.2574793333297</v>
      </c>
      <c r="W121" s="19">
        <f>'Gross Plant'!Y121-Reserve!Y121</f>
        <v>2883.5180546666634</v>
      </c>
      <c r="X121" s="19">
        <f>'Gross Plant'!Z121-Reserve!Z121</f>
        <v>2865.7786299999971</v>
      </c>
      <c r="Y121" s="19">
        <f>'Gross Plant'!AA121-Reserve!AA121</f>
        <v>2848.0392053333308</v>
      </c>
      <c r="Z121" s="19">
        <f>'Gross Plant'!AB121-Reserve!AB121</f>
        <v>2830.2997806666644</v>
      </c>
      <c r="AA121" s="19">
        <f>'Gross Plant'!AC121-Reserve!AC121</f>
        <v>2812.5603559999981</v>
      </c>
      <c r="AB121" s="19">
        <f>'Gross Plant'!AD121-Reserve!AD121</f>
        <v>2794.8209313333318</v>
      </c>
      <c r="AC121" s="19">
        <f>'Gross Plant'!AE121-Reserve!AE121</f>
        <v>2777.0815066666655</v>
      </c>
      <c r="AD121" s="19">
        <f>'Gross Plant'!AF121-Reserve!AF121</f>
        <v>2759.3420819999992</v>
      </c>
    </row>
    <row r="122" spans="1:30">
      <c r="A122" s="49">
        <v>35104</v>
      </c>
      <c r="B122" s="34" t="s">
        <v>85</v>
      </c>
      <c r="C122" s="19">
        <f>'Gross Plant'!E122-Reserve!E122</f>
        <v>42205.209999999992</v>
      </c>
      <c r="D122" s="19">
        <f>'Gross Plant'!F122-Reserve!F122</f>
        <v>42056.319999999992</v>
      </c>
      <c r="E122" s="19">
        <f>'Gross Plant'!G122-Reserve!G122</f>
        <v>41907.429999999993</v>
      </c>
      <c r="F122" s="19">
        <f>'Gross Plant'!H122-Reserve!H122</f>
        <v>41758.539999999994</v>
      </c>
      <c r="G122" s="19">
        <f>'Gross Plant'!I122-Reserve!I122</f>
        <v>41609.649999999994</v>
      </c>
      <c r="H122" s="19">
        <f>'Gross Plant'!J122-Reserve!J122</f>
        <v>41460.759999999995</v>
      </c>
      <c r="I122" s="19">
        <f>'Gross Plant'!K122-Reserve!K122</f>
        <v>41311.869999999995</v>
      </c>
      <c r="J122" s="19">
        <f>'Gross Plant'!L122-Reserve!L122</f>
        <v>41162.973925833328</v>
      </c>
      <c r="K122" s="19">
        <f>'Gross Plant'!M122-Reserve!M122</f>
        <v>41014.077851666661</v>
      </c>
      <c r="L122" s="19">
        <f>'Gross Plant'!N122-Reserve!N122</f>
        <v>40865.181777499994</v>
      </c>
      <c r="M122" s="19">
        <f>'Gross Plant'!O122-Reserve!O122</f>
        <v>40716.285703333328</v>
      </c>
      <c r="N122" s="19">
        <f>'Gross Plant'!P122-Reserve!P122</f>
        <v>40567.389629166661</v>
      </c>
      <c r="O122" s="19">
        <f>'Gross Plant'!Q122-Reserve!Q122</f>
        <v>40418.493554999994</v>
      </c>
      <c r="P122" s="19">
        <f>'Gross Plant'!R122-Reserve!R122</f>
        <v>40269.597480833327</v>
      </c>
      <c r="Q122" s="20">
        <f>'Gross Plant'!S122-Reserve!S122</f>
        <v>40120.70140666666</v>
      </c>
      <c r="R122" s="19">
        <f>'Gross Plant'!T122-Reserve!T122</f>
        <v>39971.805332499993</v>
      </c>
      <c r="S122" s="19">
        <f>'Gross Plant'!U122-Reserve!U122</f>
        <v>39822.909258333326</v>
      </c>
      <c r="T122" s="19">
        <f>'Gross Plant'!V122-Reserve!V122</f>
        <v>39674.013184166659</v>
      </c>
      <c r="U122" s="19">
        <f>'Gross Plant'!W122-Reserve!W122</f>
        <v>39525.117109999992</v>
      </c>
      <c r="V122" s="19">
        <f>'Gross Plant'!X122-Reserve!X122</f>
        <v>39376.221035833325</v>
      </c>
      <c r="W122" s="19">
        <f>'Gross Plant'!Y122-Reserve!Y122</f>
        <v>39227.324961666658</v>
      </c>
      <c r="X122" s="19">
        <f>'Gross Plant'!Z122-Reserve!Z122</f>
        <v>39078.428887499991</v>
      </c>
      <c r="Y122" s="19">
        <f>'Gross Plant'!AA122-Reserve!AA122</f>
        <v>38929.532813333324</v>
      </c>
      <c r="Z122" s="19">
        <f>'Gross Plant'!AB122-Reserve!AB122</f>
        <v>38780.636739166657</v>
      </c>
      <c r="AA122" s="19">
        <f>'Gross Plant'!AC122-Reserve!AC122</f>
        <v>38631.74066499999</v>
      </c>
      <c r="AB122" s="19">
        <f>'Gross Plant'!AD122-Reserve!AD122</f>
        <v>38482.844590833323</v>
      </c>
      <c r="AC122" s="19">
        <f>'Gross Plant'!AE122-Reserve!AE122</f>
        <v>38333.948516666656</v>
      </c>
      <c r="AD122" s="19">
        <f>'Gross Plant'!AF122-Reserve!AF122</f>
        <v>38185.052442499989</v>
      </c>
    </row>
    <row r="123" spans="1:30">
      <c r="A123" s="49">
        <v>35200</v>
      </c>
      <c r="B123" s="34" t="s">
        <v>86</v>
      </c>
      <c r="C123" s="19">
        <f>'Gross Plant'!E123-Reserve!E123</f>
        <v>6514318.1800000006</v>
      </c>
      <c r="D123" s="19">
        <f>'Gross Plant'!F123-Reserve!F123</f>
        <v>6502193.2800000003</v>
      </c>
      <c r="E123" s="19">
        <f>'Gross Plant'!G123-Reserve!G123</f>
        <v>6490068.3800000008</v>
      </c>
      <c r="F123" s="19">
        <f>'Gross Plant'!H123-Reserve!H123</f>
        <v>6477943.4800000004</v>
      </c>
      <c r="G123" s="19">
        <f>'Gross Plant'!I123-Reserve!I123</f>
        <v>6465995.9900000002</v>
      </c>
      <c r="H123" s="19">
        <f>'Gross Plant'!J123-Reserve!J123</f>
        <v>6454048.5</v>
      </c>
      <c r="I123" s="19">
        <f>'Gross Plant'!K123-Reserve!K123</f>
        <v>6442101.0100000007</v>
      </c>
      <c r="J123" s="19">
        <f>'Gross Plant'!L123-Reserve!L123</f>
        <v>6430150.5562465005</v>
      </c>
      <c r="K123" s="19">
        <f>'Gross Plant'!M123-Reserve!M123</f>
        <v>6418200.1024930002</v>
      </c>
      <c r="L123" s="19">
        <f>'Gross Plant'!N123-Reserve!N123</f>
        <v>6406249.6487395</v>
      </c>
      <c r="M123" s="19">
        <f>'Gross Plant'!O123-Reserve!O123</f>
        <v>6394299.1949860007</v>
      </c>
      <c r="N123" s="19">
        <f>'Gross Plant'!P123-Reserve!P123</f>
        <v>6382348.7412325004</v>
      </c>
      <c r="O123" s="19">
        <f>'Gross Plant'!Q123-Reserve!Q123</f>
        <v>6370398.2874790002</v>
      </c>
      <c r="P123" s="19">
        <f>'Gross Plant'!R123-Reserve!R123</f>
        <v>6358447.8337255009</v>
      </c>
      <c r="Q123" s="20">
        <f>'Gross Plant'!S123-Reserve!S123</f>
        <v>6346497.3799720006</v>
      </c>
      <c r="R123" s="19">
        <f>'Gross Plant'!T123-Reserve!T123</f>
        <v>6334546.9262185004</v>
      </c>
      <c r="S123" s="19">
        <f>'Gross Plant'!U123-Reserve!U123</f>
        <v>6322596.4724650001</v>
      </c>
      <c r="T123" s="19">
        <f>'Gross Plant'!V123-Reserve!V123</f>
        <v>6310646.0187114999</v>
      </c>
      <c r="U123" s="19">
        <f>'Gross Plant'!W123-Reserve!W123</f>
        <v>6298695.5649580006</v>
      </c>
      <c r="V123" s="19">
        <f>'Gross Plant'!X123-Reserve!X123</f>
        <v>6286745.1112045003</v>
      </c>
      <c r="W123" s="19">
        <f>'Gross Plant'!Y123-Reserve!Y123</f>
        <v>6274794.6574510001</v>
      </c>
      <c r="X123" s="19">
        <f>'Gross Plant'!Z123-Reserve!Z123</f>
        <v>6262844.2036975008</v>
      </c>
      <c r="Y123" s="19">
        <f>'Gross Plant'!AA123-Reserve!AA123</f>
        <v>6250893.7499440005</v>
      </c>
      <c r="Z123" s="19">
        <f>'Gross Plant'!AB123-Reserve!AB123</f>
        <v>6238943.2961905003</v>
      </c>
      <c r="AA123" s="19">
        <f>'Gross Plant'!AC123-Reserve!AC123</f>
        <v>6226992.842437</v>
      </c>
      <c r="AB123" s="19">
        <f>'Gross Plant'!AD123-Reserve!AD123</f>
        <v>6215042.3886834998</v>
      </c>
      <c r="AC123" s="19">
        <f>'Gross Plant'!AE123-Reserve!AE123</f>
        <v>6203091.9349300005</v>
      </c>
      <c r="AD123" s="19">
        <f>'Gross Plant'!AF123-Reserve!AF123</f>
        <v>6191141.4811765002</v>
      </c>
    </row>
    <row r="124" spans="1:30">
      <c r="A124" s="49">
        <v>35201</v>
      </c>
      <c r="B124" s="34" t="s">
        <v>87</v>
      </c>
      <c r="C124" s="19">
        <f>'Gross Plant'!E124-Reserve!E124</f>
        <v>351165.52</v>
      </c>
      <c r="D124" s="19">
        <f>'Gross Plant'!F124-Reserve!F124</f>
        <v>349026.35000000009</v>
      </c>
      <c r="E124" s="19">
        <f>'Gross Plant'!G124-Reserve!G124</f>
        <v>346887.18000000017</v>
      </c>
      <c r="F124" s="19">
        <f>'Gross Plant'!H124-Reserve!H124</f>
        <v>344748.01000000024</v>
      </c>
      <c r="G124" s="19">
        <f>'Gross Plant'!I124-Reserve!I124</f>
        <v>342608.84000000032</v>
      </c>
      <c r="H124" s="19">
        <f>'Gross Plant'!J124-Reserve!J124</f>
        <v>340469.67000000039</v>
      </c>
      <c r="I124" s="19">
        <f>'Gross Plant'!K124-Reserve!K124</f>
        <v>338330.50000000047</v>
      </c>
      <c r="J124" s="19">
        <f>'Gross Plant'!L124-Reserve!L124</f>
        <v>336191.33517050045</v>
      </c>
      <c r="K124" s="19">
        <f>'Gross Plant'!M124-Reserve!M124</f>
        <v>334052.17034100043</v>
      </c>
      <c r="L124" s="19">
        <f>'Gross Plant'!N124-Reserve!N124</f>
        <v>331913.00551150041</v>
      </c>
      <c r="M124" s="19">
        <f>'Gross Plant'!O124-Reserve!O124</f>
        <v>329773.84068200039</v>
      </c>
      <c r="N124" s="19">
        <f>'Gross Plant'!P124-Reserve!P124</f>
        <v>327634.67585250037</v>
      </c>
      <c r="O124" s="19">
        <f>'Gross Plant'!Q124-Reserve!Q124</f>
        <v>325495.51102300035</v>
      </c>
      <c r="P124" s="19">
        <f>'Gross Plant'!R124-Reserve!R124</f>
        <v>323356.34619350033</v>
      </c>
      <c r="Q124" s="20">
        <f>'Gross Plant'!S124-Reserve!S124</f>
        <v>321217.18136400031</v>
      </c>
      <c r="R124" s="19">
        <f>'Gross Plant'!T124-Reserve!T124</f>
        <v>319078.01653450029</v>
      </c>
      <c r="S124" s="19">
        <f>'Gross Plant'!U124-Reserve!U124</f>
        <v>316938.85170500027</v>
      </c>
      <c r="T124" s="19">
        <f>'Gross Plant'!V124-Reserve!V124</f>
        <v>314799.68687550025</v>
      </c>
      <c r="U124" s="19">
        <f>'Gross Plant'!W124-Reserve!W124</f>
        <v>312660.52204600023</v>
      </c>
      <c r="V124" s="19">
        <f>'Gross Plant'!X124-Reserve!X124</f>
        <v>310521.35721650021</v>
      </c>
      <c r="W124" s="19">
        <f>'Gross Plant'!Y124-Reserve!Y124</f>
        <v>308382.19238700019</v>
      </c>
      <c r="X124" s="19">
        <f>'Gross Plant'!Z124-Reserve!Z124</f>
        <v>306243.02755750017</v>
      </c>
      <c r="Y124" s="19">
        <f>'Gross Plant'!AA124-Reserve!AA124</f>
        <v>304103.86272800015</v>
      </c>
      <c r="Z124" s="19">
        <f>'Gross Plant'!AB124-Reserve!AB124</f>
        <v>301964.69789850013</v>
      </c>
      <c r="AA124" s="19">
        <f>'Gross Plant'!AC124-Reserve!AC124</f>
        <v>299825.53306900011</v>
      </c>
      <c r="AB124" s="19">
        <f>'Gross Plant'!AD124-Reserve!AD124</f>
        <v>297686.36823950009</v>
      </c>
      <c r="AC124" s="19">
        <f>'Gross Plant'!AE124-Reserve!AE124</f>
        <v>295547.20341000007</v>
      </c>
      <c r="AD124" s="19">
        <f>'Gross Plant'!AF124-Reserve!AF124</f>
        <v>293408.03858050006</v>
      </c>
    </row>
    <row r="125" spans="1:30">
      <c r="A125" s="49">
        <v>35202</v>
      </c>
      <c r="B125" s="34" t="s">
        <v>88</v>
      </c>
      <c r="C125" s="19">
        <f>'Gross Plant'!E125-Reserve!E125</f>
        <v>-40393.72000000003</v>
      </c>
      <c r="D125" s="19">
        <f>'Gross Plant'!F125-Reserve!F125</f>
        <v>-40715.98000000004</v>
      </c>
      <c r="E125" s="19">
        <f>'Gross Plant'!G125-Reserve!G125</f>
        <v>-41038.240000000049</v>
      </c>
      <c r="F125" s="19">
        <f>'Gross Plant'!H125-Reserve!H125</f>
        <v>-41360.500000000058</v>
      </c>
      <c r="G125" s="19">
        <f>'Gross Plant'!I125-Reserve!I125</f>
        <v>-41682.760000000068</v>
      </c>
      <c r="H125" s="19">
        <f>'Gross Plant'!J125-Reserve!J125</f>
        <v>-42005.020000000077</v>
      </c>
      <c r="I125" s="19">
        <f>'Gross Plant'!K125-Reserve!K125</f>
        <v>-42327.280000000086</v>
      </c>
      <c r="J125" s="19">
        <f>'Gross Plant'!L125-Reserve!L125</f>
        <v>-42327.280000000086</v>
      </c>
      <c r="K125" s="19">
        <f>'Gross Plant'!M125-Reserve!M125</f>
        <v>-42327.280000000086</v>
      </c>
      <c r="L125" s="19">
        <f>'Gross Plant'!N125-Reserve!N125</f>
        <v>-42327.280000000086</v>
      </c>
      <c r="M125" s="19">
        <f>'Gross Plant'!O125-Reserve!O125</f>
        <v>-42327.280000000086</v>
      </c>
      <c r="N125" s="19">
        <f>'Gross Plant'!P125-Reserve!P125</f>
        <v>-42327.280000000086</v>
      </c>
      <c r="O125" s="19">
        <f>'Gross Plant'!Q125-Reserve!Q125</f>
        <v>-42327.280000000086</v>
      </c>
      <c r="P125" s="19">
        <f>'Gross Plant'!R125-Reserve!R125</f>
        <v>-42327.280000000086</v>
      </c>
      <c r="Q125" s="20">
        <f>'Gross Plant'!S125-Reserve!S125</f>
        <v>-42327.280000000086</v>
      </c>
      <c r="R125" s="19">
        <f>'Gross Plant'!T125-Reserve!T125</f>
        <v>-42327.280000000086</v>
      </c>
      <c r="S125" s="19">
        <f>'Gross Plant'!U125-Reserve!U125</f>
        <v>-42327.280000000086</v>
      </c>
      <c r="T125" s="19">
        <f>'Gross Plant'!V125-Reserve!V125</f>
        <v>-42327.280000000086</v>
      </c>
      <c r="U125" s="19">
        <f>'Gross Plant'!W125-Reserve!W125</f>
        <v>-42327.280000000086</v>
      </c>
      <c r="V125" s="19">
        <f>'Gross Plant'!X125-Reserve!X125</f>
        <v>-42327.280000000086</v>
      </c>
      <c r="W125" s="19">
        <f>'Gross Plant'!Y125-Reserve!Y125</f>
        <v>-42327.280000000086</v>
      </c>
      <c r="X125" s="19">
        <f>'Gross Plant'!Z125-Reserve!Z125</f>
        <v>-42327.280000000086</v>
      </c>
      <c r="Y125" s="19">
        <f>'Gross Plant'!AA125-Reserve!AA125</f>
        <v>-42327.280000000086</v>
      </c>
      <c r="Z125" s="19">
        <f>'Gross Plant'!AB125-Reserve!AB125</f>
        <v>-42327.280000000086</v>
      </c>
      <c r="AA125" s="19">
        <f>'Gross Plant'!AC125-Reserve!AC125</f>
        <v>-42327.280000000086</v>
      </c>
      <c r="AB125" s="19">
        <f>'Gross Plant'!AD125-Reserve!AD125</f>
        <v>-42327.280000000086</v>
      </c>
      <c r="AC125" s="19">
        <f>'Gross Plant'!AE125-Reserve!AE125</f>
        <v>-42327.280000000086</v>
      </c>
      <c r="AD125" s="19">
        <f>'Gross Plant'!AF125-Reserve!AF125</f>
        <v>-42327.280000000086</v>
      </c>
    </row>
    <row r="126" spans="1:30">
      <c r="A126" s="49">
        <v>35203</v>
      </c>
      <c r="B126" s="34" t="s">
        <v>89</v>
      </c>
      <c r="C126" s="19">
        <f>'Gross Plant'!E126-Reserve!E126</f>
        <v>1016574.1799999999</v>
      </c>
      <c r="D126" s="19">
        <f>'Gross Plant'!F126-Reserve!F126</f>
        <v>1014031.9299999999</v>
      </c>
      <c r="E126" s="19">
        <f>'Gross Plant'!G126-Reserve!G126</f>
        <v>1011489.6799999999</v>
      </c>
      <c r="F126" s="19">
        <f>'Gross Plant'!H126-Reserve!H126</f>
        <v>1008947.4299999999</v>
      </c>
      <c r="G126" s="19">
        <f>'Gross Plant'!I126-Reserve!I126</f>
        <v>1006405.1799999999</v>
      </c>
      <c r="H126" s="19">
        <f>'Gross Plant'!J126-Reserve!J126</f>
        <v>1003862.9299999999</v>
      </c>
      <c r="I126" s="19">
        <f>'Gross Plant'!K126-Reserve!K126</f>
        <v>1001320.6799999999</v>
      </c>
      <c r="J126" s="19">
        <f>'Gross Plant'!L126-Reserve!L126</f>
        <v>998778.43055999989</v>
      </c>
      <c r="K126" s="19">
        <f>'Gross Plant'!M126-Reserve!M126</f>
        <v>996236.18111999985</v>
      </c>
      <c r="L126" s="19">
        <f>'Gross Plant'!N126-Reserve!N126</f>
        <v>993693.93167999981</v>
      </c>
      <c r="M126" s="19">
        <f>'Gross Plant'!O126-Reserve!O126</f>
        <v>991151.68223999976</v>
      </c>
      <c r="N126" s="19">
        <f>'Gross Plant'!P126-Reserve!P126</f>
        <v>988609.43279999972</v>
      </c>
      <c r="O126" s="19">
        <f>'Gross Plant'!Q126-Reserve!Q126</f>
        <v>986067.18335999968</v>
      </c>
      <c r="P126" s="19">
        <f>'Gross Plant'!R126-Reserve!R126</f>
        <v>983524.93391999963</v>
      </c>
      <c r="Q126" s="20">
        <f>'Gross Plant'!S126-Reserve!S126</f>
        <v>980982.68447999959</v>
      </c>
      <c r="R126" s="19">
        <f>'Gross Plant'!T126-Reserve!T126</f>
        <v>978440.43503999955</v>
      </c>
      <c r="S126" s="19">
        <f>'Gross Plant'!U126-Reserve!U126</f>
        <v>975898.1855999995</v>
      </c>
      <c r="T126" s="19">
        <f>'Gross Plant'!V126-Reserve!V126</f>
        <v>973355.93615999946</v>
      </c>
      <c r="U126" s="19">
        <f>'Gross Plant'!W126-Reserve!W126</f>
        <v>970813.68671999942</v>
      </c>
      <c r="V126" s="19">
        <f>'Gross Plant'!X126-Reserve!X126</f>
        <v>968271.43727999937</v>
      </c>
      <c r="W126" s="19">
        <f>'Gross Plant'!Y126-Reserve!Y126</f>
        <v>965729.18783999933</v>
      </c>
      <c r="X126" s="19">
        <f>'Gross Plant'!Z126-Reserve!Z126</f>
        <v>963186.93839999929</v>
      </c>
      <c r="Y126" s="19">
        <f>'Gross Plant'!AA126-Reserve!AA126</f>
        <v>960644.68895999924</v>
      </c>
      <c r="Z126" s="19">
        <f>'Gross Plant'!AB126-Reserve!AB126</f>
        <v>958102.4395199992</v>
      </c>
      <c r="AA126" s="19">
        <f>'Gross Plant'!AC126-Reserve!AC126</f>
        <v>955560.19007999916</v>
      </c>
      <c r="AB126" s="19">
        <f>'Gross Plant'!AD126-Reserve!AD126</f>
        <v>953017.94063999911</v>
      </c>
      <c r="AC126" s="19">
        <f>'Gross Plant'!AE126-Reserve!AE126</f>
        <v>950475.69119999907</v>
      </c>
      <c r="AD126" s="19">
        <f>'Gross Plant'!AF126-Reserve!AF126</f>
        <v>947933.44175999903</v>
      </c>
    </row>
    <row r="127" spans="1:30">
      <c r="A127" s="49">
        <v>35210</v>
      </c>
      <c r="B127" s="34" t="s">
        <v>90</v>
      </c>
      <c r="C127" s="19">
        <f>'Gross Plant'!E127-Reserve!E127</f>
        <v>12151.010000000009</v>
      </c>
      <c r="D127" s="19">
        <f>'Gross Plant'!F127-Reserve!F127</f>
        <v>12098.940000000002</v>
      </c>
      <c r="E127" s="19">
        <f>'Gross Plant'!G127-Reserve!G127</f>
        <v>12046.869999999995</v>
      </c>
      <c r="F127" s="19">
        <f>'Gross Plant'!H127-Reserve!H127</f>
        <v>11994.799999999988</v>
      </c>
      <c r="G127" s="19">
        <f>'Gross Plant'!I127-Reserve!I127</f>
        <v>11942.729999999981</v>
      </c>
      <c r="H127" s="19">
        <f>'Gross Plant'!J127-Reserve!J127</f>
        <v>11890.659999999974</v>
      </c>
      <c r="I127" s="19">
        <f>'Gross Plant'!K127-Reserve!K127</f>
        <v>11838.589999999967</v>
      </c>
      <c r="J127" s="19">
        <f>'Gross Plant'!L127-Reserve!L127</f>
        <v>11786.518723749963</v>
      </c>
      <c r="K127" s="19">
        <f>'Gross Plant'!M127-Reserve!M127</f>
        <v>11734.447447499959</v>
      </c>
      <c r="L127" s="19">
        <f>'Gross Plant'!N127-Reserve!N127</f>
        <v>11682.376171249954</v>
      </c>
      <c r="M127" s="19">
        <f>'Gross Plant'!O127-Reserve!O127</f>
        <v>11630.30489499995</v>
      </c>
      <c r="N127" s="19">
        <f>'Gross Plant'!P127-Reserve!P127</f>
        <v>11578.233618749946</v>
      </c>
      <c r="O127" s="19">
        <f>'Gross Plant'!Q127-Reserve!Q127</f>
        <v>11526.162342499942</v>
      </c>
      <c r="P127" s="19">
        <f>'Gross Plant'!R127-Reserve!R127</f>
        <v>11474.091066249937</v>
      </c>
      <c r="Q127" s="20">
        <f>'Gross Plant'!S127-Reserve!S127</f>
        <v>11422.019789999933</v>
      </c>
      <c r="R127" s="19">
        <f>'Gross Plant'!T127-Reserve!T127</f>
        <v>11369.948513749929</v>
      </c>
      <c r="S127" s="19">
        <f>'Gross Plant'!U127-Reserve!U127</f>
        <v>11317.877237499924</v>
      </c>
      <c r="T127" s="19">
        <f>'Gross Plant'!V127-Reserve!V127</f>
        <v>11265.80596124992</v>
      </c>
      <c r="U127" s="19">
        <f>'Gross Plant'!W127-Reserve!W127</f>
        <v>11213.734684999916</v>
      </c>
      <c r="V127" s="19">
        <f>'Gross Plant'!X127-Reserve!X127</f>
        <v>11161.663408749911</v>
      </c>
      <c r="W127" s="19">
        <f>'Gross Plant'!Y127-Reserve!Y127</f>
        <v>11109.592132499907</v>
      </c>
      <c r="X127" s="19">
        <f>'Gross Plant'!Z127-Reserve!Z127</f>
        <v>11057.520856249903</v>
      </c>
      <c r="Y127" s="19">
        <f>'Gross Plant'!AA127-Reserve!AA127</f>
        <v>11005.449579999899</v>
      </c>
      <c r="Z127" s="19">
        <f>'Gross Plant'!AB127-Reserve!AB127</f>
        <v>10953.378303749894</v>
      </c>
      <c r="AA127" s="19">
        <f>'Gross Plant'!AC127-Reserve!AC127</f>
        <v>10901.30702749989</v>
      </c>
      <c r="AB127" s="19">
        <f>'Gross Plant'!AD127-Reserve!AD127</f>
        <v>10849.235751249886</v>
      </c>
      <c r="AC127" s="19">
        <f>'Gross Plant'!AE127-Reserve!AE127</f>
        <v>10797.164474999881</v>
      </c>
      <c r="AD127" s="19">
        <f>'Gross Plant'!AF127-Reserve!AF127</f>
        <v>10745.093198749877</v>
      </c>
    </row>
    <row r="128" spans="1:30">
      <c r="A128" s="49">
        <v>35211</v>
      </c>
      <c r="B128" s="147" t="s">
        <v>91</v>
      </c>
      <c r="C128" s="19">
        <f>'Gross Plant'!E128-Reserve!E128</f>
        <v>11980.309999999998</v>
      </c>
      <c r="D128" s="19">
        <f>'Gross Plant'!F128-Reserve!F128</f>
        <v>11940.259999999995</v>
      </c>
      <c r="E128" s="19">
        <f>'Gross Plant'!G128-Reserve!G128</f>
        <v>11900.209999999992</v>
      </c>
      <c r="F128" s="19">
        <f>'Gross Plant'!H128-Reserve!H128</f>
        <v>11860.159999999989</v>
      </c>
      <c r="G128" s="19">
        <f>'Gross Plant'!I128-Reserve!I128</f>
        <v>11820.109999999986</v>
      </c>
      <c r="H128" s="19">
        <f>'Gross Plant'!J128-Reserve!J128</f>
        <v>11780.059999999983</v>
      </c>
      <c r="I128" s="19">
        <f>'Gross Plant'!K128-Reserve!K128</f>
        <v>11740.00999999998</v>
      </c>
      <c r="J128" s="19">
        <f>'Gross Plant'!L128-Reserve!L128</f>
        <v>11699.959535333313</v>
      </c>
      <c r="K128" s="19">
        <f>'Gross Plant'!M128-Reserve!M128</f>
        <v>11659.909070666647</v>
      </c>
      <c r="L128" s="19">
        <f>'Gross Plant'!N128-Reserve!N128</f>
        <v>11619.85860599998</v>
      </c>
      <c r="M128" s="19">
        <f>'Gross Plant'!O128-Reserve!O128</f>
        <v>11579.808141333313</v>
      </c>
      <c r="N128" s="19">
        <f>'Gross Plant'!P128-Reserve!P128</f>
        <v>11539.757676666646</v>
      </c>
      <c r="O128" s="19">
        <f>'Gross Plant'!Q128-Reserve!Q128</f>
        <v>11499.707211999979</v>
      </c>
      <c r="P128" s="19">
        <f>'Gross Plant'!R128-Reserve!R128</f>
        <v>11459.656747333313</v>
      </c>
      <c r="Q128" s="20">
        <f>'Gross Plant'!S128-Reserve!S128</f>
        <v>11419.606282666646</v>
      </c>
      <c r="R128" s="19">
        <f>'Gross Plant'!T128-Reserve!T128</f>
        <v>11379.555817999979</v>
      </c>
      <c r="S128" s="19">
        <f>'Gross Plant'!U128-Reserve!U128</f>
        <v>11339.505353333312</v>
      </c>
      <c r="T128" s="19">
        <f>'Gross Plant'!V128-Reserve!V128</f>
        <v>11299.454888666645</v>
      </c>
      <c r="U128" s="19">
        <f>'Gross Plant'!W128-Reserve!W128</f>
        <v>11259.404423999978</v>
      </c>
      <c r="V128" s="19">
        <f>'Gross Plant'!X128-Reserve!X128</f>
        <v>11219.353959333312</v>
      </c>
      <c r="W128" s="19">
        <f>'Gross Plant'!Y128-Reserve!Y128</f>
        <v>11179.303494666645</v>
      </c>
      <c r="X128" s="19">
        <f>'Gross Plant'!Z128-Reserve!Z128</f>
        <v>11139.253029999978</v>
      </c>
      <c r="Y128" s="19">
        <f>'Gross Plant'!AA128-Reserve!AA128</f>
        <v>11099.202565333311</v>
      </c>
      <c r="Z128" s="19">
        <f>'Gross Plant'!AB128-Reserve!AB128</f>
        <v>11059.152100666644</v>
      </c>
      <c r="AA128" s="19">
        <f>'Gross Plant'!AC128-Reserve!AC128</f>
        <v>11019.101635999978</v>
      </c>
      <c r="AB128" s="19">
        <f>'Gross Plant'!AD128-Reserve!AD128</f>
        <v>10979.051171333311</v>
      </c>
      <c r="AC128" s="19">
        <f>'Gross Plant'!AE128-Reserve!AE128</f>
        <v>10939.000706666644</v>
      </c>
      <c r="AD128" s="19">
        <f>'Gross Plant'!AF128-Reserve!AF128</f>
        <v>10898.950241999977</v>
      </c>
    </row>
    <row r="129" spans="1:30">
      <c r="A129" s="49">
        <v>35301</v>
      </c>
      <c r="B129" s="34" t="s">
        <v>92</v>
      </c>
      <c r="C129" s="19">
        <f>'Gross Plant'!E129-Reserve!E129</f>
        <v>40807.380000000005</v>
      </c>
      <c r="D129" s="19">
        <f>'Gross Plant'!F129-Reserve!F129</f>
        <v>40686.890000000014</v>
      </c>
      <c r="E129" s="19">
        <f>'Gross Plant'!G129-Reserve!G129</f>
        <v>40566.400000000023</v>
      </c>
      <c r="F129" s="19">
        <f>'Gross Plant'!H129-Reserve!H129</f>
        <v>40445.910000000033</v>
      </c>
      <c r="G129" s="19">
        <f>'Gross Plant'!I129-Reserve!I129</f>
        <v>40325.420000000042</v>
      </c>
      <c r="H129" s="19">
        <f>'Gross Plant'!J129-Reserve!J129</f>
        <v>40204.930000000051</v>
      </c>
      <c r="I129" s="19">
        <f>'Gross Plant'!K129-Reserve!K129</f>
        <v>40084.440000000061</v>
      </c>
      <c r="J129" s="19">
        <f>'Gross Plant'!L129-Reserve!L129</f>
        <v>39963.954592500057</v>
      </c>
      <c r="K129" s="19">
        <f>'Gross Plant'!M129-Reserve!M129</f>
        <v>39843.469185000053</v>
      </c>
      <c r="L129" s="19">
        <f>'Gross Plant'!N129-Reserve!N129</f>
        <v>39722.983777500049</v>
      </c>
      <c r="M129" s="19">
        <f>'Gross Plant'!O129-Reserve!O129</f>
        <v>39602.498370000045</v>
      </c>
      <c r="N129" s="19">
        <f>'Gross Plant'!P129-Reserve!P129</f>
        <v>39482.012962500041</v>
      </c>
      <c r="O129" s="19">
        <f>'Gross Plant'!Q129-Reserve!Q129</f>
        <v>39361.527555000037</v>
      </c>
      <c r="P129" s="19">
        <f>'Gross Plant'!R129-Reserve!R129</f>
        <v>39241.042147500033</v>
      </c>
      <c r="Q129" s="20">
        <f>'Gross Plant'!S129-Reserve!S129</f>
        <v>39120.556740000029</v>
      </c>
      <c r="R129" s="19">
        <f>'Gross Plant'!T129-Reserve!T129</f>
        <v>39000.071332500025</v>
      </c>
      <c r="S129" s="19">
        <f>'Gross Plant'!U129-Reserve!U129</f>
        <v>38879.585925000021</v>
      </c>
      <c r="T129" s="19">
        <f>'Gross Plant'!V129-Reserve!V129</f>
        <v>38759.100517500017</v>
      </c>
      <c r="U129" s="19">
        <f>'Gross Plant'!W129-Reserve!W129</f>
        <v>38638.615110000013</v>
      </c>
      <c r="V129" s="19">
        <f>'Gross Plant'!X129-Reserve!X129</f>
        <v>38518.129702500009</v>
      </c>
      <c r="W129" s="19">
        <f>'Gross Plant'!Y129-Reserve!Y129</f>
        <v>38397.644295000006</v>
      </c>
      <c r="X129" s="19">
        <f>'Gross Plant'!Z129-Reserve!Z129</f>
        <v>38277.158887500002</v>
      </c>
      <c r="Y129" s="19">
        <f>'Gross Plant'!AA129-Reserve!AA129</f>
        <v>38156.673479999998</v>
      </c>
      <c r="Z129" s="19">
        <f>'Gross Plant'!AB129-Reserve!AB129</f>
        <v>38036.188072499994</v>
      </c>
      <c r="AA129" s="19">
        <f>'Gross Plant'!AC129-Reserve!AC129</f>
        <v>37915.70266499999</v>
      </c>
      <c r="AB129" s="19">
        <f>'Gross Plant'!AD129-Reserve!AD129</f>
        <v>37795.217257499986</v>
      </c>
      <c r="AC129" s="19">
        <f>'Gross Plant'!AE129-Reserve!AE129</f>
        <v>37674.731849999982</v>
      </c>
      <c r="AD129" s="19">
        <f>'Gross Plant'!AF129-Reserve!AF129</f>
        <v>37554.246442499978</v>
      </c>
    </row>
    <row r="130" spans="1:30">
      <c r="A130" s="49">
        <v>35302</v>
      </c>
      <c r="B130" s="34" t="s">
        <v>93</v>
      </c>
      <c r="C130" s="19">
        <f>'Gross Plant'!E130-Reserve!E130</f>
        <v>17040.449999999983</v>
      </c>
      <c r="D130" s="19">
        <f>'Gross Plant'!F130-Reserve!F130</f>
        <v>16899.069999999978</v>
      </c>
      <c r="E130" s="19">
        <f>'Gross Plant'!G130-Reserve!G130</f>
        <v>16757.689999999973</v>
      </c>
      <c r="F130" s="19">
        <f>'Gross Plant'!H130-Reserve!H130</f>
        <v>16616.309999999969</v>
      </c>
      <c r="G130" s="19">
        <f>'Gross Plant'!I130-Reserve!I130</f>
        <v>16474.929999999964</v>
      </c>
      <c r="H130" s="19">
        <f>'Gross Plant'!J130-Reserve!J130</f>
        <v>16333.549999999959</v>
      </c>
      <c r="I130" s="19">
        <f>'Gross Plant'!K130-Reserve!K130</f>
        <v>16192.169999999955</v>
      </c>
      <c r="J130" s="19">
        <f>'Gross Plant'!L130-Reserve!L130</f>
        <v>16050.785708249954</v>
      </c>
      <c r="K130" s="19">
        <f>'Gross Plant'!M130-Reserve!M130</f>
        <v>15909.401416499953</v>
      </c>
      <c r="L130" s="19">
        <f>'Gross Plant'!N130-Reserve!N130</f>
        <v>15768.017124749953</v>
      </c>
      <c r="M130" s="19">
        <f>'Gross Plant'!O130-Reserve!O130</f>
        <v>15626.632832999952</v>
      </c>
      <c r="N130" s="19">
        <f>'Gross Plant'!P130-Reserve!P130</f>
        <v>15485.248541249952</v>
      </c>
      <c r="O130" s="19">
        <f>'Gross Plant'!Q130-Reserve!Q130</f>
        <v>15343.864249499951</v>
      </c>
      <c r="P130" s="19">
        <f>'Gross Plant'!R130-Reserve!R130</f>
        <v>15202.479957749951</v>
      </c>
      <c r="Q130" s="20">
        <f>'Gross Plant'!S130-Reserve!S130</f>
        <v>15061.09566599995</v>
      </c>
      <c r="R130" s="19">
        <f>'Gross Plant'!T130-Reserve!T130</f>
        <v>14919.71137424995</v>
      </c>
      <c r="S130" s="19">
        <f>'Gross Plant'!U130-Reserve!U130</f>
        <v>14778.327082499949</v>
      </c>
      <c r="T130" s="19">
        <f>'Gross Plant'!V130-Reserve!V130</f>
        <v>14636.942790749948</v>
      </c>
      <c r="U130" s="19">
        <f>'Gross Plant'!W130-Reserve!W130</f>
        <v>14495.558498999948</v>
      </c>
      <c r="V130" s="19">
        <f>'Gross Plant'!X130-Reserve!X130</f>
        <v>14354.174207249947</v>
      </c>
      <c r="W130" s="19">
        <f>'Gross Plant'!Y130-Reserve!Y130</f>
        <v>14212.789915499947</v>
      </c>
      <c r="X130" s="19">
        <f>'Gross Plant'!Z130-Reserve!Z130</f>
        <v>14071.405623749946</v>
      </c>
      <c r="Y130" s="19">
        <f>'Gross Plant'!AA130-Reserve!AA130</f>
        <v>13930.021331999946</v>
      </c>
      <c r="Z130" s="19">
        <f>'Gross Plant'!AB130-Reserve!AB130</f>
        <v>13788.637040249945</v>
      </c>
      <c r="AA130" s="19">
        <f>'Gross Plant'!AC130-Reserve!AC130</f>
        <v>13647.252748499945</v>
      </c>
      <c r="AB130" s="19">
        <f>'Gross Plant'!AD130-Reserve!AD130</f>
        <v>13505.868456749944</v>
      </c>
      <c r="AC130" s="19">
        <f>'Gross Plant'!AE130-Reserve!AE130</f>
        <v>13364.484164999943</v>
      </c>
      <c r="AD130" s="19">
        <f>'Gross Plant'!AF130-Reserve!AF130</f>
        <v>13223.099873249943</v>
      </c>
    </row>
    <row r="131" spans="1:30">
      <c r="A131" s="49">
        <v>35400</v>
      </c>
      <c r="B131" s="34" t="s">
        <v>94</v>
      </c>
      <c r="C131" s="19">
        <f>'Gross Plant'!E131-Reserve!E131</f>
        <v>470842.23000000004</v>
      </c>
      <c r="D131" s="19">
        <f>'Gross Plant'!F131-Reserve!F131</f>
        <v>469457.06000000006</v>
      </c>
      <c r="E131" s="19">
        <f>'Gross Plant'!G131-Reserve!G131</f>
        <v>468071.89000000007</v>
      </c>
      <c r="F131" s="19">
        <f>'Gross Plant'!H131-Reserve!H131</f>
        <v>466686.72000000009</v>
      </c>
      <c r="G131" s="19">
        <f>'Gross Plant'!I131-Reserve!I131</f>
        <v>465301.5500000001</v>
      </c>
      <c r="H131" s="19">
        <f>'Gross Plant'!J131-Reserve!J131</f>
        <v>463916.38000000012</v>
      </c>
      <c r="I131" s="19">
        <f>'Gross Plant'!K131-Reserve!K131</f>
        <v>462531.21000000014</v>
      </c>
      <c r="J131" s="19">
        <f>'Gross Plant'!L131-Reserve!L131</f>
        <v>461146.04092500015</v>
      </c>
      <c r="K131" s="19">
        <f>'Gross Plant'!M131-Reserve!M131</f>
        <v>459760.87185000017</v>
      </c>
      <c r="L131" s="19">
        <f>'Gross Plant'!N131-Reserve!N131</f>
        <v>458375.70277500019</v>
      </c>
      <c r="M131" s="19">
        <f>'Gross Plant'!O131-Reserve!O131</f>
        <v>456990.5337000002</v>
      </c>
      <c r="N131" s="19">
        <f>'Gross Plant'!P131-Reserve!P131</f>
        <v>455605.36462500022</v>
      </c>
      <c r="O131" s="19">
        <f>'Gross Plant'!Q131-Reserve!Q131</f>
        <v>454220.19555000024</v>
      </c>
      <c r="P131" s="19">
        <f>'Gross Plant'!R131-Reserve!R131</f>
        <v>452835.02647500025</v>
      </c>
      <c r="Q131" s="20">
        <f>'Gross Plant'!S131-Reserve!S131</f>
        <v>451449.85740000027</v>
      </c>
      <c r="R131" s="19">
        <f>'Gross Plant'!T131-Reserve!T131</f>
        <v>450064.68832500029</v>
      </c>
      <c r="S131" s="19">
        <f>'Gross Plant'!U131-Reserve!U131</f>
        <v>448679.5192500003</v>
      </c>
      <c r="T131" s="19">
        <f>'Gross Plant'!V131-Reserve!V131</f>
        <v>447294.35017500032</v>
      </c>
      <c r="U131" s="19">
        <f>'Gross Plant'!W131-Reserve!W131</f>
        <v>445909.18110000034</v>
      </c>
      <c r="V131" s="19">
        <f>'Gross Plant'!X131-Reserve!X131</f>
        <v>444524.01202500035</v>
      </c>
      <c r="W131" s="19">
        <f>'Gross Plant'!Y131-Reserve!Y131</f>
        <v>443138.84295000037</v>
      </c>
      <c r="X131" s="19">
        <f>'Gross Plant'!Z131-Reserve!Z131</f>
        <v>441753.67387500039</v>
      </c>
      <c r="Y131" s="19">
        <f>'Gross Plant'!AA131-Reserve!AA131</f>
        <v>440368.5048000004</v>
      </c>
      <c r="Z131" s="19">
        <f>'Gross Plant'!AB131-Reserve!AB131</f>
        <v>438983.33572500042</v>
      </c>
      <c r="AA131" s="19">
        <f>'Gross Plant'!AC131-Reserve!AC131</f>
        <v>437598.16665000044</v>
      </c>
      <c r="AB131" s="19">
        <f>'Gross Plant'!AD131-Reserve!AD131</f>
        <v>436212.99757500045</v>
      </c>
      <c r="AC131" s="19">
        <f>'Gross Plant'!AE131-Reserve!AE131</f>
        <v>434827.82850000047</v>
      </c>
      <c r="AD131" s="19">
        <f>'Gross Plant'!AF131-Reserve!AF131</f>
        <v>433442.65942500049</v>
      </c>
    </row>
    <row r="132" spans="1:30">
      <c r="A132" s="49">
        <v>35500</v>
      </c>
      <c r="B132" s="34" t="s">
        <v>95</v>
      </c>
      <c r="C132" s="19">
        <f>'Gross Plant'!E132-Reserve!E132</f>
        <v>38295.489999999991</v>
      </c>
      <c r="D132" s="19">
        <f>'Gross Plant'!F132-Reserve!F132</f>
        <v>38193.109999999986</v>
      </c>
      <c r="E132" s="19">
        <f>'Gross Plant'!G132-Reserve!G132</f>
        <v>38090.729999999981</v>
      </c>
      <c r="F132" s="19">
        <f>'Gross Plant'!H132-Reserve!H132</f>
        <v>37988.349999999977</v>
      </c>
      <c r="G132" s="19">
        <f>'Gross Plant'!I132-Reserve!I132</f>
        <v>75489.459999999934</v>
      </c>
      <c r="H132" s="19">
        <f>'Gross Plant'!J132-Reserve!J132</f>
        <v>75372.369999999937</v>
      </c>
      <c r="I132" s="19">
        <f>'Gross Plant'!K132-Reserve!K132</f>
        <v>75255.279999999941</v>
      </c>
      <c r="J132" s="19">
        <f>'Gross Plant'!L132-Reserve!L132</f>
        <v>90018.282464769058</v>
      </c>
      <c r="K132" s="19">
        <f>'Gross Plant'!M132-Reserve!M132</f>
        <v>104423.21797840917</v>
      </c>
      <c r="L132" s="19">
        <f>'Gross Plant'!N132-Reserve!N132</f>
        <v>115401.06410147675</v>
      </c>
      <c r="M132" s="19">
        <f>'Gross Plant'!O132-Reserve!O132</f>
        <v>126704.50652854546</v>
      </c>
      <c r="N132" s="19">
        <f>'Gross Plant'!P132-Reserve!P132</f>
        <v>139643.1648409988</v>
      </c>
      <c r="O132" s="19">
        <f>'Gross Plant'!Q132-Reserve!Q132</f>
        <v>148812.99954647658</v>
      </c>
      <c r="P132" s="19">
        <f>'Gross Plant'!R132-Reserve!R132</f>
        <v>158247.5277611831</v>
      </c>
      <c r="Q132" s="20">
        <f>'Gross Plant'!S132-Reserve!S132</f>
        <v>166431.89356944515</v>
      </c>
      <c r="R132" s="19">
        <f>'Gross Plant'!T132-Reserve!T132</f>
        <v>178126.57248055385</v>
      </c>
      <c r="S132" s="19">
        <f>'Gross Plant'!U132-Reserve!U132</f>
        <v>190988.83376249205</v>
      </c>
      <c r="T132" s="19">
        <f>'Gross Plant'!V132-Reserve!V132</f>
        <v>206509.37442189545</v>
      </c>
      <c r="U132" s="19">
        <f>'Gross Plant'!W132-Reserve!W132</f>
        <v>220180.89122799656</v>
      </c>
      <c r="V132" s="19">
        <f>'Gross Plant'!X132-Reserve!X132</f>
        <v>236804.76037048575</v>
      </c>
      <c r="W132" s="19">
        <f>'Gross Plant'!Y132-Reserve!Y132</f>
        <v>251751.87566687341</v>
      </c>
      <c r="X132" s="19">
        <f>'Gross Plant'!Z132-Reserve!Z132</f>
        <v>262933.53497449728</v>
      </c>
      <c r="Y132" s="19">
        <f>'Gross Plant'!AA132-Reserve!AA132</f>
        <v>270324.9346990757</v>
      </c>
      <c r="Z132" s="19">
        <f>'Gross Plant'!AB132-Reserve!AB132</f>
        <v>279311.73728818202</v>
      </c>
      <c r="AA132" s="19">
        <f>'Gross Plant'!AC132-Reserve!AC132</f>
        <v>284669.48662018636</v>
      </c>
      <c r="AB132" s="19">
        <f>'Gross Plant'!AD132-Reserve!AD132</f>
        <v>289348.32454649475</v>
      </c>
      <c r="AC132" s="19">
        <f>'Gross Plant'!AE132-Reserve!AE132</f>
        <v>292032.43861463107</v>
      </c>
      <c r="AD132" s="19">
        <f>'Gross Plant'!AF132-Reserve!AF132</f>
        <v>296024.14237001282</v>
      </c>
    </row>
    <row r="133" spans="1:30">
      <c r="A133" s="49">
        <v>35600</v>
      </c>
      <c r="B133" s="34" t="s">
        <v>96</v>
      </c>
      <c r="C133" s="19">
        <f>'Gross Plant'!E133-Reserve!E133</f>
        <v>246097.42</v>
      </c>
      <c r="D133" s="19">
        <f>'Gross Plant'!F133-Reserve!F133</f>
        <v>245389.04</v>
      </c>
      <c r="E133" s="19">
        <f>'Gross Plant'!G133-Reserve!G133</f>
        <v>244680.66</v>
      </c>
      <c r="F133" s="19">
        <f>'Gross Plant'!H133-Reserve!H133</f>
        <v>243972.28</v>
      </c>
      <c r="G133" s="19">
        <f>'Gross Plant'!I133-Reserve!I133</f>
        <v>243263.9</v>
      </c>
      <c r="H133" s="19">
        <f>'Gross Plant'!J133-Reserve!J133</f>
        <v>242555.51999999999</v>
      </c>
      <c r="I133" s="19">
        <f>'Gross Plant'!K133-Reserve!K133</f>
        <v>241847.13999999998</v>
      </c>
      <c r="J133" s="19">
        <f>'Gross Plant'!L133-Reserve!L133</f>
        <v>241138.75660624998</v>
      </c>
      <c r="K133" s="19">
        <f>'Gross Plant'!M133-Reserve!M133</f>
        <v>240430.37321249998</v>
      </c>
      <c r="L133" s="19">
        <f>'Gross Plant'!N133-Reserve!N133</f>
        <v>239721.98981874998</v>
      </c>
      <c r="M133" s="19">
        <f>'Gross Plant'!O133-Reserve!O133</f>
        <v>239013.60642499998</v>
      </c>
      <c r="N133" s="19">
        <f>'Gross Plant'!P133-Reserve!P133</f>
        <v>238305.22303124997</v>
      </c>
      <c r="O133" s="19">
        <f>'Gross Plant'!Q133-Reserve!Q133</f>
        <v>237596.83963749997</v>
      </c>
      <c r="P133" s="19">
        <f>'Gross Plant'!R133-Reserve!R133</f>
        <v>236888.45624374997</v>
      </c>
      <c r="Q133" s="20">
        <f>'Gross Plant'!S133-Reserve!S133</f>
        <v>236180.07284999997</v>
      </c>
      <c r="R133" s="19">
        <f>'Gross Plant'!T133-Reserve!T133</f>
        <v>235471.68945624997</v>
      </c>
      <c r="S133" s="19">
        <f>'Gross Plant'!U133-Reserve!U133</f>
        <v>234763.30606249996</v>
      </c>
      <c r="T133" s="19">
        <f>'Gross Plant'!V133-Reserve!V133</f>
        <v>234054.92266874996</v>
      </c>
      <c r="U133" s="19">
        <f>'Gross Plant'!W133-Reserve!W133</f>
        <v>233346.53927499996</v>
      </c>
      <c r="V133" s="19">
        <f>'Gross Plant'!X133-Reserve!X133</f>
        <v>232638.15588124996</v>
      </c>
      <c r="W133" s="19">
        <f>'Gross Plant'!Y133-Reserve!Y133</f>
        <v>231929.77248749995</v>
      </c>
      <c r="X133" s="19">
        <f>'Gross Plant'!Z133-Reserve!Z133</f>
        <v>231221.38909374995</v>
      </c>
      <c r="Y133" s="19">
        <f>'Gross Plant'!AA133-Reserve!AA133</f>
        <v>230513.00569999995</v>
      </c>
      <c r="Z133" s="19">
        <f>'Gross Plant'!AB133-Reserve!AB133</f>
        <v>229804.62230624995</v>
      </c>
      <c r="AA133" s="19">
        <f>'Gross Plant'!AC133-Reserve!AC133</f>
        <v>229096.23891249995</v>
      </c>
      <c r="AB133" s="19">
        <f>'Gross Plant'!AD133-Reserve!AD133</f>
        <v>228387.85551874994</v>
      </c>
      <c r="AC133" s="19">
        <f>'Gross Plant'!AE133-Reserve!AE133</f>
        <v>227679.47212499994</v>
      </c>
      <c r="AD133" s="19">
        <f>'Gross Plant'!AF133-Reserve!AF133</f>
        <v>226971.08873124994</v>
      </c>
    </row>
    <row r="134" spans="1:30">
      <c r="A134" s="49">
        <v>36510</v>
      </c>
      <c r="B134" s="34" t="s">
        <v>44</v>
      </c>
      <c r="C134" s="19">
        <f>'Gross Plant'!E134-Reserve!E134</f>
        <v>26970.37</v>
      </c>
      <c r="D134" s="19">
        <f>'Gross Plant'!F134-Reserve!F134</f>
        <v>26970.37</v>
      </c>
      <c r="E134" s="19">
        <f>'Gross Plant'!G134-Reserve!G134</f>
        <v>26970.37</v>
      </c>
      <c r="F134" s="19">
        <f>'Gross Plant'!H134-Reserve!H134</f>
        <v>26970.37</v>
      </c>
      <c r="G134" s="19">
        <f>'Gross Plant'!I134-Reserve!I134</f>
        <v>26970.37</v>
      </c>
      <c r="H134" s="19">
        <f>'Gross Plant'!J134-Reserve!J134</f>
        <v>26970.37</v>
      </c>
      <c r="I134" s="19">
        <f>'Gross Plant'!K134-Reserve!K134</f>
        <v>26970.37</v>
      </c>
      <c r="J134" s="19">
        <f>'Gross Plant'!L134-Reserve!L134</f>
        <v>26970.37</v>
      </c>
      <c r="K134" s="19">
        <f>'Gross Plant'!M134-Reserve!M134</f>
        <v>26970.37</v>
      </c>
      <c r="L134" s="19">
        <f>'Gross Plant'!N134-Reserve!N134</f>
        <v>26970.37</v>
      </c>
      <c r="M134" s="19">
        <f>'Gross Plant'!O134-Reserve!O134</f>
        <v>26970.37</v>
      </c>
      <c r="N134" s="19">
        <f>'Gross Plant'!P134-Reserve!P134</f>
        <v>26970.37</v>
      </c>
      <c r="O134" s="19">
        <f>'Gross Plant'!Q134-Reserve!Q134</f>
        <v>26970.37</v>
      </c>
      <c r="P134" s="19">
        <f>'Gross Plant'!R134-Reserve!R134</f>
        <v>26970.37</v>
      </c>
      <c r="Q134" s="20">
        <f>'Gross Plant'!S134-Reserve!S134</f>
        <v>26970.37</v>
      </c>
      <c r="R134" s="19">
        <f>'Gross Plant'!T134-Reserve!T134</f>
        <v>26970.37</v>
      </c>
      <c r="S134" s="19">
        <f>'Gross Plant'!U134-Reserve!U134</f>
        <v>26970.37</v>
      </c>
      <c r="T134" s="19">
        <f>'Gross Plant'!V134-Reserve!V134</f>
        <v>26970.37</v>
      </c>
      <c r="U134" s="19">
        <f>'Gross Plant'!W134-Reserve!W134</f>
        <v>26970.37</v>
      </c>
      <c r="V134" s="19">
        <f>'Gross Plant'!X134-Reserve!X134</f>
        <v>26970.37</v>
      </c>
      <c r="W134" s="19">
        <f>'Gross Plant'!Y134-Reserve!Y134</f>
        <v>26970.37</v>
      </c>
      <c r="X134" s="19">
        <f>'Gross Plant'!Z134-Reserve!Z134</f>
        <v>26970.37</v>
      </c>
      <c r="Y134" s="19">
        <f>'Gross Plant'!AA134-Reserve!AA134</f>
        <v>26970.37</v>
      </c>
      <c r="Z134" s="19">
        <f>'Gross Plant'!AB134-Reserve!AB134</f>
        <v>26970.37</v>
      </c>
      <c r="AA134" s="19">
        <f>'Gross Plant'!AC134-Reserve!AC134</f>
        <v>26970.37</v>
      </c>
      <c r="AB134" s="19">
        <f>'Gross Plant'!AD134-Reserve!AD134</f>
        <v>26970.37</v>
      </c>
      <c r="AC134" s="19">
        <f>'Gross Plant'!AE134-Reserve!AE134</f>
        <v>26970.37</v>
      </c>
      <c r="AD134" s="19">
        <f>'Gross Plant'!AF134-Reserve!AF134</f>
        <v>26970.37</v>
      </c>
    </row>
    <row r="135" spans="1:30">
      <c r="A135" s="49">
        <v>36520</v>
      </c>
      <c r="B135" s="34" t="s">
        <v>45</v>
      </c>
      <c r="C135" s="19">
        <f>'Gross Plant'!E135-Reserve!E135</f>
        <v>470200.3</v>
      </c>
      <c r="D135" s="19">
        <f>'Gross Plant'!F135-Reserve!F135</f>
        <v>469238.51999999996</v>
      </c>
      <c r="E135" s="19">
        <f>'Gross Plant'!G135-Reserve!G135</f>
        <v>468276.73999999993</v>
      </c>
      <c r="F135" s="19">
        <f>'Gross Plant'!H135-Reserve!H135</f>
        <v>467314.9599999999</v>
      </c>
      <c r="G135" s="19">
        <f>'Gross Plant'!I135-Reserve!I135</f>
        <v>466353.17999999988</v>
      </c>
      <c r="H135" s="19">
        <f>'Gross Plant'!J135-Reserve!J135</f>
        <v>465391.39999999985</v>
      </c>
      <c r="I135" s="19">
        <f>'Gross Plant'!K135-Reserve!K135</f>
        <v>464429.61999999982</v>
      </c>
      <c r="J135" s="19">
        <f>'Gross Plant'!L135-Reserve!L135</f>
        <v>463467.83936666651</v>
      </c>
      <c r="K135" s="19">
        <f>'Gross Plant'!M135-Reserve!M135</f>
        <v>462506.05873333319</v>
      </c>
      <c r="L135" s="19">
        <f>'Gross Plant'!N135-Reserve!N135</f>
        <v>461544.27809999988</v>
      </c>
      <c r="M135" s="19">
        <f>'Gross Plant'!O135-Reserve!O135</f>
        <v>460582.49746666657</v>
      </c>
      <c r="N135" s="19">
        <f>'Gross Plant'!P135-Reserve!P135</f>
        <v>459620.71683333325</v>
      </c>
      <c r="O135" s="19">
        <f>'Gross Plant'!Q135-Reserve!Q135</f>
        <v>458658.93619999994</v>
      </c>
      <c r="P135" s="19">
        <f>'Gross Plant'!R135-Reserve!R135</f>
        <v>457697.15556666662</v>
      </c>
      <c r="Q135" s="20">
        <f>'Gross Plant'!S135-Reserve!S135</f>
        <v>456735.37493333331</v>
      </c>
      <c r="R135" s="19">
        <f>'Gross Plant'!T135-Reserve!T135</f>
        <v>455773.5943</v>
      </c>
      <c r="S135" s="19">
        <f>'Gross Plant'!U135-Reserve!U135</f>
        <v>454811.81366666668</v>
      </c>
      <c r="T135" s="19">
        <f>'Gross Plant'!V135-Reserve!V135</f>
        <v>453850.03303333337</v>
      </c>
      <c r="U135" s="19">
        <f>'Gross Plant'!W135-Reserve!W135</f>
        <v>452888.25240000006</v>
      </c>
      <c r="V135" s="19">
        <f>'Gross Plant'!X135-Reserve!X135</f>
        <v>451926.47176666674</v>
      </c>
      <c r="W135" s="19">
        <f>'Gross Plant'!Y135-Reserve!Y135</f>
        <v>450964.69113333343</v>
      </c>
      <c r="X135" s="19">
        <f>'Gross Plant'!Z135-Reserve!Z135</f>
        <v>450002.91050000011</v>
      </c>
      <c r="Y135" s="19">
        <f>'Gross Plant'!AA135-Reserve!AA135</f>
        <v>449041.1298666668</v>
      </c>
      <c r="Z135" s="19">
        <f>'Gross Plant'!AB135-Reserve!AB135</f>
        <v>448079.34923333349</v>
      </c>
      <c r="AA135" s="19">
        <f>'Gross Plant'!AC135-Reserve!AC135</f>
        <v>447117.56860000017</v>
      </c>
      <c r="AB135" s="19">
        <f>'Gross Plant'!AD135-Reserve!AD135</f>
        <v>446155.78796666686</v>
      </c>
      <c r="AC135" s="19">
        <f>'Gross Plant'!AE135-Reserve!AE135</f>
        <v>445194.00733333355</v>
      </c>
      <c r="AD135" s="19">
        <f>'Gross Plant'!AF135-Reserve!AF135</f>
        <v>444232.22670000023</v>
      </c>
    </row>
    <row r="136" spans="1:30">
      <c r="A136" s="49">
        <v>36602</v>
      </c>
      <c r="B136" s="34" t="s">
        <v>97</v>
      </c>
      <c r="C136" s="19">
        <f>'Gross Plant'!E136-Reserve!E136</f>
        <v>34430.53</v>
      </c>
      <c r="D136" s="19">
        <f>'Gross Plant'!F136-Reserve!F136</f>
        <v>34357.85</v>
      </c>
      <c r="E136" s="19">
        <f>'Gross Plant'!G136-Reserve!G136</f>
        <v>34285.17</v>
      </c>
      <c r="F136" s="19">
        <f>'Gross Plant'!H136-Reserve!H136</f>
        <v>34212.49</v>
      </c>
      <c r="G136" s="19">
        <f>'Gross Plant'!I136-Reserve!I136</f>
        <v>34139.81</v>
      </c>
      <c r="H136" s="19">
        <f>'Gross Plant'!J136-Reserve!J136</f>
        <v>34067.129999999997</v>
      </c>
      <c r="I136" s="19">
        <f>'Gross Plant'!K136-Reserve!K136</f>
        <v>33994.449999999997</v>
      </c>
      <c r="J136" s="19">
        <f>'Gross Plant'!L136-Reserve!L136</f>
        <v>33921.764115333332</v>
      </c>
      <c r="K136" s="19">
        <f>'Gross Plant'!M136-Reserve!M136</f>
        <v>33849.078230666666</v>
      </c>
      <c r="L136" s="19">
        <f>'Gross Plant'!N136-Reserve!N136</f>
        <v>33776.392345999993</v>
      </c>
      <c r="M136" s="19">
        <f>'Gross Plant'!O136-Reserve!O136</f>
        <v>33703.706461333328</v>
      </c>
      <c r="N136" s="19">
        <f>'Gross Plant'!P136-Reserve!P136</f>
        <v>33631.020576666662</v>
      </c>
      <c r="O136" s="19">
        <f>'Gross Plant'!Q136-Reserve!Q136</f>
        <v>33558.334691999997</v>
      </c>
      <c r="P136" s="19">
        <f>'Gross Plant'!R136-Reserve!R136</f>
        <v>33485.648807333331</v>
      </c>
      <c r="Q136" s="20">
        <f>'Gross Plant'!S136-Reserve!S136</f>
        <v>33412.962922666658</v>
      </c>
      <c r="R136" s="19">
        <f>'Gross Plant'!T136-Reserve!T136</f>
        <v>33340.277037999993</v>
      </c>
      <c r="S136" s="19">
        <f>'Gross Plant'!U136-Reserve!U136</f>
        <v>33267.591153333327</v>
      </c>
      <c r="T136" s="19">
        <f>'Gross Plant'!V136-Reserve!V136</f>
        <v>33194.905268666655</v>
      </c>
      <c r="U136" s="19">
        <f>'Gross Plant'!W136-Reserve!W136</f>
        <v>33122.219383999989</v>
      </c>
      <c r="V136" s="19">
        <f>'Gross Plant'!X136-Reserve!X136</f>
        <v>33049.533499333324</v>
      </c>
      <c r="W136" s="19">
        <f>'Gross Plant'!Y136-Reserve!Y136</f>
        <v>32976.847614666658</v>
      </c>
      <c r="X136" s="19">
        <f>'Gross Plant'!Z136-Reserve!Z136</f>
        <v>32904.161729999993</v>
      </c>
      <c r="Y136" s="19">
        <f>'Gross Plant'!AA136-Reserve!AA136</f>
        <v>32831.47584533332</v>
      </c>
      <c r="Z136" s="19">
        <f>'Gross Plant'!AB136-Reserve!AB136</f>
        <v>32758.789960666654</v>
      </c>
      <c r="AA136" s="19">
        <f>'Gross Plant'!AC136-Reserve!AC136</f>
        <v>32686.104075999989</v>
      </c>
      <c r="AB136" s="19">
        <f>'Gross Plant'!AD136-Reserve!AD136</f>
        <v>32613.41819133332</v>
      </c>
      <c r="AC136" s="19">
        <f>'Gross Plant'!AE136-Reserve!AE136</f>
        <v>32540.732306666654</v>
      </c>
      <c r="AD136" s="19">
        <f>'Gross Plant'!AF136-Reserve!AF136</f>
        <v>32468.046421999989</v>
      </c>
    </row>
    <row r="137" spans="1:30">
      <c r="A137" s="49">
        <v>36603</v>
      </c>
      <c r="B137" s="34" t="s">
        <v>98</v>
      </c>
      <c r="C137" s="19">
        <f>'Gross Plant'!E137-Reserve!E137</f>
        <v>10573.68</v>
      </c>
      <c r="D137" s="19">
        <f>'Gross Plant'!F137-Reserve!F137</f>
        <v>10483.449999999997</v>
      </c>
      <c r="E137" s="19">
        <f>'Gross Plant'!G137-Reserve!G137</f>
        <v>10393.219999999994</v>
      </c>
      <c r="F137" s="19">
        <f>'Gross Plant'!H137-Reserve!H137</f>
        <v>10302.989999999991</v>
      </c>
      <c r="G137" s="19">
        <f>'Gross Plant'!I137-Reserve!I137</f>
        <v>10212.759999999987</v>
      </c>
      <c r="H137" s="19">
        <f>'Gross Plant'!J137-Reserve!J137</f>
        <v>10122.529999999984</v>
      </c>
      <c r="I137" s="19">
        <f>'Gross Plant'!K137-Reserve!K137</f>
        <v>10032.299999999981</v>
      </c>
      <c r="J137" s="19">
        <f>'Gross Plant'!L137-Reserve!L137</f>
        <v>9942.0743364999798</v>
      </c>
      <c r="K137" s="19">
        <f>'Gross Plant'!M137-Reserve!M137</f>
        <v>9851.8486729999786</v>
      </c>
      <c r="L137" s="19">
        <f>'Gross Plant'!N137-Reserve!N137</f>
        <v>9761.6230094999773</v>
      </c>
      <c r="M137" s="19">
        <f>'Gross Plant'!O137-Reserve!O137</f>
        <v>9671.3973459999761</v>
      </c>
      <c r="N137" s="19">
        <f>'Gross Plant'!P137-Reserve!P137</f>
        <v>9581.1716824999748</v>
      </c>
      <c r="O137" s="19">
        <f>'Gross Plant'!Q137-Reserve!Q137</f>
        <v>9490.9460189999736</v>
      </c>
      <c r="P137" s="19">
        <f>'Gross Plant'!R137-Reserve!R137</f>
        <v>9400.7203554999724</v>
      </c>
      <c r="Q137" s="20">
        <f>'Gross Plant'!S137-Reserve!S137</f>
        <v>9310.4946919999711</v>
      </c>
      <c r="R137" s="19">
        <f>'Gross Plant'!T137-Reserve!T137</f>
        <v>9220.2690284999699</v>
      </c>
      <c r="S137" s="19">
        <f>'Gross Plant'!U137-Reserve!U137</f>
        <v>9130.0433649999686</v>
      </c>
      <c r="T137" s="19">
        <f>'Gross Plant'!V137-Reserve!V137</f>
        <v>9039.8177014999674</v>
      </c>
      <c r="U137" s="19">
        <f>'Gross Plant'!W137-Reserve!W137</f>
        <v>8949.5920379999661</v>
      </c>
      <c r="V137" s="19">
        <f>'Gross Plant'!X137-Reserve!X137</f>
        <v>8859.3663744999649</v>
      </c>
      <c r="W137" s="19">
        <f>'Gross Plant'!Y137-Reserve!Y137</f>
        <v>8769.1407109999636</v>
      </c>
      <c r="X137" s="19">
        <f>'Gross Plant'!Z137-Reserve!Z137</f>
        <v>8678.9150474999624</v>
      </c>
      <c r="Y137" s="19">
        <f>'Gross Plant'!AA137-Reserve!AA137</f>
        <v>8588.6893839999611</v>
      </c>
      <c r="Z137" s="19">
        <f>'Gross Plant'!AB137-Reserve!AB137</f>
        <v>8498.4637204999599</v>
      </c>
      <c r="AA137" s="19">
        <f>'Gross Plant'!AC137-Reserve!AC137</f>
        <v>8408.2380569999586</v>
      </c>
      <c r="AB137" s="19">
        <f>'Gross Plant'!AD137-Reserve!AD137</f>
        <v>8318.0123934999574</v>
      </c>
      <c r="AC137" s="19">
        <f>'Gross Plant'!AE137-Reserve!AE137</f>
        <v>8227.7867299999562</v>
      </c>
      <c r="AD137" s="19">
        <f>'Gross Plant'!AF137-Reserve!AF137</f>
        <v>8137.5610664999549</v>
      </c>
    </row>
    <row r="138" spans="1:30">
      <c r="A138" s="49">
        <v>36700</v>
      </c>
      <c r="B138" s="34" t="s">
        <v>46</v>
      </c>
      <c r="C138" s="19">
        <f>'Gross Plant'!E138-Reserve!E138</f>
        <v>59952.540000000008</v>
      </c>
      <c r="D138" s="19">
        <f>'Gross Plant'!F138-Reserve!F138</f>
        <v>59290.350000000006</v>
      </c>
      <c r="E138" s="19">
        <f>'Gross Plant'!G138-Reserve!G138</f>
        <v>58628.160000000003</v>
      </c>
      <c r="F138" s="19">
        <f>'Gross Plant'!H138-Reserve!H138</f>
        <v>57965.97</v>
      </c>
      <c r="G138" s="19">
        <f>'Gross Plant'!I138-Reserve!I138</f>
        <v>57303.78</v>
      </c>
      <c r="H138" s="19">
        <f>'Gross Plant'!J138-Reserve!J138</f>
        <v>56641.59</v>
      </c>
      <c r="I138" s="19">
        <f>'Gross Plant'!K138-Reserve!K138</f>
        <v>55979.399999999994</v>
      </c>
      <c r="J138" s="19">
        <f>'Gross Plant'!L138-Reserve!L138</f>
        <v>55317.210666666666</v>
      </c>
      <c r="K138" s="19">
        <f>'Gross Plant'!M138-Reserve!M138</f>
        <v>54655.021333333338</v>
      </c>
      <c r="L138" s="19">
        <f>'Gross Plant'!N138-Reserve!N138</f>
        <v>53992.832000000009</v>
      </c>
      <c r="M138" s="19">
        <f>'Gross Plant'!O138-Reserve!O138</f>
        <v>53330.642666666681</v>
      </c>
      <c r="N138" s="19">
        <f>'Gross Plant'!P138-Reserve!P138</f>
        <v>52668.453333333353</v>
      </c>
      <c r="O138" s="19">
        <f>'Gross Plant'!Q138-Reserve!Q138</f>
        <v>52006.264000000025</v>
      </c>
      <c r="P138" s="19">
        <f>'Gross Plant'!R138-Reserve!R138</f>
        <v>51344.074666666696</v>
      </c>
      <c r="Q138" s="20">
        <f>'Gross Plant'!S138-Reserve!S138</f>
        <v>50681.885333333368</v>
      </c>
      <c r="R138" s="19">
        <f>'Gross Plant'!T138-Reserve!T138</f>
        <v>50019.69600000004</v>
      </c>
      <c r="S138" s="19">
        <f>'Gross Plant'!U138-Reserve!U138</f>
        <v>49357.506666666712</v>
      </c>
      <c r="T138" s="19">
        <f>'Gross Plant'!V138-Reserve!V138</f>
        <v>48695.317333333383</v>
      </c>
      <c r="U138" s="19">
        <f>'Gross Plant'!W138-Reserve!W138</f>
        <v>48033.128000000055</v>
      </c>
      <c r="V138" s="19">
        <f>'Gross Plant'!X138-Reserve!X138</f>
        <v>47370.938666666727</v>
      </c>
      <c r="W138" s="19">
        <f>'Gross Plant'!Y138-Reserve!Y138</f>
        <v>46708.749333333399</v>
      </c>
      <c r="X138" s="19">
        <f>'Gross Plant'!Z138-Reserve!Z138</f>
        <v>46046.56000000007</v>
      </c>
      <c r="Y138" s="19">
        <f>'Gross Plant'!AA138-Reserve!AA138</f>
        <v>45384.370666666742</v>
      </c>
      <c r="Z138" s="19">
        <f>'Gross Plant'!AB138-Reserve!AB138</f>
        <v>44722.181333333414</v>
      </c>
      <c r="AA138" s="19">
        <f>'Gross Plant'!AC138-Reserve!AC138</f>
        <v>44059.992000000086</v>
      </c>
      <c r="AB138" s="19">
        <f>'Gross Plant'!AD138-Reserve!AD138</f>
        <v>43397.802666666757</v>
      </c>
      <c r="AC138" s="19">
        <f>'Gross Plant'!AE138-Reserve!AE138</f>
        <v>42735.613333333429</v>
      </c>
      <c r="AD138" s="19">
        <f>'Gross Plant'!AF138-Reserve!AF138</f>
        <v>42073.424000000101</v>
      </c>
    </row>
    <row r="139" spans="1:30">
      <c r="A139" s="49">
        <v>36701</v>
      </c>
      <c r="B139" s="34" t="s">
        <v>47</v>
      </c>
      <c r="C139" s="19">
        <f>'Gross Plant'!E139-Reserve!E139</f>
        <v>9885513.1500000022</v>
      </c>
      <c r="D139" s="19">
        <f>'Gross Plant'!F139-Reserve!F139</f>
        <v>9856850.6700000018</v>
      </c>
      <c r="E139" s="19">
        <f>'Gross Plant'!G139-Reserve!G139</f>
        <v>9813650.7200000025</v>
      </c>
      <c r="F139" s="19">
        <f>'Gross Plant'!H139-Reserve!H139</f>
        <v>9770093.8500000015</v>
      </c>
      <c r="G139" s="19">
        <f>'Gross Plant'!I139-Reserve!I139</f>
        <v>9726536.9800000004</v>
      </c>
      <c r="H139" s="19">
        <f>'Gross Plant'!J139-Reserve!J139</f>
        <v>9682980.1099999994</v>
      </c>
      <c r="I139" s="19">
        <f>'Gross Plant'!K139-Reserve!K139</f>
        <v>9639423.2399999984</v>
      </c>
      <c r="J139" s="19">
        <f>'Gross Plant'!L139-Reserve!L139</f>
        <v>9595884.8194327466</v>
      </c>
      <c r="K139" s="19">
        <f>'Gross Plant'!M139-Reserve!M139</f>
        <v>9552346.3988654949</v>
      </c>
      <c r="L139" s="19">
        <f>'Gross Plant'!N139-Reserve!N139</f>
        <v>9508807.9782982431</v>
      </c>
      <c r="M139" s="19">
        <f>'Gross Plant'!O139-Reserve!O139</f>
        <v>9465269.5577309914</v>
      </c>
      <c r="N139" s="19">
        <f>'Gross Plant'!P139-Reserve!P139</f>
        <v>9421731.1371637397</v>
      </c>
      <c r="O139" s="19">
        <f>'Gross Plant'!Q139-Reserve!Q139</f>
        <v>9378192.7165964879</v>
      </c>
      <c r="P139" s="19">
        <f>'Gross Plant'!R139-Reserve!R139</f>
        <v>9334654.2960292362</v>
      </c>
      <c r="Q139" s="20">
        <f>'Gross Plant'!S139-Reserve!S139</f>
        <v>9291115.8754619844</v>
      </c>
      <c r="R139" s="19">
        <f>'Gross Plant'!T139-Reserve!T139</f>
        <v>9247577.4548947327</v>
      </c>
      <c r="S139" s="19">
        <f>'Gross Plant'!U139-Reserve!U139</f>
        <v>9204039.0343274809</v>
      </c>
      <c r="T139" s="19">
        <f>'Gross Plant'!V139-Reserve!V139</f>
        <v>9160500.6137602292</v>
      </c>
      <c r="U139" s="19">
        <f>'Gross Plant'!W139-Reserve!W139</f>
        <v>9116962.1931929775</v>
      </c>
      <c r="V139" s="19">
        <f>'Gross Plant'!X139-Reserve!X139</f>
        <v>9073423.7726257257</v>
      </c>
      <c r="W139" s="19">
        <f>'Gross Plant'!Y139-Reserve!Y139</f>
        <v>9029885.352058474</v>
      </c>
      <c r="X139" s="19">
        <f>'Gross Plant'!Z139-Reserve!Z139</f>
        <v>8986346.9314912222</v>
      </c>
      <c r="Y139" s="19">
        <f>'Gross Plant'!AA139-Reserve!AA139</f>
        <v>8942808.5109239705</v>
      </c>
      <c r="Z139" s="19">
        <f>'Gross Plant'!AB139-Reserve!AB139</f>
        <v>8899270.0903567187</v>
      </c>
      <c r="AA139" s="19">
        <f>'Gross Plant'!AC139-Reserve!AC139</f>
        <v>8855731.669789467</v>
      </c>
      <c r="AB139" s="19">
        <f>'Gross Plant'!AD139-Reserve!AD139</f>
        <v>8812193.2492222153</v>
      </c>
      <c r="AC139" s="19">
        <f>'Gross Plant'!AE139-Reserve!AE139</f>
        <v>8768654.8286549635</v>
      </c>
      <c r="AD139" s="19">
        <f>'Gross Plant'!AF139-Reserve!AF139</f>
        <v>8725116.4080877118</v>
      </c>
    </row>
    <row r="140" spans="1:30">
      <c r="A140" s="49">
        <v>36900</v>
      </c>
      <c r="B140" s="34" t="s">
        <v>48</v>
      </c>
      <c r="C140" s="19">
        <f>'Gross Plant'!E140-Reserve!E140</f>
        <v>418849.99</v>
      </c>
      <c r="D140" s="19">
        <f>'Gross Plant'!F140-Reserve!F140</f>
        <v>417545.52999999997</v>
      </c>
      <c r="E140" s="19">
        <f>'Gross Plant'!G140-Reserve!G140</f>
        <v>416241.06999999995</v>
      </c>
      <c r="F140" s="19">
        <f>'Gross Plant'!H140-Reserve!H140</f>
        <v>414936.60999999993</v>
      </c>
      <c r="G140" s="19">
        <f>'Gross Plant'!I140-Reserve!I140</f>
        <v>413632.14999999991</v>
      </c>
      <c r="H140" s="19">
        <f>'Gross Plant'!J140-Reserve!J140</f>
        <v>412327.68999999989</v>
      </c>
      <c r="I140" s="19">
        <f>'Gross Plant'!K140-Reserve!K140</f>
        <v>411023.22999999986</v>
      </c>
      <c r="J140" s="19">
        <f>'Gross Plant'!L140-Reserve!L140</f>
        <v>409718.78115866653</v>
      </c>
      <c r="K140" s="19">
        <f>'Gross Plant'!M140-Reserve!M140</f>
        <v>408414.3323173332</v>
      </c>
      <c r="L140" s="19">
        <f>'Gross Plant'!N140-Reserve!N140</f>
        <v>407109.88347599987</v>
      </c>
      <c r="M140" s="19">
        <f>'Gross Plant'!O140-Reserve!O140</f>
        <v>405805.43463466654</v>
      </c>
      <c r="N140" s="19">
        <f>'Gross Plant'!P140-Reserve!P140</f>
        <v>404500.98579333321</v>
      </c>
      <c r="O140" s="19">
        <f>'Gross Plant'!Q140-Reserve!Q140</f>
        <v>403196.53695199988</v>
      </c>
      <c r="P140" s="19">
        <f>'Gross Plant'!R140-Reserve!R140</f>
        <v>401892.08811066655</v>
      </c>
      <c r="Q140" s="20">
        <f>'Gross Plant'!S140-Reserve!S140</f>
        <v>400587.63926933322</v>
      </c>
      <c r="R140" s="19">
        <f>'Gross Plant'!T140-Reserve!T140</f>
        <v>399283.19042799989</v>
      </c>
      <c r="S140" s="19">
        <f>'Gross Plant'!U140-Reserve!U140</f>
        <v>397978.74158666655</v>
      </c>
      <c r="T140" s="19">
        <f>'Gross Plant'!V140-Reserve!V140</f>
        <v>396674.29274533322</v>
      </c>
      <c r="U140" s="19">
        <f>'Gross Plant'!W140-Reserve!W140</f>
        <v>395369.84390399989</v>
      </c>
      <c r="V140" s="19">
        <f>'Gross Plant'!X140-Reserve!X140</f>
        <v>394065.39506266656</v>
      </c>
      <c r="W140" s="19">
        <f>'Gross Plant'!Y140-Reserve!Y140</f>
        <v>392760.94622133323</v>
      </c>
      <c r="X140" s="19">
        <f>'Gross Plant'!Z140-Reserve!Z140</f>
        <v>391456.4973799999</v>
      </c>
      <c r="Y140" s="19">
        <f>'Gross Plant'!AA140-Reserve!AA140</f>
        <v>390152.04853866657</v>
      </c>
      <c r="Z140" s="19">
        <f>'Gross Plant'!AB140-Reserve!AB140</f>
        <v>388847.59969733324</v>
      </c>
      <c r="AA140" s="19">
        <f>'Gross Plant'!AC140-Reserve!AC140</f>
        <v>387543.15085599991</v>
      </c>
      <c r="AB140" s="19">
        <f>'Gross Plant'!AD140-Reserve!AD140</f>
        <v>386238.70201466657</v>
      </c>
      <c r="AC140" s="19">
        <f>'Gross Plant'!AE140-Reserve!AE140</f>
        <v>384934.25317333324</v>
      </c>
      <c r="AD140" s="19">
        <f>'Gross Plant'!AF140-Reserve!AF140</f>
        <v>383629.80433199991</v>
      </c>
    </row>
    <row r="141" spans="1:30">
      <c r="A141" s="49">
        <v>36901</v>
      </c>
      <c r="B141" s="34" t="s">
        <v>99</v>
      </c>
      <c r="C141" s="19">
        <f>'Gross Plant'!E141-Reserve!E141</f>
        <v>622059.77000000025</v>
      </c>
      <c r="D141" s="19">
        <f>'Gross Plant'!F141-Reserve!F141</f>
        <v>618012.39000000036</v>
      </c>
      <c r="E141" s="19">
        <f>'Gross Plant'!G141-Reserve!G141</f>
        <v>613965.01000000047</v>
      </c>
      <c r="F141" s="19">
        <f>'Gross Plant'!H141-Reserve!H141</f>
        <v>609917.63000000059</v>
      </c>
      <c r="G141" s="19">
        <f>'Gross Plant'!I141-Reserve!I141</f>
        <v>605870.2500000007</v>
      </c>
      <c r="H141" s="19">
        <f>'Gross Plant'!J141-Reserve!J141</f>
        <v>601822.87000000081</v>
      </c>
      <c r="I141" s="19">
        <f>'Gross Plant'!K141-Reserve!K141</f>
        <v>597775.49000000092</v>
      </c>
      <c r="J141" s="19">
        <f>'Gross Plant'!L141-Reserve!L141</f>
        <v>593728.11529383436</v>
      </c>
      <c r="K141" s="19">
        <f>'Gross Plant'!M141-Reserve!M141</f>
        <v>589680.74058766779</v>
      </c>
      <c r="L141" s="19">
        <f>'Gross Plant'!N141-Reserve!N141</f>
        <v>585633.36588150123</v>
      </c>
      <c r="M141" s="19">
        <f>'Gross Plant'!O141-Reserve!O141</f>
        <v>581585.99117533467</v>
      </c>
      <c r="N141" s="19">
        <f>'Gross Plant'!P141-Reserve!P141</f>
        <v>577538.6164691681</v>
      </c>
      <c r="O141" s="19">
        <f>'Gross Plant'!Q141-Reserve!Q141</f>
        <v>573491.24176300154</v>
      </c>
      <c r="P141" s="19">
        <f>'Gross Plant'!R141-Reserve!R141</f>
        <v>569443.86705683498</v>
      </c>
      <c r="Q141" s="20">
        <f>'Gross Plant'!S141-Reserve!S141</f>
        <v>565396.49235066841</v>
      </c>
      <c r="R141" s="19">
        <f>'Gross Plant'!T141-Reserve!T141</f>
        <v>561349.11764450185</v>
      </c>
      <c r="S141" s="19">
        <f>'Gross Plant'!U141-Reserve!U141</f>
        <v>557301.74293833529</v>
      </c>
      <c r="T141" s="19">
        <f>'Gross Plant'!V141-Reserve!V141</f>
        <v>553254.36823216872</v>
      </c>
      <c r="U141" s="19">
        <f>'Gross Plant'!W141-Reserve!W141</f>
        <v>549206.99352600216</v>
      </c>
      <c r="V141" s="19">
        <f>'Gross Plant'!X141-Reserve!X141</f>
        <v>545159.6188198356</v>
      </c>
      <c r="W141" s="19">
        <f>'Gross Plant'!Y141-Reserve!Y141</f>
        <v>541112.24411366903</v>
      </c>
      <c r="X141" s="19">
        <f>'Gross Plant'!Z141-Reserve!Z141</f>
        <v>537064.86940750247</v>
      </c>
      <c r="Y141" s="19">
        <f>'Gross Plant'!AA141-Reserve!AA141</f>
        <v>533017.49470133591</v>
      </c>
      <c r="Z141" s="19">
        <f>'Gross Plant'!AB141-Reserve!AB141</f>
        <v>528970.11999516934</v>
      </c>
      <c r="AA141" s="19">
        <f>'Gross Plant'!AC141-Reserve!AC141</f>
        <v>524922.74528900278</v>
      </c>
      <c r="AB141" s="19">
        <f>'Gross Plant'!AD141-Reserve!AD141</f>
        <v>520875.37058283621</v>
      </c>
      <c r="AC141" s="19">
        <f>'Gross Plant'!AE141-Reserve!AE141</f>
        <v>516827.99587666965</v>
      </c>
      <c r="AD141" s="19">
        <f>'Gross Plant'!AF141-Reserve!AF141</f>
        <v>512780.62117050309</v>
      </c>
    </row>
    <row r="142" spans="1:30">
      <c r="A142" s="49">
        <v>37400</v>
      </c>
      <c r="B142" s="34" t="s">
        <v>49</v>
      </c>
      <c r="C142" s="19">
        <f>'Gross Plant'!E142-Reserve!E142</f>
        <v>531166.79</v>
      </c>
      <c r="D142" s="19">
        <f>'Gross Plant'!F142-Reserve!F142</f>
        <v>531166.79</v>
      </c>
      <c r="E142" s="19">
        <f>'Gross Plant'!G142-Reserve!G142</f>
        <v>531166.79</v>
      </c>
      <c r="F142" s="19">
        <f>'Gross Plant'!H142-Reserve!H142</f>
        <v>531166.79</v>
      </c>
      <c r="G142" s="19">
        <f>'Gross Plant'!I142-Reserve!I142</f>
        <v>531166.79</v>
      </c>
      <c r="H142" s="19">
        <f>'Gross Plant'!J142-Reserve!J142</f>
        <v>531166.79</v>
      </c>
      <c r="I142" s="19">
        <f>'Gross Plant'!K142-Reserve!K142</f>
        <v>531166.79</v>
      </c>
      <c r="J142" s="19">
        <f>'Gross Plant'!L142-Reserve!L142</f>
        <v>531166.79</v>
      </c>
      <c r="K142" s="19">
        <f>'Gross Plant'!M142-Reserve!M142</f>
        <v>531166.79</v>
      </c>
      <c r="L142" s="19">
        <f>'Gross Plant'!N142-Reserve!N142</f>
        <v>531166.79</v>
      </c>
      <c r="M142" s="19">
        <f>'Gross Plant'!O142-Reserve!O142</f>
        <v>531166.79</v>
      </c>
      <c r="N142" s="19">
        <f>'Gross Plant'!P142-Reserve!P142</f>
        <v>531166.79</v>
      </c>
      <c r="O142" s="19">
        <f>'Gross Plant'!Q142-Reserve!Q142</f>
        <v>531166.79</v>
      </c>
      <c r="P142" s="19">
        <f>'Gross Plant'!R142-Reserve!R142</f>
        <v>531166.79</v>
      </c>
      <c r="Q142" s="20">
        <f>'Gross Plant'!S142-Reserve!S142</f>
        <v>531166.79</v>
      </c>
      <c r="R142" s="19">
        <f>'Gross Plant'!T142-Reserve!T142</f>
        <v>531166.79</v>
      </c>
      <c r="S142" s="19">
        <f>'Gross Plant'!U142-Reserve!U142</f>
        <v>531166.79</v>
      </c>
      <c r="T142" s="19">
        <f>'Gross Plant'!V142-Reserve!V142</f>
        <v>531166.79</v>
      </c>
      <c r="U142" s="19">
        <f>'Gross Plant'!W142-Reserve!W142</f>
        <v>531166.79</v>
      </c>
      <c r="V142" s="19">
        <f>'Gross Plant'!X142-Reserve!X142</f>
        <v>531166.79</v>
      </c>
      <c r="W142" s="19">
        <f>'Gross Plant'!Y142-Reserve!Y142</f>
        <v>531166.79</v>
      </c>
      <c r="X142" s="19">
        <f>'Gross Plant'!Z142-Reserve!Z142</f>
        <v>531166.79</v>
      </c>
      <c r="Y142" s="19">
        <f>'Gross Plant'!AA142-Reserve!AA142</f>
        <v>531166.79</v>
      </c>
      <c r="Z142" s="19">
        <f>'Gross Plant'!AB142-Reserve!AB142</f>
        <v>531166.79</v>
      </c>
      <c r="AA142" s="19">
        <f>'Gross Plant'!AC142-Reserve!AC142</f>
        <v>531166.79</v>
      </c>
      <c r="AB142" s="19">
        <f>'Gross Plant'!AD142-Reserve!AD142</f>
        <v>531166.79</v>
      </c>
      <c r="AC142" s="19">
        <f>'Gross Plant'!AE142-Reserve!AE142</f>
        <v>531166.79</v>
      </c>
      <c r="AD142" s="19">
        <f>'Gross Plant'!AF142-Reserve!AF142</f>
        <v>531166.79</v>
      </c>
    </row>
    <row r="143" spans="1:30">
      <c r="A143" s="49">
        <v>37401</v>
      </c>
      <c r="B143" s="34" t="s">
        <v>100</v>
      </c>
      <c r="C143" s="19">
        <f>'Gross Plant'!E143-Reserve!E143</f>
        <v>37326.42</v>
      </c>
      <c r="D143" s="19">
        <f>'Gross Plant'!F143-Reserve!F143</f>
        <v>37326.42</v>
      </c>
      <c r="E143" s="19">
        <f>'Gross Plant'!G143-Reserve!G143</f>
        <v>37326.42</v>
      </c>
      <c r="F143" s="19">
        <f>'Gross Plant'!H143-Reserve!H143</f>
        <v>37326.42</v>
      </c>
      <c r="G143" s="19">
        <f>'Gross Plant'!I143-Reserve!I143</f>
        <v>37326.42</v>
      </c>
      <c r="H143" s="19">
        <f>'Gross Plant'!J143-Reserve!J143</f>
        <v>37326.42</v>
      </c>
      <c r="I143" s="19">
        <f>'Gross Plant'!K143-Reserve!K143</f>
        <v>37326.42</v>
      </c>
      <c r="J143" s="19">
        <f>'Gross Plant'!L143-Reserve!L143</f>
        <v>37326.42</v>
      </c>
      <c r="K143" s="19">
        <f>'Gross Plant'!M143-Reserve!M143</f>
        <v>37326.42</v>
      </c>
      <c r="L143" s="19">
        <f>'Gross Plant'!N143-Reserve!N143</f>
        <v>37326.42</v>
      </c>
      <c r="M143" s="19">
        <f>'Gross Plant'!O143-Reserve!O143</f>
        <v>37326.42</v>
      </c>
      <c r="N143" s="19">
        <f>'Gross Plant'!P143-Reserve!P143</f>
        <v>37326.42</v>
      </c>
      <c r="O143" s="19">
        <f>'Gross Plant'!Q143-Reserve!Q143</f>
        <v>37326.42</v>
      </c>
      <c r="P143" s="19">
        <f>'Gross Plant'!R143-Reserve!R143</f>
        <v>37326.42</v>
      </c>
      <c r="Q143" s="20">
        <f>'Gross Plant'!S143-Reserve!S143</f>
        <v>37326.42</v>
      </c>
      <c r="R143" s="19">
        <f>'Gross Plant'!T143-Reserve!T143</f>
        <v>37326.42</v>
      </c>
      <c r="S143" s="19">
        <f>'Gross Plant'!U143-Reserve!U143</f>
        <v>37326.42</v>
      </c>
      <c r="T143" s="19">
        <f>'Gross Plant'!V143-Reserve!V143</f>
        <v>37326.42</v>
      </c>
      <c r="U143" s="19">
        <f>'Gross Plant'!W143-Reserve!W143</f>
        <v>37326.42</v>
      </c>
      <c r="V143" s="19">
        <f>'Gross Plant'!X143-Reserve!X143</f>
        <v>37326.42</v>
      </c>
      <c r="W143" s="19">
        <f>'Gross Plant'!Y143-Reserve!Y143</f>
        <v>37326.42</v>
      </c>
      <c r="X143" s="19">
        <f>'Gross Plant'!Z143-Reserve!Z143</f>
        <v>37326.42</v>
      </c>
      <c r="Y143" s="19">
        <f>'Gross Plant'!AA143-Reserve!AA143</f>
        <v>37326.42</v>
      </c>
      <c r="Z143" s="19">
        <f>'Gross Plant'!AB143-Reserve!AB143</f>
        <v>37326.42</v>
      </c>
      <c r="AA143" s="19">
        <f>'Gross Plant'!AC143-Reserve!AC143</f>
        <v>37326.42</v>
      </c>
      <c r="AB143" s="19">
        <f>'Gross Plant'!AD143-Reserve!AD143</f>
        <v>37326.42</v>
      </c>
      <c r="AC143" s="19">
        <f>'Gross Plant'!AE143-Reserve!AE143</f>
        <v>37326.42</v>
      </c>
      <c r="AD143" s="19">
        <f>'Gross Plant'!AF143-Reserve!AF143</f>
        <v>37326.42</v>
      </c>
    </row>
    <row r="144" spans="1:30">
      <c r="A144" s="49">
        <v>37402</v>
      </c>
      <c r="B144" s="34" t="s">
        <v>50</v>
      </c>
      <c r="C144" s="19">
        <f>'Gross Plant'!E144-Reserve!E144</f>
        <v>2062176.62</v>
      </c>
      <c r="D144" s="19">
        <f>'Gross Plant'!F144-Reserve!F144</f>
        <v>2059518.11</v>
      </c>
      <c r="E144" s="19">
        <f>'Gross Plant'!G144-Reserve!G144</f>
        <v>2056859.6</v>
      </c>
      <c r="F144" s="19">
        <f>'Gross Plant'!H144-Reserve!H144</f>
        <v>2228936.46</v>
      </c>
      <c r="G144" s="19">
        <f>'Gross Plant'!I144-Reserve!I144</f>
        <v>2233845.6599999997</v>
      </c>
      <c r="H144" s="19">
        <f>'Gross Plant'!J144-Reserve!J144</f>
        <v>2230995.2999999998</v>
      </c>
      <c r="I144" s="19">
        <f>'Gross Plant'!K144-Reserve!K144</f>
        <v>2228232.02</v>
      </c>
      <c r="J144" s="19">
        <f>'Gross Plant'!L144-Reserve!L144</f>
        <v>2297584.8726311587</v>
      </c>
      <c r="K144" s="19">
        <f>'Gross Plant'!M144-Reserve!M144</f>
        <v>2365139.7962682969</v>
      </c>
      <c r="L144" s="19">
        <f>'Gross Plant'!N144-Reserve!N144</f>
        <v>2415999.9549321546</v>
      </c>
      <c r="M144" s="19">
        <f>'Gross Plant'!O144-Reserve!O144</f>
        <v>2468396.1045334232</v>
      </c>
      <c r="N144" s="19">
        <f>'Gross Plant'!P144-Reserve!P144</f>
        <v>2528684.332569859</v>
      </c>
      <c r="O144" s="19">
        <f>'Gross Plant'!Q144-Reserve!Q144</f>
        <v>2570624.7100281762</v>
      </c>
      <c r="P144" s="19">
        <f>'Gross Plant'!R144-Reserve!R144</f>
        <v>2613812.6337564783</v>
      </c>
      <c r="Q144" s="20">
        <f>'Gross Plant'!S144-Reserve!S144</f>
        <v>2650893.3162848176</v>
      </c>
      <c r="R144" s="19">
        <f>'Gross Plant'!T144-Reserve!T144</f>
        <v>2704980.9936166047</v>
      </c>
      <c r="S144" s="19">
        <f>'Gross Plant'!U144-Reserve!U144</f>
        <v>2764689.0194481164</v>
      </c>
      <c r="T144" s="19">
        <f>'Gross Plant'!V144-Reserve!V144</f>
        <v>2837249.1218011281</v>
      </c>
      <c r="U144" s="19">
        <f>'Gross Plant'!W144-Reserve!W144</f>
        <v>2900770.3753162408</v>
      </c>
      <c r="V144" s="19">
        <f>'Gross Plant'!X144-Reserve!X144</f>
        <v>2978567.9584006798</v>
      </c>
      <c r="W144" s="19">
        <f>'Gross Plant'!Y144-Reserve!Y144</f>
        <v>3048158.4842177606</v>
      </c>
      <c r="X144" s="19">
        <f>'Gross Plant'!Z144-Reserve!Z144</f>
        <v>3099409.2699479004</v>
      </c>
      <c r="Y144" s="19">
        <f>'Gross Plant'!AA144-Reserve!AA144</f>
        <v>3132215.0003049481</v>
      </c>
      <c r="Z144" s="19">
        <f>'Gross Plant'!AB144-Reserve!AB144</f>
        <v>3172735.0096095367</v>
      </c>
      <c r="AA144" s="19">
        <f>'Gross Plant'!AC144-Reserve!AC144</f>
        <v>3195601.3034916455</v>
      </c>
      <c r="AB144" s="19">
        <f>'Gross Plant'!AD144-Reserve!AD144</f>
        <v>3215149.5914262864</v>
      </c>
      <c r="AC144" s="19">
        <f>'Gross Plant'!AE144-Reserve!AE144</f>
        <v>3224995.1153438659</v>
      </c>
      <c r="AD144" s="19">
        <f>'Gross Plant'!AF144-Reserve!AF144</f>
        <v>3241176.6119301976</v>
      </c>
    </row>
    <row r="145" spans="1:30">
      <c r="A145" s="49">
        <v>37403</v>
      </c>
      <c r="B145" s="34" t="s">
        <v>101</v>
      </c>
      <c r="C145" s="19">
        <f>'Gross Plant'!E145-Reserve!E145</f>
        <v>2783.89</v>
      </c>
      <c r="D145" s="19">
        <f>'Gross Plant'!F145-Reserve!F145</f>
        <v>2783.89</v>
      </c>
      <c r="E145" s="19">
        <f>'Gross Plant'!G145-Reserve!G145</f>
        <v>2783.89</v>
      </c>
      <c r="F145" s="19">
        <f>'Gross Plant'!H145-Reserve!H145</f>
        <v>2783.89</v>
      </c>
      <c r="G145" s="19">
        <f>'Gross Plant'!I145-Reserve!I145</f>
        <v>2783.89</v>
      </c>
      <c r="H145" s="19">
        <f>'Gross Plant'!J145-Reserve!J145</f>
        <v>2783.89</v>
      </c>
      <c r="I145" s="19">
        <f>'Gross Plant'!K145-Reserve!K145</f>
        <v>2783.89</v>
      </c>
      <c r="J145" s="19">
        <f>'Gross Plant'!L145-Reserve!L145</f>
        <v>2783.89</v>
      </c>
      <c r="K145" s="19">
        <f>'Gross Plant'!M145-Reserve!M145</f>
        <v>2783.89</v>
      </c>
      <c r="L145" s="19">
        <f>'Gross Plant'!N145-Reserve!N145</f>
        <v>2783.89</v>
      </c>
      <c r="M145" s="19">
        <f>'Gross Plant'!O145-Reserve!O145</f>
        <v>2783.89</v>
      </c>
      <c r="N145" s="19">
        <f>'Gross Plant'!P145-Reserve!P145</f>
        <v>2783.89</v>
      </c>
      <c r="O145" s="19">
        <f>'Gross Plant'!Q145-Reserve!Q145</f>
        <v>2783.89</v>
      </c>
      <c r="P145" s="19">
        <f>'Gross Plant'!R145-Reserve!R145</f>
        <v>2783.89</v>
      </c>
      <c r="Q145" s="20">
        <f>'Gross Plant'!S145-Reserve!S145</f>
        <v>2783.89</v>
      </c>
      <c r="R145" s="19">
        <f>'Gross Plant'!T145-Reserve!T145</f>
        <v>2783.89</v>
      </c>
      <c r="S145" s="19">
        <f>'Gross Plant'!U145-Reserve!U145</f>
        <v>2783.89</v>
      </c>
      <c r="T145" s="19">
        <f>'Gross Plant'!V145-Reserve!V145</f>
        <v>2783.89</v>
      </c>
      <c r="U145" s="19">
        <f>'Gross Plant'!W145-Reserve!W145</f>
        <v>2783.89</v>
      </c>
      <c r="V145" s="19">
        <f>'Gross Plant'!X145-Reserve!X145</f>
        <v>2783.89</v>
      </c>
      <c r="W145" s="19">
        <f>'Gross Plant'!Y145-Reserve!Y145</f>
        <v>2783.89</v>
      </c>
      <c r="X145" s="19">
        <f>'Gross Plant'!Z145-Reserve!Z145</f>
        <v>2783.89</v>
      </c>
      <c r="Y145" s="19">
        <f>'Gross Plant'!AA145-Reserve!AA145</f>
        <v>2783.89</v>
      </c>
      <c r="Z145" s="19">
        <f>'Gross Plant'!AB145-Reserve!AB145</f>
        <v>2783.89</v>
      </c>
      <c r="AA145" s="19">
        <f>'Gross Plant'!AC145-Reserve!AC145</f>
        <v>2783.89</v>
      </c>
      <c r="AB145" s="19">
        <f>'Gross Plant'!AD145-Reserve!AD145</f>
        <v>2783.89</v>
      </c>
      <c r="AC145" s="19">
        <f>'Gross Plant'!AE145-Reserve!AE145</f>
        <v>2783.89</v>
      </c>
      <c r="AD145" s="19">
        <f>'Gross Plant'!AF145-Reserve!AF145</f>
        <v>2783.89</v>
      </c>
    </row>
    <row r="146" spans="1:30">
      <c r="A146" s="49">
        <v>37500</v>
      </c>
      <c r="B146" s="34" t="s">
        <v>51</v>
      </c>
      <c r="C146" s="19">
        <f>'Gross Plant'!E146-Reserve!E146</f>
        <v>241062.5</v>
      </c>
      <c r="D146" s="19">
        <f>'Gross Plant'!F146-Reserve!F146</f>
        <v>240485.40999999997</v>
      </c>
      <c r="E146" s="19">
        <f>'Gross Plant'!G146-Reserve!G146</f>
        <v>239908.32</v>
      </c>
      <c r="F146" s="19">
        <f>'Gross Plant'!H146-Reserve!H146</f>
        <v>239331.22999999998</v>
      </c>
      <c r="G146" s="19">
        <f>'Gross Plant'!I146-Reserve!I146</f>
        <v>238754.14</v>
      </c>
      <c r="H146" s="19">
        <f>'Gross Plant'!J146-Reserve!J146</f>
        <v>238177.05</v>
      </c>
      <c r="I146" s="19">
        <f>'Gross Plant'!K146-Reserve!K146</f>
        <v>237599.96000000002</v>
      </c>
      <c r="J146" s="19">
        <f>'Gross Plant'!L146-Reserve!L146</f>
        <v>237022.87238966668</v>
      </c>
      <c r="K146" s="19">
        <f>'Gross Plant'!M146-Reserve!M146</f>
        <v>236445.78477933333</v>
      </c>
      <c r="L146" s="19">
        <f>'Gross Plant'!N146-Reserve!N146</f>
        <v>235868.69716900002</v>
      </c>
      <c r="M146" s="19">
        <f>'Gross Plant'!O146-Reserve!O146</f>
        <v>235291.60955866671</v>
      </c>
      <c r="N146" s="19">
        <f>'Gross Plant'!P146-Reserve!P146</f>
        <v>234714.52194833336</v>
      </c>
      <c r="O146" s="19">
        <f>'Gross Plant'!Q146-Reserve!Q146</f>
        <v>234137.43433800002</v>
      </c>
      <c r="P146" s="19">
        <f>'Gross Plant'!R146-Reserve!R146</f>
        <v>233560.34672766671</v>
      </c>
      <c r="Q146" s="20">
        <f>'Gross Plant'!S146-Reserve!S146</f>
        <v>232983.25911733339</v>
      </c>
      <c r="R146" s="19">
        <f>'Gross Plant'!T146-Reserve!T146</f>
        <v>232406.17150700005</v>
      </c>
      <c r="S146" s="19">
        <f>'Gross Plant'!U146-Reserve!U146</f>
        <v>231829.08389666671</v>
      </c>
      <c r="T146" s="19">
        <f>'Gross Plant'!V146-Reserve!V146</f>
        <v>231251.99628633339</v>
      </c>
      <c r="U146" s="19">
        <f>'Gross Plant'!W146-Reserve!W146</f>
        <v>230674.90867600008</v>
      </c>
      <c r="V146" s="19">
        <f>'Gross Plant'!X146-Reserve!X146</f>
        <v>230097.82106566674</v>
      </c>
      <c r="W146" s="19">
        <f>'Gross Plant'!Y146-Reserve!Y146</f>
        <v>229520.73345533339</v>
      </c>
      <c r="X146" s="19">
        <f>'Gross Plant'!Z146-Reserve!Z146</f>
        <v>228943.64584500008</v>
      </c>
      <c r="Y146" s="19">
        <f>'Gross Plant'!AA146-Reserve!AA146</f>
        <v>228366.55823466677</v>
      </c>
      <c r="Z146" s="19">
        <f>'Gross Plant'!AB146-Reserve!AB146</f>
        <v>227789.47062433342</v>
      </c>
      <c r="AA146" s="19">
        <f>'Gross Plant'!AC146-Reserve!AC146</f>
        <v>227212.38301400008</v>
      </c>
      <c r="AB146" s="19">
        <f>'Gross Plant'!AD146-Reserve!AD146</f>
        <v>226635.29540366677</v>
      </c>
      <c r="AC146" s="19">
        <f>'Gross Plant'!AE146-Reserve!AE146</f>
        <v>226058.20779333345</v>
      </c>
      <c r="AD146" s="19">
        <f>'Gross Plant'!AF146-Reserve!AF146</f>
        <v>225481.12018300011</v>
      </c>
    </row>
    <row r="147" spans="1:30">
      <c r="A147" s="49">
        <v>37501</v>
      </c>
      <c r="B147" s="34" t="s">
        <v>102</v>
      </c>
      <c r="C147" s="19">
        <f>'Gross Plant'!E147-Reserve!E147</f>
        <v>33889.090000000011</v>
      </c>
      <c r="D147" s="19">
        <f>'Gross Plant'!F147-Reserve!F147</f>
        <v>33717.740000000005</v>
      </c>
      <c r="E147" s="19">
        <f>'Gross Plant'!G147-Reserve!G147</f>
        <v>33546.39</v>
      </c>
      <c r="F147" s="19">
        <f>'Gross Plant'!H147-Reserve!H147</f>
        <v>33375.039999999994</v>
      </c>
      <c r="G147" s="19">
        <f>'Gross Plant'!I147-Reserve!I147</f>
        <v>33203.689999999988</v>
      </c>
      <c r="H147" s="19">
        <f>'Gross Plant'!J147-Reserve!J147</f>
        <v>33032.339999999982</v>
      </c>
      <c r="I147" s="19">
        <f>'Gross Plant'!K147-Reserve!K147</f>
        <v>32860.989999999976</v>
      </c>
      <c r="J147" s="19">
        <f>'Gross Plant'!L147-Reserve!L147</f>
        <v>32689.635543499971</v>
      </c>
      <c r="K147" s="19">
        <f>'Gross Plant'!M147-Reserve!M147</f>
        <v>32518.281086999967</v>
      </c>
      <c r="L147" s="19">
        <f>'Gross Plant'!N147-Reserve!N147</f>
        <v>32346.926630499962</v>
      </c>
      <c r="M147" s="19">
        <f>'Gross Plant'!O147-Reserve!O147</f>
        <v>32175.572173999957</v>
      </c>
      <c r="N147" s="19">
        <f>'Gross Plant'!P147-Reserve!P147</f>
        <v>32004.217717499952</v>
      </c>
      <c r="O147" s="19">
        <f>'Gross Plant'!Q147-Reserve!Q147</f>
        <v>31832.863260999948</v>
      </c>
      <c r="P147" s="19">
        <f>'Gross Plant'!R147-Reserve!R147</f>
        <v>31661.508804499943</v>
      </c>
      <c r="Q147" s="20">
        <f>'Gross Plant'!S147-Reserve!S147</f>
        <v>31490.154347999938</v>
      </c>
      <c r="R147" s="19">
        <f>'Gross Plant'!T147-Reserve!T147</f>
        <v>31318.799891499933</v>
      </c>
      <c r="S147" s="19">
        <f>'Gross Plant'!U147-Reserve!U147</f>
        <v>31147.445434999929</v>
      </c>
      <c r="T147" s="19">
        <f>'Gross Plant'!V147-Reserve!V147</f>
        <v>30976.090978499924</v>
      </c>
      <c r="U147" s="19">
        <f>'Gross Plant'!W147-Reserve!W147</f>
        <v>30804.736521999919</v>
      </c>
      <c r="V147" s="19">
        <f>'Gross Plant'!X147-Reserve!X147</f>
        <v>30633.382065499914</v>
      </c>
      <c r="W147" s="19">
        <f>'Gross Plant'!Y147-Reserve!Y147</f>
        <v>30462.02760899991</v>
      </c>
      <c r="X147" s="19">
        <f>'Gross Plant'!Z147-Reserve!Z147</f>
        <v>30290.673152499905</v>
      </c>
      <c r="Y147" s="19">
        <f>'Gross Plant'!AA147-Reserve!AA147</f>
        <v>30119.3186959999</v>
      </c>
      <c r="Z147" s="19">
        <f>'Gross Plant'!AB147-Reserve!AB147</f>
        <v>29947.964239499895</v>
      </c>
      <c r="AA147" s="19">
        <f>'Gross Plant'!AC147-Reserve!AC147</f>
        <v>29776.609782999891</v>
      </c>
      <c r="AB147" s="19">
        <f>'Gross Plant'!AD147-Reserve!AD147</f>
        <v>29605.255326499886</v>
      </c>
      <c r="AC147" s="19">
        <f>'Gross Plant'!AE147-Reserve!AE147</f>
        <v>29433.900869999881</v>
      </c>
      <c r="AD147" s="19">
        <f>'Gross Plant'!AF147-Reserve!AF147</f>
        <v>29262.546413499877</v>
      </c>
    </row>
    <row r="148" spans="1:30">
      <c r="A148" s="49">
        <v>37502</v>
      </c>
      <c r="B148" s="34" t="s">
        <v>103</v>
      </c>
      <c r="C148" s="19">
        <f>'Gross Plant'!E148-Reserve!E148</f>
        <v>13423.240000000005</v>
      </c>
      <c r="D148" s="19">
        <f>'Gross Plant'!F148-Reserve!F148</f>
        <v>13343.820000000007</v>
      </c>
      <c r="E148" s="19">
        <f>'Gross Plant'!G148-Reserve!G148</f>
        <v>13264.400000000009</v>
      </c>
      <c r="F148" s="19">
        <f>'Gross Plant'!H148-Reserve!H148</f>
        <v>13184.98000000001</v>
      </c>
      <c r="G148" s="19">
        <f>'Gross Plant'!I148-Reserve!I148</f>
        <v>13105.560000000012</v>
      </c>
      <c r="H148" s="19">
        <f>'Gross Plant'!J148-Reserve!J148</f>
        <v>13026.140000000014</v>
      </c>
      <c r="I148" s="19">
        <f>'Gross Plant'!K148-Reserve!K148</f>
        <v>12946.720000000016</v>
      </c>
      <c r="J148" s="19">
        <f>'Gross Plant'!L148-Reserve!L148</f>
        <v>12867.299807166681</v>
      </c>
      <c r="K148" s="19">
        <f>'Gross Plant'!M148-Reserve!M148</f>
        <v>12787.879614333346</v>
      </c>
      <c r="L148" s="19">
        <f>'Gross Plant'!N148-Reserve!N148</f>
        <v>12708.459421500011</v>
      </c>
      <c r="M148" s="19">
        <f>'Gross Plant'!O148-Reserve!O148</f>
        <v>12629.039228666676</v>
      </c>
      <c r="N148" s="19">
        <f>'Gross Plant'!P148-Reserve!P148</f>
        <v>12549.619035833341</v>
      </c>
      <c r="O148" s="19">
        <f>'Gross Plant'!Q148-Reserve!Q148</f>
        <v>12470.198843000006</v>
      </c>
      <c r="P148" s="19">
        <f>'Gross Plant'!R148-Reserve!R148</f>
        <v>12390.778650166671</v>
      </c>
      <c r="Q148" s="20">
        <f>'Gross Plant'!S148-Reserve!S148</f>
        <v>12311.358457333336</v>
      </c>
      <c r="R148" s="19">
        <f>'Gross Plant'!T148-Reserve!T148</f>
        <v>12231.938264500001</v>
      </c>
      <c r="S148" s="19">
        <f>'Gross Plant'!U148-Reserve!U148</f>
        <v>12152.518071666665</v>
      </c>
      <c r="T148" s="19">
        <f>'Gross Plant'!V148-Reserve!V148</f>
        <v>12073.09787883333</v>
      </c>
      <c r="U148" s="19">
        <f>'Gross Plant'!W148-Reserve!W148</f>
        <v>11993.677685999995</v>
      </c>
      <c r="V148" s="19">
        <f>'Gross Plant'!X148-Reserve!X148</f>
        <v>11914.25749316666</v>
      </c>
      <c r="W148" s="19">
        <f>'Gross Plant'!Y148-Reserve!Y148</f>
        <v>11834.837300333325</v>
      </c>
      <c r="X148" s="19">
        <f>'Gross Plant'!Z148-Reserve!Z148</f>
        <v>11755.41710749999</v>
      </c>
      <c r="Y148" s="19">
        <f>'Gross Plant'!AA148-Reserve!AA148</f>
        <v>11675.996914666655</v>
      </c>
      <c r="Z148" s="19">
        <f>'Gross Plant'!AB148-Reserve!AB148</f>
        <v>11596.57672183332</v>
      </c>
      <c r="AA148" s="19">
        <f>'Gross Plant'!AC148-Reserve!AC148</f>
        <v>11517.156528999985</v>
      </c>
      <c r="AB148" s="19">
        <f>'Gross Plant'!AD148-Reserve!AD148</f>
        <v>11437.73633616665</v>
      </c>
      <c r="AC148" s="19">
        <f>'Gross Plant'!AE148-Reserve!AE148</f>
        <v>11358.316143333315</v>
      </c>
      <c r="AD148" s="19">
        <f>'Gross Plant'!AF148-Reserve!AF148</f>
        <v>11278.89595049998</v>
      </c>
    </row>
    <row r="149" spans="1:30">
      <c r="A149" s="49">
        <v>37503</v>
      </c>
      <c r="B149" s="34" t="s">
        <v>104</v>
      </c>
      <c r="C149" s="19">
        <f>'Gross Plant'!E149-Reserve!E149</f>
        <v>2306.31</v>
      </c>
      <c r="D149" s="19">
        <f>'Gross Plant'!F149-Reserve!F149</f>
        <v>2299.44</v>
      </c>
      <c r="E149" s="19">
        <f>'Gross Plant'!G149-Reserve!G149</f>
        <v>2292.5700000000002</v>
      </c>
      <c r="F149" s="19">
        <f>'Gross Plant'!H149-Reserve!H149</f>
        <v>2285.7000000000003</v>
      </c>
      <c r="G149" s="19">
        <f>'Gross Plant'!I149-Reserve!I149</f>
        <v>2278.8300000000004</v>
      </c>
      <c r="H149" s="19">
        <f>'Gross Plant'!J149-Reserve!J149</f>
        <v>2271.9600000000005</v>
      </c>
      <c r="I149" s="19">
        <f>'Gross Plant'!K149-Reserve!K149</f>
        <v>2265.0900000000006</v>
      </c>
      <c r="J149" s="19">
        <f>'Gross Plant'!L149-Reserve!L149</f>
        <v>2258.2146126666676</v>
      </c>
      <c r="K149" s="19">
        <f>'Gross Plant'!M149-Reserve!M149</f>
        <v>2251.3392253333341</v>
      </c>
      <c r="L149" s="19">
        <f>'Gross Plant'!N149-Reserve!N149</f>
        <v>2244.4638380000006</v>
      </c>
      <c r="M149" s="19">
        <f>'Gross Plant'!O149-Reserve!O149</f>
        <v>2237.5884506666675</v>
      </c>
      <c r="N149" s="19">
        <f>'Gross Plant'!P149-Reserve!P149</f>
        <v>2230.7130633333345</v>
      </c>
      <c r="O149" s="19">
        <f>'Gross Plant'!Q149-Reserve!Q149</f>
        <v>2223.837676000001</v>
      </c>
      <c r="P149" s="19">
        <f>'Gross Plant'!R149-Reserve!R149</f>
        <v>2216.9622886666675</v>
      </c>
      <c r="Q149" s="20">
        <f>'Gross Plant'!S149-Reserve!S149</f>
        <v>2210.0869013333345</v>
      </c>
      <c r="R149" s="19">
        <f>'Gross Plant'!T149-Reserve!T149</f>
        <v>2203.2115140000014</v>
      </c>
      <c r="S149" s="19">
        <f>'Gross Plant'!U149-Reserve!U149</f>
        <v>2196.336126666668</v>
      </c>
      <c r="T149" s="19">
        <f>'Gross Plant'!V149-Reserve!V149</f>
        <v>2189.4607393333345</v>
      </c>
      <c r="U149" s="19">
        <f>'Gross Plant'!W149-Reserve!W149</f>
        <v>2182.5853520000014</v>
      </c>
      <c r="V149" s="19">
        <f>'Gross Plant'!X149-Reserve!X149</f>
        <v>2175.7099646666684</v>
      </c>
      <c r="W149" s="19">
        <f>'Gross Plant'!Y149-Reserve!Y149</f>
        <v>2168.8345773333349</v>
      </c>
      <c r="X149" s="19">
        <f>'Gross Plant'!Z149-Reserve!Z149</f>
        <v>2161.9591900000014</v>
      </c>
      <c r="Y149" s="19">
        <f>'Gross Plant'!AA149-Reserve!AA149</f>
        <v>2155.0838026666684</v>
      </c>
      <c r="Z149" s="19">
        <f>'Gross Plant'!AB149-Reserve!AB149</f>
        <v>2148.2084153333353</v>
      </c>
      <c r="AA149" s="19">
        <f>'Gross Plant'!AC149-Reserve!AC149</f>
        <v>2141.3330280000018</v>
      </c>
      <c r="AB149" s="19">
        <f>'Gross Plant'!AD149-Reserve!AD149</f>
        <v>2134.4576406666683</v>
      </c>
      <c r="AC149" s="19">
        <f>'Gross Plant'!AE149-Reserve!AE149</f>
        <v>2127.5822533333353</v>
      </c>
      <c r="AD149" s="19">
        <f>'Gross Plant'!AF149-Reserve!AF149</f>
        <v>2120.7068660000023</v>
      </c>
    </row>
    <row r="150" spans="1:30">
      <c r="A150" s="49">
        <v>37600</v>
      </c>
      <c r="B150" s="34" t="s">
        <v>52</v>
      </c>
      <c r="C150" s="19">
        <f>'Gross Plant'!E150-Reserve!E150</f>
        <v>9333274.2800000012</v>
      </c>
      <c r="D150" s="19">
        <f>'Gross Plant'!F150-Reserve!F150</f>
        <v>9256106.5700000022</v>
      </c>
      <c r="E150" s="19">
        <f>'Gross Plant'!G150-Reserve!G150</f>
        <v>9183989.910000002</v>
      </c>
      <c r="F150" s="19">
        <f>'Gross Plant'!H150-Reserve!H150</f>
        <v>9112686.4400000051</v>
      </c>
      <c r="G150" s="19">
        <f>'Gross Plant'!I150-Reserve!I150</f>
        <v>9044261.2000000048</v>
      </c>
      <c r="H150" s="19">
        <f>'Gross Plant'!J150-Reserve!J150</f>
        <v>8983032.5800000038</v>
      </c>
      <c r="I150" s="19">
        <f>'Gross Plant'!K150-Reserve!K150</f>
        <v>8916746.0400000028</v>
      </c>
      <c r="J150" s="19">
        <f>'Gross Plant'!L150-Reserve!L150</f>
        <v>8871536.2193058822</v>
      </c>
      <c r="K150" s="19">
        <f>'Gross Plant'!M150-Reserve!M150</f>
        <v>8825408.3844362479</v>
      </c>
      <c r="L150" s="19">
        <f>'Gross Plant'!N150-Reserve!N150</f>
        <v>8769696.9944667574</v>
      </c>
      <c r="M150" s="19">
        <f>'Gross Plant'!O150-Reserve!O150</f>
        <v>8714973.9374427777</v>
      </c>
      <c r="N150" s="19">
        <f>'Gross Plant'!P150-Reserve!P150</f>
        <v>8664938.1105165854</v>
      </c>
      <c r="O150" s="19">
        <f>'Gross Plant'!Q150-Reserve!Q150</f>
        <v>8604345.019903006</v>
      </c>
      <c r="P150" s="19">
        <f>'Gross Plant'!R150-Reserve!R150</f>
        <v>8544557.1609159056</v>
      </c>
      <c r="Q150" s="20">
        <f>'Gross Plant'!S150-Reserve!S150</f>
        <v>8481300.0171671472</v>
      </c>
      <c r="R150" s="19">
        <f>'Gross Plant'!T150-Reserve!T150</f>
        <v>8428003.8585713767</v>
      </c>
      <c r="S150" s="19">
        <f>'Gross Plant'!U150-Reserve!U150</f>
        <v>8378077.4424287118</v>
      </c>
      <c r="T150" s="19">
        <f>'Gross Plant'!V150-Reserve!V150</f>
        <v>8335736.0677035246</v>
      </c>
      <c r="U150" s="19">
        <f>'Gross Plant'!W150-Reserve!W150</f>
        <v>8288272.960290717</v>
      </c>
      <c r="V150" s="19">
        <f>'Gross Plant'!X150-Reserve!X150</f>
        <v>8249230.1280819811</v>
      </c>
      <c r="W150" s="19">
        <f>'Gross Plant'!Y150-Reserve!Y150</f>
        <v>8205558.8022859376</v>
      </c>
      <c r="X150" s="19">
        <f>'Gross Plant'!Z150-Reserve!Z150</f>
        <v>8151352.5099584907</v>
      </c>
      <c r="Y150" s="19">
        <f>'Gross Plant'!AA150-Reserve!AA150</f>
        <v>8086517.8008571845</v>
      </c>
      <c r="Z150" s="19">
        <f>'Gross Plant'!AB150-Reserve!AB150</f>
        <v>8026233.9162872788</v>
      </c>
      <c r="AA150" s="19">
        <f>'Gross Plant'!AC150-Reserve!AC150</f>
        <v>7955763.0392094832</v>
      </c>
      <c r="AB150" s="19">
        <f>'Gross Plant'!AD150-Reserve!AD150</f>
        <v>7883410.3365509082</v>
      </c>
      <c r="AC150" s="19">
        <f>'Gross Plant'!AE150-Reserve!AE150</f>
        <v>7805457.2680695821</v>
      </c>
      <c r="AD150" s="19">
        <f>'Gross Plant'!AF150-Reserve!AF150</f>
        <v>7731213.2999699544</v>
      </c>
    </row>
    <row r="151" spans="1:30">
      <c r="A151" s="49">
        <v>37601</v>
      </c>
      <c r="B151" s="34" t="s">
        <v>37</v>
      </c>
      <c r="C151" s="19">
        <f>'Gross Plant'!E151-Reserve!E151</f>
        <v>110786401.66999997</v>
      </c>
      <c r="D151" s="19">
        <f>'Gross Plant'!F151-Reserve!F151</f>
        <v>111211026.97999996</v>
      </c>
      <c r="E151" s="19">
        <f>'Gross Plant'!G151-Reserve!G151</f>
        <v>110874903.45999998</v>
      </c>
      <c r="F151" s="19">
        <f>'Gross Plant'!H151-Reserve!H151</f>
        <v>110822622.28999996</v>
      </c>
      <c r="G151" s="19">
        <f>'Gross Plant'!I151-Reserve!I151</f>
        <v>110827692.51999997</v>
      </c>
      <c r="H151" s="19">
        <f>'Gross Plant'!J151-Reserve!J151</f>
        <v>110695479.52999999</v>
      </c>
      <c r="I151" s="19">
        <f>'Gross Plant'!K151-Reserve!K151</f>
        <v>110525449.09</v>
      </c>
      <c r="J151" s="19">
        <f>'Gross Plant'!L151-Reserve!L151</f>
        <v>110655314.1647727</v>
      </c>
      <c r="K151" s="19">
        <f>'Gross Plant'!M151-Reserve!M151</f>
        <v>110776159.00513859</v>
      </c>
      <c r="L151" s="19">
        <f>'Gross Plant'!N151-Reserve!N151</f>
        <v>110811262.56586832</v>
      </c>
      <c r="M151" s="19">
        <f>'Gross Plant'!O151-Reserve!O151</f>
        <v>110854454.30355012</v>
      </c>
      <c r="N151" s="19">
        <f>'Gross Plant'!P151-Reserve!P151</f>
        <v>110938471.94902569</v>
      </c>
      <c r="O151" s="19">
        <f>'Gross Plant'!Q151-Reserve!Q151</f>
        <v>110928212.00262032</v>
      </c>
      <c r="P151" s="19">
        <f>'Gross Plant'!R151-Reserve!R151</f>
        <v>110924526.02740261</v>
      </c>
      <c r="Q151" s="20">
        <f>'Gross Plant'!S151-Reserve!S151</f>
        <v>110889542.80696464</v>
      </c>
      <c r="R151" s="19">
        <f>'Gross Plant'!T151-Reserve!T151</f>
        <v>110942275.52540609</v>
      </c>
      <c r="S151" s="19">
        <f>'Gross Plant'!U151-Reserve!U151</f>
        <v>111024141.8481251</v>
      </c>
      <c r="T151" s="19">
        <f>'Gross Plant'!V151-Reserve!V151</f>
        <v>111172402.37151282</v>
      </c>
      <c r="U151" s="19">
        <f>'Gross Plant'!W151-Reserve!W151</f>
        <v>111274366.41970742</v>
      </c>
      <c r="V151" s="19">
        <f>'Gross Plant'!X151-Reserve!X151</f>
        <v>111450072.41714211</v>
      </c>
      <c r="W151" s="19">
        <f>'Gross Plant'!Y151-Reserve!Y151</f>
        <v>111583783.36556245</v>
      </c>
      <c r="X151" s="19">
        <f>'Gross Plant'!Z151-Reserve!Z151</f>
        <v>111623291.40793864</v>
      </c>
      <c r="Y151" s="19">
        <f>'Gross Plant'!AA151-Reserve!AA151</f>
        <v>111567993.88498811</v>
      </c>
      <c r="Z151" s="19">
        <f>'Gross Plant'!AB151-Reserve!AB151</f>
        <v>111552544.82442564</v>
      </c>
      <c r="AA151" s="19">
        <f>'Gross Plant'!AC151-Reserve!AC151</f>
        <v>111446330.33336237</v>
      </c>
      <c r="AB151" s="19">
        <f>'Gross Plant'!AD151-Reserve!AD151</f>
        <v>111323117.97148952</v>
      </c>
      <c r="AC151" s="19">
        <f>'Gross Plant'!AE151-Reserve!AE151</f>
        <v>111150016.79773059</v>
      </c>
      <c r="AD151" s="19">
        <f>'Gross Plant'!AF151-Reserve!AF151</f>
        <v>111009590.77368088</v>
      </c>
    </row>
    <row r="152" spans="1:30">
      <c r="A152" s="49">
        <v>37602</v>
      </c>
      <c r="B152" s="34" t="s">
        <v>53</v>
      </c>
      <c r="C152" s="19">
        <f>'Gross Plant'!E152-Reserve!E152</f>
        <v>76913349.340000018</v>
      </c>
      <c r="D152" s="19">
        <f>'Gross Plant'!F152-Reserve!F152</f>
        <v>77451622.110000014</v>
      </c>
      <c r="E152" s="19">
        <f>'Gross Plant'!G152-Reserve!G152</f>
        <v>77857049.980000019</v>
      </c>
      <c r="F152" s="19">
        <f>'Gross Plant'!H152-Reserve!H152</f>
        <v>79706935.470000029</v>
      </c>
      <c r="G152" s="19">
        <f>'Gross Plant'!I152-Reserve!I152</f>
        <v>80411371.920000032</v>
      </c>
      <c r="H152" s="19">
        <f>'Gross Plant'!J152-Reserve!J152</f>
        <v>80719975.770000041</v>
      </c>
      <c r="I152" s="19">
        <f>'Gross Plant'!K152-Reserve!K152</f>
        <v>82168734.030000031</v>
      </c>
      <c r="J152" s="19">
        <f>'Gross Plant'!L152-Reserve!L152</f>
        <v>84446007.875032723</v>
      </c>
      <c r="K152" s="19">
        <f>'Gross Plant'!M152-Reserve!M152</f>
        <v>86661188.857785583</v>
      </c>
      <c r="L152" s="19">
        <f>'Gross Plant'!N152-Reserve!N152</f>
        <v>88310154.033086061</v>
      </c>
      <c r="M152" s="19">
        <f>'Gross Plant'!O152-Reserve!O152</f>
        <v>90010171.845944211</v>
      </c>
      <c r="N152" s="19">
        <f>'Gross Plant'!P152-Reserve!P152</f>
        <v>91976323.238064423</v>
      </c>
      <c r="O152" s="19">
        <f>'Gross Plant'!Q152-Reserve!Q152</f>
        <v>93320435.114241332</v>
      </c>
      <c r="P152" s="19">
        <f>'Gross Plant'!R152-Reserve!R152</f>
        <v>94705988.010050163</v>
      </c>
      <c r="Q152" s="20">
        <f>'Gross Plant'!S152-Reserve!S152</f>
        <v>95884051.974962816</v>
      </c>
      <c r="R152" s="19">
        <f>'Gross Plant'!T152-Reserve!T152</f>
        <v>97636984.601266384</v>
      </c>
      <c r="S152" s="19">
        <f>'Gross Plant'!U152-Reserve!U152</f>
        <v>99579134.384336367</v>
      </c>
      <c r="T152" s="19">
        <f>'Gross Plant'!V152-Reserve!V152</f>
        <v>101955145.98680052</v>
      </c>
      <c r="U152" s="19">
        <f>'Gross Plant'!W152-Reserve!W152</f>
        <v>104023943.59955955</v>
      </c>
      <c r="V152" s="19">
        <f>'Gross Plant'!X152-Reserve!X152</f>
        <v>106574735.22678192</v>
      </c>
      <c r="W152" s="19">
        <f>'Gross Plant'!Y152-Reserve!Y152</f>
        <v>108846369.78743459</v>
      </c>
      <c r="X152" s="19">
        <f>'Gross Plant'!Z152-Reserve!Z152</f>
        <v>110496067.52401361</v>
      </c>
      <c r="Y152" s="19">
        <f>'Gross Plant'!AA152-Reserve!AA152</f>
        <v>111520578.99129945</v>
      </c>
      <c r="Z152" s="19">
        <f>'Gross Plant'!AB152-Reserve!AB152</f>
        <v>112805529.38840249</v>
      </c>
      <c r="AA152" s="19">
        <f>'Gross Plant'!AC152-Reserve!AC152</f>
        <v>113492257.89398865</v>
      </c>
      <c r="AB152" s="19">
        <f>'Gross Plant'!AD152-Reserve!AD152</f>
        <v>114066230.28940664</v>
      </c>
      <c r="AC152" s="19">
        <f>'Gross Plant'!AE152-Reserve!AE152</f>
        <v>114311424.36928827</v>
      </c>
      <c r="AD152" s="19">
        <f>'Gross Plant'!AF152-Reserve!AF152</f>
        <v>114770804.65140651</v>
      </c>
    </row>
    <row r="153" spans="1:30">
      <c r="A153" s="49">
        <v>37800</v>
      </c>
      <c r="B153" s="34" t="s">
        <v>54</v>
      </c>
      <c r="C153" s="19">
        <f>'Gross Plant'!E153-Reserve!E153</f>
        <v>6437301.9500000011</v>
      </c>
      <c r="D153" s="19">
        <f>'Gross Plant'!F153-Reserve!F153</f>
        <v>6416999.0800000001</v>
      </c>
      <c r="E153" s="19">
        <f>'Gross Plant'!G153-Reserve!G153</f>
        <v>6403496.5300000003</v>
      </c>
      <c r="F153" s="19">
        <f>'Gross Plant'!H153-Reserve!H153</f>
        <v>6418805.1899999995</v>
      </c>
      <c r="G153" s="19">
        <f>'Gross Plant'!I153-Reserve!I153</f>
        <v>7256625.8800000008</v>
      </c>
      <c r="H153" s="19">
        <f>'Gross Plant'!J153-Reserve!J153</f>
        <v>7234397.4400000013</v>
      </c>
      <c r="I153" s="19">
        <f>'Gross Plant'!K153-Reserve!K153</f>
        <v>7223257.7100000009</v>
      </c>
      <c r="J153" s="19">
        <f>'Gross Plant'!L153-Reserve!L153</f>
        <v>7557090.681075668</v>
      </c>
      <c r="K153" s="19">
        <f>'Gross Plant'!M153-Reserve!M153</f>
        <v>7881629.9392053615</v>
      </c>
      <c r="L153" s="19">
        <f>'Gross Plant'!N153-Reserve!N153</f>
        <v>8123387.4333858006</v>
      </c>
      <c r="M153" s="19">
        <f>'Gross Plant'!O153-Reserve!O153</f>
        <v>8372407.417333696</v>
      </c>
      <c r="N153" s="19">
        <f>'Gross Plant'!P153-Reserve!P153</f>
        <v>8660040.1986687426</v>
      </c>
      <c r="O153" s="19">
        <f>'Gross Plant'!Q153-Reserve!Q153</f>
        <v>8856776.4940889422</v>
      </c>
      <c r="P153" s="19">
        <f>'Gross Plant'!R153-Reserve!R153</f>
        <v>9059403.1606314294</v>
      </c>
      <c r="Q153" s="20">
        <f>'Gross Plant'!S153-Reserve!S153</f>
        <v>9231625.4901410304</v>
      </c>
      <c r="R153" s="19">
        <f>'Gross Plant'!T153-Reserve!T153</f>
        <v>9487520.0278039258</v>
      </c>
      <c r="S153" s="19">
        <f>'Gross Plant'!U153-Reserve!U153</f>
        <v>9770807.3934527077</v>
      </c>
      <c r="T153" s="19">
        <f>'Gross Plant'!V153-Reserve!V153</f>
        <v>10117134.184927888</v>
      </c>
      <c r="U153" s="19">
        <f>'Gross Plant'!W153-Reserve!W153</f>
        <v>10418419.14352335</v>
      </c>
      <c r="V153" s="19">
        <f>'Gross Plant'!X153-Reserve!X153</f>
        <v>10789747.184300195</v>
      </c>
      <c r="W153" s="19">
        <f>'Gross Plant'!Y153-Reserve!Y153</f>
        <v>11120105.589376753</v>
      </c>
      <c r="X153" s="19">
        <f>'Gross Plant'!Z153-Reserve!Z153</f>
        <v>11359549.177580528</v>
      </c>
      <c r="Y153" s="19">
        <f>'Gross Plant'!AA153-Reserve!AA153</f>
        <v>11507665.23846405</v>
      </c>
      <c r="Z153" s="19">
        <f>'Gross Plant'!AB153-Reserve!AB153</f>
        <v>11693626.437361989</v>
      </c>
      <c r="AA153" s="19">
        <f>'Gross Plant'!AC153-Reserve!AC153</f>
        <v>11792226.620319134</v>
      </c>
      <c r="AB153" s="19">
        <f>'Gross Plant'!AD153-Reserve!AD153</f>
        <v>11874298.447939731</v>
      </c>
      <c r="AC153" s="19">
        <f>'Gross Plant'!AE153-Reserve!AE153</f>
        <v>11908360.018042551</v>
      </c>
      <c r="AD153" s="19">
        <f>'Gross Plant'!AF153-Reserve!AF153</f>
        <v>11973599.972547758</v>
      </c>
    </row>
    <row r="154" spans="1:30">
      <c r="A154" s="49">
        <v>37900</v>
      </c>
      <c r="B154" s="34" t="s">
        <v>55</v>
      </c>
      <c r="C154" s="19">
        <f>'Gross Plant'!E154-Reserve!E154</f>
        <v>2990408.23</v>
      </c>
      <c r="D154" s="19">
        <f>'Gross Plant'!F154-Reserve!F154</f>
        <v>2981600.12</v>
      </c>
      <c r="E154" s="19">
        <f>'Gross Plant'!G154-Reserve!G154</f>
        <v>2991852.9899999998</v>
      </c>
      <c r="F154" s="19">
        <f>'Gross Plant'!H154-Reserve!H154</f>
        <v>3181122.63</v>
      </c>
      <c r="G154" s="19">
        <f>'Gross Plant'!I154-Reserve!I154</f>
        <v>3177766.1899999995</v>
      </c>
      <c r="H154" s="19">
        <f>'Gross Plant'!J154-Reserve!J154</f>
        <v>3168469.11</v>
      </c>
      <c r="I154" s="19">
        <f>'Gross Plant'!K154-Reserve!K154</f>
        <v>3163806.3499999996</v>
      </c>
      <c r="J154" s="19">
        <f>'Gross Plant'!L154-Reserve!L154</f>
        <v>3244461.5617379667</v>
      </c>
      <c r="K154" s="19">
        <f>'Gross Plant'!M154-Reserve!M154</f>
        <v>3322770.0685670474</v>
      </c>
      <c r="L154" s="19">
        <f>'Gross Plant'!N154-Reserve!N154</f>
        <v>3380164.1852799365</v>
      </c>
      <c r="M154" s="19">
        <f>'Gross Plant'!O154-Reserve!O154</f>
        <v>3439394.3517353158</v>
      </c>
      <c r="N154" s="19">
        <f>'Gross Plant'!P154-Reserve!P154</f>
        <v>3508381.6372071188</v>
      </c>
      <c r="O154" s="19">
        <f>'Gross Plant'!Q154-Reserve!Q154</f>
        <v>3554404.1063798796</v>
      </c>
      <c r="P154" s="19">
        <f>'Gross Plant'!R154-Reserve!R154</f>
        <v>3601915.7662116229</v>
      </c>
      <c r="Q154" s="20">
        <f>'Gross Plant'!S154-Reserve!S154</f>
        <v>3641746.3433472919</v>
      </c>
      <c r="R154" s="19">
        <f>'Gross Plant'!T154-Reserve!T154</f>
        <v>3702718.5426943903</v>
      </c>
      <c r="S154" s="19">
        <f>'Gross Plant'!U154-Reserve!U154</f>
        <v>3770613.0397325475</v>
      </c>
      <c r="T154" s="19">
        <f>'Gross Plant'!V154-Reserve!V154</f>
        <v>3854436.4966644743</v>
      </c>
      <c r="U154" s="19">
        <f>'Gross Plant'!W154-Reserve!W154</f>
        <v>3926881.1301667159</v>
      </c>
      <c r="V154" s="19">
        <f>'Gross Plant'!X154-Reserve!X154</f>
        <v>4017024.3633524887</v>
      </c>
      <c r="W154" s="19">
        <f>'Gross Plant'!Y154-Reserve!Y154</f>
        <v>4096817.7730378043</v>
      </c>
      <c r="X154" s="19">
        <f>'Gross Plant'!Z154-Reserve!Z154</f>
        <v>4153641.9368893532</v>
      </c>
      <c r="Y154" s="19">
        <f>'Gross Plant'!AA154-Reserve!AA154</f>
        <v>4187392.2085036458</v>
      </c>
      <c r="Z154" s="19">
        <f>'Gross Plant'!AB154-Reserve!AB154</f>
        <v>4230705.2613072256</v>
      </c>
      <c r="AA154" s="19">
        <f>'Gross Plant'!AC154-Reserve!AC154</f>
        <v>4251946.3939212784</v>
      </c>
      <c r="AB154" s="19">
        <f>'Gross Plant'!AD154-Reserve!AD154</f>
        <v>4269011.9832870923</v>
      </c>
      <c r="AC154" s="19">
        <f>'Gross Plant'!AE154-Reserve!AE154</f>
        <v>4273947.6770247621</v>
      </c>
      <c r="AD154" s="19">
        <f>'Gross Plant'!AF154-Reserve!AF154</f>
        <v>4286761.253174698</v>
      </c>
    </row>
    <row r="155" spans="1:30">
      <c r="A155" s="49">
        <v>37905</v>
      </c>
      <c r="B155" s="34" t="s">
        <v>105</v>
      </c>
      <c r="C155" s="19">
        <f>'Gross Plant'!E155-Reserve!E155</f>
        <v>489560.58999999997</v>
      </c>
      <c r="D155" s="19">
        <f>'Gross Plant'!F155-Reserve!F155</f>
        <v>486206.97</v>
      </c>
      <c r="E155" s="19">
        <f>'Gross Plant'!G155-Reserve!G155</f>
        <v>726754.15</v>
      </c>
      <c r="F155" s="19">
        <f>'Gross Plant'!H155-Reserve!H155</f>
        <v>723541.30999999994</v>
      </c>
      <c r="G155" s="19">
        <f>'Gross Plant'!I155-Reserve!I155</f>
        <v>720369.22999999986</v>
      </c>
      <c r="H155" s="19">
        <f>'Gross Plant'!J155-Reserve!J155</f>
        <v>717056.3899999999</v>
      </c>
      <c r="I155" s="19">
        <f>'Gross Plant'!K155-Reserve!K155</f>
        <v>713277.59</v>
      </c>
      <c r="J155" s="19">
        <f>'Gross Plant'!L155-Reserve!L155</f>
        <v>806464.73081547581</v>
      </c>
      <c r="K155" s="19">
        <f>'Gross Plant'!M155-Reserve!M155</f>
        <v>897121.50897209009</v>
      </c>
      <c r="L155" s="19">
        <f>'Gross Plant'!N155-Reserve!N155</f>
        <v>965220.24872213544</v>
      </c>
      <c r="M155" s="19">
        <f>'Gross Plant'!O155-Reserve!O155</f>
        <v>1035300.0500890644</v>
      </c>
      <c r="N155" s="19">
        <f>'Gross Plant'!P155-Reserve!P155</f>
        <v>1115904.8321804772</v>
      </c>
      <c r="O155" s="19">
        <f>'Gross Plant'!Q155-Reserve!Q155</f>
        <v>1171739.8412649683</v>
      </c>
      <c r="P155" s="19">
        <f>'Gross Plant'!R155-Reserve!R155</f>
        <v>1229181.6754594108</v>
      </c>
      <c r="Q155" s="20">
        <f>'Gross Plant'!S155-Reserve!S155</f>
        <v>1278339.0218165338</v>
      </c>
      <c r="R155" s="19">
        <f>'Gross Plant'!T155-Reserve!T155</f>
        <v>1350300.8314396932</v>
      </c>
      <c r="S155" s="19">
        <f>'Gross Plant'!U155-Reserve!U155</f>
        <v>1429729.9233838669</v>
      </c>
      <c r="T155" s="19">
        <f>'Gross Plant'!V155-Reserve!V155</f>
        <v>1526341.2182866063</v>
      </c>
      <c r="U155" s="19">
        <f>'Gross Plant'!W155-Reserve!W155</f>
        <v>1610679.8865019837</v>
      </c>
      <c r="V155" s="19">
        <f>'Gross Plant'!X155-Reserve!X155</f>
        <v>1714109.5911512636</v>
      </c>
      <c r="W155" s="19">
        <f>'Gross Plant'!Y155-Reserve!Y155</f>
        <v>1806376.6435633486</v>
      </c>
      <c r="X155" s="19">
        <f>'Gross Plant'!Z155-Reserve!Z155</f>
        <v>1873869.2641245578</v>
      </c>
      <c r="Y155" s="19">
        <f>'Gross Plant'!AA155-Reserve!AA155</f>
        <v>1916474.3601388687</v>
      </c>
      <c r="Z155" s="19">
        <f>'Gross Plant'!AB155-Reserve!AB155</f>
        <v>1969394.5949022537</v>
      </c>
      <c r="AA155" s="19">
        <f>'Gross Plant'!AC155-Reserve!AC155</f>
        <v>1998507.9350203387</v>
      </c>
      <c r="AB155" s="19">
        <f>'Gross Plant'!AD155-Reserve!AD155</f>
        <v>2023117.7326229196</v>
      </c>
      <c r="AC155" s="19">
        <f>'Gross Plant'!AE155-Reserve!AE155</f>
        <v>2034644.1483504046</v>
      </c>
      <c r="AD155" s="19">
        <f>'Gross Plant'!AF155-Reserve!AF155</f>
        <v>2054668.048771335</v>
      </c>
    </row>
    <row r="156" spans="1:30">
      <c r="A156" s="49">
        <v>38000</v>
      </c>
      <c r="B156" s="34" t="s">
        <v>56</v>
      </c>
      <c r="C156" s="19">
        <f>'Gross Plant'!E156-Reserve!E156</f>
        <v>73602433.150000006</v>
      </c>
      <c r="D156" s="19">
        <f>'Gross Plant'!F156-Reserve!F156</f>
        <v>73946643.25</v>
      </c>
      <c r="E156" s="19">
        <f>'Gross Plant'!G156-Reserve!G156</f>
        <v>74558648.060000002</v>
      </c>
      <c r="F156" s="19">
        <f>'Gross Plant'!H156-Reserve!H156</f>
        <v>75483076.890000001</v>
      </c>
      <c r="G156" s="19">
        <f>'Gross Plant'!I156-Reserve!I156</f>
        <v>76333576.299999982</v>
      </c>
      <c r="H156" s="19">
        <f>'Gross Plant'!J156-Reserve!J156</f>
        <v>77287047.249999985</v>
      </c>
      <c r="I156" s="19">
        <f>'Gross Plant'!K156-Reserve!K156</f>
        <v>78190121.149999976</v>
      </c>
      <c r="J156" s="19">
        <f>'Gross Plant'!L156-Reserve!L156</f>
        <v>80357179.813911587</v>
      </c>
      <c r="K156" s="19">
        <f>'Gross Plant'!M156-Reserve!M156</f>
        <v>82458953.942976788</v>
      </c>
      <c r="L156" s="19">
        <f>'Gross Plant'!N156-Reserve!N156</f>
        <v>83980341.387301534</v>
      </c>
      <c r="M156" s="19">
        <f>'Gross Plant'!O156-Reserve!O156</f>
        <v>85552528.830360532</v>
      </c>
      <c r="N156" s="19">
        <f>'Gross Plant'!P156-Reserve!P156</f>
        <v>87395259.28031671</v>
      </c>
      <c r="O156" s="19">
        <f>'Gross Plant'!Q156-Reserve!Q156</f>
        <v>88600737.690192401</v>
      </c>
      <c r="P156" s="19">
        <f>'Gross Plant'!R156-Reserve!R156</f>
        <v>89847415.448574573</v>
      </c>
      <c r="Q156" s="20">
        <f>'Gross Plant'!S156-Reserve!S156</f>
        <v>90880886.692162946</v>
      </c>
      <c r="R156" s="19">
        <f>'Gross Plant'!T156-Reserve!T156</f>
        <v>92500768.84247829</v>
      </c>
      <c r="S156" s="19">
        <f>'Gross Plant'!U156-Reserve!U156</f>
        <v>94312545.087834835</v>
      </c>
      <c r="T156" s="19">
        <f>'Gross Plant'!V156-Reserve!V156</f>
        <v>96566064.753368258</v>
      </c>
      <c r="U156" s="19">
        <f>'Gross Plant'!W156-Reserve!W156</f>
        <v>98503720.180131972</v>
      </c>
      <c r="V156" s="19">
        <f>'Gross Plant'!X156-Reserve!X156</f>
        <v>100932202.50257581</v>
      </c>
      <c r="W156" s="19">
        <f>'Gross Plant'!Y156-Reserve!Y156</f>
        <v>103073353.56018421</v>
      </c>
      <c r="X156" s="19">
        <f>'Gross Plant'!Z156-Reserve!Z156</f>
        <v>104577104.590105</v>
      </c>
      <c r="Y156" s="19">
        <f>'Gross Plant'!AA156-Reserve!AA156</f>
        <v>105440598.47237903</v>
      </c>
      <c r="Z156" s="19">
        <f>'Gross Plant'!AB156-Reserve!AB156</f>
        <v>106569291.16415346</v>
      </c>
      <c r="AA156" s="19">
        <f>'Gross Plant'!AC156-Reserve!AC156</f>
        <v>107085550.26944165</v>
      </c>
      <c r="AB156" s="19">
        <f>'Gross Plant'!AD156-Reserve!AD156</f>
        <v>107485903.10067084</v>
      </c>
      <c r="AC156" s="19">
        <f>'Gross Plant'!AE156-Reserve!AE156</f>
        <v>107549687.54899079</v>
      </c>
      <c r="AD156" s="19">
        <f>'Gross Plant'!AF156-Reserve!AF156</f>
        <v>107831985.64138299</v>
      </c>
    </row>
    <row r="157" spans="1:30">
      <c r="A157" s="49">
        <v>38100</v>
      </c>
      <c r="B157" s="34" t="s">
        <v>57</v>
      </c>
      <c r="C157" s="19">
        <f>'Gross Plant'!E157-Reserve!E157</f>
        <v>11962200.050000001</v>
      </c>
      <c r="D157" s="19">
        <f>'Gross Plant'!F157-Reserve!F157</f>
        <v>12483119.280000001</v>
      </c>
      <c r="E157" s="19">
        <f>'Gross Plant'!G157-Reserve!G157</f>
        <v>12523740.4</v>
      </c>
      <c r="F157" s="19">
        <f>'Gross Plant'!H157-Reserve!H157</f>
        <v>12787675.370000001</v>
      </c>
      <c r="G157" s="19">
        <f>'Gross Plant'!I157-Reserve!I157</f>
        <v>13085504.310000001</v>
      </c>
      <c r="H157" s="19">
        <f>'Gross Plant'!J157-Reserve!J157</f>
        <v>13151715.340000002</v>
      </c>
      <c r="I157" s="19">
        <f>'Gross Plant'!K157-Reserve!K157</f>
        <v>13554570.35</v>
      </c>
      <c r="J157" s="19">
        <f>'Gross Plant'!L157-Reserve!L157</f>
        <v>14427418.637046529</v>
      </c>
      <c r="K157" s="19">
        <f>'Gross Plant'!M157-Reserve!M157</f>
        <v>15267665.922686024</v>
      </c>
      <c r="L157" s="19">
        <f>'Gross Plant'!N157-Reserve!N157</f>
        <v>15853463.001598069</v>
      </c>
      <c r="M157" s="19">
        <f>'Gross Plant'!O157-Reserve!O157</f>
        <v>16457813.006687101</v>
      </c>
      <c r="N157" s="19">
        <f>'Gross Plant'!P157-Reserve!P157</f>
        <v>17175303.01782852</v>
      </c>
      <c r="O157" s="19">
        <f>'Gross Plant'!Q157-Reserve!Q157</f>
        <v>17614275.951003667</v>
      </c>
      <c r="P157" s="19">
        <f>'Gross Plant'!R157-Reserve!R157</f>
        <v>18068203.904892899</v>
      </c>
      <c r="Q157" s="20">
        <f>'Gross Plant'!S157-Reserve!S157</f>
        <v>18427384.010751959</v>
      </c>
      <c r="R157" s="19">
        <f>'Gross Plant'!T157-Reserve!T157</f>
        <v>19036741.990606721</v>
      </c>
      <c r="S157" s="19">
        <f>'Gross Plant'!U157-Reserve!U157</f>
        <v>19725226.925881848</v>
      </c>
      <c r="T157" s="19">
        <f>'Gross Plant'!V157-Reserve!V157</f>
        <v>20600145.529948398</v>
      </c>
      <c r="U157" s="19">
        <f>'Gross Plant'!W157-Reserve!W157</f>
        <v>21334248.207586825</v>
      </c>
      <c r="V157" s="19">
        <f>'Gross Plant'!X157-Reserve!X157</f>
        <v>22275687.899532866</v>
      </c>
      <c r="W157" s="19">
        <f>'Gross Plant'!Y157-Reserve!Y157</f>
        <v>23088271.458287362</v>
      </c>
      <c r="X157" s="19">
        <f>'Gross Plant'!Z157-Reserve!Z157</f>
        <v>23621657.695514813</v>
      </c>
      <c r="Y157" s="19">
        <f>'Gross Plant'!AA157-Reserve!AA157</f>
        <v>23875744.915621363</v>
      </c>
      <c r="Z157" s="19">
        <f>'Gross Plant'!AB157-Reserve!AB157</f>
        <v>24241827.028433207</v>
      </c>
      <c r="AA157" s="19">
        <f>'Gross Plant'!AC157-Reserve!AC157</f>
        <v>24341256.303761363</v>
      </c>
      <c r="AB157" s="19">
        <f>'Gross Plant'!AD157-Reserve!AD157</f>
        <v>24389073.104290348</v>
      </c>
      <c r="AC157" s="19">
        <f>'Gross Plant'!AE157-Reserve!AE157</f>
        <v>24290398.497052681</v>
      </c>
      <c r="AD157" s="19">
        <f>'Gross Plant'!AF157-Reserve!AF157</f>
        <v>24285013.315683771</v>
      </c>
    </row>
    <row r="158" spans="1:30">
      <c r="A158" s="49">
        <v>38200</v>
      </c>
      <c r="B158" s="34" t="s">
        <v>58</v>
      </c>
      <c r="C158" s="19">
        <f>'Gross Plant'!E158-Reserve!E158</f>
        <v>32206714.370000001</v>
      </c>
      <c r="D158" s="19">
        <f>'Gross Plant'!F158-Reserve!F158</f>
        <v>32173639.430000003</v>
      </c>
      <c r="E158" s="19">
        <f>'Gross Plant'!G158-Reserve!G158</f>
        <v>32152868.190000005</v>
      </c>
      <c r="F158" s="19">
        <f>'Gross Plant'!H158-Reserve!H158</f>
        <v>32000550.270000003</v>
      </c>
      <c r="G158" s="19">
        <f>'Gross Plant'!I158-Reserve!I158</f>
        <v>31947258.010000002</v>
      </c>
      <c r="H158" s="19">
        <f>'Gross Plant'!J158-Reserve!J158</f>
        <v>31934142.900000002</v>
      </c>
      <c r="I158" s="19">
        <f>'Gross Plant'!K158-Reserve!K158</f>
        <v>31746484.300000004</v>
      </c>
      <c r="J158" s="19">
        <f>'Gross Plant'!L158-Reserve!L158</f>
        <v>31819249.370758131</v>
      </c>
      <c r="K158" s="19">
        <f>'Gross Plant'!M158-Reserve!M158</f>
        <v>31885276.597508196</v>
      </c>
      <c r="L158" s="19">
        <f>'Gross Plant'!N158-Reserve!N158</f>
        <v>31890401.636727419</v>
      </c>
      <c r="M158" s="19">
        <f>'Gross Plant'!O158-Reserve!O158</f>
        <v>31900962.639543608</v>
      </c>
      <c r="N158" s="19">
        <f>'Gross Plant'!P158-Reserve!P158</f>
        <v>31940067.689089157</v>
      </c>
      <c r="O158" s="19">
        <f>'Gross Plant'!Q158-Reserve!Q158</f>
        <v>31912278.987269718</v>
      </c>
      <c r="P158" s="19">
        <f>'Gross Plant'!R158-Reserve!R158</f>
        <v>31888901.505341116</v>
      </c>
      <c r="Q158" s="20">
        <f>'Gross Plant'!S158-Reserve!S158</f>
        <v>31843187.562459473</v>
      </c>
      <c r="R158" s="19">
        <f>'Gross Plant'!T158-Reserve!T158</f>
        <v>31859203.771269683</v>
      </c>
      <c r="S158" s="19">
        <f>'Gross Plant'!U158-Reserve!U158</f>
        <v>31895497.846196458</v>
      </c>
      <c r="T158" s="19">
        <f>'Gross Plant'!V158-Reserve!V158</f>
        <v>31978350.620488554</v>
      </c>
      <c r="U158" s="19">
        <f>'Gross Plant'!W158-Reserve!W158</f>
        <v>32028124.730957367</v>
      </c>
      <c r="V158" s="19">
        <f>'Gross Plant'!X158-Reserve!X158</f>
        <v>32129625.493111946</v>
      </c>
      <c r="W158" s="19">
        <f>'Gross Plant'!Y158-Reserve!Y158</f>
        <v>32201057.229177374</v>
      </c>
      <c r="X158" s="19">
        <f>'Gross Plant'!Z158-Reserve!Z158</f>
        <v>32205597.114821818</v>
      </c>
      <c r="Y158" s="19">
        <f>'Gross Plant'!AA158-Reserve!AA158</f>
        <v>32142912.74267967</v>
      </c>
      <c r="Z158" s="19">
        <f>'Gross Plant'!AB158-Reserve!AB158</f>
        <v>32108177.701430727</v>
      </c>
      <c r="AA158" s="19">
        <f>'Gross Plant'!AC158-Reserve!AC158</f>
        <v>32009125.347813807</v>
      </c>
      <c r="AB158" s="19">
        <f>'Gross Plant'!AD158-Reserve!AD158</f>
        <v>31897933.093754228</v>
      </c>
      <c r="AC158" s="19">
        <f>'Gross Plant'!AE158-Reserve!AE158</f>
        <v>31751393.264690313</v>
      </c>
      <c r="AD158" s="19">
        <f>'Gross Plant'!AF158-Reserve!AF158</f>
        <v>31627854.006175261</v>
      </c>
    </row>
    <row r="159" spans="1:30">
      <c r="A159" s="49">
        <v>38300</v>
      </c>
      <c r="B159" s="34" t="s">
        <v>59</v>
      </c>
      <c r="C159" s="19">
        <f>'Gross Plant'!E159-Reserve!E159</f>
        <v>6989001.9800000023</v>
      </c>
      <c r="D159" s="19">
        <f>'Gross Plant'!F159-Reserve!F159</f>
        <v>6973979.9800000023</v>
      </c>
      <c r="E159" s="19">
        <f>'Gross Plant'!G159-Reserve!G159</f>
        <v>6952716.040000001</v>
      </c>
      <c r="F159" s="19">
        <f>'Gross Plant'!H159-Reserve!H159</f>
        <v>7010249.7600000016</v>
      </c>
      <c r="G159" s="19">
        <f>'Gross Plant'!I159-Reserve!I159</f>
        <v>6996288.6800000016</v>
      </c>
      <c r="H159" s="19">
        <f>'Gross Plant'!J159-Reserve!J159</f>
        <v>6981340.4700000016</v>
      </c>
      <c r="I159" s="19">
        <f>'Gross Plant'!K159-Reserve!K159</f>
        <v>7066884.660000002</v>
      </c>
      <c r="J159" s="19">
        <f>'Gross Plant'!L159-Reserve!L159</f>
        <v>7132666.3922552019</v>
      </c>
      <c r="K159" s="19">
        <f>'Gross Plant'!M159-Reserve!M159</f>
        <v>7195989.1285312921</v>
      </c>
      <c r="L159" s="19">
        <f>'Gross Plant'!N159-Reserve!N159</f>
        <v>7237570.7382066958</v>
      </c>
      <c r="M159" s="19">
        <f>'Gross Plant'!O159-Reserve!O159</f>
        <v>7281042.728416536</v>
      </c>
      <c r="N159" s="19">
        <f>'Gross Plant'!P159-Reserve!P159</f>
        <v>7334630.6897070892</v>
      </c>
      <c r="O159" s="19">
        <f>'Gross Plant'!Q159-Reserve!Q159</f>
        <v>7364350.2843267284</v>
      </c>
      <c r="P159" s="19">
        <f>'Gross Plant'!R159-Reserve!R159</f>
        <v>7395602.6882717535</v>
      </c>
      <c r="Q159" s="20">
        <f>'Gross Plant'!S159-Reserve!S159</f>
        <v>7418864.1235483084</v>
      </c>
      <c r="R159" s="19">
        <f>'Gross Plant'!T159-Reserve!T159</f>
        <v>7464068.9747311054</v>
      </c>
      <c r="S159" s="19">
        <f>'Gross Plant'!U159-Reserve!U159</f>
        <v>7516445.2120517287</v>
      </c>
      <c r="T159" s="19">
        <f>'Gross Plant'!V159-Reserve!V159</f>
        <v>7585344.5793796182</v>
      </c>
      <c r="U159" s="19">
        <f>'Gross Plant'!W159-Reserve!W159</f>
        <v>7642403.8588572145</v>
      </c>
      <c r="V159" s="19">
        <f>'Gross Plant'!X159-Reserve!X159</f>
        <v>7717822.8404461853</v>
      </c>
      <c r="W159" s="19">
        <f>'Gross Plant'!Y159-Reserve!Y159</f>
        <v>7782468.713603491</v>
      </c>
      <c r="X159" s="19">
        <f>'Gross Plant'!Z159-Reserve!Z159</f>
        <v>7823238.5957872001</v>
      </c>
      <c r="Y159" s="19">
        <f>'Gross Plant'!AA159-Reserve!AA159</f>
        <v>7840029.3516286891</v>
      </c>
      <c r="Z159" s="19">
        <f>'Gross Plant'!AB159-Reserve!AB159</f>
        <v>7866739.9367072769</v>
      </c>
      <c r="AA159" s="19">
        <f>'Gross Plant'!AC159-Reserve!AC159</f>
        <v>7870515.1729718959</v>
      </c>
      <c r="AB159" s="19">
        <f>'Gross Plant'!AD159-Reserve!AD159</f>
        <v>7869945.8955374081</v>
      </c>
      <c r="AC159" s="19">
        <f>'Gross Plant'!AE159-Reserve!AE159</f>
        <v>7856772.4602401908</v>
      </c>
      <c r="AD159" s="19">
        <f>'Gross Plant'!AF159-Reserve!AF159</f>
        <v>7851775.9985154606</v>
      </c>
    </row>
    <row r="160" spans="1:30">
      <c r="A160" s="49">
        <v>38400</v>
      </c>
      <c r="B160" s="34" t="s">
        <v>106</v>
      </c>
      <c r="C160" s="19">
        <f>'Gross Plant'!E160-Reserve!E160</f>
        <v>105413.01</v>
      </c>
      <c r="D160" s="19">
        <f>'Gross Plant'!F160-Reserve!F160</f>
        <v>105852.69</v>
      </c>
      <c r="E160" s="19">
        <f>'Gross Plant'!G160-Reserve!G160</f>
        <v>110000.87000000001</v>
      </c>
      <c r="F160" s="19">
        <f>'Gross Plant'!H160-Reserve!H160</f>
        <v>111527.11000000002</v>
      </c>
      <c r="G160" s="19">
        <f>'Gross Plant'!I160-Reserve!I160</f>
        <v>112205.1</v>
      </c>
      <c r="H160" s="19">
        <f>'Gross Plant'!J160-Reserve!J160</f>
        <v>113476.17000000001</v>
      </c>
      <c r="I160" s="19">
        <f>'Gross Plant'!K160-Reserve!K160</f>
        <v>114564.40000000002</v>
      </c>
      <c r="J160" s="19">
        <f>'Gross Plant'!L160-Reserve!L160</f>
        <v>118669.65332328447</v>
      </c>
      <c r="K160" s="19">
        <f>'Gross Plant'!M160-Reserve!M160</f>
        <v>122659.83995058914</v>
      </c>
      <c r="L160" s="19">
        <f>'Gross Plant'!N160-Reserve!N160</f>
        <v>125609.31946938271</v>
      </c>
      <c r="M160" s="19">
        <f>'Gross Plant'!O160-Reserve!O160</f>
        <v>128651.75578549727</v>
      </c>
      <c r="N160" s="19">
        <f>'Gross Plant'!P160-Reserve!P160</f>
        <v>132182.0549585784</v>
      </c>
      <c r="O160" s="19">
        <f>'Gross Plant'!Q160-Reserve!Q160</f>
        <v>134569.24678808279</v>
      </c>
      <c r="P160" s="19">
        <f>'Gross Plant'!R160-Reserve!R160</f>
        <v>137031.87355152116</v>
      </c>
      <c r="Q160" s="20">
        <f>'Gross Plant'!S160-Reserve!S160</f>
        <v>139112.83367562375</v>
      </c>
      <c r="R160" s="19">
        <f>'Gross Plant'!T160-Reserve!T160</f>
        <v>142248.77221613095</v>
      </c>
      <c r="S160" s="19">
        <f>'Gross Plant'!U160-Reserve!U160</f>
        <v>145731.31137322512</v>
      </c>
      <c r="T160" s="19">
        <f>'Gross Plant'!V160-Reserve!V160</f>
        <v>150009.5822326632</v>
      </c>
      <c r="U160" s="19">
        <f>'Gross Plant'!W160-Reserve!W160</f>
        <v>153722.64070357004</v>
      </c>
      <c r="V160" s="19">
        <f>'Gross Plant'!X160-Reserve!X160</f>
        <v>158319.7526838393</v>
      </c>
      <c r="W160" s="19">
        <f>'Gross Plant'!Y160-Reserve!Y160</f>
        <v>162403.0912547473</v>
      </c>
      <c r="X160" s="19">
        <f>'Gross Plant'!Z160-Reserve!Z160</f>
        <v>165343.36590620712</v>
      </c>
      <c r="Y160" s="19">
        <f>'Gross Plant'!AA160-Reserve!AA160</f>
        <v>167134.87594183965</v>
      </c>
      <c r="Z160" s="19">
        <f>'Gross Plant'!AB160-Reserve!AB160</f>
        <v>169404.06493077765</v>
      </c>
      <c r="AA160" s="19">
        <f>'Gross Plant'!AC160-Reserve!AC160</f>
        <v>170574.15572631036</v>
      </c>
      <c r="AB160" s="19">
        <f>'Gross Plant'!AD160-Reserve!AD160</f>
        <v>171536.81198189344</v>
      </c>
      <c r="AC160" s="19">
        <f>'Gross Plant'!AE160-Reserve!AE160</f>
        <v>171895.42382718853</v>
      </c>
      <c r="AD160" s="19">
        <f>'Gross Plant'!AF160-Reserve!AF160</f>
        <v>172647.11802703229</v>
      </c>
    </row>
    <row r="161" spans="1:30">
      <c r="A161" s="49">
        <v>38500</v>
      </c>
      <c r="B161" s="34" t="s">
        <v>60</v>
      </c>
      <c r="C161" s="19">
        <f>'Gross Plant'!E161-Reserve!E161</f>
        <v>2550704.6799999997</v>
      </c>
      <c r="D161" s="19">
        <f>'Gross Plant'!F161-Reserve!F161</f>
        <v>2541849.8799999994</v>
      </c>
      <c r="E161" s="19">
        <f>'Gross Plant'!G161-Reserve!G161</f>
        <v>2536896.0499999993</v>
      </c>
      <c r="F161" s="19">
        <f>'Gross Plant'!H161-Reserve!H161</f>
        <v>2523125.9899999993</v>
      </c>
      <c r="G161" s="19">
        <f>'Gross Plant'!I161-Reserve!I161</f>
        <v>2514461.8499999992</v>
      </c>
      <c r="H161" s="19">
        <f>'Gross Plant'!J161-Reserve!J161</f>
        <v>2509168.0699999994</v>
      </c>
      <c r="I161" s="19">
        <f>'Gross Plant'!K161-Reserve!K161</f>
        <v>2498461.4099999992</v>
      </c>
      <c r="J161" s="19">
        <f>'Gross Plant'!L161-Reserve!L161</f>
        <v>2493709.3881171304</v>
      </c>
      <c r="K161" s="19">
        <f>'Gross Plant'!M161-Reserve!M161</f>
        <v>2488778.6686590044</v>
      </c>
      <c r="L161" s="19">
        <f>'Gross Plant'!N161-Reserve!N161</f>
        <v>2482248.487411194</v>
      </c>
      <c r="M161" s="19">
        <f>'Gross Plant'!O161-Reserve!O161</f>
        <v>2475859.4410277987</v>
      </c>
      <c r="N161" s="19">
        <f>'Gross Plant'!P161-Reserve!P161</f>
        <v>2470217.6452216757</v>
      </c>
      <c r="O161" s="19">
        <f>'Gross Plant'!Q161-Reserve!Q161</f>
        <v>2462819.4107282613</v>
      </c>
      <c r="P161" s="19">
        <f>'Gross Plant'!R161-Reserve!R161</f>
        <v>2455535.6661557313</v>
      </c>
      <c r="Q161" s="20">
        <f>'Gross Plant'!S161-Reserve!S161</f>
        <v>2447664.7452210113</v>
      </c>
      <c r="R161" s="19">
        <f>'Gross Plant'!T161-Reserve!T161</f>
        <v>2441412.002610073</v>
      </c>
      <c r="S161" s="19">
        <f>'Gross Plant'!U161-Reserve!U161</f>
        <v>2435689.6224554125</v>
      </c>
      <c r="T161" s="19">
        <f>'Gross Plant'!V161-Reserve!V161</f>
        <v>2431186.8357711839</v>
      </c>
      <c r="U161" s="19">
        <f>'Gross Plant'!W161-Reserve!W161</f>
        <v>2425814.2875345442</v>
      </c>
      <c r="V161" s="19">
        <f>'Gross Plant'!X161-Reserve!X161</f>
        <v>2421796.7880221908</v>
      </c>
      <c r="W161" s="19">
        <f>'Gross Plant'!Y161-Reserve!Y161</f>
        <v>2416988.327783349</v>
      </c>
      <c r="X161" s="19">
        <f>'Gross Plant'!Z161-Reserve!Z161</f>
        <v>2410423.2092491277</v>
      </c>
      <c r="Y161" s="19">
        <f>'Gross Plant'!AA161-Reserve!AA161</f>
        <v>2402093.2065758081</v>
      </c>
      <c r="Z161" s="19">
        <f>'Gross Plant'!AB161-Reserve!AB161</f>
        <v>2394495.3602480893</v>
      </c>
      <c r="AA161" s="19">
        <f>'Gross Plant'!AC161-Reserve!AC161</f>
        <v>2385209.1704872977</v>
      </c>
      <c r="AB161" s="19">
        <f>'Gross Plant'!AD161-Reserve!AD161</f>
        <v>2375603.8037070888</v>
      </c>
      <c r="AC161" s="19">
        <f>'Gross Plant'!AE161-Reserve!AE161</f>
        <v>2365070.5773049914</v>
      </c>
      <c r="AD161" s="19">
        <f>'Gross Plant'!AF161-Reserve!AF161</f>
        <v>2355140.3107280703</v>
      </c>
    </row>
    <row r="162" spans="1:30">
      <c r="A162" s="49">
        <v>38900</v>
      </c>
      <c r="B162" s="34" t="s">
        <v>61</v>
      </c>
      <c r="C162" s="19">
        <f>'Gross Plant'!E162-Reserve!E162</f>
        <v>1211697.3</v>
      </c>
      <c r="D162" s="19">
        <f>'Gross Plant'!F162-Reserve!F162</f>
        <v>1211697.3</v>
      </c>
      <c r="E162" s="19">
        <f>'Gross Plant'!G162-Reserve!G162</f>
        <v>1211697.3</v>
      </c>
      <c r="F162" s="19">
        <f>'Gross Plant'!H162-Reserve!H162</f>
        <v>1211697.3</v>
      </c>
      <c r="G162" s="19">
        <f>'Gross Plant'!I162-Reserve!I162</f>
        <v>1211697.3</v>
      </c>
      <c r="H162" s="19">
        <f>'Gross Plant'!J162-Reserve!J162</f>
        <v>1211697.3</v>
      </c>
      <c r="I162" s="19">
        <f>'Gross Plant'!K162-Reserve!K162</f>
        <v>1211697.3</v>
      </c>
      <c r="J162" s="19">
        <f>'Gross Plant'!L162-Reserve!L162</f>
        <v>1211697.3</v>
      </c>
      <c r="K162" s="19">
        <f>'Gross Plant'!M162-Reserve!M162</f>
        <v>1211697.3</v>
      </c>
      <c r="L162" s="19">
        <f>'Gross Plant'!N162-Reserve!N162</f>
        <v>1211697.3</v>
      </c>
      <c r="M162" s="19">
        <f>'Gross Plant'!O162-Reserve!O162</f>
        <v>1211697.3</v>
      </c>
      <c r="N162" s="19">
        <f>'Gross Plant'!P162-Reserve!P162</f>
        <v>1211697.3</v>
      </c>
      <c r="O162" s="19">
        <f>'Gross Plant'!Q162-Reserve!Q162</f>
        <v>1211697.3</v>
      </c>
      <c r="P162" s="19">
        <f>'Gross Plant'!R162-Reserve!R162</f>
        <v>1211697.3</v>
      </c>
      <c r="Q162" s="20">
        <f>'Gross Plant'!S162-Reserve!S162</f>
        <v>1211697.3</v>
      </c>
      <c r="R162" s="19">
        <f>'Gross Plant'!T162-Reserve!T162</f>
        <v>1211697.3</v>
      </c>
      <c r="S162" s="19">
        <f>'Gross Plant'!U162-Reserve!U162</f>
        <v>1211697.3</v>
      </c>
      <c r="T162" s="19">
        <f>'Gross Plant'!V162-Reserve!V162</f>
        <v>1211697.3</v>
      </c>
      <c r="U162" s="19">
        <f>'Gross Plant'!W162-Reserve!W162</f>
        <v>1211697.3</v>
      </c>
      <c r="V162" s="19">
        <f>'Gross Plant'!X162-Reserve!X162</f>
        <v>1211697.3</v>
      </c>
      <c r="W162" s="19">
        <f>'Gross Plant'!Y162-Reserve!Y162</f>
        <v>1211697.3</v>
      </c>
      <c r="X162" s="19">
        <f>'Gross Plant'!Z162-Reserve!Z162</f>
        <v>1211697.3</v>
      </c>
      <c r="Y162" s="19">
        <f>'Gross Plant'!AA162-Reserve!AA162</f>
        <v>1211697.3</v>
      </c>
      <c r="Z162" s="19">
        <f>'Gross Plant'!AB162-Reserve!AB162</f>
        <v>1211697.3</v>
      </c>
      <c r="AA162" s="19">
        <f>'Gross Plant'!AC162-Reserve!AC162</f>
        <v>1211697.3</v>
      </c>
      <c r="AB162" s="19">
        <f>'Gross Plant'!AD162-Reserve!AD162</f>
        <v>1211697.3</v>
      </c>
      <c r="AC162" s="19">
        <f>'Gross Plant'!AE162-Reserve!AE162</f>
        <v>1211697.3</v>
      </c>
      <c r="AD162" s="19">
        <f>'Gross Plant'!AF162-Reserve!AF162</f>
        <v>1211697.3</v>
      </c>
    </row>
    <row r="163" spans="1:30">
      <c r="A163" s="49">
        <v>39000</v>
      </c>
      <c r="B163" s="34" t="s">
        <v>10</v>
      </c>
      <c r="C163" s="19">
        <f>'Gross Plant'!E163-Reserve!E163</f>
        <v>6620967.0800000001</v>
      </c>
      <c r="D163" s="19">
        <f>'Gross Plant'!F163-Reserve!F163</f>
        <v>6599842.8499999996</v>
      </c>
      <c r="E163" s="19">
        <f>'Gross Plant'!G163-Reserve!G163</f>
        <v>6577500.75</v>
      </c>
      <c r="F163" s="19">
        <f>'Gross Plant'!H163-Reserve!H163</f>
        <v>6555320.7799999993</v>
      </c>
      <c r="G163" s="19">
        <f>'Gross Plant'!I163-Reserve!I163</f>
        <v>6532978.25</v>
      </c>
      <c r="H163" s="19">
        <f>'Gross Plant'!J163-Reserve!J163</f>
        <v>6510635.7199999997</v>
      </c>
      <c r="I163" s="19">
        <f>'Gross Plant'!K163-Reserve!K163</f>
        <v>6488293.1899999995</v>
      </c>
      <c r="J163" s="19">
        <f>'Gross Plant'!L163-Reserve!L163</f>
        <v>6466460.472807941</v>
      </c>
      <c r="K163" s="19">
        <f>'Gross Plant'!M163-Reserve!M163</f>
        <v>6444613.153572713</v>
      </c>
      <c r="L163" s="19">
        <f>'Gross Plant'!N163-Reserve!N163</f>
        <v>6422638.9564821916</v>
      </c>
      <c r="M163" s="19">
        <f>'Gross Plant'!O163-Reserve!O163</f>
        <v>6400675.5561311431</v>
      </c>
      <c r="N163" s="19">
        <f>'Gross Plant'!P163-Reserve!P163</f>
        <v>6378770.844995385</v>
      </c>
      <c r="O163" s="19">
        <f>'Gross Plant'!Q163-Reserve!Q163</f>
        <v>6356726.8963994067</v>
      </c>
      <c r="P163" s="19">
        <f>'Gross Plant'!R163-Reserve!R163</f>
        <v>6334691.6964737028</v>
      </c>
      <c r="Q163" s="20">
        <f>'Gross Plant'!S163-Reserve!S163</f>
        <v>6312609.7818403197</v>
      </c>
      <c r="R163" s="19">
        <f>'Gross Plant'!T163-Reserve!T163</f>
        <v>6290655.4882590622</v>
      </c>
      <c r="S163" s="19">
        <f>'Gross Plant'!U163-Reserve!U163</f>
        <v>6268742.7293431703</v>
      </c>
      <c r="T163" s="19">
        <f>'Gross Plant'!V163-Reserve!V163</f>
        <v>6246925.9392975597</v>
      </c>
      <c r="U163" s="19">
        <f>'Gross Plant'!W163-Reserve!W163</f>
        <v>6225039.9045374366</v>
      </c>
      <c r="V163" s="19">
        <f>'Gross Plant'!X163-Reserve!X163</f>
        <v>6203260.5176577894</v>
      </c>
      <c r="W163" s="19">
        <f>'Gross Plant'!Y163-Reserve!Y163</f>
        <v>6181418.0780308936</v>
      </c>
      <c r="X163" s="19">
        <f>'Gross Plant'!Z163-Reserve!Z163</f>
        <v>6159436.3175226962</v>
      </c>
      <c r="Y163" s="19">
        <f>'Gross Plant'!AA163-Reserve!AA163</f>
        <v>6137314.7070555938</v>
      </c>
      <c r="Z163" s="19">
        <f>'Gross Plant'!AB163-Reserve!AB163</f>
        <v>6115250.7169250045</v>
      </c>
      <c r="AA163" s="19">
        <f>'Gross Plant'!AC163-Reserve!AC163</f>
        <v>6093052.9964941423</v>
      </c>
      <c r="AB163" s="19">
        <f>'Gross Plant'!AD163-Reserve!AD163</f>
        <v>6070829.8717086352</v>
      </c>
      <c r="AC163" s="19">
        <f>'Gross Plant'!AE163-Reserve!AE163</f>
        <v>6048533.258388659</v>
      </c>
      <c r="AD163" s="19">
        <f>'Gross Plant'!AF163-Reserve!AF163</f>
        <v>6026284.2058304232</v>
      </c>
    </row>
    <row r="164" spans="1:30">
      <c r="A164" s="49">
        <v>39002</v>
      </c>
      <c r="B164" s="34" t="s">
        <v>107</v>
      </c>
      <c r="C164" s="19">
        <f>'Gross Plant'!E164-Reserve!E164</f>
        <v>82964.840000000011</v>
      </c>
      <c r="D164" s="19">
        <f>'Gross Plant'!F164-Reserve!F164</f>
        <v>82422.410000000018</v>
      </c>
      <c r="E164" s="19">
        <f>'Gross Plant'!G164-Reserve!G164</f>
        <v>81879.980000000025</v>
      </c>
      <c r="F164" s="19">
        <f>'Gross Plant'!H164-Reserve!H164</f>
        <v>81337.550000000032</v>
      </c>
      <c r="G164" s="19">
        <f>'Gross Plant'!I164-Reserve!I164</f>
        <v>80795.120000000039</v>
      </c>
      <c r="H164" s="19">
        <f>'Gross Plant'!J164-Reserve!J164</f>
        <v>80252.690000000046</v>
      </c>
      <c r="I164" s="19">
        <f>'Gross Plant'!K164-Reserve!K164</f>
        <v>79710.260000000053</v>
      </c>
      <c r="J164" s="19">
        <f>'Gross Plant'!L164-Reserve!L164</f>
        <v>79167.833470000056</v>
      </c>
      <c r="K164" s="19">
        <f>'Gross Plant'!M164-Reserve!M164</f>
        <v>78625.406940000059</v>
      </c>
      <c r="L164" s="19">
        <f>'Gross Plant'!N164-Reserve!N164</f>
        <v>78082.980410000062</v>
      </c>
      <c r="M164" s="19">
        <f>'Gross Plant'!O164-Reserve!O164</f>
        <v>77540.553880000065</v>
      </c>
      <c r="N164" s="19">
        <f>'Gross Plant'!P164-Reserve!P164</f>
        <v>76998.127350000068</v>
      </c>
      <c r="O164" s="19">
        <f>'Gross Plant'!Q164-Reserve!Q164</f>
        <v>76455.700820000071</v>
      </c>
      <c r="P164" s="19">
        <f>'Gross Plant'!R164-Reserve!R164</f>
        <v>75913.274290000074</v>
      </c>
      <c r="Q164" s="20">
        <f>'Gross Plant'!S164-Reserve!S164</f>
        <v>75370.847760000077</v>
      </c>
      <c r="R164" s="19">
        <f>'Gross Plant'!T164-Reserve!T164</f>
        <v>74828.42123000008</v>
      </c>
      <c r="S164" s="19">
        <f>'Gross Plant'!U164-Reserve!U164</f>
        <v>74285.994700000083</v>
      </c>
      <c r="T164" s="19">
        <f>'Gross Plant'!V164-Reserve!V164</f>
        <v>73743.568170000086</v>
      </c>
      <c r="U164" s="19">
        <f>'Gross Plant'!W164-Reserve!W164</f>
        <v>73201.141640000089</v>
      </c>
      <c r="V164" s="19">
        <f>'Gross Plant'!X164-Reserve!X164</f>
        <v>72658.715110000092</v>
      </c>
      <c r="W164" s="19">
        <f>'Gross Plant'!Y164-Reserve!Y164</f>
        <v>72116.288580000095</v>
      </c>
      <c r="X164" s="19">
        <f>'Gross Plant'!Z164-Reserve!Z164</f>
        <v>71573.862050000098</v>
      </c>
      <c r="Y164" s="19">
        <f>'Gross Plant'!AA164-Reserve!AA164</f>
        <v>71031.435520000101</v>
      </c>
      <c r="Z164" s="19">
        <f>'Gross Plant'!AB164-Reserve!AB164</f>
        <v>70489.008990000104</v>
      </c>
      <c r="AA164" s="19">
        <f>'Gross Plant'!AC164-Reserve!AC164</f>
        <v>69946.582460000107</v>
      </c>
      <c r="AB164" s="19">
        <f>'Gross Plant'!AD164-Reserve!AD164</f>
        <v>69404.15593000011</v>
      </c>
      <c r="AC164" s="19">
        <f>'Gross Plant'!AE164-Reserve!AE164</f>
        <v>68861.729400000113</v>
      </c>
      <c r="AD164" s="19">
        <f>'Gross Plant'!AF164-Reserve!AF164</f>
        <v>68319.302870000116</v>
      </c>
    </row>
    <row r="165" spans="1:30">
      <c r="A165" s="49">
        <v>39003</v>
      </c>
      <c r="B165" s="34" t="s">
        <v>62</v>
      </c>
      <c r="C165" s="19">
        <f>'Gross Plant'!E165-Reserve!E165</f>
        <v>487885.66000000003</v>
      </c>
      <c r="D165" s="19">
        <f>'Gross Plant'!F165-Reserve!F165</f>
        <v>485663.50000000006</v>
      </c>
      <c r="E165" s="19">
        <f>'Gross Plant'!G165-Reserve!G165</f>
        <v>483441.34000000008</v>
      </c>
      <c r="F165" s="19">
        <f>'Gross Plant'!H165-Reserve!H165</f>
        <v>481219.18000000005</v>
      </c>
      <c r="G165" s="19">
        <f>'Gross Plant'!I165-Reserve!I165</f>
        <v>478997.02</v>
      </c>
      <c r="H165" s="19">
        <f>'Gross Plant'!J165-Reserve!J165</f>
        <v>476774.86000000004</v>
      </c>
      <c r="I165" s="19">
        <f>'Gross Plant'!K165-Reserve!K165</f>
        <v>474552.70000000007</v>
      </c>
      <c r="J165" s="19">
        <f>'Gross Plant'!L165-Reserve!L165</f>
        <v>472330.54256933334</v>
      </c>
      <c r="K165" s="19">
        <f>'Gross Plant'!M165-Reserve!M165</f>
        <v>470108.38513866672</v>
      </c>
      <c r="L165" s="19">
        <f>'Gross Plant'!N165-Reserve!N165</f>
        <v>467886.22770799999</v>
      </c>
      <c r="M165" s="19">
        <f>'Gross Plant'!O165-Reserve!O165</f>
        <v>465664.07027733338</v>
      </c>
      <c r="N165" s="19">
        <f>'Gross Plant'!P165-Reserve!P165</f>
        <v>463441.91284666664</v>
      </c>
      <c r="O165" s="19">
        <f>'Gross Plant'!Q165-Reserve!Q165</f>
        <v>461219.75541600003</v>
      </c>
      <c r="P165" s="19">
        <f>'Gross Plant'!R165-Reserve!R165</f>
        <v>458997.5979853333</v>
      </c>
      <c r="Q165" s="20">
        <f>'Gross Plant'!S165-Reserve!S165</f>
        <v>456775.44055466668</v>
      </c>
      <c r="R165" s="19">
        <f>'Gross Plant'!T165-Reserve!T165</f>
        <v>454553.28312399995</v>
      </c>
      <c r="S165" s="19">
        <f>'Gross Plant'!U165-Reserve!U165</f>
        <v>452331.12569333334</v>
      </c>
      <c r="T165" s="19">
        <f>'Gross Plant'!V165-Reserve!V165</f>
        <v>450108.9682626666</v>
      </c>
      <c r="U165" s="19">
        <f>'Gross Plant'!W165-Reserve!W165</f>
        <v>447886.81083199999</v>
      </c>
      <c r="V165" s="19">
        <f>'Gross Plant'!X165-Reserve!X165</f>
        <v>445664.65340133331</v>
      </c>
      <c r="W165" s="19">
        <f>'Gross Plant'!Y165-Reserve!Y165</f>
        <v>443442.49597066664</v>
      </c>
      <c r="X165" s="19">
        <f>'Gross Plant'!Z165-Reserve!Z165</f>
        <v>441220.33853999997</v>
      </c>
      <c r="Y165" s="19">
        <f>'Gross Plant'!AA165-Reserve!AA165</f>
        <v>438998.18110933329</v>
      </c>
      <c r="Z165" s="19">
        <f>'Gross Plant'!AB165-Reserve!AB165</f>
        <v>436776.02367866662</v>
      </c>
      <c r="AA165" s="19">
        <f>'Gross Plant'!AC165-Reserve!AC165</f>
        <v>434553.86624799995</v>
      </c>
      <c r="AB165" s="19">
        <f>'Gross Plant'!AD165-Reserve!AD165</f>
        <v>432331.70881733327</v>
      </c>
      <c r="AC165" s="19">
        <f>'Gross Plant'!AE165-Reserve!AE165</f>
        <v>430109.5513866666</v>
      </c>
      <c r="AD165" s="19">
        <f>'Gross Plant'!AF165-Reserve!AF165</f>
        <v>427887.39395599993</v>
      </c>
    </row>
    <row r="166" spans="1:30">
      <c r="A166" s="49">
        <v>39004</v>
      </c>
      <c r="B166" s="34" t="s">
        <v>39</v>
      </c>
      <c r="C166" s="19">
        <f>'Gross Plant'!E166-Reserve!E166</f>
        <v>9366.61</v>
      </c>
      <c r="D166" s="19">
        <f>'Gross Plant'!F166-Reserve!F166</f>
        <v>9326.02</v>
      </c>
      <c r="E166" s="19">
        <f>'Gross Plant'!G166-Reserve!G166</f>
        <v>9285.43</v>
      </c>
      <c r="F166" s="19">
        <f>'Gross Plant'!H166-Reserve!H166</f>
        <v>9244.84</v>
      </c>
      <c r="G166" s="19">
        <f>'Gross Plant'!I166-Reserve!I166</f>
        <v>9204.25</v>
      </c>
      <c r="H166" s="19">
        <f>'Gross Plant'!J166-Reserve!J166</f>
        <v>9163.66</v>
      </c>
      <c r="I166" s="19">
        <f>'Gross Plant'!K166-Reserve!K166</f>
        <v>9123.07</v>
      </c>
      <c r="J166" s="19">
        <f>'Gross Plant'!L166-Reserve!L166</f>
        <v>9082.4784813333317</v>
      </c>
      <c r="K166" s="19">
        <f>'Gross Plant'!M166-Reserve!M166</f>
        <v>9041.8869626666656</v>
      </c>
      <c r="L166" s="19">
        <f>'Gross Plant'!N166-Reserve!N166</f>
        <v>9001.2954439999994</v>
      </c>
      <c r="M166" s="19">
        <f>'Gross Plant'!O166-Reserve!O166</f>
        <v>8960.7039253333314</v>
      </c>
      <c r="N166" s="19">
        <f>'Gross Plant'!P166-Reserve!P166</f>
        <v>8920.1124066666653</v>
      </c>
      <c r="O166" s="19">
        <f>'Gross Plant'!Q166-Reserve!Q166</f>
        <v>8879.5208879999991</v>
      </c>
      <c r="P166" s="19">
        <f>'Gross Plant'!R166-Reserve!R166</f>
        <v>8838.9293693333311</v>
      </c>
      <c r="Q166" s="20">
        <f>'Gross Plant'!S166-Reserve!S166</f>
        <v>8798.337850666665</v>
      </c>
      <c r="R166" s="19">
        <f>'Gross Plant'!T166-Reserve!T166</f>
        <v>8757.7463319999988</v>
      </c>
      <c r="S166" s="19">
        <f>'Gross Plant'!U166-Reserve!U166</f>
        <v>8717.1548133333308</v>
      </c>
      <c r="T166" s="19">
        <f>'Gross Plant'!V166-Reserve!V166</f>
        <v>8676.5632946666628</v>
      </c>
      <c r="U166" s="19">
        <f>'Gross Plant'!W166-Reserve!W166</f>
        <v>8635.9717759999967</v>
      </c>
      <c r="V166" s="19">
        <f>'Gross Plant'!X166-Reserve!X166</f>
        <v>8595.3802573333305</v>
      </c>
      <c r="W166" s="19">
        <f>'Gross Plant'!Y166-Reserve!Y166</f>
        <v>8554.7887386666625</v>
      </c>
      <c r="X166" s="19">
        <f>'Gross Plant'!Z166-Reserve!Z166</f>
        <v>8514.1972199999946</v>
      </c>
      <c r="Y166" s="19">
        <f>'Gross Plant'!AA166-Reserve!AA166</f>
        <v>8473.6057013333284</v>
      </c>
      <c r="Z166" s="19">
        <f>'Gross Plant'!AB166-Reserve!AB166</f>
        <v>8433.0141826666622</v>
      </c>
      <c r="AA166" s="19">
        <f>'Gross Plant'!AC166-Reserve!AC166</f>
        <v>8392.4226639999943</v>
      </c>
      <c r="AB166" s="19">
        <f>'Gross Plant'!AD166-Reserve!AD166</f>
        <v>8351.8311453333263</v>
      </c>
      <c r="AC166" s="19">
        <f>'Gross Plant'!AE166-Reserve!AE166</f>
        <v>8311.2396266666601</v>
      </c>
      <c r="AD166" s="19">
        <f>'Gross Plant'!AF166-Reserve!AF166</f>
        <v>8270.648107999994</v>
      </c>
    </row>
    <row r="167" spans="1:30">
      <c r="A167" s="49">
        <v>39009</v>
      </c>
      <c r="B167" s="34" t="s">
        <v>11</v>
      </c>
      <c r="C167" s="19">
        <f>'Gross Plant'!E167-Reserve!E167</f>
        <v>386689.17999999993</v>
      </c>
      <c r="D167" s="19">
        <f>'Gross Plant'!F167-Reserve!F167</f>
        <v>367258.93999999994</v>
      </c>
      <c r="E167" s="19">
        <f>'Gross Plant'!G167-Reserve!G167</f>
        <v>347828.69999999995</v>
      </c>
      <c r="F167" s="19">
        <f>'Gross Plant'!H167-Reserve!H167</f>
        <v>328398.45999999996</v>
      </c>
      <c r="G167" s="19">
        <f>'Gross Plant'!I167-Reserve!I167</f>
        <v>308968.21999999997</v>
      </c>
      <c r="H167" s="19">
        <f>'Gross Plant'!J167-Reserve!J167</f>
        <v>289537.98</v>
      </c>
      <c r="I167" s="19">
        <f>'Gross Plant'!K167-Reserve!K167</f>
        <v>270107.74</v>
      </c>
      <c r="J167" s="19">
        <f>'Gross Plant'!L167-Reserve!L167</f>
        <v>250677.49574349995</v>
      </c>
      <c r="K167" s="19">
        <f>'Gross Plant'!M167-Reserve!M167</f>
        <v>231247.25148699991</v>
      </c>
      <c r="L167" s="19">
        <f>'Gross Plant'!N167-Reserve!N167</f>
        <v>211817.00723049988</v>
      </c>
      <c r="M167" s="19">
        <f>'Gross Plant'!O167-Reserve!O167</f>
        <v>192386.76297399984</v>
      </c>
      <c r="N167" s="19">
        <f>'Gross Plant'!P167-Reserve!P167</f>
        <v>172956.51871749992</v>
      </c>
      <c r="O167" s="19">
        <f>'Gross Plant'!Q167-Reserve!Q167</f>
        <v>153526.27446099999</v>
      </c>
      <c r="P167" s="19">
        <f>'Gross Plant'!R167-Reserve!R167</f>
        <v>134096.03020450007</v>
      </c>
      <c r="Q167" s="20">
        <f>'Gross Plant'!S167-Reserve!S167</f>
        <v>114665.78594800015</v>
      </c>
      <c r="R167" s="19">
        <f>'Gross Plant'!T167-Reserve!T167</f>
        <v>95235.541691500228</v>
      </c>
      <c r="S167" s="19">
        <f>'Gross Plant'!U167-Reserve!U167</f>
        <v>75805.297435000306</v>
      </c>
      <c r="T167" s="19">
        <f>'Gross Plant'!V167-Reserve!V167</f>
        <v>56375.053178500384</v>
      </c>
      <c r="U167" s="19">
        <f>'Gross Plant'!W167-Reserve!W167</f>
        <v>36944.808922000462</v>
      </c>
      <c r="V167" s="19">
        <f>'Gross Plant'!X167-Reserve!X167</f>
        <v>17514.56466550054</v>
      </c>
      <c r="W167" s="19">
        <f>'Gross Plant'!Y167-Reserve!Y167</f>
        <v>-1915.6795909993816</v>
      </c>
      <c r="X167" s="19">
        <f>'Gross Plant'!Z167-Reserve!Z167</f>
        <v>-1915.6795909993816</v>
      </c>
      <c r="Y167" s="19">
        <f>'Gross Plant'!AA167-Reserve!AA167</f>
        <v>-1915.6795909993816</v>
      </c>
      <c r="Z167" s="19">
        <f>'Gross Plant'!AB167-Reserve!AB167</f>
        <v>-1915.6795909993816</v>
      </c>
      <c r="AA167" s="19">
        <f>'Gross Plant'!AC167-Reserve!AC167</f>
        <v>-1915.6795909993816</v>
      </c>
      <c r="AB167" s="19">
        <f>'Gross Plant'!AD167-Reserve!AD167</f>
        <v>-1915.6795909993816</v>
      </c>
      <c r="AC167" s="19">
        <f>'Gross Plant'!AE167-Reserve!AE167</f>
        <v>-1915.6795909993816</v>
      </c>
      <c r="AD167" s="19">
        <f>'Gross Plant'!AF167-Reserve!AF167</f>
        <v>-1915.6795909993816</v>
      </c>
    </row>
    <row r="168" spans="1:30">
      <c r="A168" s="49">
        <v>39100</v>
      </c>
      <c r="B168" s="34" t="s">
        <v>12</v>
      </c>
      <c r="C168" s="19">
        <f>'Gross Plant'!E168-Reserve!E168</f>
        <v>1063277.3900000001</v>
      </c>
      <c r="D168" s="19">
        <f>'Gross Plant'!F168-Reserve!F168</f>
        <v>1045285.2200000001</v>
      </c>
      <c r="E168" s="19">
        <f>'Gross Plant'!G168-Reserve!G168</f>
        <v>1027293.05</v>
      </c>
      <c r="F168" s="19">
        <f>'Gross Plant'!H168-Reserve!H168</f>
        <v>1009300.88</v>
      </c>
      <c r="G168" s="19">
        <f>'Gross Plant'!I168-Reserve!I168</f>
        <v>991308.71</v>
      </c>
      <c r="H168" s="19">
        <f>'Gross Plant'!J168-Reserve!J168</f>
        <v>973316.53999999992</v>
      </c>
      <c r="I168" s="19">
        <f>'Gross Plant'!K168-Reserve!K168</f>
        <v>955324.36999999988</v>
      </c>
      <c r="J168" s="19">
        <f>'Gross Plant'!L168-Reserve!L168</f>
        <v>945349.27883583319</v>
      </c>
      <c r="K168" s="19">
        <f>'Gross Plant'!M168-Reserve!M168</f>
        <v>935374.1876716665</v>
      </c>
      <c r="L168" s="19">
        <f>'Gross Plant'!N168-Reserve!N168</f>
        <v>925399.09650749981</v>
      </c>
      <c r="M168" s="19">
        <f>'Gross Plant'!O168-Reserve!O168</f>
        <v>915424.00534333312</v>
      </c>
      <c r="N168" s="19">
        <f>'Gross Plant'!P168-Reserve!P168</f>
        <v>905448.91417916643</v>
      </c>
      <c r="O168" s="19">
        <f>'Gross Plant'!Q168-Reserve!Q168</f>
        <v>895473.82301499974</v>
      </c>
      <c r="P168" s="19">
        <f>'Gross Plant'!R168-Reserve!R168</f>
        <v>885498.73185083305</v>
      </c>
      <c r="Q168" s="20">
        <f>'Gross Plant'!S168-Reserve!S168</f>
        <v>875523.64068666636</v>
      </c>
      <c r="R168" s="19">
        <f>'Gross Plant'!T168-Reserve!T168</f>
        <v>865548.54952249967</v>
      </c>
      <c r="S168" s="19">
        <f>'Gross Plant'!U168-Reserve!U168</f>
        <v>855573.45835833298</v>
      </c>
      <c r="T168" s="19">
        <f>'Gross Plant'!V168-Reserve!V168</f>
        <v>845598.36719416629</v>
      </c>
      <c r="U168" s="19">
        <f>'Gross Plant'!W168-Reserve!W168</f>
        <v>835623.2760299996</v>
      </c>
      <c r="V168" s="19">
        <f>'Gross Plant'!X168-Reserve!X168</f>
        <v>825648.18486583291</v>
      </c>
      <c r="W168" s="19">
        <f>'Gross Plant'!Y168-Reserve!Y168</f>
        <v>815673.09370166622</v>
      </c>
      <c r="X168" s="19">
        <f>'Gross Plant'!Z168-Reserve!Z168</f>
        <v>805698.00253749953</v>
      </c>
      <c r="Y168" s="19">
        <f>'Gross Plant'!AA168-Reserve!AA168</f>
        <v>795722.91137333284</v>
      </c>
      <c r="Z168" s="19">
        <f>'Gross Plant'!AB168-Reserve!AB168</f>
        <v>785747.82020916615</v>
      </c>
      <c r="AA168" s="19">
        <f>'Gross Plant'!AC168-Reserve!AC168</f>
        <v>775772.72904499946</v>
      </c>
      <c r="AB168" s="19">
        <f>'Gross Plant'!AD168-Reserve!AD168</f>
        <v>765797.63788083277</v>
      </c>
      <c r="AC168" s="19">
        <f>'Gross Plant'!AE168-Reserve!AE168</f>
        <v>755822.54671666608</v>
      </c>
      <c r="AD168" s="19">
        <f>'Gross Plant'!AF168-Reserve!AF168</f>
        <v>745847.45555249951</v>
      </c>
    </row>
    <row r="169" spans="1:30">
      <c r="A169" s="83">
        <v>39103</v>
      </c>
      <c r="B169" s="34" t="s">
        <v>213</v>
      </c>
      <c r="C169" s="19">
        <f>'Gross Plant'!E169-Reserve!E169</f>
        <v>0</v>
      </c>
      <c r="D169" s="19">
        <f>'Gross Plant'!F169-Reserve!F169</f>
        <v>0</v>
      </c>
      <c r="E169" s="19">
        <f>'Gross Plant'!G169-Reserve!G169</f>
        <v>0</v>
      </c>
      <c r="F169" s="19">
        <f>'Gross Plant'!H169-Reserve!H169</f>
        <v>0</v>
      </c>
      <c r="G169" s="19">
        <f>'Gross Plant'!I169-Reserve!I169</f>
        <v>0</v>
      </c>
      <c r="H169" s="19">
        <f>'Gross Plant'!J169-Reserve!J169</f>
        <v>0</v>
      </c>
      <c r="I169" s="19">
        <f>'Gross Plant'!K169-Reserve!K169</f>
        <v>0</v>
      </c>
      <c r="J169" s="19">
        <f>'Gross Plant'!L169-Reserve!L169</f>
        <v>0</v>
      </c>
      <c r="K169" s="19">
        <f>'Gross Plant'!M169-Reserve!M169</f>
        <v>0</v>
      </c>
      <c r="L169" s="19">
        <f>'Gross Plant'!N169-Reserve!N169</f>
        <v>0</v>
      </c>
      <c r="M169" s="19">
        <f>'Gross Plant'!O169-Reserve!O169</f>
        <v>0</v>
      </c>
      <c r="N169" s="19">
        <f>'Gross Plant'!P169-Reserve!P169</f>
        <v>0</v>
      </c>
      <c r="O169" s="19">
        <f>'Gross Plant'!Q169-Reserve!Q169</f>
        <v>0</v>
      </c>
      <c r="P169" s="19">
        <f>'Gross Plant'!R169-Reserve!R169</f>
        <v>0</v>
      </c>
      <c r="Q169" s="20">
        <f>'Gross Plant'!S169-Reserve!S169</f>
        <v>0</v>
      </c>
      <c r="R169" s="19">
        <f>'Gross Plant'!T169-Reserve!T169</f>
        <v>0</v>
      </c>
      <c r="S169" s="19">
        <f>'Gross Plant'!U169-Reserve!U169</f>
        <v>0</v>
      </c>
      <c r="T169" s="19">
        <f>'Gross Plant'!V169-Reserve!V169</f>
        <v>0</v>
      </c>
      <c r="U169" s="19">
        <f>'Gross Plant'!W169-Reserve!W169</f>
        <v>0</v>
      </c>
      <c r="V169" s="19">
        <f>'Gross Plant'!X169-Reserve!X169</f>
        <v>0</v>
      </c>
      <c r="W169" s="19">
        <f>'Gross Plant'!Y169-Reserve!Y169</f>
        <v>0</v>
      </c>
      <c r="X169" s="19">
        <f>'Gross Plant'!Z169-Reserve!Z169</f>
        <v>0</v>
      </c>
      <c r="Y169" s="19">
        <f>'Gross Plant'!AA169-Reserve!AA169</f>
        <v>0</v>
      </c>
      <c r="Z169" s="19">
        <f>'Gross Plant'!AB169-Reserve!AB169</f>
        <v>0</v>
      </c>
      <c r="AA169" s="19">
        <f>'Gross Plant'!AC169-Reserve!AC169</f>
        <v>0</v>
      </c>
      <c r="AB169" s="19">
        <f>'Gross Plant'!AD169-Reserve!AD169</f>
        <v>0</v>
      </c>
      <c r="AC169" s="19">
        <f>'Gross Plant'!AE169-Reserve!AE169</f>
        <v>0</v>
      </c>
      <c r="AD169" s="19">
        <f>'Gross Plant'!AF169-Reserve!AF169</f>
        <v>0</v>
      </c>
    </row>
    <row r="170" spans="1:30">
      <c r="A170" s="49">
        <v>39200</v>
      </c>
      <c r="B170" s="34" t="s">
        <v>15</v>
      </c>
      <c r="C170" s="19">
        <f>'Gross Plant'!E170-Reserve!E170</f>
        <v>192146.23</v>
      </c>
      <c r="D170" s="19">
        <f>'Gross Plant'!F170-Reserve!F170</f>
        <v>188032.32</v>
      </c>
      <c r="E170" s="19">
        <f>'Gross Plant'!G170-Reserve!G170</f>
        <v>183918.41</v>
      </c>
      <c r="F170" s="19">
        <f>'Gross Plant'!H170-Reserve!H170</f>
        <v>180940.89</v>
      </c>
      <c r="G170" s="19">
        <f>'Gross Plant'!I170-Reserve!I170</f>
        <v>177963.37000000002</v>
      </c>
      <c r="H170" s="19">
        <f>'Gross Plant'!J170-Reserve!J170</f>
        <v>174985.85000000003</v>
      </c>
      <c r="I170" s="19">
        <f>'Gross Plant'!K170-Reserve!K170</f>
        <v>172008.33000000005</v>
      </c>
      <c r="J170" s="19">
        <f>'Gross Plant'!L170-Reserve!L170</f>
        <v>169220.21194500005</v>
      </c>
      <c r="K170" s="19">
        <f>'Gross Plant'!M170-Reserve!M170</f>
        <v>166432.09389000005</v>
      </c>
      <c r="L170" s="19">
        <f>'Gross Plant'!N170-Reserve!N170</f>
        <v>163643.97583500005</v>
      </c>
      <c r="M170" s="19">
        <f>'Gross Plant'!O170-Reserve!O170</f>
        <v>160855.85778000005</v>
      </c>
      <c r="N170" s="19">
        <f>'Gross Plant'!P170-Reserve!P170</f>
        <v>158067.73972500005</v>
      </c>
      <c r="O170" s="19">
        <f>'Gross Plant'!Q170-Reserve!Q170</f>
        <v>155279.62167000002</v>
      </c>
      <c r="P170" s="19">
        <f>'Gross Plant'!R170-Reserve!R170</f>
        <v>152491.50361500005</v>
      </c>
      <c r="Q170" s="20">
        <f>'Gross Plant'!S170-Reserve!S170</f>
        <v>149703.38556000002</v>
      </c>
      <c r="R170" s="19">
        <f>'Gross Plant'!T170-Reserve!T170</f>
        <v>146915.26750500005</v>
      </c>
      <c r="S170" s="19">
        <f>'Gross Plant'!U170-Reserve!U170</f>
        <v>144127.14945000003</v>
      </c>
      <c r="T170" s="19">
        <f>'Gross Plant'!V170-Reserve!V170</f>
        <v>141339.03139500006</v>
      </c>
      <c r="U170" s="19">
        <f>'Gross Plant'!W170-Reserve!W170</f>
        <v>138550.91334000003</v>
      </c>
      <c r="V170" s="19">
        <f>'Gross Plant'!X170-Reserve!X170</f>
        <v>135762.79528500006</v>
      </c>
      <c r="W170" s="19">
        <f>'Gross Plant'!Y170-Reserve!Y170</f>
        <v>132974.67723000003</v>
      </c>
      <c r="X170" s="19">
        <f>'Gross Plant'!Z170-Reserve!Z170</f>
        <v>130186.55917500005</v>
      </c>
      <c r="Y170" s="19">
        <f>'Gross Plant'!AA170-Reserve!AA170</f>
        <v>127398.44112000005</v>
      </c>
      <c r="Z170" s="19">
        <f>'Gross Plant'!AB170-Reserve!AB170</f>
        <v>124610.32306500005</v>
      </c>
      <c r="AA170" s="19">
        <f>'Gross Plant'!AC170-Reserve!AC170</f>
        <v>121822.20501000005</v>
      </c>
      <c r="AB170" s="19">
        <f>'Gross Plant'!AD170-Reserve!AD170</f>
        <v>119034.08695500005</v>
      </c>
      <c r="AC170" s="19">
        <f>'Gross Plant'!AE170-Reserve!AE170</f>
        <v>116245.96890000005</v>
      </c>
      <c r="AD170" s="19">
        <f>'Gross Plant'!AF170-Reserve!AF170</f>
        <v>113457.85084500005</v>
      </c>
    </row>
    <row r="171" spans="1:30">
      <c r="A171" s="49">
        <v>39202</v>
      </c>
      <c r="B171" s="34" t="s">
        <v>108</v>
      </c>
      <c r="C171" s="19">
        <f>'Gross Plant'!E171-Reserve!E171</f>
        <v>2671.96</v>
      </c>
      <c r="D171" s="19">
        <f>'Gross Plant'!F171-Reserve!F171</f>
        <v>2624.44</v>
      </c>
      <c r="E171" s="19">
        <f>'Gross Plant'!G171-Reserve!G171</f>
        <v>2576.92</v>
      </c>
      <c r="F171" s="19">
        <f>'Gross Plant'!H171-Reserve!H171</f>
        <v>2570.13</v>
      </c>
      <c r="G171" s="19">
        <f>'Gross Plant'!I171-Reserve!I171</f>
        <v>2563.34</v>
      </c>
      <c r="H171" s="19">
        <f>'Gross Plant'!J171-Reserve!J171</f>
        <v>2556.5500000000002</v>
      </c>
      <c r="I171" s="19">
        <f>'Gross Plant'!K171-Reserve!K171</f>
        <v>2549.7600000000002</v>
      </c>
      <c r="J171" s="19">
        <f>'Gross Plant'!L171-Reserve!L171</f>
        <v>2549.7600000000002</v>
      </c>
      <c r="K171" s="19">
        <f>'Gross Plant'!M171-Reserve!M171</f>
        <v>2549.7600000000002</v>
      </c>
      <c r="L171" s="19">
        <f>'Gross Plant'!N171-Reserve!N171</f>
        <v>2549.7600000000002</v>
      </c>
      <c r="M171" s="19">
        <f>'Gross Plant'!O171-Reserve!O171</f>
        <v>2549.7600000000002</v>
      </c>
      <c r="N171" s="19">
        <f>'Gross Plant'!P171-Reserve!P171</f>
        <v>2549.7600000000002</v>
      </c>
      <c r="O171" s="19">
        <f>'Gross Plant'!Q171-Reserve!Q171</f>
        <v>2549.7600000000002</v>
      </c>
      <c r="P171" s="19">
        <f>'Gross Plant'!R171-Reserve!R171</f>
        <v>2549.7600000000002</v>
      </c>
      <c r="Q171" s="20">
        <f>'Gross Plant'!S171-Reserve!S171</f>
        <v>2549.7600000000002</v>
      </c>
      <c r="R171" s="19">
        <f>'Gross Plant'!T171-Reserve!T171</f>
        <v>2549.7600000000002</v>
      </c>
      <c r="S171" s="19">
        <f>'Gross Plant'!U171-Reserve!U171</f>
        <v>2549.7600000000002</v>
      </c>
      <c r="T171" s="19">
        <f>'Gross Plant'!V171-Reserve!V171</f>
        <v>2549.7600000000002</v>
      </c>
      <c r="U171" s="19">
        <f>'Gross Plant'!W171-Reserve!W171</f>
        <v>2549.7600000000002</v>
      </c>
      <c r="V171" s="19">
        <f>'Gross Plant'!X171-Reserve!X171</f>
        <v>2549.7600000000002</v>
      </c>
      <c r="W171" s="19">
        <f>'Gross Plant'!Y171-Reserve!Y171</f>
        <v>2549.7600000000002</v>
      </c>
      <c r="X171" s="19">
        <f>'Gross Plant'!Z171-Reserve!Z171</f>
        <v>2549.7600000000002</v>
      </c>
      <c r="Y171" s="19">
        <f>'Gross Plant'!AA171-Reserve!AA171</f>
        <v>2549.7600000000002</v>
      </c>
      <c r="Z171" s="19">
        <f>'Gross Plant'!AB171-Reserve!AB171</f>
        <v>2549.7600000000002</v>
      </c>
      <c r="AA171" s="19">
        <f>'Gross Plant'!AC171-Reserve!AC171</f>
        <v>2549.7600000000002</v>
      </c>
      <c r="AB171" s="19">
        <f>'Gross Plant'!AD171-Reserve!AD171</f>
        <v>2549.7600000000002</v>
      </c>
      <c r="AC171" s="19">
        <f>'Gross Plant'!AE171-Reserve!AE171</f>
        <v>2549.7600000000002</v>
      </c>
      <c r="AD171" s="19">
        <f>'Gross Plant'!AF171-Reserve!AF171</f>
        <v>2549.7600000000002</v>
      </c>
    </row>
    <row r="172" spans="1:30">
      <c r="A172" s="49">
        <v>39400</v>
      </c>
      <c r="B172" s="34" t="s">
        <v>17</v>
      </c>
      <c r="C172" s="19">
        <f>'Gross Plant'!E172-Reserve!E172</f>
        <v>2097181.31</v>
      </c>
      <c r="D172" s="19">
        <f>'Gross Plant'!F172-Reserve!F172</f>
        <v>2186813.0500000003</v>
      </c>
      <c r="E172" s="19">
        <f>'Gross Plant'!G172-Reserve!G172</f>
        <v>2418332.8400000003</v>
      </c>
      <c r="F172" s="19">
        <f>'Gross Plant'!H172-Reserve!H172</f>
        <v>2410121.9500000002</v>
      </c>
      <c r="G172" s="19">
        <f>'Gross Plant'!I172-Reserve!I172</f>
        <v>2417259.1500000004</v>
      </c>
      <c r="H172" s="19">
        <f>'Gross Plant'!J172-Reserve!J172</f>
        <v>2444648.1500000008</v>
      </c>
      <c r="I172" s="19">
        <f>'Gross Plant'!K172-Reserve!K172</f>
        <v>2426635.0000000005</v>
      </c>
      <c r="J172" s="19">
        <f>'Gross Plant'!L172-Reserve!L172</f>
        <v>2593070.5083836811</v>
      </c>
      <c r="K172" s="19">
        <f>'Gross Plant'!M172-Reserve!M172</f>
        <v>2754212.4509967891</v>
      </c>
      <c r="L172" s="19">
        <f>'Gross Plant'!N172-Reserve!N172</f>
        <v>2872232.2144812364</v>
      </c>
      <c r="M172" s="19">
        <f>'Gross Plant'!O172-Reserve!O172</f>
        <v>2993612.4081595279</v>
      </c>
      <c r="N172" s="19">
        <f>'Gross Plant'!P172-Reserve!P172</f>
        <v>3134484.7412767755</v>
      </c>
      <c r="O172" s="19">
        <f>'Gross Plant'!Q172-Reserve!Q172</f>
        <v>3228106.0090139885</v>
      </c>
      <c r="P172" s="19">
        <f>'Gross Plant'!R172-Reserve!R172</f>
        <v>3324442.4244341115</v>
      </c>
      <c r="Q172" s="20">
        <f>'Gross Plant'!S172-Reserve!S172</f>
        <v>3404795.869982176</v>
      </c>
      <c r="R172" s="19">
        <f>'Gross Plant'!T172-Reserve!T172</f>
        <v>3527949.4618381732</v>
      </c>
      <c r="S172" s="19">
        <f>'Gross Plant'!U172-Reserve!U172</f>
        <v>3664803.7317538462</v>
      </c>
      <c r="T172" s="19">
        <f>'Gross Plant'!V172-Reserve!V172</f>
        <v>3833673.888418477</v>
      </c>
      <c r="U172" s="19">
        <f>'Gross Plant'!W172-Reserve!W172</f>
        <v>3978815.5458078086</v>
      </c>
      <c r="V172" s="19">
        <f>'Gross Plant'!X172-Reserve!X172</f>
        <v>4159551.4166587871</v>
      </c>
      <c r="W172" s="19">
        <f>'Gross Plant'!Y172-Reserve!Y172</f>
        <v>4318617.5901309485</v>
      </c>
      <c r="X172" s="19">
        <f>'Gross Plant'!Z172-Reserve!Z172</f>
        <v>4430353.1986126052</v>
      </c>
      <c r="Y172" s="19">
        <f>'Gross Plant'!AA172-Reserve!AA172</f>
        <v>4494674.0836825836</v>
      </c>
      <c r="Z172" s="19">
        <f>'Gross Plant'!AB172-Reserve!AB172</f>
        <v>4578223.3893752145</v>
      </c>
      <c r="AA172" s="19">
        <f>'Gross Plant'!AC172-Reserve!AC172</f>
        <v>4616475.0990625238</v>
      </c>
      <c r="AB172" s="19">
        <f>'Gross Plant'!AD172-Reserve!AD172</f>
        <v>4646026.3102389658</v>
      </c>
      <c r="AC172" s="19">
        <f>'Gross Plant'!AE172-Reserve!AE172</f>
        <v>4650689.3927413123</v>
      </c>
      <c r="AD172" s="19">
        <f>'Gross Plant'!AF172-Reserve!AF172</f>
        <v>4671308.3849173179</v>
      </c>
    </row>
    <row r="173" spans="1:30">
      <c r="A173" s="49">
        <v>39603</v>
      </c>
      <c r="B173" s="34" t="s">
        <v>63</v>
      </c>
      <c r="C173" s="19">
        <f>'Gross Plant'!E173-Reserve!E173</f>
        <v>12702.730000000003</v>
      </c>
      <c r="D173" s="19">
        <f>'Gross Plant'!F173-Reserve!F173</f>
        <v>12060.060000000005</v>
      </c>
      <c r="E173" s="19">
        <f>'Gross Plant'!G173-Reserve!G173</f>
        <v>11417.390000000007</v>
      </c>
      <c r="F173" s="19">
        <f>'Gross Plant'!H173-Reserve!H173</f>
        <v>10774.720000000008</v>
      </c>
      <c r="G173" s="19">
        <f>'Gross Plant'!I173-Reserve!I173</f>
        <v>10132.05000000001</v>
      </c>
      <c r="H173" s="19">
        <f>'Gross Plant'!J173-Reserve!J173</f>
        <v>9489.3800000000119</v>
      </c>
      <c r="I173" s="19">
        <f>'Gross Plant'!K173-Reserve!K173</f>
        <v>8846.7100000000137</v>
      </c>
      <c r="J173" s="19">
        <f>'Gross Plant'!L173-Reserve!L173</f>
        <v>8204.0364520000148</v>
      </c>
      <c r="K173" s="19">
        <f>'Gross Plant'!M173-Reserve!M173</f>
        <v>7561.362904000016</v>
      </c>
      <c r="L173" s="19">
        <f>'Gross Plant'!N173-Reserve!N173</f>
        <v>6918.6893560000171</v>
      </c>
      <c r="M173" s="19">
        <f>'Gross Plant'!O173-Reserve!O173</f>
        <v>6276.0158080000183</v>
      </c>
      <c r="N173" s="19">
        <f>'Gross Plant'!P173-Reserve!P173</f>
        <v>5633.3422600000195</v>
      </c>
      <c r="O173" s="19">
        <f>'Gross Plant'!Q173-Reserve!Q173</f>
        <v>4990.6687120000206</v>
      </c>
      <c r="P173" s="19">
        <f>'Gross Plant'!R173-Reserve!R173</f>
        <v>4347.9951640000218</v>
      </c>
      <c r="Q173" s="20">
        <f>'Gross Plant'!S173-Reserve!S173</f>
        <v>3705.3216160000229</v>
      </c>
      <c r="R173" s="19">
        <f>'Gross Plant'!T173-Reserve!T173</f>
        <v>3062.6480680000241</v>
      </c>
      <c r="S173" s="19">
        <f>'Gross Plant'!U173-Reserve!U173</f>
        <v>2419.9745200000252</v>
      </c>
      <c r="T173" s="19">
        <f>'Gross Plant'!V173-Reserve!V173</f>
        <v>1777.3009720000264</v>
      </c>
      <c r="U173" s="19">
        <f>'Gross Plant'!W173-Reserve!W173</f>
        <v>1134.6274240000275</v>
      </c>
      <c r="V173" s="19">
        <f>'Gross Plant'!X173-Reserve!X173</f>
        <v>491.95387600002869</v>
      </c>
      <c r="W173" s="19">
        <f>'Gross Plant'!Y173-Reserve!Y173</f>
        <v>-150.71967199997016</v>
      </c>
      <c r="X173" s="19">
        <f>'Gross Plant'!Z173-Reserve!Z173</f>
        <v>-150.71967199997016</v>
      </c>
      <c r="Y173" s="19">
        <f>'Gross Plant'!AA173-Reserve!AA173</f>
        <v>-150.71967199997016</v>
      </c>
      <c r="Z173" s="19">
        <f>'Gross Plant'!AB173-Reserve!AB173</f>
        <v>-150.71967199997016</v>
      </c>
      <c r="AA173" s="19">
        <f>'Gross Plant'!AC173-Reserve!AC173</f>
        <v>-150.71967199997016</v>
      </c>
      <c r="AB173" s="19">
        <f>'Gross Plant'!AD173-Reserve!AD173</f>
        <v>-150.71967199997016</v>
      </c>
      <c r="AC173" s="19">
        <f>'Gross Plant'!AE173-Reserve!AE173</f>
        <v>-150.71967199997016</v>
      </c>
      <c r="AD173" s="19">
        <f>'Gross Plant'!AF173-Reserve!AF173</f>
        <v>-150.71967199997016</v>
      </c>
    </row>
    <row r="174" spans="1:30">
      <c r="A174" s="49">
        <v>39604</v>
      </c>
      <c r="B174" s="34" t="s">
        <v>64</v>
      </c>
      <c r="C174" s="19">
        <f>'Gross Plant'!E174-Reserve!E174</f>
        <v>20221.650000000001</v>
      </c>
      <c r="D174" s="19">
        <f>'Gross Plant'!F174-Reserve!F174</f>
        <v>19203.580000000002</v>
      </c>
      <c r="E174" s="19">
        <f>'Gross Plant'!G174-Reserve!G174</f>
        <v>18185.510000000002</v>
      </c>
      <c r="F174" s="19">
        <f>'Gross Plant'!H174-Reserve!H174</f>
        <v>17167.440000000002</v>
      </c>
      <c r="G174" s="19">
        <f>'Gross Plant'!I174-Reserve!I174</f>
        <v>16149.370000000003</v>
      </c>
      <c r="H174" s="19">
        <f>'Gross Plant'!J174-Reserve!J174</f>
        <v>15131.300000000003</v>
      </c>
      <c r="I174" s="19">
        <f>'Gross Plant'!K174-Reserve!K174</f>
        <v>14113.230000000003</v>
      </c>
      <c r="J174" s="19">
        <f>'Gross Plant'!L174-Reserve!L174</f>
        <v>13095.155219750006</v>
      </c>
      <c r="K174" s="19">
        <f>'Gross Plant'!M174-Reserve!M174</f>
        <v>12077.080439500009</v>
      </c>
      <c r="L174" s="19">
        <f>'Gross Plant'!N174-Reserve!N174</f>
        <v>11059.005659250011</v>
      </c>
      <c r="M174" s="19">
        <f>'Gross Plant'!O174-Reserve!O174</f>
        <v>10040.930879000014</v>
      </c>
      <c r="N174" s="19">
        <f>'Gross Plant'!P174-Reserve!P174</f>
        <v>9022.8560987500168</v>
      </c>
      <c r="O174" s="19">
        <f>'Gross Plant'!Q174-Reserve!Q174</f>
        <v>8004.7813185000196</v>
      </c>
      <c r="P174" s="19">
        <f>'Gross Plant'!R174-Reserve!R174</f>
        <v>6986.7065382500223</v>
      </c>
      <c r="Q174" s="20">
        <f>'Gross Plant'!S174-Reserve!S174</f>
        <v>5968.631758000025</v>
      </c>
      <c r="R174" s="19">
        <f>'Gross Plant'!T174-Reserve!T174</f>
        <v>4950.5569777500277</v>
      </c>
      <c r="S174" s="19">
        <f>'Gross Plant'!U174-Reserve!U174</f>
        <v>3932.4821975000305</v>
      </c>
      <c r="T174" s="19">
        <f>'Gross Plant'!V174-Reserve!V174</f>
        <v>2914.4074172500332</v>
      </c>
      <c r="U174" s="19">
        <f>'Gross Plant'!W174-Reserve!W174</f>
        <v>1896.3326370000359</v>
      </c>
      <c r="V174" s="19">
        <f>'Gross Plant'!X174-Reserve!X174</f>
        <v>878.25785675003863</v>
      </c>
      <c r="W174" s="19">
        <f>'Gross Plant'!Y174-Reserve!Y174</f>
        <v>-139.81692349995865</v>
      </c>
      <c r="X174" s="19">
        <f>'Gross Plant'!Z174-Reserve!Z174</f>
        <v>-139.81692349995865</v>
      </c>
      <c r="Y174" s="19">
        <f>'Gross Plant'!AA174-Reserve!AA174</f>
        <v>-139.81692349995865</v>
      </c>
      <c r="Z174" s="19">
        <f>'Gross Plant'!AB174-Reserve!AB174</f>
        <v>-139.81692349995865</v>
      </c>
      <c r="AA174" s="19">
        <f>'Gross Plant'!AC174-Reserve!AC174</f>
        <v>-139.81692349995865</v>
      </c>
      <c r="AB174" s="19">
        <f>'Gross Plant'!AD174-Reserve!AD174</f>
        <v>-139.81692349995865</v>
      </c>
      <c r="AC174" s="19">
        <f>'Gross Plant'!AE174-Reserve!AE174</f>
        <v>-139.81692349995865</v>
      </c>
      <c r="AD174" s="19">
        <f>'Gross Plant'!AF174-Reserve!AF174</f>
        <v>-139.81692349995865</v>
      </c>
    </row>
    <row r="175" spans="1:30">
      <c r="A175" s="49">
        <v>39605</v>
      </c>
      <c r="B175" s="34" t="s">
        <v>109</v>
      </c>
      <c r="C175" s="19">
        <f>'Gross Plant'!E175-Reserve!E175</f>
        <v>7851.0299999999988</v>
      </c>
      <c r="D175" s="19">
        <f>'Gross Plant'!F175-Reserve!F175</f>
        <v>7535.82</v>
      </c>
      <c r="E175" s="19">
        <f>'Gross Plant'!G175-Reserve!G175</f>
        <v>7220.6100000000006</v>
      </c>
      <c r="F175" s="19">
        <f>'Gross Plant'!H175-Reserve!H175</f>
        <v>6905.4000000000015</v>
      </c>
      <c r="G175" s="19">
        <f>'Gross Plant'!I175-Reserve!I175</f>
        <v>6590.1900000000023</v>
      </c>
      <c r="H175" s="19">
        <f>'Gross Plant'!J175-Reserve!J175</f>
        <v>6274.9800000000032</v>
      </c>
      <c r="I175" s="19">
        <f>'Gross Plant'!K175-Reserve!K175</f>
        <v>5959.7700000000041</v>
      </c>
      <c r="J175" s="19">
        <f>'Gross Plant'!L175-Reserve!L175</f>
        <v>5644.5631932500037</v>
      </c>
      <c r="K175" s="19">
        <f>'Gross Plant'!M175-Reserve!M175</f>
        <v>5329.3563865000033</v>
      </c>
      <c r="L175" s="19">
        <f>'Gross Plant'!N175-Reserve!N175</f>
        <v>5014.1495797500029</v>
      </c>
      <c r="M175" s="19">
        <f>'Gross Plant'!O175-Reserve!O175</f>
        <v>4698.9427730000025</v>
      </c>
      <c r="N175" s="19">
        <f>'Gross Plant'!P175-Reserve!P175</f>
        <v>4383.7359662500021</v>
      </c>
      <c r="O175" s="19">
        <f>'Gross Plant'!Q175-Reserve!Q175</f>
        <v>4068.5291595000017</v>
      </c>
      <c r="P175" s="19">
        <f>'Gross Plant'!R175-Reserve!R175</f>
        <v>3753.3223527500013</v>
      </c>
      <c r="Q175" s="20">
        <f>'Gross Plant'!S175-Reserve!S175</f>
        <v>3438.1155460000009</v>
      </c>
      <c r="R175" s="19">
        <f>'Gross Plant'!T175-Reserve!T175</f>
        <v>3122.9087392500005</v>
      </c>
      <c r="S175" s="19">
        <f>'Gross Plant'!U175-Reserve!U175</f>
        <v>2807.7019325000001</v>
      </c>
      <c r="T175" s="19">
        <f>'Gross Plant'!V175-Reserve!V175</f>
        <v>2492.4951257499997</v>
      </c>
      <c r="U175" s="19">
        <f>'Gross Plant'!W175-Reserve!W175</f>
        <v>2177.2883189999993</v>
      </c>
      <c r="V175" s="19">
        <f>'Gross Plant'!X175-Reserve!X175</f>
        <v>1862.0815122499989</v>
      </c>
      <c r="W175" s="19">
        <f>'Gross Plant'!Y175-Reserve!Y175</f>
        <v>1546.8747054999985</v>
      </c>
      <c r="X175" s="19">
        <f>'Gross Plant'!Z175-Reserve!Z175</f>
        <v>1231.6678987499981</v>
      </c>
      <c r="Y175" s="19">
        <f>'Gross Plant'!AA175-Reserve!AA175</f>
        <v>916.46109199999773</v>
      </c>
      <c r="Z175" s="19">
        <f>'Gross Plant'!AB175-Reserve!AB175</f>
        <v>601.25428524999734</v>
      </c>
      <c r="AA175" s="19">
        <f>'Gross Plant'!AC175-Reserve!AC175</f>
        <v>286.04747849999694</v>
      </c>
      <c r="AB175" s="19">
        <f>'Gross Plant'!AD175-Reserve!AD175</f>
        <v>-29.159328250003455</v>
      </c>
      <c r="AC175" s="19">
        <f>'Gross Plant'!AE175-Reserve!AE175</f>
        <v>-29.159328250003455</v>
      </c>
      <c r="AD175" s="19">
        <f>'Gross Plant'!AF175-Reserve!AF175</f>
        <v>-29.159328250003455</v>
      </c>
    </row>
    <row r="176" spans="1:30">
      <c r="A176" s="49">
        <v>39700</v>
      </c>
      <c r="B176" s="34" t="s">
        <v>18</v>
      </c>
      <c r="C176" s="19">
        <f>'Gross Plant'!E176-Reserve!E176</f>
        <v>210311.84000000003</v>
      </c>
      <c r="D176" s="19">
        <f>'Gross Plant'!F176-Reserve!F176</f>
        <v>206538.59000000003</v>
      </c>
      <c r="E176" s="19">
        <f>'Gross Plant'!G176-Reserve!G176</f>
        <v>202765.34000000003</v>
      </c>
      <c r="F176" s="19">
        <f>'Gross Plant'!H176-Reserve!H176</f>
        <v>198992.09000000003</v>
      </c>
      <c r="G176" s="19">
        <f>'Gross Plant'!I176-Reserve!I176</f>
        <v>195218.84000000003</v>
      </c>
      <c r="H176" s="19">
        <f>'Gross Plant'!J176-Reserve!J176</f>
        <v>191445.59000000003</v>
      </c>
      <c r="I176" s="19">
        <f>'Gross Plant'!K176-Reserve!K176</f>
        <v>187672.34000000003</v>
      </c>
      <c r="J176" s="19">
        <f>'Gross Plant'!L176-Reserve!L176</f>
        <v>185677.09554300003</v>
      </c>
      <c r="K176" s="19">
        <f>'Gross Plant'!M176-Reserve!M176</f>
        <v>183681.85108600004</v>
      </c>
      <c r="L176" s="19">
        <f>'Gross Plant'!N176-Reserve!N176</f>
        <v>181686.60662900005</v>
      </c>
      <c r="M176" s="19">
        <f>'Gross Plant'!O176-Reserve!O176</f>
        <v>179691.36217200005</v>
      </c>
      <c r="N176" s="19">
        <f>'Gross Plant'!P176-Reserve!P176</f>
        <v>177696.11771500006</v>
      </c>
      <c r="O176" s="19">
        <f>'Gross Plant'!Q176-Reserve!Q176</f>
        <v>175700.87325800007</v>
      </c>
      <c r="P176" s="19">
        <f>'Gross Plant'!R176-Reserve!R176</f>
        <v>173705.62880100007</v>
      </c>
      <c r="Q176" s="20">
        <f>'Gross Plant'!S176-Reserve!S176</f>
        <v>171710.38434400008</v>
      </c>
      <c r="R176" s="19">
        <f>'Gross Plant'!T176-Reserve!T176</f>
        <v>169715.13988700008</v>
      </c>
      <c r="S176" s="19">
        <f>'Gross Plant'!U176-Reserve!U176</f>
        <v>167719.89543000009</v>
      </c>
      <c r="T176" s="19">
        <f>'Gross Plant'!V176-Reserve!V176</f>
        <v>165724.6509730001</v>
      </c>
      <c r="U176" s="19">
        <f>'Gross Plant'!W176-Reserve!W176</f>
        <v>163729.4065160001</v>
      </c>
      <c r="V176" s="19">
        <f>'Gross Plant'!X176-Reserve!X176</f>
        <v>161734.16205900011</v>
      </c>
      <c r="W176" s="19">
        <f>'Gross Plant'!Y176-Reserve!Y176</f>
        <v>159738.91760200012</v>
      </c>
      <c r="X176" s="19">
        <f>'Gross Plant'!Z176-Reserve!Z176</f>
        <v>157743.67314500012</v>
      </c>
      <c r="Y176" s="19">
        <f>'Gross Plant'!AA176-Reserve!AA176</f>
        <v>155748.42868800013</v>
      </c>
      <c r="Z176" s="19">
        <f>'Gross Plant'!AB176-Reserve!AB176</f>
        <v>153753.18423100014</v>
      </c>
      <c r="AA176" s="19">
        <f>'Gross Plant'!AC176-Reserve!AC176</f>
        <v>151757.93977400014</v>
      </c>
      <c r="AB176" s="19">
        <f>'Gross Plant'!AD176-Reserve!AD176</f>
        <v>149762.69531700015</v>
      </c>
      <c r="AC176" s="19">
        <f>'Gross Plant'!AE176-Reserve!AE176</f>
        <v>147767.45086000016</v>
      </c>
      <c r="AD176" s="19">
        <f>'Gross Plant'!AF176-Reserve!AF176</f>
        <v>145772.20640300016</v>
      </c>
    </row>
    <row r="177" spans="1:30">
      <c r="A177" s="148">
        <v>39701</v>
      </c>
      <c r="B177" s="34" t="s">
        <v>214</v>
      </c>
      <c r="C177" s="19">
        <f>'Gross Plant'!E177-Reserve!E177</f>
        <v>0</v>
      </c>
      <c r="D177" s="19">
        <f>'Gross Plant'!F177-Reserve!F177</f>
        <v>0</v>
      </c>
      <c r="E177" s="19">
        <f>'Gross Plant'!G177-Reserve!G177</f>
        <v>0</v>
      </c>
      <c r="F177" s="19">
        <f>'Gross Plant'!H177-Reserve!H177</f>
        <v>0</v>
      </c>
      <c r="G177" s="19">
        <f>'Gross Plant'!I177-Reserve!I177</f>
        <v>0</v>
      </c>
      <c r="H177" s="19">
        <f>'Gross Plant'!J177-Reserve!J177</f>
        <v>0</v>
      </c>
      <c r="I177" s="19">
        <f>'Gross Plant'!K177-Reserve!K177</f>
        <v>0</v>
      </c>
      <c r="J177" s="19">
        <f>'Gross Plant'!L177-Reserve!L177</f>
        <v>0</v>
      </c>
      <c r="K177" s="19">
        <f>'Gross Plant'!M177-Reserve!M177</f>
        <v>0</v>
      </c>
      <c r="L177" s="19">
        <f>'Gross Plant'!N177-Reserve!N177</f>
        <v>0</v>
      </c>
      <c r="M177" s="19">
        <f>'Gross Plant'!O177-Reserve!O177</f>
        <v>0</v>
      </c>
      <c r="N177" s="19">
        <f>'Gross Plant'!P177-Reserve!P177</f>
        <v>0</v>
      </c>
      <c r="O177" s="19">
        <f>'Gross Plant'!Q177-Reserve!Q177</f>
        <v>0</v>
      </c>
      <c r="P177" s="19">
        <f>'Gross Plant'!R177-Reserve!R177</f>
        <v>0</v>
      </c>
      <c r="Q177" s="20">
        <f>'Gross Plant'!S177-Reserve!S177</f>
        <v>0</v>
      </c>
      <c r="R177" s="19">
        <f>'Gross Plant'!T177-Reserve!T177</f>
        <v>0</v>
      </c>
      <c r="S177" s="19">
        <f>'Gross Plant'!U177-Reserve!U177</f>
        <v>0</v>
      </c>
      <c r="T177" s="19">
        <f>'Gross Plant'!V177-Reserve!V177</f>
        <v>0</v>
      </c>
      <c r="U177" s="19">
        <f>'Gross Plant'!W177-Reserve!W177</f>
        <v>0</v>
      </c>
      <c r="V177" s="19">
        <f>'Gross Plant'!X177-Reserve!X177</f>
        <v>0</v>
      </c>
      <c r="W177" s="19">
        <f>'Gross Plant'!Y177-Reserve!Y177</f>
        <v>0</v>
      </c>
      <c r="X177" s="19">
        <f>'Gross Plant'!Z177-Reserve!Z177</f>
        <v>0</v>
      </c>
      <c r="Y177" s="19">
        <f>'Gross Plant'!AA177-Reserve!AA177</f>
        <v>0</v>
      </c>
      <c r="Z177" s="19">
        <f>'Gross Plant'!AB177-Reserve!AB177</f>
        <v>0</v>
      </c>
      <c r="AA177" s="19">
        <f>'Gross Plant'!AC177-Reserve!AC177</f>
        <v>0</v>
      </c>
      <c r="AB177" s="19">
        <f>'Gross Plant'!AD177-Reserve!AD177</f>
        <v>0</v>
      </c>
      <c r="AC177" s="19">
        <f>'Gross Plant'!AE177-Reserve!AE177</f>
        <v>0</v>
      </c>
      <c r="AD177" s="19">
        <f>'Gross Plant'!AF177-Reserve!AF177</f>
        <v>0</v>
      </c>
    </row>
    <row r="178" spans="1:30">
      <c r="A178" s="148">
        <v>39702</v>
      </c>
      <c r="B178" s="34" t="s">
        <v>214</v>
      </c>
      <c r="C178" s="19">
        <f>'Gross Plant'!E178-Reserve!E178</f>
        <v>0</v>
      </c>
      <c r="D178" s="19">
        <f>'Gross Plant'!F178-Reserve!F178</f>
        <v>0</v>
      </c>
      <c r="E178" s="19">
        <f>'Gross Plant'!G178-Reserve!G178</f>
        <v>0</v>
      </c>
      <c r="F178" s="19">
        <f>'Gross Plant'!H178-Reserve!H178</f>
        <v>0</v>
      </c>
      <c r="G178" s="19">
        <f>'Gross Plant'!I178-Reserve!I178</f>
        <v>0</v>
      </c>
      <c r="H178" s="19">
        <f>'Gross Plant'!J178-Reserve!J178</f>
        <v>0</v>
      </c>
      <c r="I178" s="19">
        <f>'Gross Plant'!K178-Reserve!K178</f>
        <v>0</v>
      </c>
      <c r="J178" s="19">
        <f>'Gross Plant'!L178-Reserve!L178</f>
        <v>0</v>
      </c>
      <c r="K178" s="19">
        <f>'Gross Plant'!M178-Reserve!M178</f>
        <v>0</v>
      </c>
      <c r="L178" s="19">
        <f>'Gross Plant'!N178-Reserve!N178</f>
        <v>0</v>
      </c>
      <c r="M178" s="19">
        <f>'Gross Plant'!O178-Reserve!O178</f>
        <v>0</v>
      </c>
      <c r="N178" s="19">
        <f>'Gross Plant'!P178-Reserve!P178</f>
        <v>0</v>
      </c>
      <c r="O178" s="19">
        <f>'Gross Plant'!Q178-Reserve!Q178</f>
        <v>0</v>
      </c>
      <c r="P178" s="19">
        <f>'Gross Plant'!R178-Reserve!R178</f>
        <v>0</v>
      </c>
      <c r="Q178" s="20">
        <f>'Gross Plant'!S178-Reserve!S178</f>
        <v>0</v>
      </c>
      <c r="R178" s="19">
        <f>'Gross Plant'!T178-Reserve!T178</f>
        <v>0</v>
      </c>
      <c r="S178" s="19">
        <f>'Gross Plant'!U178-Reserve!U178</f>
        <v>0</v>
      </c>
      <c r="T178" s="19">
        <f>'Gross Plant'!V178-Reserve!V178</f>
        <v>0</v>
      </c>
      <c r="U178" s="19">
        <f>'Gross Plant'!W178-Reserve!W178</f>
        <v>0</v>
      </c>
      <c r="V178" s="19">
        <f>'Gross Plant'!X178-Reserve!X178</f>
        <v>0</v>
      </c>
      <c r="W178" s="19">
        <f>'Gross Plant'!Y178-Reserve!Y178</f>
        <v>0</v>
      </c>
      <c r="X178" s="19">
        <f>'Gross Plant'!Z178-Reserve!Z178</f>
        <v>0</v>
      </c>
      <c r="Y178" s="19">
        <f>'Gross Plant'!AA178-Reserve!AA178</f>
        <v>0</v>
      </c>
      <c r="Z178" s="19">
        <f>'Gross Plant'!AB178-Reserve!AB178</f>
        <v>0</v>
      </c>
      <c r="AA178" s="19">
        <f>'Gross Plant'!AC178-Reserve!AC178</f>
        <v>0</v>
      </c>
      <c r="AB178" s="19">
        <f>'Gross Plant'!AD178-Reserve!AD178</f>
        <v>0</v>
      </c>
      <c r="AC178" s="19">
        <f>'Gross Plant'!AE178-Reserve!AE178</f>
        <v>0</v>
      </c>
      <c r="AD178" s="19">
        <f>'Gross Plant'!AF178-Reserve!AF178</f>
        <v>0</v>
      </c>
    </row>
    <row r="179" spans="1:30">
      <c r="A179" s="90">
        <v>39705</v>
      </c>
      <c r="B179" s="34" t="s">
        <v>110</v>
      </c>
      <c r="C179" s="19">
        <f>'Gross Plant'!E179-Reserve!E179</f>
        <v>0</v>
      </c>
      <c r="D179" s="19">
        <f>'Gross Plant'!F179-Reserve!F179</f>
        <v>0</v>
      </c>
      <c r="E179" s="19">
        <f>'Gross Plant'!G179-Reserve!G179</f>
        <v>0</v>
      </c>
      <c r="F179" s="19">
        <f>'Gross Plant'!H179-Reserve!H179</f>
        <v>0</v>
      </c>
      <c r="G179" s="19">
        <f>'Gross Plant'!I179-Reserve!I179</f>
        <v>0</v>
      </c>
      <c r="H179" s="19">
        <f>'Gross Plant'!J179-Reserve!J179</f>
        <v>0</v>
      </c>
      <c r="I179" s="19">
        <f>'Gross Plant'!K179-Reserve!K179</f>
        <v>0</v>
      </c>
      <c r="J179" s="19">
        <f>'Gross Plant'!L179-Reserve!L179</f>
        <v>0</v>
      </c>
      <c r="K179" s="19">
        <f>'Gross Plant'!M179-Reserve!M179</f>
        <v>0</v>
      </c>
      <c r="L179" s="19">
        <f>'Gross Plant'!N179-Reserve!N179</f>
        <v>0</v>
      </c>
      <c r="M179" s="19">
        <f>'Gross Plant'!O179-Reserve!O179</f>
        <v>0</v>
      </c>
      <c r="N179" s="19">
        <f>'Gross Plant'!P179-Reserve!P179</f>
        <v>0</v>
      </c>
      <c r="O179" s="19">
        <f>'Gross Plant'!Q179-Reserve!Q179</f>
        <v>0</v>
      </c>
      <c r="P179" s="19">
        <f>'Gross Plant'!R179-Reserve!R179</f>
        <v>0</v>
      </c>
      <c r="Q179" s="20">
        <f>'Gross Plant'!S179-Reserve!S179</f>
        <v>0</v>
      </c>
      <c r="R179" s="19">
        <f>'Gross Plant'!T179-Reserve!T179</f>
        <v>0</v>
      </c>
      <c r="S179" s="19">
        <f>'Gross Plant'!U179-Reserve!U179</f>
        <v>0</v>
      </c>
      <c r="T179" s="19">
        <f>'Gross Plant'!V179-Reserve!V179</f>
        <v>0</v>
      </c>
      <c r="U179" s="19">
        <f>'Gross Plant'!W179-Reserve!W179</f>
        <v>0</v>
      </c>
      <c r="V179" s="19">
        <f>'Gross Plant'!X179-Reserve!X179</f>
        <v>0</v>
      </c>
      <c r="W179" s="19">
        <f>'Gross Plant'!Y179-Reserve!Y179</f>
        <v>0</v>
      </c>
      <c r="X179" s="19">
        <f>'Gross Plant'!Z179-Reserve!Z179</f>
        <v>0</v>
      </c>
      <c r="Y179" s="19">
        <f>'Gross Plant'!AA179-Reserve!AA179</f>
        <v>0</v>
      </c>
      <c r="Z179" s="19">
        <f>'Gross Plant'!AB179-Reserve!AB179</f>
        <v>0</v>
      </c>
      <c r="AA179" s="19">
        <f>'Gross Plant'!AC179-Reserve!AC179</f>
        <v>0</v>
      </c>
      <c r="AB179" s="19">
        <f>'Gross Plant'!AD179-Reserve!AD179</f>
        <v>0</v>
      </c>
      <c r="AC179" s="19">
        <f>'Gross Plant'!AE179-Reserve!AE179</f>
        <v>0</v>
      </c>
      <c r="AD179" s="19">
        <f>'Gross Plant'!AF179-Reserve!AF179</f>
        <v>0</v>
      </c>
    </row>
    <row r="180" spans="1:30">
      <c r="A180" s="90">
        <v>39800</v>
      </c>
      <c r="B180" s="34" t="s">
        <v>19</v>
      </c>
      <c r="C180" s="19">
        <f>'Gross Plant'!E180-Reserve!E180</f>
        <v>2612479.79</v>
      </c>
      <c r="D180" s="19">
        <f>'Gross Plant'!F180-Reserve!F180</f>
        <v>2573691.3199999998</v>
      </c>
      <c r="E180" s="19">
        <f>'Gross Plant'!G180-Reserve!G180</f>
        <v>2542122.25</v>
      </c>
      <c r="F180" s="19">
        <f>'Gross Plant'!H180-Reserve!H180</f>
        <v>2510363.56</v>
      </c>
      <c r="G180" s="19">
        <f>'Gross Plant'!I180-Reserve!I180</f>
        <v>2478795.17</v>
      </c>
      <c r="H180" s="19">
        <f>'Gross Plant'!J180-Reserve!J180</f>
        <v>2447226.7800000003</v>
      </c>
      <c r="I180" s="19">
        <f>'Gross Plant'!K180-Reserve!K180</f>
        <v>2407968.1500000004</v>
      </c>
      <c r="J180" s="19">
        <f>'Gross Plant'!L180-Reserve!L180</f>
        <v>2385903.9778328794</v>
      </c>
      <c r="K180" s="19">
        <f>'Gross Plant'!M180-Reserve!M180</f>
        <v>2364006.0904189339</v>
      </c>
      <c r="L180" s="19">
        <f>'Gross Plant'!N180-Reserve!N180</f>
        <v>2343505.1352764261</v>
      </c>
      <c r="M180" s="19">
        <f>'Gross Plant'!O180-Reserve!O180</f>
        <v>2322890.4614885226</v>
      </c>
      <c r="N180" s="19">
        <f>'Gross Plant'!P180-Reserve!P180</f>
        <v>2301637.1979285078</v>
      </c>
      <c r="O180" s="19">
        <f>'Gross Plant'!Q180-Reserve!Q180</f>
        <v>2281915.7493874119</v>
      </c>
      <c r="P180" s="19">
        <f>'Gross Plant'!R180-Reserve!R180</f>
        <v>2262102.2844612142</v>
      </c>
      <c r="Q180" s="20">
        <f>'Gross Plant'!S180-Reserve!S180</f>
        <v>2242804.9181660665</v>
      </c>
      <c r="R180" s="19">
        <f>'Gross Plant'!T180-Reserve!T180</f>
        <v>2222112.0192590859</v>
      </c>
      <c r="S180" s="19">
        <f>'Gross Plant'!U180-Reserve!U180</f>
        <v>2200968.7547309613</v>
      </c>
      <c r="T180" s="19">
        <f>'Gross Plant'!V180-Reserve!V180</f>
        <v>2178778.8931557932</v>
      </c>
      <c r="U180" s="19">
        <f>'Gross Plant'!W180-Reserve!W180</f>
        <v>2157354.6579811899</v>
      </c>
      <c r="V180" s="19">
        <f>'Gross Plant'!X180-Reserve!X180</f>
        <v>2134767.1024850593</v>
      </c>
      <c r="W180" s="19">
        <f>'Gross Plant'!Y180-Reserve!Y180</f>
        <v>2112877.7610978521</v>
      </c>
      <c r="X180" s="19">
        <f>'Gross Plant'!Z180-Reserve!Z180</f>
        <v>2092522.0061180964</v>
      </c>
      <c r="Y180" s="19">
        <f>'Gross Plant'!AA180-Reserve!AA180</f>
        <v>2073704.0675158943</v>
      </c>
      <c r="Z180" s="19">
        <f>'Gross Plant'!AB180-Reserve!AB180</f>
        <v>2054257.647272405</v>
      </c>
      <c r="AA180" s="19">
        <f>'Gross Plant'!AC180-Reserve!AC180</f>
        <v>2036281.0447969039</v>
      </c>
      <c r="AB180" s="19">
        <f>'Gross Plant'!AD180-Reserve!AD180</f>
        <v>2018585.2509534413</v>
      </c>
      <c r="AC180" s="19">
        <f>'Gross Plant'!AE180-Reserve!AE180</f>
        <v>2001697.0935594437</v>
      </c>
      <c r="AD180" s="19">
        <f>'Gross Plant'!AF180-Reserve!AF180</f>
        <v>1984288.768792412</v>
      </c>
    </row>
    <row r="181" spans="1:30">
      <c r="A181" s="83">
        <v>39901</v>
      </c>
      <c r="B181" t="s">
        <v>215</v>
      </c>
      <c r="C181" s="19">
        <f>'Gross Plant'!E181-Reserve!E181</f>
        <v>12342.27</v>
      </c>
      <c r="D181" s="19">
        <f>'Gross Plant'!F181-Reserve!F181</f>
        <v>12202.53</v>
      </c>
      <c r="E181" s="19">
        <f>'Gross Plant'!G181-Reserve!G181</f>
        <v>12062.79</v>
      </c>
      <c r="F181" s="19">
        <f>'Gross Plant'!H181-Reserve!H181</f>
        <v>11923.05</v>
      </c>
      <c r="G181" s="19">
        <f>'Gross Plant'!I181-Reserve!I181</f>
        <v>11783.310000000001</v>
      </c>
      <c r="H181" s="19">
        <f>'Gross Plant'!J181-Reserve!J181</f>
        <v>11643.57</v>
      </c>
      <c r="I181" s="19">
        <f>'Gross Plant'!K181-Reserve!K181</f>
        <v>11503.830000000002</v>
      </c>
      <c r="J181" s="19">
        <f>'Gross Plant'!L181-Reserve!L181</f>
        <v>11383.915333333334</v>
      </c>
      <c r="K181" s="19">
        <f>'Gross Plant'!M181-Reserve!M181</f>
        <v>11264.000666666667</v>
      </c>
      <c r="L181" s="19">
        <f>'Gross Plant'!N181-Reserve!N181</f>
        <v>11144.086000000001</v>
      </c>
      <c r="M181" s="19">
        <f>'Gross Plant'!O181-Reserve!O181</f>
        <v>11024.171333333335</v>
      </c>
      <c r="N181" s="19">
        <f>'Gross Plant'!P181-Reserve!P181</f>
        <v>10904.256666666668</v>
      </c>
      <c r="O181" s="19">
        <f>'Gross Plant'!Q181-Reserve!Q181</f>
        <v>10784.342000000001</v>
      </c>
      <c r="P181" s="19">
        <f>'Gross Plant'!R181-Reserve!R181</f>
        <v>10664.427333333335</v>
      </c>
      <c r="Q181" s="20">
        <f>'Gross Plant'!S181-Reserve!S181</f>
        <v>10544.512666666669</v>
      </c>
      <c r="R181" s="19">
        <f>'Gross Plant'!T181-Reserve!T181</f>
        <v>10424.598000000002</v>
      </c>
      <c r="S181" s="19">
        <f>'Gross Plant'!U181-Reserve!U181</f>
        <v>10304.683333333334</v>
      </c>
      <c r="T181" s="19">
        <f>'Gross Plant'!V181-Reserve!V181</f>
        <v>10184.768666666669</v>
      </c>
      <c r="U181" s="19">
        <f>'Gross Plant'!W181-Reserve!W181</f>
        <v>10064.854000000003</v>
      </c>
      <c r="V181" s="19">
        <f>'Gross Plant'!X181-Reserve!X181</f>
        <v>9944.9393333333355</v>
      </c>
      <c r="W181" s="19">
        <f>'Gross Plant'!Y181-Reserve!Y181</f>
        <v>9825.0246666666681</v>
      </c>
      <c r="X181" s="19">
        <f>'Gross Plant'!Z181-Reserve!Z181</f>
        <v>9705.1100000000024</v>
      </c>
      <c r="Y181" s="19">
        <f>'Gross Plant'!AA181-Reserve!AA181</f>
        <v>9585.1953333333367</v>
      </c>
      <c r="Z181" s="19">
        <f>'Gross Plant'!AB181-Reserve!AB181</f>
        <v>9465.2806666666693</v>
      </c>
      <c r="AA181" s="19">
        <f>'Gross Plant'!AC181-Reserve!AC181</f>
        <v>9345.3660000000018</v>
      </c>
      <c r="AB181" s="19">
        <f>'Gross Plant'!AD181-Reserve!AD181</f>
        <v>9225.4513333333362</v>
      </c>
      <c r="AC181" s="19">
        <f>'Gross Plant'!AE181-Reserve!AE181</f>
        <v>9105.5366666666705</v>
      </c>
      <c r="AD181" s="19">
        <f>'Gross Plant'!AF181-Reserve!AF181</f>
        <v>8985.622000000003</v>
      </c>
    </row>
    <row r="182" spans="1:30">
      <c r="A182" s="83">
        <v>39902</v>
      </c>
      <c r="B182" t="s">
        <v>216</v>
      </c>
      <c r="C182" s="19">
        <f>'Gross Plant'!E182-Reserve!E182</f>
        <v>0</v>
      </c>
      <c r="D182" s="19">
        <f>'Gross Plant'!F182-Reserve!F182</f>
        <v>0</v>
      </c>
      <c r="E182" s="19">
        <f>'Gross Plant'!G182-Reserve!G182</f>
        <v>0</v>
      </c>
      <c r="F182" s="19">
        <f>'Gross Plant'!H182-Reserve!H182</f>
        <v>0</v>
      </c>
      <c r="G182" s="19">
        <f>'Gross Plant'!I182-Reserve!I182</f>
        <v>0</v>
      </c>
      <c r="H182" s="19">
        <f>'Gross Plant'!J182-Reserve!J182</f>
        <v>0</v>
      </c>
      <c r="I182" s="19">
        <f>'Gross Plant'!K182-Reserve!K182</f>
        <v>0</v>
      </c>
      <c r="J182" s="19">
        <f>'Gross Plant'!L182-Reserve!L182</f>
        <v>0</v>
      </c>
      <c r="K182" s="19">
        <f>'Gross Plant'!M182-Reserve!M182</f>
        <v>0</v>
      </c>
      <c r="L182" s="19">
        <f>'Gross Plant'!N182-Reserve!N182</f>
        <v>0</v>
      </c>
      <c r="M182" s="19">
        <f>'Gross Plant'!O182-Reserve!O182</f>
        <v>0</v>
      </c>
      <c r="N182" s="19">
        <f>'Gross Plant'!P182-Reserve!P182</f>
        <v>0</v>
      </c>
      <c r="O182" s="19">
        <f>'Gross Plant'!Q182-Reserve!Q182</f>
        <v>0</v>
      </c>
      <c r="P182" s="19">
        <f>'Gross Plant'!R182-Reserve!R182</f>
        <v>0</v>
      </c>
      <c r="Q182" s="20">
        <f>'Gross Plant'!S182-Reserve!S182</f>
        <v>0</v>
      </c>
      <c r="R182" s="19">
        <f>'Gross Plant'!T182-Reserve!T182</f>
        <v>0</v>
      </c>
      <c r="S182" s="19">
        <f>'Gross Plant'!U182-Reserve!U182</f>
        <v>0</v>
      </c>
      <c r="T182" s="19">
        <f>'Gross Plant'!V182-Reserve!V182</f>
        <v>0</v>
      </c>
      <c r="U182" s="19">
        <f>'Gross Plant'!W182-Reserve!W182</f>
        <v>0</v>
      </c>
      <c r="V182" s="19">
        <f>'Gross Plant'!X182-Reserve!X182</f>
        <v>0</v>
      </c>
      <c r="W182" s="19">
        <f>'Gross Plant'!Y182-Reserve!Y182</f>
        <v>0</v>
      </c>
      <c r="X182" s="19">
        <f>'Gross Plant'!Z182-Reserve!Z182</f>
        <v>0</v>
      </c>
      <c r="Y182" s="19">
        <f>'Gross Plant'!AA182-Reserve!AA182</f>
        <v>0</v>
      </c>
      <c r="Z182" s="19">
        <f>'Gross Plant'!AB182-Reserve!AB182</f>
        <v>0</v>
      </c>
      <c r="AA182" s="19">
        <f>'Gross Plant'!AC182-Reserve!AC182</f>
        <v>0</v>
      </c>
      <c r="AB182" s="19">
        <f>'Gross Plant'!AD182-Reserve!AD182</f>
        <v>0</v>
      </c>
      <c r="AC182" s="19">
        <f>'Gross Plant'!AE182-Reserve!AE182</f>
        <v>0</v>
      </c>
      <c r="AD182" s="19">
        <f>'Gross Plant'!AF182-Reserve!AF182</f>
        <v>0</v>
      </c>
    </row>
    <row r="183" spans="1:30">
      <c r="A183" s="49">
        <v>39903</v>
      </c>
      <c r="B183" t="s">
        <v>23</v>
      </c>
      <c r="C183" s="19">
        <f>'Gross Plant'!E183-Reserve!E183</f>
        <v>110827.30999999998</v>
      </c>
      <c r="D183" s="19">
        <f>'Gross Plant'!F183-Reserve!F183</f>
        <v>109494.25999999998</v>
      </c>
      <c r="E183" s="19">
        <f>'Gross Plant'!G183-Reserve!G183</f>
        <v>108161.20999999999</v>
      </c>
      <c r="F183" s="19">
        <f>'Gross Plant'!H183-Reserve!H183</f>
        <v>106828.15999999999</v>
      </c>
      <c r="G183" s="19">
        <f>'Gross Plant'!I183-Reserve!I183</f>
        <v>105495.10999999999</v>
      </c>
      <c r="H183" s="19">
        <f>'Gross Plant'!J183-Reserve!J183</f>
        <v>104162.06</v>
      </c>
      <c r="I183" s="19">
        <f>'Gross Plant'!K183-Reserve!K183</f>
        <v>102829.01</v>
      </c>
      <c r="J183" s="19">
        <f>'Gross Plant'!L183-Reserve!L183</f>
        <v>101707.35283333332</v>
      </c>
      <c r="K183" s="19">
        <f>'Gross Plant'!M183-Reserve!M183</f>
        <v>100585.69566666667</v>
      </c>
      <c r="L183" s="19">
        <f>'Gross Plant'!N183-Reserve!N183</f>
        <v>99464.038499999995</v>
      </c>
      <c r="M183" s="19">
        <f>'Gross Plant'!O183-Reserve!O183</f>
        <v>98342.381333333324</v>
      </c>
      <c r="N183" s="19">
        <f>'Gross Plant'!P183-Reserve!P183</f>
        <v>97220.724166666667</v>
      </c>
      <c r="O183" s="19">
        <f>'Gross Plant'!Q183-Reserve!Q183</f>
        <v>96099.06700000001</v>
      </c>
      <c r="P183" s="19">
        <f>'Gross Plant'!R183-Reserve!R183</f>
        <v>94977.409833333339</v>
      </c>
      <c r="Q183" s="20">
        <f>'Gross Plant'!S183-Reserve!S183</f>
        <v>93855.752666666667</v>
      </c>
      <c r="R183" s="19">
        <f>'Gross Plant'!T183-Reserve!T183</f>
        <v>92734.09550000001</v>
      </c>
      <c r="S183" s="19">
        <f>'Gross Plant'!U183-Reserve!U183</f>
        <v>91612.438333333354</v>
      </c>
      <c r="T183" s="19">
        <f>'Gross Plant'!V183-Reserve!V183</f>
        <v>90490.781166666682</v>
      </c>
      <c r="U183" s="19">
        <f>'Gross Plant'!W183-Reserve!W183</f>
        <v>89369.124000000011</v>
      </c>
      <c r="V183" s="19">
        <f>'Gross Plant'!X183-Reserve!X183</f>
        <v>88247.466833333354</v>
      </c>
      <c r="W183" s="19">
        <f>'Gross Plant'!Y183-Reserve!Y183</f>
        <v>87125.809666666697</v>
      </c>
      <c r="X183" s="19">
        <f>'Gross Plant'!Z183-Reserve!Z183</f>
        <v>86004.152500000026</v>
      </c>
      <c r="Y183" s="19">
        <f>'Gross Plant'!AA183-Reserve!AA183</f>
        <v>84882.495333333354</v>
      </c>
      <c r="Z183" s="19">
        <f>'Gross Plant'!AB183-Reserve!AB183</f>
        <v>83760.838166666697</v>
      </c>
      <c r="AA183" s="19">
        <f>'Gross Plant'!AC183-Reserve!AC183</f>
        <v>82639.181000000041</v>
      </c>
      <c r="AB183" s="19">
        <f>'Gross Plant'!AD183-Reserve!AD183</f>
        <v>81517.523833333369</v>
      </c>
      <c r="AC183" s="19">
        <f>'Gross Plant'!AE183-Reserve!AE183</f>
        <v>80395.866666666698</v>
      </c>
      <c r="AD183" s="19">
        <f>'Gross Plant'!AF183-Reserve!AF183</f>
        <v>79274.209500000041</v>
      </c>
    </row>
    <row r="184" spans="1:30" ht="12.75" customHeight="1">
      <c r="A184" s="49">
        <v>39906</v>
      </c>
      <c r="B184" t="s">
        <v>26</v>
      </c>
      <c r="C184" s="19">
        <f>'Gross Plant'!E184-Reserve!E184</f>
        <v>687179.26</v>
      </c>
      <c r="D184" s="19">
        <f>'Gross Plant'!F184-Reserve!F184</f>
        <v>661033.64999999991</v>
      </c>
      <c r="E184" s="19">
        <f>'Gross Plant'!G184-Reserve!G184</f>
        <v>642200.32999999996</v>
      </c>
      <c r="F184" s="19">
        <f>'Gross Plant'!H184-Reserve!H184</f>
        <v>687086.42</v>
      </c>
      <c r="G184" s="19">
        <f>'Gross Plant'!I184-Reserve!I184</f>
        <v>664744.26000000013</v>
      </c>
      <c r="H184" s="19">
        <f>'Gross Plant'!J184-Reserve!J184</f>
        <v>637391.79000000015</v>
      </c>
      <c r="I184" s="19">
        <f>'Gross Plant'!K184-Reserve!K184</f>
        <v>624462.78000000014</v>
      </c>
      <c r="J184" s="19">
        <f>'Gross Plant'!L184-Reserve!L184</f>
        <v>641445.45373813692</v>
      </c>
      <c r="K184" s="19">
        <f>'Gross Plant'!M184-Reserve!M184</f>
        <v>656857.54774282523</v>
      </c>
      <c r="L184" s="19">
        <f>'Gross Plant'!N184-Reserve!N184</f>
        <v>662739.7873240381</v>
      </c>
      <c r="M184" s="19">
        <f>'Gross Plant'!O184-Reserve!O184</f>
        <v>668990.20675175043</v>
      </c>
      <c r="N184" s="19">
        <f>'Gross Plant'!P184-Reserve!P184</f>
        <v>678997.47579211486</v>
      </c>
      <c r="O184" s="19">
        <f>'Gross Plant'!Q184-Reserve!Q184</f>
        <v>678649.4016662928</v>
      </c>
      <c r="P184" s="19">
        <f>'Gross Plant'!R184-Reserve!R184</f>
        <v>678588.44718636828</v>
      </c>
      <c r="Q184" s="20">
        <f>'Gross Plant'!S184-Reserve!S184</f>
        <v>674866.92442146328</v>
      </c>
      <c r="R184" s="19">
        <f>'Gross Plant'!T184-Reserve!T184</f>
        <v>679907.89423553739</v>
      </c>
      <c r="S184" s="19">
        <f>'Gross Plant'!U184-Reserve!U184</f>
        <v>687472.92952440784</v>
      </c>
      <c r="T184" s="19">
        <f>'Gross Plant'!V184-Reserve!V184</f>
        <v>701384.96704711777</v>
      </c>
      <c r="U184" s="19">
        <f>'Gross Plant'!W184-Reserve!W184</f>
        <v>709817.81657454453</v>
      </c>
      <c r="V184" s="19">
        <f>'Gross Plant'!X184-Reserve!X184</f>
        <v>725326.47606234218</v>
      </c>
      <c r="W184" s="19">
        <f>'Gross Plant'!Y184-Reserve!Y184</f>
        <v>735755.60135573824</v>
      </c>
      <c r="X184" s="19">
        <f>'Gross Plant'!Z184-Reserve!Z184</f>
        <v>735749.846328713</v>
      </c>
      <c r="Y184" s="19">
        <f>'Gross Plant'!AA184-Reserve!AA184</f>
        <v>725406.5104297318</v>
      </c>
      <c r="Z184" s="19">
        <f>'Gross Plant'!AB184-Reserve!AB184</f>
        <v>718882.36971476628</v>
      </c>
      <c r="AA184" s="19">
        <f>'Gross Plant'!AC184-Reserve!AC184</f>
        <v>702533.63166480768</v>
      </c>
      <c r="AB184" s="19">
        <f>'Gross Plant'!AD184-Reserve!AD184</f>
        <v>684181.81077174074</v>
      </c>
      <c r="AC184" s="19">
        <f>'Gross Plant'!AE184-Reserve!AE184</f>
        <v>660437.06630590884</v>
      </c>
      <c r="AD184" s="19">
        <f>'Gross Plant'!AF184-Reserve!AF184</f>
        <v>639965.74007515376</v>
      </c>
    </row>
    <row r="185" spans="1:30">
      <c r="A185" s="49">
        <v>39907</v>
      </c>
      <c r="B185" t="s">
        <v>27</v>
      </c>
      <c r="C185" s="19">
        <f>'Gross Plant'!E185-Reserve!E185</f>
        <v>0</v>
      </c>
      <c r="D185" s="19">
        <f>'Gross Plant'!F185-Reserve!F185</f>
        <v>0</v>
      </c>
      <c r="E185" s="19">
        <f>'Gross Plant'!G185-Reserve!G185</f>
        <v>0</v>
      </c>
      <c r="F185" s="19">
        <f>'Gross Plant'!H185-Reserve!H185</f>
        <v>0</v>
      </c>
      <c r="G185" s="19">
        <f>'Gross Plant'!I185-Reserve!I185</f>
        <v>0</v>
      </c>
      <c r="H185" s="19">
        <f>'Gross Plant'!J185-Reserve!J185</f>
        <v>0</v>
      </c>
      <c r="I185" s="19">
        <f>'Gross Plant'!K185-Reserve!K185</f>
        <v>0</v>
      </c>
      <c r="J185" s="19">
        <f>'Gross Plant'!L185-Reserve!L185</f>
        <v>0</v>
      </c>
      <c r="K185" s="19">
        <f>'Gross Plant'!M185-Reserve!M185</f>
        <v>0</v>
      </c>
      <c r="L185" s="19">
        <f>'Gross Plant'!N185-Reserve!N185</f>
        <v>0</v>
      </c>
      <c r="M185" s="19">
        <f>'Gross Plant'!O185-Reserve!O185</f>
        <v>0</v>
      </c>
      <c r="N185" s="19">
        <f>'Gross Plant'!P185-Reserve!P185</f>
        <v>0</v>
      </c>
      <c r="O185" s="19">
        <f>'Gross Plant'!Q185-Reserve!Q185</f>
        <v>0</v>
      </c>
      <c r="P185" s="19">
        <f>'Gross Plant'!R185-Reserve!R185</f>
        <v>0</v>
      </c>
      <c r="Q185" s="20">
        <f>'Gross Plant'!S185-Reserve!S185</f>
        <v>0</v>
      </c>
      <c r="R185" s="19">
        <f>'Gross Plant'!T185-Reserve!T185</f>
        <v>0</v>
      </c>
      <c r="S185" s="19">
        <f>'Gross Plant'!U185-Reserve!U185</f>
        <v>0</v>
      </c>
      <c r="T185" s="19">
        <f>'Gross Plant'!V185-Reserve!V185</f>
        <v>0</v>
      </c>
      <c r="U185" s="19">
        <f>'Gross Plant'!W185-Reserve!W185</f>
        <v>0</v>
      </c>
      <c r="V185" s="19">
        <f>'Gross Plant'!X185-Reserve!X185</f>
        <v>0</v>
      </c>
      <c r="W185" s="19">
        <f>'Gross Plant'!Y185-Reserve!Y185</f>
        <v>0</v>
      </c>
      <c r="X185" s="19">
        <f>'Gross Plant'!Z185-Reserve!Z185</f>
        <v>0</v>
      </c>
      <c r="Y185" s="19">
        <f>'Gross Plant'!AA185-Reserve!AA185</f>
        <v>0</v>
      </c>
      <c r="Z185" s="19">
        <f>'Gross Plant'!AB185-Reserve!AB185</f>
        <v>0</v>
      </c>
      <c r="AA185" s="19">
        <f>'Gross Plant'!AC185-Reserve!AC185</f>
        <v>0</v>
      </c>
      <c r="AB185" s="19">
        <f>'Gross Plant'!AD185-Reserve!AD185</f>
        <v>0</v>
      </c>
      <c r="AC185" s="19">
        <f>'Gross Plant'!AE185-Reserve!AE185</f>
        <v>0</v>
      </c>
      <c r="AD185" s="19">
        <f>'Gross Plant'!AF185-Reserve!AF185</f>
        <v>0</v>
      </c>
    </row>
    <row r="186" spans="1:30">
      <c r="A186" s="49">
        <v>39908</v>
      </c>
      <c r="B186" t="s">
        <v>28</v>
      </c>
      <c r="C186" s="19">
        <f>'Gross Plant'!E186-Reserve!E186</f>
        <v>3678.6500000000087</v>
      </c>
      <c r="D186" s="19">
        <f>'Gross Plant'!F186-Reserve!F186</f>
        <v>4414.3800000000047</v>
      </c>
      <c r="E186" s="19">
        <f>'Gross Plant'!G186-Reserve!G186</f>
        <v>5150.1100000000006</v>
      </c>
      <c r="F186" s="19">
        <f>'Gross Plant'!H186-Reserve!H186</f>
        <v>5885.8399999999965</v>
      </c>
      <c r="G186" s="19">
        <f>'Gross Plant'!I186-Reserve!I186</f>
        <v>6621.5699999999924</v>
      </c>
      <c r="H186" s="19">
        <f>'Gross Plant'!J186-Reserve!J186</f>
        <v>7357.2999999999884</v>
      </c>
      <c r="I186" s="19">
        <f>'Gross Plant'!K186-Reserve!K186</f>
        <v>8093.0299999999843</v>
      </c>
      <c r="J186" s="19">
        <f>'Gross Plant'!L186-Reserve!L186</f>
        <v>7406.4934032499878</v>
      </c>
      <c r="K186" s="19">
        <f>'Gross Plant'!M186-Reserve!M186</f>
        <v>6719.9568064999912</v>
      </c>
      <c r="L186" s="19">
        <f>'Gross Plant'!N186-Reserve!N186</f>
        <v>6033.4202097499947</v>
      </c>
      <c r="M186" s="19">
        <f>'Gross Plant'!O186-Reserve!O186</f>
        <v>5346.8836129999981</v>
      </c>
      <c r="N186" s="19">
        <f>'Gross Plant'!P186-Reserve!P186</f>
        <v>4660.3470162500016</v>
      </c>
      <c r="O186" s="19">
        <f>'Gross Plant'!Q186-Reserve!Q186</f>
        <v>3973.8104195000051</v>
      </c>
      <c r="P186" s="19">
        <f>'Gross Plant'!R186-Reserve!R186</f>
        <v>3287.2738227500085</v>
      </c>
      <c r="Q186" s="20">
        <f>'Gross Plant'!S186-Reserve!S186</f>
        <v>2600.737226000012</v>
      </c>
      <c r="R186" s="19">
        <f>'Gross Plant'!T186-Reserve!T186</f>
        <v>1914.2006292500155</v>
      </c>
      <c r="S186" s="19">
        <f>'Gross Plant'!U186-Reserve!U186</f>
        <v>1227.6640325000189</v>
      </c>
      <c r="T186" s="19">
        <f>'Gross Plant'!V186-Reserve!V186</f>
        <v>541.12743575002241</v>
      </c>
      <c r="U186" s="19">
        <f>'Gross Plant'!W186-Reserve!W186</f>
        <v>-145.40916099997412</v>
      </c>
      <c r="V186" s="19">
        <f>'Gross Plant'!X186-Reserve!X186</f>
        <v>-145.40916099997412</v>
      </c>
      <c r="W186" s="19">
        <f>'Gross Plant'!Y186-Reserve!Y186</f>
        <v>-145.40916099997412</v>
      </c>
      <c r="X186" s="19">
        <f>'Gross Plant'!Z186-Reserve!Z186</f>
        <v>-145.40916099997412</v>
      </c>
      <c r="Y186" s="19">
        <f>'Gross Plant'!AA186-Reserve!AA186</f>
        <v>-145.40916099997412</v>
      </c>
      <c r="Z186" s="19">
        <f>'Gross Plant'!AB186-Reserve!AB186</f>
        <v>-145.40916099997412</v>
      </c>
      <c r="AA186" s="19">
        <f>'Gross Plant'!AC186-Reserve!AC186</f>
        <v>-145.40916099997412</v>
      </c>
      <c r="AB186" s="19">
        <f>'Gross Plant'!AD186-Reserve!AD186</f>
        <v>-145.40916099997412</v>
      </c>
      <c r="AC186" s="19">
        <f>'Gross Plant'!AE186-Reserve!AE186</f>
        <v>-145.40916099997412</v>
      </c>
      <c r="AD186" s="19">
        <f>'Gross Plant'!AF186-Reserve!AF186</f>
        <v>-145.40916099997412</v>
      </c>
    </row>
    <row r="187" spans="1:30">
      <c r="B187" t="s">
        <v>170</v>
      </c>
      <c r="C187" s="19">
        <f>'Gross Plant'!E187-Reserve!E187</f>
        <v>2566849.299999998</v>
      </c>
      <c r="D187" s="19">
        <f>'Gross Plant'!F187-Reserve!F187</f>
        <v>2643629.7599999979</v>
      </c>
      <c r="E187" s="19">
        <f>'Gross Plant'!G187-Reserve!G187</f>
        <v>2786421.4199999981</v>
      </c>
      <c r="F187" s="19">
        <f>'Gross Plant'!H187-Reserve!H187</f>
        <v>2743439.379999998</v>
      </c>
      <c r="G187" s="19">
        <f>'Gross Plant'!I187-Reserve!I187</f>
        <v>2875572.129999998</v>
      </c>
      <c r="H187" s="19">
        <f>'Gross Plant'!J187-Reserve!J187</f>
        <v>3172063.7899999982</v>
      </c>
      <c r="I187" s="19">
        <f>'Gross Plant'!K187-Reserve!K187</f>
        <v>3312254.5999999982</v>
      </c>
      <c r="J187" s="19">
        <f>'Gross Plant'!L187-Reserve!L187</f>
        <v>3312254.5999999982</v>
      </c>
      <c r="K187" s="19">
        <f>'Gross Plant'!M187-Reserve!M187</f>
        <v>3312254.5999999982</v>
      </c>
      <c r="L187" s="19">
        <f>'Gross Plant'!N187-Reserve!N187</f>
        <v>3312254.5999999982</v>
      </c>
      <c r="M187" s="19">
        <f>'Gross Plant'!O187-Reserve!O187</f>
        <v>3312254.5999999982</v>
      </c>
      <c r="N187" s="19">
        <f>'Gross Plant'!P187-Reserve!P187</f>
        <v>3312254.5999999982</v>
      </c>
      <c r="O187" s="19">
        <f>'Gross Plant'!Q187-Reserve!Q187</f>
        <v>3312254.5999999982</v>
      </c>
      <c r="P187" s="19">
        <f>'Gross Plant'!R187-Reserve!R187</f>
        <v>3312254.5999999982</v>
      </c>
      <c r="Q187" s="20">
        <f>'Gross Plant'!S187-Reserve!S187</f>
        <v>3312254.5999999982</v>
      </c>
      <c r="R187" s="19">
        <f>'Gross Plant'!T187-Reserve!T187</f>
        <v>3312254.5999999982</v>
      </c>
      <c r="S187" s="19">
        <f>'Gross Plant'!U187-Reserve!U187</f>
        <v>3312254.5999999982</v>
      </c>
      <c r="T187" s="19">
        <f>'Gross Plant'!V187-Reserve!V187</f>
        <v>3312254.5999999982</v>
      </c>
      <c r="U187" s="19">
        <f>'Gross Plant'!W187-Reserve!W187</f>
        <v>3312254.5999999982</v>
      </c>
      <c r="V187" s="19">
        <f>'Gross Plant'!X187-Reserve!X187</f>
        <v>3312254.5999999982</v>
      </c>
      <c r="W187" s="19">
        <f>'Gross Plant'!Y187-Reserve!Y187</f>
        <v>3312254.5999999982</v>
      </c>
      <c r="X187" s="19">
        <f>'Gross Plant'!Z187-Reserve!Z187</f>
        <v>3312254.5999999982</v>
      </c>
      <c r="Y187" s="19">
        <f>'Gross Plant'!AA187-Reserve!AA187</f>
        <v>3312254.5999999982</v>
      </c>
      <c r="Z187" s="19">
        <f>'Gross Plant'!AB187-Reserve!AB187</f>
        <v>3312254.5999999982</v>
      </c>
      <c r="AA187" s="19">
        <f>'Gross Plant'!AC187-Reserve!AC187</f>
        <v>3312254.5999999982</v>
      </c>
      <c r="AB187" s="19">
        <f>'Gross Plant'!AD187-Reserve!AD187</f>
        <v>3312254.5999999982</v>
      </c>
      <c r="AC187" s="19">
        <f>'Gross Plant'!AE187-Reserve!AE187</f>
        <v>3312254.5999999982</v>
      </c>
      <c r="AD187" s="19">
        <f>'Gross Plant'!AF187-Reserve!AF187</f>
        <v>3312254.5999999982</v>
      </c>
    </row>
    <row r="188" spans="1:30">
      <c r="B188" s="34" t="s">
        <v>142</v>
      </c>
      <c r="C188" s="19">
        <f>'Gross Plant'!E188-Reserve!E188</f>
        <v>0</v>
      </c>
      <c r="D188" s="19">
        <f>'Gross Plant'!F188-Reserve!F188</f>
        <v>0</v>
      </c>
      <c r="E188" s="19">
        <f>'Gross Plant'!G188-Reserve!G188</f>
        <v>0</v>
      </c>
      <c r="F188" s="19">
        <f>'Gross Plant'!H188-Reserve!H188</f>
        <v>0</v>
      </c>
      <c r="G188" s="19">
        <f>'Gross Plant'!I188-Reserve!I188</f>
        <v>0</v>
      </c>
      <c r="H188" s="19">
        <f>'Gross Plant'!J188-Reserve!J188</f>
        <v>0</v>
      </c>
      <c r="I188" s="19">
        <f>'Gross Plant'!K188-Reserve!K188</f>
        <v>0</v>
      </c>
      <c r="J188" s="19">
        <f>'Gross Plant'!L188-Reserve!L188</f>
        <v>0</v>
      </c>
      <c r="K188" s="19">
        <f>'Gross Plant'!M188-Reserve!M188</f>
        <v>0</v>
      </c>
      <c r="L188" s="19">
        <f>'Gross Plant'!N188-Reserve!N188</f>
        <v>0</v>
      </c>
      <c r="M188" s="19">
        <f>'Gross Plant'!O188-Reserve!O188</f>
        <v>0</v>
      </c>
      <c r="N188" s="19">
        <f>'Gross Plant'!P188-Reserve!P188</f>
        <v>0</v>
      </c>
      <c r="O188" s="19">
        <f>'Gross Plant'!Q188-Reserve!Q188</f>
        <v>0</v>
      </c>
      <c r="P188" s="19">
        <f>'Gross Plant'!R188-Reserve!R188</f>
        <v>0</v>
      </c>
      <c r="Q188" s="20">
        <f>'Gross Plant'!S188-Reserve!S188</f>
        <v>0</v>
      </c>
      <c r="R188" s="19">
        <f>'Gross Plant'!T188-Reserve!T188</f>
        <v>0</v>
      </c>
      <c r="S188" s="19">
        <f>'Gross Plant'!U188-Reserve!U188</f>
        <v>0</v>
      </c>
      <c r="T188" s="19">
        <f>'Gross Plant'!V188-Reserve!V188</f>
        <v>0</v>
      </c>
      <c r="U188" s="19">
        <f>'Gross Plant'!W188-Reserve!W188</f>
        <v>0</v>
      </c>
      <c r="V188" s="19">
        <f>'Gross Plant'!X188-Reserve!X188</f>
        <v>0</v>
      </c>
      <c r="W188" s="19">
        <f>'Gross Plant'!Y188-Reserve!Y188</f>
        <v>0</v>
      </c>
      <c r="X188" s="19">
        <f>'Gross Plant'!Z188-Reserve!Z188</f>
        <v>0</v>
      </c>
      <c r="Y188" s="19">
        <f>'Gross Plant'!AA188-Reserve!AA188</f>
        <v>0</v>
      </c>
      <c r="Z188" s="19">
        <f>'Gross Plant'!AB188-Reserve!AB188</f>
        <v>0</v>
      </c>
      <c r="AA188" s="19">
        <f>'Gross Plant'!AC188-Reserve!AC188</f>
        <v>0</v>
      </c>
      <c r="AB188" s="19">
        <f>'Gross Plant'!AD188-Reserve!AD188</f>
        <v>0</v>
      </c>
      <c r="AC188" s="19">
        <f>'Gross Plant'!AE188-Reserve!AE188</f>
        <v>0</v>
      </c>
      <c r="AD188" s="19">
        <f>'Gross Plant'!AF188-Reserve!AF188</f>
        <v>0</v>
      </c>
    </row>
    <row r="189" spans="1:30">
      <c r="A189" s="2" t="s">
        <v>76</v>
      </c>
      <c r="B189" s="2"/>
      <c r="C189" s="25">
        <f t="shared" ref="C189:AD189" si="3">SUM(C112:C187)</f>
        <v>376261723.4199999</v>
      </c>
      <c r="D189" s="26">
        <f t="shared" si="3"/>
        <v>377893758.65999991</v>
      </c>
      <c r="E189" s="26">
        <f t="shared" si="3"/>
        <v>378914856.75000006</v>
      </c>
      <c r="F189" s="26">
        <f t="shared" si="3"/>
        <v>381914429.74999988</v>
      </c>
      <c r="G189" s="26">
        <f t="shared" si="3"/>
        <v>384444338.73999995</v>
      </c>
      <c r="H189" s="26">
        <f t="shared" si="3"/>
        <v>385630927.73000014</v>
      </c>
      <c r="I189" s="26">
        <f t="shared" si="3"/>
        <v>387941770.24999994</v>
      </c>
      <c r="J189" s="26">
        <f t="shared" si="3"/>
        <v>394100976.12526786</v>
      </c>
      <c r="K189" s="26">
        <f t="shared" si="3"/>
        <v>400057735.50990885</v>
      </c>
      <c r="L189" s="26">
        <f t="shared" si="3"/>
        <v>404235075.85189188</v>
      </c>
      <c r="M189" s="26">
        <f t="shared" si="3"/>
        <v>408566025.57853723</v>
      </c>
      <c r="N189" s="26">
        <f t="shared" si="3"/>
        <v>413723291.44647348</v>
      </c>
      <c r="O189" s="26">
        <f t="shared" si="3"/>
        <v>416927290.58039093</v>
      </c>
      <c r="P189" s="26">
        <f t="shared" si="3"/>
        <v>420255815.8863309</v>
      </c>
      <c r="Q189" s="27">
        <f t="shared" si="3"/>
        <v>422929933.63053906</v>
      </c>
      <c r="R189" s="26">
        <f t="shared" si="3"/>
        <v>427397962.79409599</v>
      </c>
      <c r="S189" s="26">
        <f t="shared" si="3"/>
        <v>432451445.97838593</v>
      </c>
      <c r="T189" s="26">
        <f t="shared" si="3"/>
        <v>438855117.67305356</v>
      </c>
      <c r="U189" s="26">
        <f t="shared" si="3"/>
        <v>444289030.8180505</v>
      </c>
      <c r="V189" s="26">
        <f t="shared" si="3"/>
        <v>451223950.85575575</v>
      </c>
      <c r="W189" s="26">
        <f t="shared" si="3"/>
        <v>457276276.02484298</v>
      </c>
      <c r="X189" s="26">
        <f t="shared" si="3"/>
        <v>461395617.70662397</v>
      </c>
      <c r="Y189" s="26">
        <f t="shared" si="3"/>
        <v>463552787.34243399</v>
      </c>
      <c r="Z189" s="26">
        <f t="shared" si="3"/>
        <v>466520577.38688248</v>
      </c>
      <c r="AA189" s="26">
        <f t="shared" si="3"/>
        <v>467611757.88469911</v>
      </c>
      <c r="AB189" s="26">
        <f t="shared" si="3"/>
        <v>468347120.26586837</v>
      </c>
      <c r="AC189" s="26">
        <f t="shared" si="3"/>
        <v>468051519.00579554</v>
      </c>
      <c r="AD189" s="26">
        <f t="shared" si="3"/>
        <v>468424418.88945383</v>
      </c>
    </row>
    <row r="190" spans="1:30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4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>
      <c r="Q191" s="20"/>
    </row>
    <row r="194" spans="2:30">
      <c r="B194" s="2" t="s">
        <v>9</v>
      </c>
      <c r="C194" s="19">
        <f>C46*$R$202</f>
        <v>5111807.2606473258</v>
      </c>
      <c r="D194" s="19">
        <f t="shared" ref="D194:AD194" si="4">D46*$R$202</f>
        <v>5131452.1616229052</v>
      </c>
      <c r="E194" s="19">
        <f t="shared" si="4"/>
        <v>5072384.6752016125</v>
      </c>
      <c r="F194" s="19">
        <f t="shared" si="4"/>
        <v>5011617.6621980006</v>
      </c>
      <c r="G194" s="19">
        <f t="shared" si="4"/>
        <v>4952069.7007329268</v>
      </c>
      <c r="H194" s="19">
        <f t="shared" si="4"/>
        <v>4904860.4087098911</v>
      </c>
      <c r="I194" s="19">
        <f t="shared" si="4"/>
        <v>4825014.8010985879</v>
      </c>
      <c r="J194" s="19">
        <f t="shared" si="4"/>
        <v>4784192.1289302064</v>
      </c>
      <c r="K194" s="19">
        <f t="shared" si="4"/>
        <v>4731359.363275378</v>
      </c>
      <c r="L194" s="19">
        <f t="shared" si="4"/>
        <v>4768379.5422573537</v>
      </c>
      <c r="M194" s="19">
        <f t="shared" si="4"/>
        <v>4798681.8526079804</v>
      </c>
      <c r="N194" s="19">
        <f t="shared" si="4"/>
        <v>4836939.5355176218</v>
      </c>
      <c r="O194" s="19">
        <f t="shared" si="4"/>
        <v>4875183.0006095311</v>
      </c>
      <c r="P194" s="19">
        <f t="shared" si="4"/>
        <v>4913412.2478837147</v>
      </c>
      <c r="Q194" s="19">
        <f t="shared" si="4"/>
        <v>4951627.2773401672</v>
      </c>
      <c r="R194" s="19">
        <f t="shared" si="4"/>
        <v>4989828.0889788903</v>
      </c>
      <c r="S194" s="19">
        <f t="shared" si="4"/>
        <v>5028049.2947234195</v>
      </c>
      <c r="T194" s="19">
        <f t="shared" si="4"/>
        <v>5066293.4871444572</v>
      </c>
      <c r="U194" s="19">
        <f t="shared" si="4"/>
        <v>5104523.4617477655</v>
      </c>
      <c r="V194" s="19">
        <f t="shared" si="4"/>
        <v>5142739.2185333464</v>
      </c>
      <c r="W194" s="19">
        <f t="shared" si="4"/>
        <v>5180940.757501197</v>
      </c>
      <c r="X194" s="19">
        <f t="shared" si="4"/>
        <v>5219128.0786513202</v>
      </c>
      <c r="Y194" s="19">
        <f t="shared" si="4"/>
        <v>5257301.1819837131</v>
      </c>
      <c r="Z194" s="19">
        <f t="shared" si="4"/>
        <v>5295460.0674983803</v>
      </c>
      <c r="AA194" s="19">
        <f t="shared" si="4"/>
        <v>5333604.7351953154</v>
      </c>
      <c r="AB194" s="19">
        <f t="shared" si="4"/>
        <v>5371735.185074525</v>
      </c>
      <c r="AC194" s="19">
        <f t="shared" si="4"/>
        <v>5409851.4171360042</v>
      </c>
      <c r="AD194" s="19">
        <f t="shared" si="4"/>
        <v>5447953.431379755</v>
      </c>
    </row>
    <row r="195" spans="2:30">
      <c r="B195" s="2" t="s">
        <v>31</v>
      </c>
      <c r="C195" s="19">
        <f>C80*$R$203</f>
        <v>6043908.7744046673</v>
      </c>
      <c r="D195" s="19">
        <f t="shared" ref="D195:AD195" si="5">D80*$R$203</f>
        <v>6020539.444423968</v>
      </c>
      <c r="E195" s="19">
        <f t="shared" si="5"/>
        <v>5983730.3360959031</v>
      </c>
      <c r="F195" s="19">
        <f t="shared" si="5"/>
        <v>5951456.0278381519</v>
      </c>
      <c r="G195" s="19">
        <f t="shared" si="5"/>
        <v>5945411.2452758094</v>
      </c>
      <c r="H195" s="19">
        <f t="shared" si="5"/>
        <v>5894680.5096593928</v>
      </c>
      <c r="I195" s="19">
        <f t="shared" si="5"/>
        <v>5887874.9092787001</v>
      </c>
      <c r="J195" s="19">
        <f t="shared" si="5"/>
        <v>5889259.3932533292</v>
      </c>
      <c r="K195" s="19">
        <f t="shared" si="5"/>
        <v>5877669.5697081303</v>
      </c>
      <c r="L195" s="19">
        <f t="shared" si="5"/>
        <v>5853097.6788753327</v>
      </c>
      <c r="M195" s="19">
        <f t="shared" si="5"/>
        <v>5864443.1368006356</v>
      </c>
      <c r="N195" s="19">
        <f t="shared" si="5"/>
        <v>5875628.538850626</v>
      </c>
      <c r="O195" s="19">
        <f t="shared" si="5"/>
        <v>5886653.8850253029</v>
      </c>
      <c r="P195" s="19">
        <f t="shared" si="5"/>
        <v>5897519.1753246654</v>
      </c>
      <c r="Q195" s="19">
        <f t="shared" si="5"/>
        <v>5908224.4097487144</v>
      </c>
      <c r="R195" s="19">
        <f t="shared" si="5"/>
        <v>5918769.58829745</v>
      </c>
      <c r="S195" s="19">
        <f t="shared" si="5"/>
        <v>5928994.6550955558</v>
      </c>
      <c r="T195" s="19">
        <f t="shared" si="5"/>
        <v>5939059.6660183538</v>
      </c>
      <c r="U195" s="19">
        <f t="shared" si="5"/>
        <v>5949002.5717342822</v>
      </c>
      <c r="V195" s="19">
        <f t="shared" si="5"/>
        <v>5958785.4215748981</v>
      </c>
      <c r="W195" s="19">
        <f t="shared" si="5"/>
        <v>5968408.2155402005</v>
      </c>
      <c r="X195" s="19">
        <f t="shared" si="5"/>
        <v>5977870.9536301894</v>
      </c>
      <c r="Y195" s="19">
        <f t="shared" si="5"/>
        <v>5987173.6358448649</v>
      </c>
      <c r="Z195" s="19">
        <f t="shared" si="5"/>
        <v>5996316.2621842278</v>
      </c>
      <c r="AA195" s="19">
        <f t="shared" si="5"/>
        <v>6005298.8326482754</v>
      </c>
      <c r="AB195" s="19">
        <f t="shared" si="5"/>
        <v>6014121.3472370086</v>
      </c>
      <c r="AC195" s="19">
        <f t="shared" si="5"/>
        <v>6022783.8059504302</v>
      </c>
      <c r="AD195" s="19">
        <f t="shared" si="5"/>
        <v>6031286.2087885374</v>
      </c>
    </row>
    <row r="196" spans="2:30">
      <c r="B196" s="2" t="s">
        <v>34</v>
      </c>
      <c r="C196" s="19">
        <f>C108*$R$204</f>
        <v>821796.82851580041</v>
      </c>
      <c r="D196" s="19">
        <f t="shared" ref="D196:AD196" si="6">D108*$R$204</f>
        <v>838682.67265430966</v>
      </c>
      <c r="E196" s="19">
        <f t="shared" si="6"/>
        <v>836703.65346600348</v>
      </c>
      <c r="F196" s="19">
        <f t="shared" si="6"/>
        <v>841415.11049384763</v>
      </c>
      <c r="G196" s="19">
        <f t="shared" si="6"/>
        <v>839419.80483953317</v>
      </c>
      <c r="H196" s="19">
        <f t="shared" si="6"/>
        <v>837424.49918521871</v>
      </c>
      <c r="I196" s="19">
        <f t="shared" si="6"/>
        <v>835429.19353090425</v>
      </c>
      <c r="J196" s="19">
        <f t="shared" si="6"/>
        <v>833421.23342445295</v>
      </c>
      <c r="K196" s="19">
        <f t="shared" si="6"/>
        <v>831413.27331800153</v>
      </c>
      <c r="L196" s="19">
        <f t="shared" si="6"/>
        <v>829405.31321154989</v>
      </c>
      <c r="M196" s="19">
        <f t="shared" si="6"/>
        <v>827397.35310509882</v>
      </c>
      <c r="N196" s="19">
        <f t="shared" si="6"/>
        <v>825389.39299864764</v>
      </c>
      <c r="O196" s="19">
        <f t="shared" si="6"/>
        <v>823381.43289219611</v>
      </c>
      <c r="P196" s="19">
        <f t="shared" si="6"/>
        <v>821373.47278574458</v>
      </c>
      <c r="Q196" s="19">
        <f t="shared" si="6"/>
        <v>829239.56335095549</v>
      </c>
      <c r="R196" s="19">
        <f t="shared" si="6"/>
        <v>827205.26574584516</v>
      </c>
      <c r="S196" s="19">
        <f t="shared" si="6"/>
        <v>825170.96814073448</v>
      </c>
      <c r="T196" s="19">
        <f t="shared" si="6"/>
        <v>823136.67053562414</v>
      </c>
      <c r="U196" s="19">
        <f t="shared" si="6"/>
        <v>821102.37293051381</v>
      </c>
      <c r="V196" s="19">
        <f t="shared" si="6"/>
        <v>819068.07532540313</v>
      </c>
      <c r="W196" s="19">
        <f t="shared" si="6"/>
        <v>817033.77772029268</v>
      </c>
      <c r="X196" s="19">
        <f t="shared" si="6"/>
        <v>814999.48011518235</v>
      </c>
      <c r="Y196" s="19">
        <f t="shared" si="6"/>
        <v>812965.1825100719</v>
      </c>
      <c r="Z196" s="19">
        <f t="shared" si="6"/>
        <v>810930.88490496133</v>
      </c>
      <c r="AA196" s="19">
        <f t="shared" si="6"/>
        <v>808896.587299851</v>
      </c>
      <c r="AB196" s="19">
        <f t="shared" si="6"/>
        <v>806862.28969474044</v>
      </c>
      <c r="AC196" s="19">
        <f t="shared" si="6"/>
        <v>814675.70526263304</v>
      </c>
      <c r="AD196" s="19">
        <f t="shared" si="6"/>
        <v>812615.07015886356</v>
      </c>
    </row>
    <row r="197" spans="2:30">
      <c r="B197" s="2" t="s">
        <v>75</v>
      </c>
      <c r="C197" s="19">
        <f>C189</f>
        <v>376261723.4199999</v>
      </c>
      <c r="D197" s="19">
        <f t="shared" ref="D197:AD197" si="7">D189</f>
        <v>377893758.65999991</v>
      </c>
      <c r="E197" s="19">
        <f t="shared" si="7"/>
        <v>378914856.75000006</v>
      </c>
      <c r="F197" s="19">
        <f t="shared" si="7"/>
        <v>381914429.74999988</v>
      </c>
      <c r="G197" s="19">
        <f t="shared" si="7"/>
        <v>384444338.73999995</v>
      </c>
      <c r="H197" s="19">
        <f t="shared" si="7"/>
        <v>385630927.73000014</v>
      </c>
      <c r="I197" s="19">
        <f t="shared" si="7"/>
        <v>387941770.24999994</v>
      </c>
      <c r="J197" s="19">
        <f t="shared" si="7"/>
        <v>394100976.12526786</v>
      </c>
      <c r="K197" s="19">
        <f t="shared" si="7"/>
        <v>400057735.50990885</v>
      </c>
      <c r="L197" s="19">
        <f t="shared" si="7"/>
        <v>404235075.85189188</v>
      </c>
      <c r="M197" s="19">
        <f t="shared" si="7"/>
        <v>408566025.57853723</v>
      </c>
      <c r="N197" s="19">
        <f t="shared" si="7"/>
        <v>413723291.44647348</v>
      </c>
      <c r="O197" s="19">
        <f t="shared" si="7"/>
        <v>416927290.58039093</v>
      </c>
      <c r="P197" s="19">
        <f t="shared" si="7"/>
        <v>420255815.8863309</v>
      </c>
      <c r="Q197" s="19">
        <f t="shared" si="7"/>
        <v>422929933.63053906</v>
      </c>
      <c r="R197" s="19">
        <f t="shared" si="7"/>
        <v>427397962.79409599</v>
      </c>
      <c r="S197" s="19">
        <f t="shared" si="7"/>
        <v>432451445.97838593</v>
      </c>
      <c r="T197" s="19">
        <f t="shared" si="7"/>
        <v>438855117.67305356</v>
      </c>
      <c r="U197" s="19">
        <f t="shared" si="7"/>
        <v>444289030.8180505</v>
      </c>
      <c r="V197" s="19">
        <f t="shared" si="7"/>
        <v>451223950.85575575</v>
      </c>
      <c r="W197" s="19">
        <f t="shared" si="7"/>
        <v>457276276.02484298</v>
      </c>
      <c r="X197" s="19">
        <f t="shared" si="7"/>
        <v>461395617.70662397</v>
      </c>
      <c r="Y197" s="19">
        <f t="shared" si="7"/>
        <v>463552787.34243399</v>
      </c>
      <c r="Z197" s="19">
        <f t="shared" si="7"/>
        <v>466520577.38688248</v>
      </c>
      <c r="AA197" s="19">
        <f t="shared" si="7"/>
        <v>467611757.88469911</v>
      </c>
      <c r="AB197" s="19">
        <f t="shared" si="7"/>
        <v>468347120.26586837</v>
      </c>
      <c r="AC197" s="19">
        <f t="shared" si="7"/>
        <v>468051519.00579554</v>
      </c>
      <c r="AD197" s="19">
        <f t="shared" si="7"/>
        <v>468424418.88945383</v>
      </c>
    </row>
    <row r="198" spans="2:30">
      <c r="B198" s="131" t="s">
        <v>186</v>
      </c>
      <c r="C198" s="27">
        <f>SUM(C194:C197)</f>
        <v>388239236.28356767</v>
      </c>
      <c r="D198" s="27">
        <f t="shared" ref="D198:AD198" si="8">SUM(D194:D197)</f>
        <v>389884432.93870109</v>
      </c>
      <c r="E198" s="27">
        <f t="shared" si="8"/>
        <v>390807675.41476357</v>
      </c>
      <c r="F198" s="27">
        <f t="shared" si="8"/>
        <v>393718918.5505299</v>
      </c>
      <c r="G198" s="27">
        <f t="shared" si="8"/>
        <v>396181239.49084824</v>
      </c>
      <c r="H198" s="27">
        <f t="shared" si="8"/>
        <v>397267893.14755464</v>
      </c>
      <c r="I198" s="27">
        <f t="shared" si="8"/>
        <v>399490089.15390813</v>
      </c>
      <c r="J198" s="27">
        <f t="shared" si="8"/>
        <v>405607848.88087583</v>
      </c>
      <c r="K198" s="27">
        <f t="shared" si="8"/>
        <v>411498177.71621037</v>
      </c>
      <c r="L198" s="27">
        <f t="shared" si="8"/>
        <v>415685958.38623613</v>
      </c>
      <c r="M198" s="27">
        <f t="shared" si="8"/>
        <v>420056547.92105097</v>
      </c>
      <c r="N198" s="27">
        <f t="shared" si="8"/>
        <v>425261248.91384035</v>
      </c>
      <c r="O198" s="27">
        <f t="shared" si="8"/>
        <v>428512508.89891797</v>
      </c>
      <c r="P198" s="27">
        <f t="shared" si="8"/>
        <v>431888120.78232503</v>
      </c>
      <c r="Q198" s="27">
        <f t="shared" si="8"/>
        <v>434619024.88097888</v>
      </c>
      <c r="R198" s="27">
        <f t="shared" si="8"/>
        <v>439133765.73711818</v>
      </c>
      <c r="S198" s="27">
        <f t="shared" si="8"/>
        <v>444233660.89634562</v>
      </c>
      <c r="T198" s="27">
        <f t="shared" si="8"/>
        <v>450683607.49675202</v>
      </c>
      <c r="U198" s="27">
        <f t="shared" si="8"/>
        <v>456163659.22446305</v>
      </c>
      <c r="V198" s="27">
        <f t="shared" si="8"/>
        <v>463144543.5711894</v>
      </c>
      <c r="W198" s="27">
        <f t="shared" si="8"/>
        <v>469242658.77560467</v>
      </c>
      <c r="X198" s="27">
        <f t="shared" si="8"/>
        <v>473407616.21902066</v>
      </c>
      <c r="Y198" s="27">
        <f t="shared" si="8"/>
        <v>475610227.34277266</v>
      </c>
      <c r="Z198" s="27">
        <f t="shared" si="8"/>
        <v>478623284.60147005</v>
      </c>
      <c r="AA198" s="27">
        <f t="shared" si="8"/>
        <v>479759558.03984255</v>
      </c>
      <c r="AB198" s="27">
        <f t="shared" si="8"/>
        <v>480539839.08787465</v>
      </c>
      <c r="AC198" s="27">
        <f t="shared" si="8"/>
        <v>480298829.93414462</v>
      </c>
      <c r="AD198" s="27">
        <f t="shared" si="8"/>
        <v>480716273.59978098</v>
      </c>
    </row>
    <row r="201" spans="2:30">
      <c r="R201" s="44" t="s">
        <v>126</v>
      </c>
      <c r="S201" s="44"/>
    </row>
    <row r="202" spans="2:30">
      <c r="R202" s="121">
        <v>5.2010158342223917E-2</v>
      </c>
      <c r="S202" s="121">
        <v>5.2010158342223917E-2</v>
      </c>
    </row>
    <row r="203" spans="2:30">
      <c r="R203" s="121">
        <v>5.67090596975168E-2</v>
      </c>
      <c r="S203" s="121">
        <v>5.67090596975168E-2</v>
      </c>
    </row>
    <row r="204" spans="2:30">
      <c r="R204" s="121">
        <v>0.5025136071712456</v>
      </c>
      <c r="S204" s="121">
        <v>0.5025136071712456</v>
      </c>
    </row>
  </sheetData>
  <mergeCells count="1">
    <mergeCell ref="C2:AD2"/>
  </mergeCells>
  <phoneticPr fontId="27" type="noConversion"/>
  <pageMargins left="0.25" right="0.25" top="0.5" bottom="0.5" header="0.5" footer="0.35"/>
  <pageSetup scale="31" fitToWidth="4" fitToHeight="2" orientation="landscape" r:id="rId1"/>
  <headerFooter alignWithMargins="0">
    <oddFooter>&amp;C&amp;P of &amp;N</oddFooter>
  </headerFooter>
  <rowBreaks count="1" manualBreakCount="1">
    <brk id="108" max="3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V49"/>
  <sheetViews>
    <sheetView view="pageBreakPreview" zoomScale="90" zoomScaleNormal="90" zoomScaleSheetLayoutView="90" workbookViewId="0">
      <pane xSplit="3" ySplit="4" topLeftCell="D5" activePane="bottomRight" state="frozen"/>
      <selection activeCell="D42" sqref="D42"/>
      <selection pane="topRight" activeCell="D42" sqref="D42"/>
      <selection pane="bottomLeft" activeCell="D42" sqref="D42"/>
      <selection pane="bottomRight" activeCell="K28" sqref="K28"/>
    </sheetView>
  </sheetViews>
  <sheetFormatPr defaultRowHeight="12.75"/>
  <cols>
    <col min="1" max="1" width="2.5703125" customWidth="1"/>
    <col min="2" max="2" width="5.28515625" customWidth="1"/>
    <col min="3" max="3" width="13.42578125" bestFit="1" customWidth="1"/>
    <col min="4" max="4" width="11.140625" bestFit="1" customWidth="1"/>
    <col min="5" max="5" width="12.140625" customWidth="1"/>
    <col min="6" max="6" width="12" customWidth="1"/>
    <col min="7" max="7" width="12.5703125" customWidth="1"/>
    <col min="8" max="10" width="11.7109375" bestFit="1" customWidth="1"/>
    <col min="11" max="11" width="11.7109375" customWidth="1"/>
    <col min="12" max="12" width="11.42578125" customWidth="1"/>
    <col min="13" max="13" width="11.140625" bestFit="1" customWidth="1"/>
    <col min="14" max="14" width="13.7109375" customWidth="1"/>
    <col min="15" max="15" width="11.140625" bestFit="1" customWidth="1"/>
    <col min="16" max="16" width="13.85546875" bestFit="1" customWidth="1"/>
    <col min="17" max="17" width="16.42578125" customWidth="1"/>
    <col min="18" max="18" width="12" customWidth="1"/>
    <col min="19" max="19" width="10.7109375" customWidth="1"/>
    <col min="20" max="20" width="11.140625" customWidth="1"/>
    <col min="21" max="21" width="11.7109375" bestFit="1" customWidth="1"/>
    <col min="22" max="22" width="6.7109375" customWidth="1"/>
    <col min="23" max="23" width="2.5703125" customWidth="1"/>
  </cols>
  <sheetData>
    <row r="1" spans="1:22">
      <c r="D1" s="122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2">
      <c r="B2" s="16"/>
      <c r="C2" s="16"/>
      <c r="D2" s="95" t="s">
        <v>220</v>
      </c>
      <c r="P2" s="95" t="s">
        <v>169</v>
      </c>
    </row>
    <row r="3" spans="1:22">
      <c r="A3" s="34"/>
      <c r="B3" s="16"/>
      <c r="C3" s="16"/>
      <c r="D3" s="74" t="s">
        <v>123</v>
      </c>
      <c r="E3" s="74" t="s">
        <v>123</v>
      </c>
      <c r="F3" s="74" t="s">
        <v>123</v>
      </c>
      <c r="G3" s="74" t="s">
        <v>123</v>
      </c>
      <c r="H3" s="74" t="s">
        <v>123</v>
      </c>
      <c r="I3" s="74" t="s">
        <v>123</v>
      </c>
      <c r="J3" s="74" t="s">
        <v>123</v>
      </c>
      <c r="K3" s="74" t="s">
        <v>123</v>
      </c>
      <c r="L3" s="74" t="s">
        <v>123</v>
      </c>
      <c r="M3" s="74" t="s">
        <v>123</v>
      </c>
      <c r="N3" s="74" t="s">
        <v>123</v>
      </c>
      <c r="O3" s="74" t="s">
        <v>123</v>
      </c>
      <c r="P3" s="104" t="s">
        <v>124</v>
      </c>
      <c r="Q3" s="104" t="s">
        <v>124</v>
      </c>
      <c r="R3" s="104" t="s">
        <v>124</v>
      </c>
      <c r="S3" s="104" t="s">
        <v>124</v>
      </c>
      <c r="T3" s="104" t="s">
        <v>124</v>
      </c>
      <c r="U3" s="104" t="s">
        <v>124</v>
      </c>
      <c r="V3" s="83" t="s">
        <v>159</v>
      </c>
    </row>
    <row r="4" spans="1:22">
      <c r="A4" s="34"/>
      <c r="B4" s="2" t="s">
        <v>163</v>
      </c>
      <c r="C4" s="2"/>
      <c r="D4" s="15">
        <v>43039</v>
      </c>
      <c r="E4" s="15">
        <v>43069</v>
      </c>
      <c r="F4" s="15">
        <v>43100</v>
      </c>
      <c r="G4" s="15">
        <v>43131</v>
      </c>
      <c r="H4" s="15">
        <v>43159</v>
      </c>
      <c r="I4" s="15">
        <v>43190</v>
      </c>
      <c r="J4" s="15">
        <v>43220</v>
      </c>
      <c r="K4" s="15">
        <v>43251</v>
      </c>
      <c r="L4" s="15">
        <v>43281</v>
      </c>
      <c r="M4" s="15">
        <v>43312</v>
      </c>
      <c r="N4" s="15">
        <v>43343</v>
      </c>
      <c r="O4" s="15">
        <v>43373</v>
      </c>
      <c r="P4" s="15">
        <v>43404</v>
      </c>
      <c r="Q4" s="15">
        <v>43434</v>
      </c>
      <c r="R4" s="15">
        <v>43465</v>
      </c>
      <c r="S4" s="15">
        <v>43496</v>
      </c>
      <c r="T4" s="15">
        <v>43524</v>
      </c>
      <c r="U4" s="15">
        <v>43555</v>
      </c>
      <c r="V4" s="83" t="s">
        <v>160</v>
      </c>
    </row>
    <row r="5" spans="1:22">
      <c r="A5" s="34"/>
      <c r="B5" s="2"/>
      <c r="C5" s="2"/>
      <c r="D5" s="15"/>
      <c r="E5" s="15"/>
      <c r="F5" s="15"/>
      <c r="G5" s="103"/>
      <c r="H5" s="103"/>
      <c r="I5" s="103"/>
      <c r="J5" s="103"/>
      <c r="K5" s="103"/>
      <c r="L5" s="103"/>
      <c r="M5" s="103"/>
      <c r="N5" s="103"/>
      <c r="O5" s="103"/>
      <c r="P5" s="15"/>
      <c r="Q5" s="15"/>
      <c r="R5" s="15"/>
      <c r="S5" s="15"/>
      <c r="T5" s="15"/>
      <c r="U5" s="15"/>
      <c r="V5" s="83"/>
    </row>
    <row r="6" spans="1:22">
      <c r="A6" s="34"/>
      <c r="B6" s="16" t="s">
        <v>117</v>
      </c>
      <c r="C6" s="16" t="s">
        <v>118</v>
      </c>
      <c r="D6" s="19">
        <f>'2018 Capital Budget'!D8</f>
        <v>1003230.1666666666</v>
      </c>
      <c r="E6" s="19">
        <f>'2018 Capital Budget'!E8</f>
        <v>1003230.1666666666</v>
      </c>
      <c r="F6" s="19">
        <f>'2018 Capital Budget'!F8</f>
        <v>1003230.1666666666</v>
      </c>
      <c r="G6" s="19">
        <f>'2018 Capital Budget'!G8</f>
        <v>1003230.1666666666</v>
      </c>
      <c r="H6" s="19">
        <f>'2018 Capital Budget'!H8</f>
        <v>1003230.1666666666</v>
      </c>
      <c r="I6" s="19">
        <f>'2018 Capital Budget'!I8</f>
        <v>1003230.1666666666</v>
      </c>
      <c r="J6" s="19">
        <f>'2018 Capital Budget'!J8</f>
        <v>1003230.1666666666</v>
      </c>
      <c r="K6" s="19">
        <f>'2018 Capital Budget'!K8</f>
        <v>1003230.1666666666</v>
      </c>
      <c r="L6" s="19">
        <f>'2018 Capital Budget'!L8</f>
        <v>1003230.1666666666</v>
      </c>
      <c r="M6" s="19">
        <f>'2018 Capital Budget'!M8</f>
        <v>1003230.1666666666</v>
      </c>
      <c r="N6" s="19">
        <f>'2018 Capital Budget'!N8</f>
        <v>1003230.1666666666</v>
      </c>
      <c r="O6" s="19">
        <f>'2018 Capital Budget'!O8</f>
        <v>1003230.1666666666</v>
      </c>
      <c r="P6" s="20">
        <f t="shared" ref="P6:U6" si="0">D6*$V6</f>
        <v>1003230.1666666666</v>
      </c>
      <c r="Q6" s="20">
        <f t="shared" si="0"/>
        <v>1003230.1666666666</v>
      </c>
      <c r="R6" s="20">
        <f t="shared" si="0"/>
        <v>1003230.1666666666</v>
      </c>
      <c r="S6" s="20">
        <f t="shared" si="0"/>
        <v>1003230.1666666666</v>
      </c>
      <c r="T6" s="20">
        <f t="shared" si="0"/>
        <v>1003230.1666666666</v>
      </c>
      <c r="U6" s="20">
        <f t="shared" si="0"/>
        <v>1003230.1666666666</v>
      </c>
      <c r="V6" s="129">
        <v>1</v>
      </c>
    </row>
    <row r="7" spans="1:22">
      <c r="A7" s="34"/>
      <c r="B7" s="16"/>
      <c r="C7" s="1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0"/>
      <c r="R7" s="20"/>
      <c r="S7" s="20"/>
      <c r="T7" s="20"/>
      <c r="U7" s="20"/>
      <c r="V7" s="129"/>
    </row>
    <row r="8" spans="1:22">
      <c r="A8" s="34"/>
      <c r="B8" s="16" t="s">
        <v>119</v>
      </c>
      <c r="C8" s="16" t="s">
        <v>118</v>
      </c>
      <c r="D8" s="19">
        <f>'2018 Capital Budget'!D9</f>
        <v>891666.66666666663</v>
      </c>
      <c r="E8" s="19">
        <f>'2018 Capital Budget'!E9</f>
        <v>891666.66666666663</v>
      </c>
      <c r="F8" s="19">
        <f>'2018 Capital Budget'!F9</f>
        <v>891666.66666666663</v>
      </c>
      <c r="G8" s="19">
        <f>'2018 Capital Budget'!G9</f>
        <v>891666.66666666663</v>
      </c>
      <c r="H8" s="19">
        <f>'2018 Capital Budget'!H9</f>
        <v>891666.66666666663</v>
      </c>
      <c r="I8" s="19">
        <f>'2018 Capital Budget'!I9</f>
        <v>891666.66666666663</v>
      </c>
      <c r="J8" s="19">
        <f>'2018 Capital Budget'!J9</f>
        <v>891666.66666666663</v>
      </c>
      <c r="K8" s="19">
        <f>'2018 Capital Budget'!K9</f>
        <v>891666.66666666663</v>
      </c>
      <c r="L8" s="19">
        <f>'2018 Capital Budget'!L9</f>
        <v>891666.66666666663</v>
      </c>
      <c r="M8" s="19">
        <f>'2018 Capital Budget'!M9</f>
        <v>891666.66666666663</v>
      </c>
      <c r="N8" s="19">
        <f>'2018 Capital Budget'!N9</f>
        <v>891666.66666666663</v>
      </c>
      <c r="O8" s="19">
        <f>'2018 Capital Budget'!O9</f>
        <v>891666.66666666663</v>
      </c>
      <c r="P8" s="20">
        <f t="shared" ref="P8:U8" si="1">D8*$V8</f>
        <v>891666.66666666663</v>
      </c>
      <c r="Q8" s="20">
        <f t="shared" si="1"/>
        <v>891666.66666666663</v>
      </c>
      <c r="R8" s="20">
        <f t="shared" si="1"/>
        <v>891666.66666666663</v>
      </c>
      <c r="S8" s="20">
        <f t="shared" si="1"/>
        <v>891666.66666666663</v>
      </c>
      <c r="T8" s="20">
        <f t="shared" si="1"/>
        <v>891666.66666666663</v>
      </c>
      <c r="U8" s="20">
        <f t="shared" si="1"/>
        <v>891666.66666666663</v>
      </c>
      <c r="V8" s="129">
        <v>1</v>
      </c>
    </row>
    <row r="9" spans="1:22">
      <c r="A9" s="34"/>
      <c r="B9" s="16"/>
      <c r="C9" s="1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0"/>
      <c r="S9" s="20"/>
      <c r="T9" s="20"/>
      <c r="U9" s="20"/>
      <c r="V9" s="129"/>
    </row>
    <row r="10" spans="1:22">
      <c r="A10" s="34"/>
      <c r="B10" s="16" t="s">
        <v>120</v>
      </c>
      <c r="C10" s="16" t="s">
        <v>161</v>
      </c>
      <c r="D10" s="19">
        <f>'2018 Capital Budget'!D6</f>
        <v>0</v>
      </c>
      <c r="E10" s="19">
        <f>'2018 Capital Budget'!E6</f>
        <v>0</v>
      </c>
      <c r="F10" s="19">
        <f>'2018 Capital Budget'!F6</f>
        <v>0</v>
      </c>
      <c r="G10" s="19">
        <f>'2018 Capital Budget'!G6</f>
        <v>0</v>
      </c>
      <c r="H10" s="19">
        <f>'2018 Capital Budget'!H6</f>
        <v>19649.32</v>
      </c>
      <c r="I10" s="19">
        <f>'2018 Capital Budget'!I6</f>
        <v>0</v>
      </c>
      <c r="J10" s="19">
        <f>'2018 Capital Budget'!J6</f>
        <v>0</v>
      </c>
      <c r="K10" s="19">
        <f>'2018 Capital Budget'!K6</f>
        <v>0</v>
      </c>
      <c r="L10" s="19">
        <f>'2018 Capital Budget'!L6</f>
        <v>0</v>
      </c>
      <c r="M10" s="19">
        <f>'2018 Capital Budget'!M6</f>
        <v>0</v>
      </c>
      <c r="N10" s="19">
        <f>'2018 Capital Budget'!N6</f>
        <v>0</v>
      </c>
      <c r="O10" s="19">
        <f>'2018 Capital Budget'!O6</f>
        <v>0</v>
      </c>
      <c r="P10" s="20">
        <f t="shared" ref="P10:U10" si="2">D10*$V10</f>
        <v>0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0">
        <f t="shared" si="2"/>
        <v>19649.32</v>
      </c>
      <c r="U10" s="20">
        <f t="shared" si="2"/>
        <v>0</v>
      </c>
      <c r="V10" s="129">
        <v>1</v>
      </c>
    </row>
    <row r="11" spans="1:22">
      <c r="A11" s="34"/>
      <c r="B11" s="16"/>
      <c r="C11" s="1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20"/>
      <c r="R11" s="20"/>
      <c r="S11" s="20"/>
      <c r="T11" s="20"/>
      <c r="U11" s="20"/>
      <c r="V11" s="112"/>
    </row>
    <row r="12" spans="1:22">
      <c r="A12" s="34"/>
      <c r="B12" s="110" t="s">
        <v>121</v>
      </c>
      <c r="C12" s="88" t="s">
        <v>162</v>
      </c>
      <c r="D12" s="114">
        <f>'2018 Capital Budget'!D5</f>
        <v>5894489.6767999995</v>
      </c>
      <c r="E12" s="114">
        <f>'2018 Capital Budget'!E5</f>
        <v>6739611.7197999982</v>
      </c>
      <c r="F12" s="114">
        <f>'2018 Capital Budget'!F5</f>
        <v>4799737.9531999994</v>
      </c>
      <c r="G12" s="114">
        <f>'2018 Capital Budget'!G5</f>
        <v>4938043.012699998</v>
      </c>
      <c r="H12" s="114">
        <f>'2018 Capital Budget'!H5</f>
        <v>4295621.7557999995</v>
      </c>
      <c r="I12" s="114">
        <f>'2018 Capital Budget'!I5</f>
        <v>6106572.673899997</v>
      </c>
      <c r="J12" s="114">
        <f>'2018 Capital Budget'!J5</f>
        <v>6710752.0676999995</v>
      </c>
      <c r="K12" s="114">
        <f>'2018 Capital Budget'!K5</f>
        <v>8083496.3935999982</v>
      </c>
      <c r="L12" s="114">
        <f>'2018 Capital Budget'!L5</f>
        <v>7133643.2329999991</v>
      </c>
      <c r="M12" s="114">
        <f>'2018 Capital Budget'!M5</f>
        <v>8658122.8156999983</v>
      </c>
      <c r="N12" s="114">
        <f>'2018 Capital Budget'!N5</f>
        <v>7797285.1319000013</v>
      </c>
      <c r="O12" s="114">
        <f>'2018 Capital Budget'!O5</f>
        <v>5859560.9004999986</v>
      </c>
      <c r="P12" s="20">
        <f t="shared" ref="P12:U12" si="3">D14*$V$12</f>
        <v>3908294.378912</v>
      </c>
      <c r="Q12" s="20">
        <f t="shared" si="3"/>
        <v>4732119.0743679982</v>
      </c>
      <c r="R12" s="20">
        <f t="shared" si="3"/>
        <v>2863499.7052480006</v>
      </c>
      <c r="S12" s="20">
        <f t="shared" si="3"/>
        <v>2514698.4872800009</v>
      </c>
      <c r="T12" s="20">
        <f t="shared" si="3"/>
        <v>1487570.487312</v>
      </c>
      <c r="U12" s="20">
        <f t="shared" si="3"/>
        <v>2162104.6681919978</v>
      </c>
      <c r="V12" s="130">
        <v>1.1200000000000001</v>
      </c>
    </row>
    <row r="13" spans="1:22">
      <c r="A13" s="34"/>
      <c r="B13" s="81"/>
      <c r="C13" s="33" t="s">
        <v>184</v>
      </c>
      <c r="D13" s="114">
        <v>2404941.1242</v>
      </c>
      <c r="E13" s="114">
        <v>2514505.4034000002</v>
      </c>
      <c r="F13" s="114">
        <v>2243041.7877999991</v>
      </c>
      <c r="G13" s="114">
        <v>2692776.5061999974</v>
      </c>
      <c r="H13" s="114">
        <v>2967433.8206999996</v>
      </c>
      <c r="I13" s="114">
        <v>4176122.0772999991</v>
      </c>
      <c r="J13" s="114">
        <v>3786724.6625999995</v>
      </c>
      <c r="K13" s="114">
        <v>5214973.2242000001</v>
      </c>
      <c r="L13" s="114">
        <v>5210610.7376000006</v>
      </c>
      <c r="M13" s="114">
        <v>5734271.8482000008</v>
      </c>
      <c r="N13" s="114">
        <v>5076678.6106000021</v>
      </c>
      <c r="O13" s="114">
        <v>2905411.6980999988</v>
      </c>
      <c r="P13" s="54"/>
    </row>
    <row r="14" spans="1:22">
      <c r="A14" s="34"/>
      <c r="C14" s="54" t="s">
        <v>185</v>
      </c>
      <c r="D14" s="54">
        <f>D12-D13</f>
        <v>3489548.5525999996</v>
      </c>
      <c r="E14" s="54">
        <f t="shared" ref="E14:O14" si="4">E12-E13</f>
        <v>4225106.316399998</v>
      </c>
      <c r="F14" s="54">
        <f t="shared" si="4"/>
        <v>2556696.1654000003</v>
      </c>
      <c r="G14" s="54">
        <f t="shared" si="4"/>
        <v>2245266.5065000006</v>
      </c>
      <c r="H14" s="54">
        <f t="shared" si="4"/>
        <v>1328187.9350999999</v>
      </c>
      <c r="I14" s="54">
        <f t="shared" si="4"/>
        <v>1930450.596599998</v>
      </c>
      <c r="J14" s="54">
        <f t="shared" si="4"/>
        <v>2924027.4051000001</v>
      </c>
      <c r="K14" s="54">
        <f t="shared" si="4"/>
        <v>2868523.1693999982</v>
      </c>
      <c r="L14" s="54">
        <f t="shared" si="4"/>
        <v>1923032.4953999985</v>
      </c>
      <c r="M14" s="54">
        <f t="shared" si="4"/>
        <v>2923850.9674999975</v>
      </c>
      <c r="N14" s="54">
        <f t="shared" si="4"/>
        <v>2720606.5212999992</v>
      </c>
      <c r="O14" s="54">
        <f t="shared" si="4"/>
        <v>2954149.2023999998</v>
      </c>
      <c r="P14" s="71"/>
      <c r="R14" s="71"/>
      <c r="S14" s="71"/>
      <c r="T14" s="71"/>
      <c r="U14" s="71"/>
    </row>
    <row r="15" spans="1:22">
      <c r="A15" s="3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71"/>
      <c r="R15" s="71"/>
      <c r="S15" s="71"/>
      <c r="T15" s="71"/>
      <c r="U15" s="71"/>
    </row>
    <row r="16" spans="1:22">
      <c r="A16" s="3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71"/>
      <c r="R16" s="71"/>
      <c r="S16" s="71"/>
      <c r="T16" s="71"/>
      <c r="U16" s="71"/>
    </row>
    <row r="17" spans="1:21">
      <c r="A17" s="3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71"/>
      <c r="R17" s="71"/>
      <c r="S17" s="71"/>
      <c r="T17" s="71"/>
      <c r="U17" s="71"/>
    </row>
    <row r="18" spans="1:21">
      <c r="A18" s="34"/>
      <c r="B18" s="141" t="s">
        <v>121</v>
      </c>
      <c r="C18" s="88" t="s">
        <v>162</v>
      </c>
      <c r="D18" s="54"/>
      <c r="E18" s="54"/>
      <c r="F18" s="54"/>
      <c r="G18" s="54"/>
      <c r="P18" s="122" t="s">
        <v>221</v>
      </c>
    </row>
    <row r="19" spans="1:21">
      <c r="A19" s="34"/>
      <c r="B19" s="34"/>
      <c r="C19" s="34" t="s">
        <v>165</v>
      </c>
      <c r="D19" s="20">
        <f>'2018 Capital Budget'!D5</f>
        <v>5894489.6767999995</v>
      </c>
      <c r="E19" s="20">
        <f>'2018 Capital Budget'!E5</f>
        <v>6739611.7197999982</v>
      </c>
      <c r="F19" s="20">
        <f>'2018 Capital Budget'!F5</f>
        <v>4799737.9531999994</v>
      </c>
      <c r="G19" s="20">
        <f>'2018 Capital Budget'!G5</f>
        <v>4938043.012699998</v>
      </c>
      <c r="H19" s="20">
        <f>'2018 Capital Budget'!H5</f>
        <v>4295621.7557999995</v>
      </c>
      <c r="I19" s="20">
        <f>'2018 Capital Budget'!I5</f>
        <v>6106572.673899997</v>
      </c>
      <c r="J19" s="20">
        <f>'2018 Capital Budget'!J5</f>
        <v>6710752.0676999995</v>
      </c>
      <c r="K19" s="20">
        <f>'2018 Capital Budget'!K5</f>
        <v>8083496.3935999982</v>
      </c>
      <c r="L19" s="20">
        <f>'2018 Capital Budget'!L5</f>
        <v>7133643.2329999991</v>
      </c>
      <c r="M19" s="20">
        <f>'2018 Capital Budget'!M5</f>
        <v>8658122.8156999983</v>
      </c>
      <c r="N19" s="20">
        <f>'2018 Capital Budget'!N5</f>
        <v>7797285.1319000013</v>
      </c>
      <c r="O19" s="20">
        <f>'2018 Capital Budget'!O5</f>
        <v>5859560.9004999986</v>
      </c>
      <c r="P19" s="113">
        <f>SUM(D19:O19)</f>
        <v>77016937.334599987</v>
      </c>
      <c r="Q19" s="111"/>
      <c r="R19" s="111"/>
      <c r="S19" s="111"/>
      <c r="T19" s="111"/>
      <c r="U19" s="111"/>
    </row>
    <row r="20" spans="1:21">
      <c r="A20" s="34"/>
      <c r="B20" s="141"/>
      <c r="C20" s="88" t="s">
        <v>164</v>
      </c>
      <c r="D20" s="20">
        <f>'Gross Plant'!AQ190</f>
        <v>5894489.6767999986</v>
      </c>
      <c r="E20" s="20">
        <f>'Gross Plant'!AR190</f>
        <v>6739611.7197999991</v>
      </c>
      <c r="F20" s="20">
        <f>'Gross Plant'!AS190</f>
        <v>4799737.9531999985</v>
      </c>
      <c r="G20" s="20">
        <f>'Gross Plant'!AT190</f>
        <v>4938043.0126999989</v>
      </c>
      <c r="H20" s="20">
        <f>'Gross Plant'!AU190</f>
        <v>4295621.7557999995</v>
      </c>
      <c r="I20" s="20">
        <f>'Gross Plant'!AV190</f>
        <v>6106572.673899998</v>
      </c>
      <c r="J20" s="20">
        <f>'Gross Plant'!AW190</f>
        <v>6710752.0676999995</v>
      </c>
      <c r="K20" s="20">
        <f>'Gross Plant'!AX190</f>
        <v>8083496.3935999973</v>
      </c>
      <c r="L20" s="20">
        <f>'Gross Plant'!AY190</f>
        <v>7133643.2329999981</v>
      </c>
      <c r="M20" s="20">
        <f>'Gross Plant'!AZ190</f>
        <v>8658122.8156999983</v>
      </c>
      <c r="N20" s="20">
        <f>'Gross Plant'!BA190</f>
        <v>7797285.1319000004</v>
      </c>
      <c r="O20" s="20">
        <f>'Gross Plant'!BB190</f>
        <v>5859560.9004999977</v>
      </c>
      <c r="P20" s="113"/>
      <c r="Q20" s="111"/>
      <c r="R20" s="111"/>
      <c r="S20" s="111"/>
      <c r="T20" s="111"/>
      <c r="U20" s="111"/>
    </row>
    <row r="21" spans="1:21">
      <c r="A21" s="34"/>
      <c r="B21" s="141"/>
      <c r="C21" s="88" t="s">
        <v>166</v>
      </c>
      <c r="D21" s="20"/>
      <c r="E21" s="20"/>
      <c r="F21" s="20"/>
      <c r="G21" s="54"/>
      <c r="H21" s="140"/>
      <c r="I21" s="140"/>
      <c r="J21" s="140"/>
      <c r="K21" s="140"/>
      <c r="L21" s="140"/>
      <c r="M21" s="140"/>
      <c r="N21" s="140"/>
      <c r="O21" s="140"/>
      <c r="P21" s="113"/>
      <c r="Q21" s="113"/>
      <c r="S21" s="111"/>
      <c r="T21" s="111"/>
      <c r="U21" s="111"/>
    </row>
    <row r="23" spans="1:21">
      <c r="P23" s="54"/>
    </row>
    <row r="24" spans="1:21">
      <c r="H24" s="71"/>
      <c r="P24" s="77"/>
    </row>
    <row r="25" spans="1:21">
      <c r="B25" s="71"/>
      <c r="H25" s="71"/>
    </row>
    <row r="26" spans="1:21">
      <c r="B26" s="71" t="s">
        <v>139</v>
      </c>
    </row>
    <row r="30" spans="1:21">
      <c r="B30" s="71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>
      <c r="B31" s="71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2:21">
      <c r="B33" s="71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2:21">
      <c r="B34" s="71"/>
      <c r="C34" s="85"/>
      <c r="D34" s="85"/>
      <c r="E34" s="85"/>
      <c r="F34" s="85"/>
      <c r="G34" s="85"/>
      <c r="H34" s="77"/>
    </row>
    <row r="35" spans="2:21">
      <c r="C35" s="85"/>
      <c r="D35" s="85"/>
      <c r="E35" s="85"/>
      <c r="F35" s="85"/>
      <c r="G35" s="85"/>
      <c r="H35" s="77"/>
    </row>
    <row r="37" spans="2:21"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2:21"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2:21"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2:21"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5" spans="2:21">
      <c r="K45" s="54"/>
    </row>
    <row r="46" spans="2:21">
      <c r="K46" s="54"/>
    </row>
    <row r="47" spans="2:21">
      <c r="K47" s="54"/>
    </row>
    <row r="48" spans="2:21">
      <c r="K48" s="54"/>
    </row>
    <row r="49" spans="11:11">
      <c r="K49" s="54"/>
    </row>
  </sheetData>
  <phoneticPr fontId="27" type="noConversion"/>
  <pageMargins left="0.17" right="0.17" top="1" bottom="1" header="0.5" footer="0.5"/>
  <pageSetup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9"/>
  <sheetViews>
    <sheetView view="pageBreakPreview" zoomScale="60" zoomScaleNormal="100" workbookViewId="0">
      <selection activeCell="D5" sqref="D5"/>
    </sheetView>
  </sheetViews>
  <sheetFormatPr defaultRowHeight="12.75"/>
  <cols>
    <col min="1" max="1" width="11.28515625" bestFit="1" customWidth="1"/>
    <col min="2" max="2" width="15.5703125" bestFit="1" customWidth="1"/>
    <col min="3" max="3" width="16.5703125" bestFit="1" customWidth="1"/>
    <col min="4" max="15" width="13.7109375" bestFit="1" customWidth="1"/>
  </cols>
  <sheetData>
    <row r="1" spans="1:15" ht="15">
      <c r="A1" s="123" t="s">
        <v>172</v>
      </c>
      <c r="B1" s="123" t="s">
        <v>173</v>
      </c>
      <c r="C1" s="98"/>
      <c r="D1" s="98"/>
      <c r="E1" s="124"/>
      <c r="F1" s="124"/>
      <c r="G1" s="98"/>
      <c r="H1" s="98"/>
      <c r="I1" s="98"/>
      <c r="J1" s="98"/>
      <c r="K1" s="98"/>
      <c r="L1" s="98"/>
      <c r="M1" s="98"/>
      <c r="N1" s="98"/>
      <c r="O1" s="98"/>
    </row>
    <row r="2" spans="1:15" ht="15">
      <c r="A2" s="125" t="s">
        <v>174</v>
      </c>
      <c r="B2" s="125" t="s">
        <v>175</v>
      </c>
      <c r="C2" s="98"/>
      <c r="D2" s="98"/>
      <c r="E2" s="124"/>
      <c r="F2" s="124"/>
      <c r="G2" s="98"/>
      <c r="H2" s="98"/>
      <c r="I2" s="98"/>
      <c r="J2" s="98"/>
      <c r="K2" s="98"/>
      <c r="L2" s="98"/>
      <c r="M2" s="98"/>
      <c r="N2" s="98"/>
      <c r="O2" s="98"/>
    </row>
    <row r="3" spans="1:15" ht="15">
      <c r="A3" s="98"/>
      <c r="B3" s="98"/>
      <c r="C3" s="98"/>
      <c r="D3" s="98"/>
      <c r="E3" s="124"/>
      <c r="F3" s="124"/>
      <c r="G3" s="98"/>
      <c r="H3" s="98"/>
      <c r="I3" s="98"/>
      <c r="J3" s="98"/>
      <c r="K3" s="98"/>
      <c r="L3" s="98"/>
      <c r="M3" s="98"/>
      <c r="N3" s="98"/>
      <c r="O3" s="98"/>
    </row>
    <row r="4" spans="1:15" ht="15">
      <c r="A4" s="96" t="s">
        <v>7</v>
      </c>
      <c r="B4" s="96" t="s">
        <v>176</v>
      </c>
      <c r="C4" s="96" t="s">
        <v>143</v>
      </c>
      <c r="D4" s="96" t="s">
        <v>144</v>
      </c>
      <c r="E4" s="96" t="s">
        <v>145</v>
      </c>
      <c r="F4" s="96" t="s">
        <v>146</v>
      </c>
      <c r="G4" s="96" t="s">
        <v>147</v>
      </c>
      <c r="H4" s="96" t="s">
        <v>148</v>
      </c>
      <c r="I4" s="96" t="s">
        <v>149</v>
      </c>
      <c r="J4" s="96" t="s">
        <v>150</v>
      </c>
      <c r="K4" s="96" t="s">
        <v>151</v>
      </c>
      <c r="L4" s="96" t="s">
        <v>152</v>
      </c>
      <c r="M4" s="96" t="s">
        <v>153</v>
      </c>
      <c r="N4" s="96" t="s">
        <v>154</v>
      </c>
      <c r="O4" s="96" t="s">
        <v>155</v>
      </c>
    </row>
    <row r="5" spans="1:15" ht="15">
      <c r="A5" s="97" t="s">
        <v>177</v>
      </c>
      <c r="B5" s="98" t="s">
        <v>178</v>
      </c>
      <c r="C5" s="99">
        <v>77016937.334599912</v>
      </c>
      <c r="D5" s="99">
        <v>5894489.6767999995</v>
      </c>
      <c r="E5" s="99">
        <v>6739611.7197999982</v>
      </c>
      <c r="F5" s="99">
        <v>4799737.9531999994</v>
      </c>
      <c r="G5" s="99">
        <v>4938043.012699998</v>
      </c>
      <c r="H5" s="99">
        <v>4295621.7557999995</v>
      </c>
      <c r="I5" s="99">
        <v>6106572.673899997</v>
      </c>
      <c r="J5" s="99">
        <v>6710752.0676999995</v>
      </c>
      <c r="K5" s="99">
        <v>8083496.3935999982</v>
      </c>
      <c r="L5" s="99">
        <v>7133643.2329999991</v>
      </c>
      <c r="M5" s="99">
        <v>8658122.8156999983</v>
      </c>
      <c r="N5" s="99">
        <v>7797285.1319000013</v>
      </c>
      <c r="O5" s="99">
        <v>5859560.9004999986</v>
      </c>
    </row>
    <row r="6" spans="1:15" ht="15">
      <c r="A6" s="100"/>
      <c r="B6" s="98" t="s">
        <v>179</v>
      </c>
      <c r="C6" s="99">
        <v>19649.32</v>
      </c>
      <c r="D6" s="99"/>
      <c r="E6" s="99"/>
      <c r="F6" s="99"/>
      <c r="G6" s="99"/>
      <c r="H6" s="99">
        <v>19649.32</v>
      </c>
      <c r="I6" s="99"/>
      <c r="J6" s="99"/>
      <c r="K6" s="99"/>
      <c r="L6" s="99"/>
      <c r="M6" s="99"/>
      <c r="N6" s="99"/>
      <c r="O6" s="99"/>
    </row>
    <row r="7" spans="1:15" ht="15">
      <c r="A7" s="126" t="s">
        <v>180</v>
      </c>
      <c r="B7" s="126"/>
      <c r="C7" s="127">
        <v>77016937.334599912</v>
      </c>
      <c r="D7" s="127">
        <v>5894489.6767999995</v>
      </c>
      <c r="E7" s="127">
        <v>6739611.7197999982</v>
      </c>
      <c r="F7" s="127">
        <v>4799737.9531999994</v>
      </c>
      <c r="G7" s="127">
        <v>4938043.012699998</v>
      </c>
      <c r="H7" s="127">
        <v>4295621.7557999995</v>
      </c>
      <c r="I7" s="127">
        <v>6106572.673899997</v>
      </c>
      <c r="J7" s="127">
        <v>6710752.0676999995</v>
      </c>
      <c r="K7" s="127">
        <v>8083496.3935999982</v>
      </c>
      <c r="L7" s="127">
        <v>7133643.2329999991</v>
      </c>
      <c r="M7" s="127">
        <v>8658122.8156999983</v>
      </c>
      <c r="N7" s="127">
        <v>7797285.1319000013</v>
      </c>
      <c r="O7" s="127">
        <v>5859560.9004999986</v>
      </c>
    </row>
    <row r="8" spans="1:15" ht="15">
      <c r="A8" s="97" t="s">
        <v>118</v>
      </c>
      <c r="B8" s="98" t="s">
        <v>181</v>
      </c>
      <c r="C8" s="99">
        <v>12038762</v>
      </c>
      <c r="D8" s="99">
        <f>$C$8/12</f>
        <v>1003230.1666666666</v>
      </c>
      <c r="E8" s="99">
        <f t="shared" ref="E8:O8" si="0">$C$8/12</f>
        <v>1003230.1666666666</v>
      </c>
      <c r="F8" s="99">
        <f t="shared" si="0"/>
        <v>1003230.1666666666</v>
      </c>
      <c r="G8" s="99">
        <f t="shared" si="0"/>
        <v>1003230.1666666666</v>
      </c>
      <c r="H8" s="99">
        <f t="shared" si="0"/>
        <v>1003230.1666666666</v>
      </c>
      <c r="I8" s="99">
        <f t="shared" si="0"/>
        <v>1003230.1666666666</v>
      </c>
      <c r="J8" s="99">
        <f t="shared" si="0"/>
        <v>1003230.1666666666</v>
      </c>
      <c r="K8" s="99">
        <f t="shared" si="0"/>
        <v>1003230.1666666666</v>
      </c>
      <c r="L8" s="99">
        <f t="shared" si="0"/>
        <v>1003230.1666666666</v>
      </c>
      <c r="M8" s="99">
        <f t="shared" si="0"/>
        <v>1003230.1666666666</v>
      </c>
      <c r="N8" s="99">
        <f t="shared" si="0"/>
        <v>1003230.1666666666</v>
      </c>
      <c r="O8" s="99">
        <f t="shared" si="0"/>
        <v>1003230.1666666666</v>
      </c>
    </row>
    <row r="9" spans="1:15" ht="15">
      <c r="A9" s="100"/>
      <c r="B9" s="98" t="s">
        <v>182</v>
      </c>
      <c r="C9" s="99">
        <v>10700000</v>
      </c>
      <c r="D9" s="99">
        <f>$C$9/12</f>
        <v>891666.66666666663</v>
      </c>
      <c r="E9" s="99">
        <f t="shared" ref="E9:O9" si="1">$C$9/12</f>
        <v>891666.66666666663</v>
      </c>
      <c r="F9" s="99">
        <f t="shared" si="1"/>
        <v>891666.66666666663</v>
      </c>
      <c r="G9" s="99">
        <f t="shared" si="1"/>
        <v>891666.66666666663</v>
      </c>
      <c r="H9" s="99">
        <f t="shared" si="1"/>
        <v>891666.66666666663</v>
      </c>
      <c r="I9" s="99">
        <f t="shared" si="1"/>
        <v>891666.66666666663</v>
      </c>
      <c r="J9" s="99">
        <f t="shared" si="1"/>
        <v>891666.66666666663</v>
      </c>
      <c r="K9" s="99">
        <f t="shared" si="1"/>
        <v>891666.66666666663</v>
      </c>
      <c r="L9" s="99">
        <f t="shared" si="1"/>
        <v>891666.66666666663</v>
      </c>
      <c r="M9" s="99">
        <f t="shared" si="1"/>
        <v>891666.66666666663</v>
      </c>
      <c r="N9" s="99">
        <f t="shared" si="1"/>
        <v>891666.66666666663</v>
      </c>
      <c r="O9" s="99">
        <f t="shared" si="1"/>
        <v>891666.66666666663</v>
      </c>
    </row>
    <row r="10" spans="1:15" ht="15">
      <c r="A10" s="126" t="s">
        <v>183</v>
      </c>
      <c r="B10" s="126"/>
      <c r="C10" s="127">
        <v>22738761.949999999</v>
      </c>
      <c r="D10" s="127">
        <f>$C$10/12</f>
        <v>1894896.8291666666</v>
      </c>
      <c r="E10" s="127">
        <f t="shared" ref="E10:O10" si="2">$C$10/12</f>
        <v>1894896.8291666666</v>
      </c>
      <c r="F10" s="127">
        <f t="shared" si="2"/>
        <v>1894896.8291666666</v>
      </c>
      <c r="G10" s="127">
        <f t="shared" si="2"/>
        <v>1894896.8291666666</v>
      </c>
      <c r="H10" s="127">
        <f t="shared" si="2"/>
        <v>1894896.8291666666</v>
      </c>
      <c r="I10" s="127">
        <f t="shared" si="2"/>
        <v>1894896.8291666666</v>
      </c>
      <c r="J10" s="127">
        <f t="shared" si="2"/>
        <v>1894896.8291666666</v>
      </c>
      <c r="K10" s="127">
        <f t="shared" si="2"/>
        <v>1894896.8291666666</v>
      </c>
      <c r="L10" s="127">
        <f t="shared" si="2"/>
        <v>1894896.8291666666</v>
      </c>
      <c r="M10" s="127">
        <f t="shared" si="2"/>
        <v>1894896.8291666666</v>
      </c>
      <c r="N10" s="127">
        <f t="shared" si="2"/>
        <v>1894896.8291666666</v>
      </c>
      <c r="O10" s="127">
        <f t="shared" si="2"/>
        <v>1894896.8291666666</v>
      </c>
    </row>
    <row r="11" spans="1:15" ht="15">
      <c r="A11" s="101" t="s">
        <v>65</v>
      </c>
      <c r="B11" s="101"/>
      <c r="C11" s="102">
        <f>C7+C10</f>
        <v>99755699.284599915</v>
      </c>
      <c r="D11" s="102">
        <f t="shared" ref="D11:O11" si="3">D7+D10</f>
        <v>7789386.5059666662</v>
      </c>
      <c r="E11" s="102">
        <f t="shared" si="3"/>
        <v>8634508.5489666648</v>
      </c>
      <c r="F11" s="102">
        <f t="shared" si="3"/>
        <v>6694634.782366666</v>
      </c>
      <c r="G11" s="102">
        <f t="shared" si="3"/>
        <v>6832939.8418666646</v>
      </c>
      <c r="H11" s="102">
        <f t="shared" si="3"/>
        <v>6190518.5849666661</v>
      </c>
      <c r="I11" s="102">
        <f t="shared" si="3"/>
        <v>8001469.5030666636</v>
      </c>
      <c r="J11" s="102">
        <f t="shared" si="3"/>
        <v>8605648.8968666662</v>
      </c>
      <c r="K11" s="102">
        <f t="shared" si="3"/>
        <v>9978393.2227666639</v>
      </c>
      <c r="L11" s="102">
        <f t="shared" si="3"/>
        <v>9028540.0621666647</v>
      </c>
      <c r="M11" s="102">
        <f t="shared" si="3"/>
        <v>10553019.644866664</v>
      </c>
      <c r="N11" s="102">
        <f t="shared" si="3"/>
        <v>9692181.961066667</v>
      </c>
      <c r="O11" s="102">
        <f t="shared" si="3"/>
        <v>7754457.7296666652</v>
      </c>
    </row>
    <row r="12" spans="1:15" ht="1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5" ht="1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ht="1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5" ht="1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1:15" ht="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1:15" ht="1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1:15" ht="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1:15" ht="1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15" ht="1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15" ht="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1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1:15" ht="1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1:15" ht="1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15" ht="1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ht="1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ht="1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ht="1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ht="1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ht="1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ht="1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ht="1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ht="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ht="1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ht="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ht="1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ht="1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1:15" ht="1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1:15" ht="1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1:15" ht="1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1:15" ht="1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1:15" ht="1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1:15" ht="1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1:15" ht="1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1:15" ht="1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1:15" ht="1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1:15" ht="1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1:15" ht="1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1:15" ht="1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5" ht="1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ht="1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ht="1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1:15" ht="1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1:15" ht="1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1:15" ht="1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15" ht="1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1:15" ht="1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1:15" ht="1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1:15" ht="1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1:15" ht="1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1:15" ht="1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1:15" ht="1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1:15" ht="1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1:15" ht="1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1:15" ht="1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1:15" ht="1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15" ht="1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1:15" ht="1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1:15" ht="1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1:15" ht="1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1:15" ht="1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1:15" ht="1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1:15" ht="1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1:15" ht="1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1:15" ht="1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1:15" ht="1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1:15" ht="1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1:15" ht="1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1:15" ht="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1:15" ht="1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1:15" ht="1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1:15" ht="1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1:15" ht="1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1:15" ht="1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1:15" ht="1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1:15" ht="1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1:15" ht="1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1:15" ht="1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1:15" ht="1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1:15" ht="1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1:15" ht="1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1:15" ht="1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1:15" ht="1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1:15" ht="1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1:15" ht="1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1:15" ht="1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1:15" ht="1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1:15" ht="1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1:15" ht="1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1:15" ht="1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1:15" ht="1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1:15" ht="1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1:15" ht="1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1:15" ht="1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1:15" ht="1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1:15" ht="1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1:15" ht="1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1:15" ht="1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1:15" ht="1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</row>
    <row r="112" spans="1:15" ht="1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</row>
    <row r="113" spans="1:15" ht="1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</row>
    <row r="114" spans="1:15" ht="1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</row>
    <row r="115" spans="1:15" ht="1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</row>
    <row r="116" spans="1:15" ht="1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</row>
    <row r="117" spans="1:15" ht="1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</row>
    <row r="118" spans="1:15" ht="1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</row>
    <row r="119" spans="1:15" ht="1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</row>
    <row r="120" spans="1:15" ht="1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</row>
    <row r="121" spans="1:15" ht="1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</row>
    <row r="122" spans="1:15" ht="1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</row>
    <row r="123" spans="1:15" ht="1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</row>
    <row r="124" spans="1:15" ht="1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</row>
    <row r="125" spans="1:15" ht="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</row>
    <row r="126" spans="1:15" ht="1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</row>
    <row r="127" spans="1:15" ht="1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</row>
    <row r="128" spans="1:15" ht="1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</row>
    <row r="129" spans="1:15" ht="1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</row>
    <row r="130" spans="1:15" ht="1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</row>
    <row r="131" spans="1:15" ht="1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</row>
    <row r="132" spans="1:15" ht="1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</row>
    <row r="133" spans="1:15" ht="1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</row>
    <row r="134" spans="1:15" ht="1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</row>
    <row r="135" spans="1:15" ht="1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</row>
    <row r="136" spans="1:15" ht="1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</row>
    <row r="137" spans="1:15" ht="1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</row>
    <row r="138" spans="1:15" ht="1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</row>
    <row r="139" spans="1:15" ht="1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</row>
    <row r="140" spans="1:15" ht="1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</row>
    <row r="141" spans="1:15" ht="1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</row>
    <row r="142" spans="1:15" ht="1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</row>
    <row r="143" spans="1:15" ht="1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</row>
    <row r="144" spans="1:15" ht="1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</row>
    <row r="145" spans="1:15" ht="1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</row>
    <row r="146" spans="1:15" ht="1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</row>
    <row r="147" spans="1:15" ht="1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</row>
    <row r="148" spans="1:15" ht="1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</row>
    <row r="149" spans="1:15" ht="1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</row>
    <row r="150" spans="1:15" ht="1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</row>
    <row r="151" spans="1:15" ht="1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</row>
    <row r="152" spans="1:15" ht="1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</row>
    <row r="153" spans="1:15" ht="1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</row>
    <row r="154" spans="1:15" ht="1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</row>
    <row r="155" spans="1:15" ht="1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</row>
    <row r="156" spans="1:15" ht="1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</row>
    <row r="157" spans="1:15" ht="1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</row>
    <row r="158" spans="1:15" ht="1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</row>
    <row r="159" spans="1:15" ht="1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</row>
    <row r="160" spans="1:15" ht="1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</row>
    <row r="161" spans="1:15" ht="1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</row>
    <row r="162" spans="1:15" ht="1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</row>
    <row r="163" spans="1:15" ht="1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</row>
    <row r="164" spans="1:15" ht="1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</row>
    <row r="165" spans="1:15" ht="1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</row>
    <row r="166" spans="1:15" ht="1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</row>
    <row r="167" spans="1:15" ht="1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</row>
    <row r="168" spans="1:15" ht="1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</row>
    <row r="169" spans="1:15" ht="1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</row>
    <row r="170" spans="1:15" ht="1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</row>
    <row r="171" spans="1:15" ht="1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</row>
    <row r="172" spans="1:15" ht="1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</row>
    <row r="173" spans="1:15" ht="1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</row>
    <row r="174" spans="1:15" ht="1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</row>
    <row r="175" spans="1:15" ht="1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</row>
    <row r="176" spans="1:15" ht="1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</row>
    <row r="177" spans="1:15" ht="1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</row>
    <row r="178" spans="1:15" ht="1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</row>
    <row r="179" spans="1:15" ht="1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</row>
    <row r="180" spans="1:15" ht="1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</row>
    <row r="181" spans="1:15" ht="1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</row>
    <row r="182" spans="1:15" ht="1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</row>
    <row r="183" spans="1:15" ht="1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</row>
    <row r="184" spans="1:15" ht="1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</row>
    <row r="185" spans="1:15" ht="1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</row>
    <row r="186" spans="1:15" ht="1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</row>
    <row r="187" spans="1:15" ht="1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</row>
    <row r="188" spans="1:15" ht="1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</row>
    <row r="189" spans="1:15" ht="1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</row>
    <row r="190" spans="1:15" ht="1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</row>
    <row r="191" spans="1:15" ht="1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</row>
    <row r="192" spans="1:15" ht="1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</row>
    <row r="193" spans="1:15" ht="1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</row>
    <row r="194" spans="1:15" ht="1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</row>
    <row r="195" spans="1:15" ht="1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</row>
    <row r="196" spans="1:15" ht="1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</row>
    <row r="197" spans="1:15" ht="1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</row>
    <row r="198" spans="1:15" ht="1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</row>
    <row r="199" spans="1:15" ht="1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</row>
    <row r="200" spans="1:15" ht="1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</row>
    <row r="201" spans="1:15" ht="1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</row>
    <row r="202" spans="1:15" ht="1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</row>
    <row r="203" spans="1:15" ht="1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</row>
    <row r="204" spans="1:15" ht="1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</row>
    <row r="205" spans="1:15" ht="1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</row>
    <row r="206" spans="1:15" ht="1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</row>
    <row r="207" spans="1:15" ht="1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</row>
    <row r="208" spans="1:15" ht="1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</row>
    <row r="209" spans="1:15" ht="1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</row>
    <row r="210" spans="1:15" ht="1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</row>
    <row r="211" spans="1:15" ht="1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</row>
    <row r="212" spans="1:15" ht="1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</row>
    <row r="213" spans="1:15" ht="1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</row>
    <row r="214" spans="1:15" ht="1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</row>
    <row r="215" spans="1:15" ht="1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</row>
    <row r="216" spans="1:15" ht="1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</row>
    <row r="217" spans="1:15" ht="1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</row>
    <row r="218" spans="1:15" ht="1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</row>
    <row r="219" spans="1:15" ht="1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</row>
    <row r="220" spans="1:15" ht="1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</row>
    <row r="221" spans="1:15" ht="1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</row>
    <row r="222" spans="1:15" ht="1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</row>
    <row r="223" spans="1:15" ht="1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</row>
    <row r="224" spans="1:15" ht="1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</row>
    <row r="225" spans="1:15" ht="1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</row>
    <row r="226" spans="1:15" ht="1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</row>
    <row r="227" spans="1:15" ht="1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</row>
    <row r="228" spans="1:15" ht="1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</row>
    <row r="229" spans="1:15" ht="1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</row>
    <row r="230" spans="1:15" ht="1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</row>
    <row r="231" spans="1:15" ht="1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</row>
    <row r="232" spans="1:15" ht="1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</row>
    <row r="233" spans="1:15" ht="1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</row>
    <row r="234" spans="1:15" ht="1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</row>
    <row r="235" spans="1:15" ht="1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</row>
    <row r="236" spans="1:15" ht="1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</row>
    <row r="237" spans="1:15" ht="1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</row>
    <row r="238" spans="1:15" ht="1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</row>
    <row r="239" spans="1:15" ht="1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</row>
    <row r="240" spans="1:15" ht="1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</row>
    <row r="241" spans="1:15" ht="1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</row>
    <row r="242" spans="1:15" ht="1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</row>
    <row r="243" spans="1:15" ht="1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</row>
    <row r="244" spans="1:15" ht="1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</row>
    <row r="245" spans="1:15" ht="1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</row>
    <row r="246" spans="1:15" ht="1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</row>
    <row r="247" spans="1:15" ht="1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</row>
    <row r="248" spans="1:15" ht="1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</row>
    <row r="249" spans="1:15" ht="1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</row>
    <row r="250" spans="1:15" ht="1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</row>
    <row r="251" spans="1:15" ht="1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</row>
    <row r="252" spans="1:15" ht="1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</row>
    <row r="253" spans="1:15" ht="1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</row>
    <row r="254" spans="1:15" ht="1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</row>
    <row r="255" spans="1:15" ht="1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</row>
    <row r="256" spans="1:15" ht="1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</row>
    <row r="257" spans="1:15" ht="1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</row>
    <row r="258" spans="1:15" ht="1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</row>
    <row r="259" spans="1:15" ht="1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</row>
    <row r="260" spans="1:15" ht="1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</row>
    <row r="261" spans="1:15" ht="1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</row>
    <row r="262" spans="1:15" ht="1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</row>
    <row r="263" spans="1:15" ht="1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</row>
    <row r="264" spans="1:15" ht="1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</row>
    <row r="265" spans="1:15" ht="1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</row>
    <row r="266" spans="1:15" ht="1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</row>
    <row r="267" spans="1:15" ht="1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</row>
    <row r="268" spans="1:15" ht="1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</row>
    <row r="269" spans="1:15" ht="1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</row>
    <row r="270" spans="1:15" ht="1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</row>
    <row r="271" spans="1:15" ht="1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</row>
    <row r="272" spans="1:15" ht="1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</row>
    <row r="273" spans="1:15" ht="1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</row>
    <row r="274" spans="1:15" ht="1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</row>
    <row r="275" spans="1:15" ht="1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</row>
    <row r="276" spans="1:15" ht="1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</row>
    <row r="277" spans="1:15" ht="1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</row>
    <row r="278" spans="1:15" ht="1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</row>
    <row r="279" spans="1:15" ht="1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</row>
    <row r="280" spans="1:15" ht="1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</row>
    <row r="281" spans="1:15" ht="1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</row>
    <row r="282" spans="1:15" ht="1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</row>
    <row r="283" spans="1:15" ht="1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</row>
    <row r="284" spans="1:15" ht="1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</row>
    <row r="285" spans="1:15" ht="1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</row>
    <row r="286" spans="1:15" ht="1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</row>
    <row r="287" spans="1:15" ht="1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</row>
    <row r="288" spans="1:15" ht="1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</row>
    <row r="289" spans="1:15" ht="1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</row>
    <row r="290" spans="1:15" ht="1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</row>
    <row r="291" spans="1:15" ht="1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</row>
    <row r="292" spans="1:15" ht="1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</row>
    <row r="293" spans="1:15" ht="1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</row>
    <row r="294" spans="1:15" ht="1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</row>
    <row r="295" spans="1:15" ht="1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</row>
    <row r="296" spans="1:15" ht="1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</row>
    <row r="297" spans="1:15" ht="1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</row>
    <row r="298" spans="1:15" ht="1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</row>
    <row r="299" spans="1:15" ht="1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</row>
    <row r="300" spans="1:15" ht="1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</row>
    <row r="301" spans="1:15" ht="1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</row>
    <row r="302" spans="1:15" ht="1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</row>
    <row r="303" spans="1:15" ht="1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</row>
    <row r="304" spans="1:15" ht="1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</row>
    <row r="305" spans="1:15" ht="1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</row>
    <row r="306" spans="1:15" ht="1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</row>
    <row r="307" spans="1:15" ht="1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</row>
    <row r="308" spans="1:15" ht="1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</row>
    <row r="309" spans="1:15" ht="1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</row>
    <row r="310" spans="1:15" ht="1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</row>
    <row r="311" spans="1:15" ht="1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</row>
    <row r="312" spans="1:15" ht="1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</row>
    <row r="313" spans="1:15" ht="1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</row>
    <row r="314" spans="1:15" ht="1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</row>
    <row r="315" spans="1:15" ht="1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</row>
    <row r="316" spans="1:15" ht="1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</row>
    <row r="317" spans="1:15" ht="1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</row>
    <row r="318" spans="1:15" ht="1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</row>
    <row r="319" spans="1:15" ht="1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</row>
    <row r="320" spans="1:15" ht="1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</row>
    <row r="321" spans="1:15" ht="1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</row>
    <row r="322" spans="1:15" ht="1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</row>
    <row r="323" spans="1:15" ht="1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</row>
    <row r="324" spans="1:15" ht="1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</row>
    <row r="325" spans="1:15" ht="1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</row>
    <row r="326" spans="1:15" ht="1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</row>
    <row r="327" spans="1:15" ht="1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</row>
    <row r="328" spans="1:15" ht="1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</row>
    <row r="329" spans="1:15" ht="1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</row>
    <row r="330" spans="1:15" ht="1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</row>
    <row r="331" spans="1:15" ht="1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</row>
    <row r="332" spans="1:15" ht="1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</row>
    <row r="333" spans="1:15" ht="1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</row>
    <row r="334" spans="1:15" ht="1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</row>
    <row r="335" spans="1:15" ht="1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</row>
    <row r="336" spans="1:15" ht="1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</row>
    <row r="337" spans="1:15" ht="1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</row>
    <row r="338" spans="1:15" ht="1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</row>
    <row r="339" spans="1:15" ht="1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</row>
    <row r="340" spans="1:15" ht="1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</row>
    <row r="341" spans="1:15" ht="1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</row>
    <row r="342" spans="1:15" ht="1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</row>
    <row r="343" spans="1:15" ht="1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</row>
    <row r="344" spans="1:15" ht="1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</row>
    <row r="345" spans="1:15" ht="1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</row>
    <row r="346" spans="1:15" ht="1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</row>
    <row r="347" spans="1:15" ht="1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</row>
    <row r="348" spans="1:15" ht="1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</row>
    <row r="349" spans="1:15" ht="1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</row>
    <row r="350" spans="1:15" ht="1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</row>
    <row r="351" spans="1:15" ht="1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</row>
    <row r="352" spans="1:15" ht="1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</row>
    <row r="353" spans="1:15" ht="1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</row>
    <row r="354" spans="1:15" ht="1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</row>
    <row r="355" spans="1:15" ht="1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</row>
    <row r="356" spans="1:15" ht="1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</row>
    <row r="357" spans="1:15" ht="1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</row>
    <row r="358" spans="1:15" ht="1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</row>
    <row r="359" spans="1:15" ht="1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</row>
    <row r="360" spans="1:15" ht="1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</row>
    <row r="361" spans="1:15" ht="1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</row>
    <row r="362" spans="1:15" ht="1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</row>
    <row r="363" spans="1:15" ht="1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</row>
    <row r="364" spans="1:15" ht="1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</row>
    <row r="365" spans="1:15" ht="1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</row>
    <row r="366" spans="1:15" ht="1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</row>
    <row r="367" spans="1:15" ht="1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</row>
    <row r="368" spans="1:15" ht="1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</row>
    <row r="369" spans="1:15" ht="1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</row>
    <row r="370" spans="1:15" ht="1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</row>
    <row r="371" spans="1:15" ht="1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</row>
    <row r="372" spans="1:15" ht="1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</row>
    <row r="373" spans="1:15" ht="1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</row>
    <row r="374" spans="1:15" ht="1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</row>
    <row r="375" spans="1:15" ht="1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</row>
    <row r="376" spans="1:15" ht="1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</row>
    <row r="377" spans="1:15" ht="1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</row>
    <row r="378" spans="1:15" ht="1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</row>
    <row r="379" spans="1:15" ht="1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</row>
    <row r="380" spans="1:15" ht="1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</row>
    <row r="381" spans="1:15" ht="1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</row>
    <row r="382" spans="1:15" ht="1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</row>
    <row r="383" spans="1:15" ht="1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</row>
    <row r="384" spans="1:15" ht="1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</row>
    <row r="385" spans="1:15" ht="1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</row>
    <row r="386" spans="1:15" ht="1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</row>
    <row r="387" spans="1:15" ht="1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</row>
    <row r="388" spans="1:15" ht="1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</row>
    <row r="389" spans="1:15" ht="1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</row>
    <row r="390" spans="1:15" ht="1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</row>
    <row r="391" spans="1:15" ht="1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</row>
    <row r="392" spans="1:15" ht="1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</row>
    <row r="393" spans="1:15" ht="1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</row>
    <row r="394" spans="1:15" ht="1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</row>
    <row r="395" spans="1:15" ht="1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</row>
    <row r="396" spans="1:15" ht="1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</row>
    <row r="397" spans="1:15" ht="1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</row>
    <row r="398" spans="1:15" ht="1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</row>
    <row r="399" spans="1:15" ht="1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</row>
    <row r="400" spans="1:15" ht="1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</row>
    <row r="401" spans="1:15" ht="1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</row>
    <row r="402" spans="1:15" ht="1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</row>
    <row r="403" spans="1:15" ht="1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</row>
    <row r="404" spans="1:15" ht="1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</row>
    <row r="405" spans="1:15" ht="1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</row>
    <row r="406" spans="1:15" ht="1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</row>
    <row r="407" spans="1:15" ht="1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</row>
    <row r="408" spans="1:15" ht="1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</row>
    <row r="409" spans="1:15" ht="1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</row>
    <row r="410" spans="1:15" ht="1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</row>
    <row r="411" spans="1:15" ht="1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</row>
    <row r="412" spans="1:15" ht="1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</row>
    <row r="413" spans="1:15" ht="1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</row>
    <row r="414" spans="1:15" ht="1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</row>
    <row r="415" spans="1:15" ht="1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</row>
    <row r="416" spans="1:15" ht="1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</row>
    <row r="417" spans="1:15" ht="1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</row>
    <row r="418" spans="1:15" ht="1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</row>
    <row r="419" spans="1:15" ht="1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</row>
    <row r="420" spans="1:15" ht="1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</row>
    <row r="421" spans="1:15" ht="1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</row>
    <row r="422" spans="1:15" ht="1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</row>
    <row r="423" spans="1:15" ht="1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</row>
    <row r="424" spans="1:15" ht="1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</row>
    <row r="425" spans="1:15" ht="1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</row>
    <row r="426" spans="1:15" ht="1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</row>
    <row r="427" spans="1:15" ht="1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</row>
    <row r="428" spans="1:15" ht="1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</row>
    <row r="429" spans="1:15" ht="1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</row>
    <row r="430" spans="1:15" ht="1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</row>
    <row r="431" spans="1:15" ht="1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</row>
    <row r="432" spans="1:15" ht="1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</row>
    <row r="433" spans="1:15" ht="1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</row>
    <row r="434" spans="1:15" ht="1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</row>
    <row r="435" spans="1:15" ht="1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</row>
    <row r="436" spans="1:15" ht="1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</row>
    <row r="437" spans="1:15" ht="1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</row>
    <row r="438" spans="1:15" ht="1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</row>
    <row r="439" spans="1:15" ht="1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</row>
    <row r="440" spans="1:15" ht="1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</row>
    <row r="441" spans="1:15" ht="1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</row>
    <row r="442" spans="1:15" ht="1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</row>
    <row r="443" spans="1:15" ht="1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</row>
    <row r="444" spans="1:15" ht="1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</row>
    <row r="445" spans="1:15" ht="1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</row>
    <row r="446" spans="1:15" ht="1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</row>
    <row r="447" spans="1:15" ht="1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</row>
    <row r="448" spans="1:15" ht="1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</row>
    <row r="449" spans="1:15" ht="1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</row>
    <row r="450" spans="1:15" ht="1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</row>
    <row r="451" spans="1:15" ht="1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</row>
    <row r="452" spans="1:15" ht="1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</row>
    <row r="453" spans="1:15" ht="1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</row>
    <row r="454" spans="1:15" ht="1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</row>
    <row r="455" spans="1:15" ht="1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</row>
    <row r="456" spans="1:15" ht="1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</row>
    <row r="457" spans="1:15" ht="1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</row>
    <row r="458" spans="1:15" ht="1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</row>
    <row r="459" spans="1:15" ht="1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</row>
    <row r="460" spans="1:15" ht="1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</row>
    <row r="461" spans="1:15" ht="1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</row>
    <row r="462" spans="1:15" ht="1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</row>
    <row r="463" spans="1:15" ht="1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</row>
    <row r="464" spans="1:15" ht="1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</row>
    <row r="465" spans="1:15" ht="1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</row>
    <row r="466" spans="1:15" ht="1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</row>
    <row r="467" spans="1:15" ht="1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</row>
    <row r="468" spans="1:15" ht="1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</row>
    <row r="469" spans="1:15" ht="1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</row>
    <row r="470" spans="1:15" ht="1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</row>
    <row r="471" spans="1:15" ht="1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</row>
    <row r="472" spans="1:15" ht="1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</row>
    <row r="473" spans="1:15" ht="1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</row>
    <row r="474" spans="1:15" ht="1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</row>
    <row r="475" spans="1:15" ht="1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</row>
    <row r="476" spans="1:15" ht="1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</row>
    <row r="477" spans="1:15" ht="1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</row>
    <row r="478" spans="1:15" ht="1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</row>
    <row r="479" spans="1:15" ht="1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</row>
    <row r="480" spans="1:15" ht="1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</row>
    <row r="481" spans="1:15" ht="1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</row>
    <row r="482" spans="1:15" ht="1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</row>
    <row r="483" spans="1:15" ht="1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</row>
    <row r="484" spans="1:15" ht="1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</row>
    <row r="485" spans="1:15" ht="1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</row>
    <row r="486" spans="1:15" ht="1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</row>
    <row r="487" spans="1:15" ht="1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</row>
    <row r="488" spans="1:15" ht="1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</row>
    <row r="489" spans="1:15" ht="1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</row>
    <row r="490" spans="1:15" ht="1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</row>
    <row r="491" spans="1:15" ht="1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</row>
    <row r="492" spans="1:15" ht="1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</row>
    <row r="493" spans="1:15" ht="1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</row>
    <row r="494" spans="1:15" ht="1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</row>
    <row r="495" spans="1:15" ht="1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</row>
    <row r="496" spans="1:15" ht="1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</row>
    <row r="497" spans="1:15" ht="1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</row>
    <row r="498" spans="1:15" ht="1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</row>
    <row r="499" spans="1:15" ht="1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</row>
    <row r="500" spans="1:15" ht="1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</row>
    <row r="501" spans="1:15" ht="1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</row>
    <row r="502" spans="1:15" ht="1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</row>
    <row r="503" spans="1:15" ht="1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</row>
    <row r="504" spans="1:15" ht="1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</row>
    <row r="505" spans="1:15" ht="1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</row>
    <row r="506" spans="1:15" ht="1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</row>
    <row r="507" spans="1:15" ht="1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</row>
    <row r="508" spans="1:15" ht="1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</row>
    <row r="509" spans="1:15" ht="1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</row>
    <row r="510" spans="1:15" ht="1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</row>
    <row r="511" spans="1:15" ht="1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</row>
    <row r="512" spans="1:15" ht="1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</row>
    <row r="513" spans="1:15" ht="1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</row>
    <row r="514" spans="1:15" ht="1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</row>
    <row r="515" spans="1:15" ht="1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</row>
    <row r="516" spans="1:15" ht="1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</row>
    <row r="517" spans="1:15" ht="1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</row>
    <row r="518" spans="1:15" ht="1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</row>
    <row r="519" spans="1:15" ht="1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</row>
    <row r="520" spans="1:15" ht="1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</row>
    <row r="521" spans="1:15" ht="1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</row>
    <row r="522" spans="1:15" ht="1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</row>
    <row r="523" spans="1:15" ht="1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</row>
    <row r="524" spans="1:15" ht="1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</row>
    <row r="525" spans="1:15" ht="1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</row>
    <row r="526" spans="1:15" ht="1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</row>
    <row r="527" spans="1:15" ht="1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</row>
    <row r="528" spans="1:15" ht="1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</row>
    <row r="529" spans="1:15" ht="1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</row>
    <row r="530" spans="1:15" ht="1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</row>
    <row r="531" spans="1:15" ht="1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</row>
    <row r="532" spans="1:15" ht="1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</row>
    <row r="533" spans="1:15" ht="1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</row>
    <row r="534" spans="1:15" ht="1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</row>
    <row r="535" spans="1:15" ht="1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</row>
    <row r="536" spans="1:15" ht="1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</row>
    <row r="537" spans="1:15" ht="1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</row>
    <row r="538" spans="1:15" ht="1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</row>
    <row r="539" spans="1:15" ht="1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</row>
    <row r="540" spans="1:15" ht="1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</row>
    <row r="541" spans="1:15" ht="1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</row>
    <row r="542" spans="1:15" ht="1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</row>
    <row r="543" spans="1:15" ht="1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</row>
    <row r="544" spans="1:15" ht="1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</row>
    <row r="545" spans="1:15" ht="1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</row>
    <row r="546" spans="1:15" ht="1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</row>
    <row r="547" spans="1:15" ht="1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</row>
    <row r="548" spans="1:15" ht="1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</row>
    <row r="549" spans="1:15" ht="1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</row>
    <row r="550" spans="1:15" ht="1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</row>
    <row r="551" spans="1:15" ht="1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</row>
    <row r="552" spans="1:15" ht="1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</row>
    <row r="553" spans="1:15" ht="1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</row>
    <row r="554" spans="1:15" ht="1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</row>
    <row r="555" spans="1:15" ht="1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</row>
    <row r="556" spans="1:15" ht="1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</row>
    <row r="557" spans="1:15" ht="1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</row>
    <row r="558" spans="1:15" ht="1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</row>
    <row r="559" spans="1:15" ht="1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</row>
    <row r="560" spans="1:15" ht="1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</row>
    <row r="561" spans="1:15" ht="15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</row>
    <row r="562" spans="1:15" ht="15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</row>
    <row r="563" spans="1:15" ht="15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</row>
    <row r="564" spans="1:15" ht="1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</row>
    <row r="565" spans="1:15" ht="15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</row>
    <row r="566" spans="1:15" ht="15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</row>
    <row r="567" spans="1:15" ht="15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</row>
    <row r="568" spans="1:15" ht="15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</row>
    <row r="569" spans="1:15" ht="15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</row>
    <row r="570" spans="1:15" ht="15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</row>
    <row r="571" spans="1:15" ht="15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</row>
    <row r="572" spans="1:15" ht="15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</row>
    <row r="573" spans="1:15" ht="15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</row>
    <row r="574" spans="1:15" ht="15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</row>
    <row r="575" spans="1:15" ht="15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</row>
    <row r="576" spans="1:15" ht="15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</row>
    <row r="577" spans="1:15" ht="15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</row>
    <row r="578" spans="1:15" ht="15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</row>
    <row r="579" spans="1:15" ht="15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</row>
    <row r="580" spans="1:15" ht="15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</row>
    <row r="581" spans="1:15" ht="15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</row>
    <row r="582" spans="1:15" ht="15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</row>
    <row r="583" spans="1:15" ht="15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</row>
    <row r="584" spans="1:15" ht="15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</row>
    <row r="585" spans="1:15" ht="15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</row>
    <row r="586" spans="1:15" ht="15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</row>
    <row r="587" spans="1:15" ht="15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</row>
    <row r="588" spans="1:15" ht="15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</row>
    <row r="589" spans="1:15" ht="15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</row>
    <row r="590" spans="1:15" ht="15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</row>
    <row r="591" spans="1:15" ht="15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</row>
    <row r="592" spans="1:15" ht="15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</row>
    <row r="593" spans="1:15" ht="15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</row>
    <row r="594" spans="1:15" ht="15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</row>
    <row r="595" spans="1:15" ht="15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</row>
    <row r="596" spans="1:15" ht="15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</row>
    <row r="597" spans="1:15" ht="15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</row>
    <row r="598" spans="1:15" ht="15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</row>
    <row r="599" spans="1:15" ht="15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</row>
    <row r="600" spans="1:15" ht="15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</row>
    <row r="601" spans="1:15" ht="15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</row>
    <row r="602" spans="1:15" ht="15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</row>
    <row r="603" spans="1:15" ht="15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</row>
    <row r="604" spans="1:15" ht="15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</row>
    <row r="605" spans="1:15" ht="15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</row>
    <row r="606" spans="1:15" ht="15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</row>
    <row r="607" spans="1:15" ht="15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</row>
    <row r="608" spans="1:15" ht="15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</row>
    <row r="609" spans="1:15" ht="15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</row>
    <row r="610" spans="1:15" ht="15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</row>
    <row r="611" spans="1:15" ht="15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</row>
    <row r="612" spans="1:15" ht="15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</row>
    <row r="613" spans="1:15" ht="15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</row>
    <row r="614" spans="1:15" ht="15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</row>
    <row r="615" spans="1:15" ht="15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</row>
    <row r="616" spans="1:15" ht="15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</row>
    <row r="617" spans="1:15" ht="15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</row>
    <row r="618" spans="1:15" ht="15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</row>
    <row r="619" spans="1:15" ht="15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</row>
    <row r="620" spans="1:15" ht="15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</row>
    <row r="621" spans="1:15" ht="15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</row>
    <row r="622" spans="1:15" ht="15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</row>
    <row r="623" spans="1:15" ht="15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</row>
    <row r="624" spans="1:15" ht="15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</row>
    <row r="625" spans="1:15" ht="15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</row>
    <row r="626" spans="1:15" ht="15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</row>
    <row r="627" spans="1:15" ht="15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</row>
    <row r="628" spans="1:15" ht="15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</row>
    <row r="629" spans="1:15" ht="15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</row>
    <row r="630" spans="1:15" ht="15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</row>
    <row r="631" spans="1:15" ht="15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</row>
    <row r="632" spans="1:15" ht="15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</row>
    <row r="633" spans="1:15" ht="15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</row>
    <row r="634" spans="1:15" ht="15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</row>
    <row r="635" spans="1:15" ht="15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</row>
    <row r="636" spans="1:15" ht="15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</row>
    <row r="637" spans="1:15" ht="15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</row>
    <row r="638" spans="1:15" ht="15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</row>
    <row r="639" spans="1:15" ht="15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</row>
    <row r="640" spans="1:15" ht="15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</row>
    <row r="641" spans="1:15" ht="15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</row>
    <row r="642" spans="1:15" ht="15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</row>
    <row r="643" spans="1:15" ht="15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</row>
    <row r="644" spans="1:15" ht="15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</row>
    <row r="645" spans="1:15" ht="15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</row>
    <row r="646" spans="1:15" ht="15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</row>
    <row r="647" spans="1:15" ht="15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</row>
    <row r="648" spans="1:15" ht="15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</row>
    <row r="649" spans="1:15" ht="15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</row>
    <row r="650" spans="1:15" ht="15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</row>
    <row r="651" spans="1:15" ht="15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</row>
    <row r="652" spans="1:15" ht="15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</row>
    <row r="653" spans="1:15" ht="15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</row>
    <row r="654" spans="1:15" ht="15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</row>
    <row r="655" spans="1:15" ht="15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</row>
    <row r="656" spans="1:15" ht="15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</row>
    <row r="657" spans="1:15" ht="15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</row>
    <row r="658" spans="1:15" ht="15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</row>
    <row r="659" spans="1:15" ht="15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</row>
    <row r="660" spans="1:15" ht="15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</row>
    <row r="661" spans="1:15" ht="15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</row>
    <row r="662" spans="1:15" ht="15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</row>
    <row r="663" spans="1:15" ht="15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</row>
    <row r="664" spans="1:15" ht="15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</row>
    <row r="665" spans="1:15" ht="15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</row>
    <row r="666" spans="1:15" ht="15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</row>
    <row r="667" spans="1:15" ht="15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</row>
    <row r="668" spans="1:15" ht="15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</row>
    <row r="669" spans="1:15" ht="15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</row>
    <row r="670" spans="1:15" ht="15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</row>
    <row r="671" spans="1:15" ht="15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</row>
    <row r="672" spans="1:15" ht="15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</row>
    <row r="673" spans="1:15" ht="15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</row>
    <row r="674" spans="1:15" ht="15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</row>
    <row r="675" spans="1:15" ht="15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</row>
    <row r="676" spans="1:15" ht="15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</row>
    <row r="677" spans="1:15" ht="15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</row>
    <row r="678" spans="1:15" ht="15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</row>
    <row r="679" spans="1:15" ht="15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</row>
    <row r="680" spans="1:15" ht="15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</row>
    <row r="681" spans="1:15" ht="15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</row>
    <row r="682" spans="1:15" ht="15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</row>
    <row r="683" spans="1:15" ht="15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</row>
    <row r="684" spans="1:15" ht="15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</row>
    <row r="685" spans="1:15" ht="15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</row>
    <row r="686" spans="1:15" ht="15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</row>
    <row r="687" spans="1:15" ht="15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</row>
    <row r="688" spans="1:15" ht="15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</row>
    <row r="689" spans="1:15" ht="15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</row>
    <row r="690" spans="1:15" ht="15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</row>
    <row r="691" spans="1:15" ht="15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</row>
    <row r="692" spans="1:15" ht="15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</row>
    <row r="693" spans="1:15" ht="15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</row>
    <row r="694" spans="1:15" ht="15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</row>
    <row r="695" spans="1:15" ht="15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</row>
    <row r="696" spans="1:15" ht="15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</row>
    <row r="697" spans="1:15" ht="15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</row>
    <row r="698" spans="1:15" ht="15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</row>
    <row r="699" spans="1:15" ht="15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</row>
    <row r="700" spans="1:15" ht="15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</row>
    <row r="701" spans="1:15" ht="15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</row>
    <row r="702" spans="1:15" ht="15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</row>
    <row r="703" spans="1:15" ht="15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</row>
    <row r="704" spans="1:15" ht="15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</row>
    <row r="705" spans="1:15" ht="15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</row>
    <row r="706" spans="1:15" ht="15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</row>
    <row r="707" spans="1:15" ht="15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</row>
    <row r="708" spans="1:15" ht="15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</row>
    <row r="709" spans="1:15" ht="15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</row>
    <row r="710" spans="1:15" ht="15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</row>
    <row r="711" spans="1:15" ht="15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</row>
    <row r="712" spans="1:15" ht="15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</row>
    <row r="713" spans="1:15" ht="15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</row>
    <row r="714" spans="1:15" ht="15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</row>
    <row r="715" spans="1:15" ht="15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</row>
    <row r="716" spans="1:15" ht="15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</row>
    <row r="717" spans="1:15" ht="15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</row>
    <row r="718" spans="1:15" ht="15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</row>
    <row r="719" spans="1:15" ht="15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</row>
    <row r="720" spans="1:15" ht="15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</row>
    <row r="721" spans="1:15" ht="15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</row>
    <row r="722" spans="1:15" ht="15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</row>
    <row r="723" spans="1:15" ht="15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</row>
    <row r="724" spans="1:15" ht="15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</row>
    <row r="725" spans="1:15" ht="15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</row>
    <row r="726" spans="1:15" ht="15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</row>
    <row r="727" spans="1:15" ht="15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</row>
    <row r="728" spans="1:15" ht="15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</row>
    <row r="729" spans="1:15" ht="15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</row>
    <row r="730" spans="1:15" ht="15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</row>
    <row r="731" spans="1:15" ht="15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</row>
    <row r="732" spans="1:15" ht="15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</row>
    <row r="733" spans="1:15" ht="15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</row>
    <row r="734" spans="1:15" ht="15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</row>
    <row r="735" spans="1:15" ht="15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</row>
    <row r="736" spans="1:15" ht="15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</row>
    <row r="737" spans="1:15" ht="15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</row>
    <row r="738" spans="1:15" ht="15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</row>
    <row r="739" spans="1:15" ht="15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</row>
    <row r="740" spans="1:15" ht="15">
      <c r="A740" s="98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</row>
    <row r="741" spans="1:15" ht="15">
      <c r="A741" s="98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</row>
    <row r="742" spans="1:15" ht="15">
      <c r="A742" s="98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</row>
    <row r="743" spans="1:15" ht="15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</row>
    <row r="744" spans="1:15" ht="15">
      <c r="A744" s="98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</row>
    <row r="745" spans="1:15" ht="15">
      <c r="A745" s="98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</row>
    <row r="746" spans="1:15" ht="15">
      <c r="A746" s="98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</row>
    <row r="747" spans="1:15" ht="15">
      <c r="A747" s="98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</row>
    <row r="748" spans="1:15" ht="15">
      <c r="A748" s="98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</row>
    <row r="749" spans="1:15" ht="15">
      <c r="A749" s="98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</row>
    <row r="750" spans="1:15" ht="15">
      <c r="A750" s="98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</row>
    <row r="751" spans="1:15" ht="15">
      <c r="A751" s="98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</row>
    <row r="752" spans="1:15" ht="15">
      <c r="A752" s="98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</row>
    <row r="753" spans="1:15" ht="15">
      <c r="A753" s="98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</row>
    <row r="754" spans="1:15" ht="15">
      <c r="A754" s="98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</row>
    <row r="755" spans="1:15" ht="15">
      <c r="A755" s="98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</row>
    <row r="756" spans="1:15" ht="15">
      <c r="A756" s="98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</row>
    <row r="757" spans="1:15" ht="15">
      <c r="A757" s="98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</row>
    <row r="758" spans="1:15" ht="15">
      <c r="A758" s="98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</row>
    <row r="759" spans="1:15" ht="15">
      <c r="A759" s="98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</row>
    <row r="760" spans="1:15" ht="15">
      <c r="A760" s="98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</row>
    <row r="761" spans="1:15" ht="15">
      <c r="A761" s="98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</row>
    <row r="762" spans="1:15" ht="15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</row>
    <row r="763" spans="1:15" ht="15">
      <c r="A763" s="98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</row>
    <row r="764" spans="1:15" ht="15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</row>
    <row r="765" spans="1:15" ht="15">
      <c r="A765" s="98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</row>
    <row r="766" spans="1:15" ht="15">
      <c r="A766" s="98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</row>
    <row r="767" spans="1:15" ht="15">
      <c r="A767" s="98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</row>
    <row r="768" spans="1:15" ht="15">
      <c r="A768" s="98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</row>
    <row r="769" spans="1:15" ht="15">
      <c r="A769" s="98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</row>
    <row r="770" spans="1:15" ht="15">
      <c r="A770" s="98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</row>
    <row r="771" spans="1:15" ht="15">
      <c r="A771" s="98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</row>
    <row r="772" spans="1:15" ht="15">
      <c r="A772" s="98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</row>
    <row r="773" spans="1:15" ht="15">
      <c r="A773" s="98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</row>
    <row r="774" spans="1:15" ht="15">
      <c r="A774" s="98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</row>
    <row r="775" spans="1:15" ht="15">
      <c r="A775" s="98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</row>
    <row r="776" spans="1:15" ht="15">
      <c r="A776" s="98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</row>
    <row r="777" spans="1:15" ht="15">
      <c r="A777" s="98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</row>
    <row r="778" spans="1:15" ht="15">
      <c r="A778" s="98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</row>
    <row r="779" spans="1:15" ht="15">
      <c r="A779" s="98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</row>
    <row r="780" spans="1:15" ht="15">
      <c r="A780" s="98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</row>
    <row r="781" spans="1:15" ht="15">
      <c r="A781" s="98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</row>
    <row r="782" spans="1:15" ht="15">
      <c r="A782" s="98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</row>
    <row r="783" spans="1:15" ht="15">
      <c r="A783" s="98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</row>
    <row r="784" spans="1:15" ht="15">
      <c r="A784" s="98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</row>
    <row r="785" spans="1:15" ht="15">
      <c r="A785" s="98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</row>
    <row r="786" spans="1:15" ht="15">
      <c r="A786" s="98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</row>
    <row r="787" spans="1:15" ht="15">
      <c r="A787" s="98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</row>
    <row r="788" spans="1:15" ht="15">
      <c r="A788" s="98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</row>
    <row r="789" spans="1:15" ht="15">
      <c r="A789" s="98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</row>
    <row r="790" spans="1:15" ht="15">
      <c r="A790" s="98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</row>
    <row r="791" spans="1:15" ht="15">
      <c r="A791" s="98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</row>
    <row r="792" spans="1:15" ht="15">
      <c r="A792" s="98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</row>
    <row r="793" spans="1:15" ht="15">
      <c r="A793" s="98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</row>
    <row r="794" spans="1:15" ht="15">
      <c r="A794" s="98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</row>
    <row r="795" spans="1:15" ht="15">
      <c r="A795" s="98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</row>
    <row r="796" spans="1:15" ht="15">
      <c r="A796" s="98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</row>
    <row r="797" spans="1:15" ht="15">
      <c r="A797" s="98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</row>
    <row r="798" spans="1:15" ht="15">
      <c r="A798" s="98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</row>
    <row r="799" spans="1:15" ht="15">
      <c r="A799" s="98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</row>
    <row r="800" spans="1:15" ht="15">
      <c r="A800" s="98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</row>
    <row r="801" spans="1:15" ht="15">
      <c r="A801" s="98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</row>
    <row r="802" spans="1:15" ht="15">
      <c r="A802" s="98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</row>
    <row r="803" spans="1:15" ht="15">
      <c r="A803" s="98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</row>
    <row r="804" spans="1:15" ht="15">
      <c r="A804" s="98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</row>
    <row r="805" spans="1:15" ht="15">
      <c r="A805" s="98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</row>
    <row r="806" spans="1:15" ht="15">
      <c r="A806" s="98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</row>
    <row r="807" spans="1:15" ht="15">
      <c r="A807" s="98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</row>
    <row r="808" spans="1:15" ht="15">
      <c r="A808" s="98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</row>
    <row r="809" spans="1:15" ht="15">
      <c r="A809" s="98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</row>
    <row r="810" spans="1:15" ht="15">
      <c r="A810" s="98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</row>
    <row r="811" spans="1:15" ht="15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</row>
    <row r="812" spans="1:15" ht="15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</row>
    <row r="813" spans="1:15" ht="15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</row>
    <row r="814" spans="1:15" ht="15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</row>
    <row r="815" spans="1:15" ht="15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</row>
    <row r="816" spans="1:15" ht="15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</row>
    <row r="817" spans="1:15" ht="15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</row>
    <row r="818" spans="1:15" ht="15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</row>
    <row r="819" spans="1:15" ht="15">
      <c r="A819" s="98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</row>
    <row r="820" spans="1:15" ht="15">
      <c r="A820" s="98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</row>
    <row r="821" spans="1:15" ht="15">
      <c r="A821" s="98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</row>
    <row r="822" spans="1:15" ht="15">
      <c r="A822" s="98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</row>
    <row r="823" spans="1:15" ht="15">
      <c r="A823" s="98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</row>
    <row r="824" spans="1:15" ht="15">
      <c r="A824" s="98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</row>
    <row r="825" spans="1:15" ht="15">
      <c r="A825" s="98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</row>
    <row r="826" spans="1:15" ht="15">
      <c r="A826" s="98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</row>
    <row r="827" spans="1:15" ht="15">
      <c r="A827" s="98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</row>
    <row r="828" spans="1:15" ht="15">
      <c r="A828" s="98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</row>
    <row r="829" spans="1:15" ht="15">
      <c r="A829" s="98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</row>
    <row r="830" spans="1:15" ht="15">
      <c r="A830" s="98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</row>
    <row r="831" spans="1:15" ht="15">
      <c r="A831" s="98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</row>
    <row r="832" spans="1:15" ht="15">
      <c r="A832" s="98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</row>
    <row r="833" spans="1:15" ht="15">
      <c r="A833" s="98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</row>
    <row r="834" spans="1:15" ht="15">
      <c r="A834" s="98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</row>
    <row r="835" spans="1:15" ht="15">
      <c r="A835" s="98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</row>
    <row r="836" spans="1:15" ht="15">
      <c r="A836" s="98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</row>
    <row r="837" spans="1:15" ht="15">
      <c r="A837" s="98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</row>
    <row r="838" spans="1:15" ht="15">
      <c r="A838" s="98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</row>
    <row r="839" spans="1:15" ht="15">
      <c r="A839" s="98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</row>
    <row r="840" spans="1:15" ht="15">
      <c r="A840" s="98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</row>
    <row r="841" spans="1:15" ht="15">
      <c r="A841" s="98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</row>
    <row r="842" spans="1:15" ht="15">
      <c r="A842" s="98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</row>
    <row r="843" spans="1:15" ht="15">
      <c r="A843" s="98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</row>
    <row r="844" spans="1:15" ht="15">
      <c r="A844" s="98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</row>
    <row r="845" spans="1:15" ht="15">
      <c r="A845" s="98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</row>
    <row r="846" spans="1:15" ht="15">
      <c r="A846" s="98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</row>
    <row r="847" spans="1:15" ht="15">
      <c r="A847" s="98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</row>
    <row r="848" spans="1:15" ht="15">
      <c r="A848" s="98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</row>
    <row r="849" spans="1:15" ht="15">
      <c r="A849" s="98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</row>
    <row r="850" spans="1:15" ht="15">
      <c r="A850" s="98"/>
      <c r="B850" s="98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</row>
    <row r="851" spans="1:15" ht="15">
      <c r="A851" s="98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</row>
    <row r="852" spans="1:15" ht="15">
      <c r="A852" s="98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</row>
    <row r="853" spans="1:15" ht="15">
      <c r="A853" s="98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</row>
    <row r="854" spans="1:15" ht="15">
      <c r="A854" s="98"/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</row>
    <row r="855" spans="1:15" ht="15">
      <c r="A855" s="98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</row>
    <row r="856" spans="1:15" ht="15">
      <c r="A856" s="98"/>
      <c r="B856" s="98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</row>
    <row r="857" spans="1:15" ht="15">
      <c r="A857" s="98"/>
      <c r="B857" s="98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</row>
    <row r="858" spans="1:15" ht="15">
      <c r="A858" s="98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</row>
    <row r="859" spans="1:15" ht="15">
      <c r="A859" s="98"/>
      <c r="B859" s="98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</row>
    <row r="860" spans="1:15" ht="15">
      <c r="A860" s="98"/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</row>
    <row r="861" spans="1:15" ht="15">
      <c r="A861" s="98"/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</row>
    <row r="862" spans="1:15" ht="15">
      <c r="A862" s="98"/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</row>
    <row r="863" spans="1:15" ht="15">
      <c r="A863" s="98"/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</row>
    <row r="864" spans="1:15" ht="15">
      <c r="A864" s="98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</row>
    <row r="865" spans="1:15" ht="15">
      <c r="A865" s="98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</row>
    <row r="866" spans="1:15" ht="15">
      <c r="A866" s="98"/>
      <c r="B866" s="98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</row>
    <row r="867" spans="1:15" ht="15">
      <c r="A867" s="98"/>
      <c r="B867" s="98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</row>
    <row r="868" spans="1:15" ht="15">
      <c r="A868" s="98"/>
      <c r="B868" s="98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</row>
    <row r="869" spans="1:15" ht="15">
      <c r="A869" s="98"/>
      <c r="B869" s="98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</row>
    <row r="870" spans="1:15" ht="15">
      <c r="A870" s="98"/>
      <c r="B870" s="98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</row>
    <row r="871" spans="1:15" ht="15">
      <c r="A871" s="98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</row>
    <row r="872" spans="1:15" ht="15">
      <c r="A872" s="98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</row>
    <row r="873" spans="1:15" ht="15">
      <c r="A873" s="98"/>
      <c r="B873" s="98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</row>
    <row r="874" spans="1:15" ht="15">
      <c r="A874" s="98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</row>
    <row r="875" spans="1:15" ht="15">
      <c r="A875" s="98"/>
      <c r="B875" s="98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</row>
    <row r="876" spans="1:15" ht="15">
      <c r="A876" s="98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</row>
    <row r="877" spans="1:15" ht="15">
      <c r="A877" s="98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</row>
    <row r="878" spans="1:15" ht="15">
      <c r="A878" s="98"/>
      <c r="B878" s="98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</row>
    <row r="879" spans="1:15" ht="15">
      <c r="A879" s="98"/>
      <c r="B879" s="98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</row>
    <row r="880" spans="1:15" ht="15">
      <c r="A880" s="98"/>
      <c r="B880" s="98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</row>
    <row r="881" spans="1:15" ht="15">
      <c r="A881" s="98"/>
      <c r="B881" s="98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</row>
    <row r="882" spans="1:15" ht="15">
      <c r="A882" s="98"/>
      <c r="B882" s="98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</row>
    <row r="883" spans="1:15" ht="15">
      <c r="A883" s="98"/>
      <c r="B883" s="98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</row>
    <row r="884" spans="1:15" ht="15">
      <c r="A884" s="98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</row>
    <row r="885" spans="1:15" ht="15">
      <c r="A885" s="98"/>
      <c r="B885" s="98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</row>
    <row r="886" spans="1:15" ht="15">
      <c r="A886" s="98"/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</row>
    <row r="887" spans="1:15" ht="15">
      <c r="A887" s="98"/>
      <c r="B887" s="98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</row>
    <row r="888" spans="1:15" ht="15">
      <c r="A888" s="98"/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</row>
    <row r="889" spans="1:15" ht="15">
      <c r="A889" s="98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</row>
    <row r="890" spans="1:15" ht="15">
      <c r="A890" s="98"/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</row>
    <row r="891" spans="1:15" ht="15">
      <c r="A891" s="98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</row>
    <row r="892" spans="1:15" ht="15">
      <c r="A892" s="98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</row>
    <row r="893" spans="1:15" ht="15">
      <c r="A893" s="98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</row>
    <row r="894" spans="1:15" ht="15">
      <c r="A894" s="98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</row>
    <row r="895" spans="1:15" ht="15">
      <c r="A895" s="98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</row>
    <row r="896" spans="1:15" ht="15">
      <c r="A896" s="98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</row>
    <row r="897" spans="1:15" ht="15">
      <c r="A897" s="98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</row>
    <row r="898" spans="1:15" ht="15">
      <c r="A898" s="98"/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</row>
    <row r="899" spans="1:15" ht="15">
      <c r="A899" s="98"/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</row>
    <row r="900" spans="1:15" ht="15">
      <c r="A900" s="98"/>
      <c r="B900" s="98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</row>
    <row r="901" spans="1:15" ht="15">
      <c r="A901" s="98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</row>
    <row r="902" spans="1:15" ht="15">
      <c r="A902" s="98"/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</row>
    <row r="903" spans="1:15" ht="15">
      <c r="A903" s="98"/>
      <c r="B903" s="98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</row>
    <row r="904" spans="1:15" ht="15">
      <c r="A904" s="98"/>
      <c r="B904" s="98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</row>
    <row r="905" spans="1:15" ht="15">
      <c r="A905" s="98"/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</row>
    <row r="906" spans="1:15" ht="15">
      <c r="A906" s="98"/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</row>
    <row r="907" spans="1:15" ht="15">
      <c r="A907" s="98"/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</row>
    <row r="908" spans="1:15" ht="15">
      <c r="A908" s="98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</row>
    <row r="909" spans="1:15" ht="15">
      <c r="A909" s="98"/>
      <c r="B909" s="98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</row>
    <row r="910" spans="1:15" ht="15">
      <c r="A910" s="98"/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</row>
    <row r="911" spans="1:15" ht="15">
      <c r="A911" s="98"/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</row>
    <row r="912" spans="1:15" ht="15">
      <c r="A912" s="98"/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</row>
    <row r="913" spans="1:15" ht="15">
      <c r="A913" s="98"/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</row>
    <row r="914" spans="1:15" ht="15">
      <c r="A914" s="98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</row>
    <row r="915" spans="1:15" ht="15">
      <c r="A915" s="98"/>
      <c r="B915" s="98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</row>
    <row r="916" spans="1:15" ht="15">
      <c r="A916" s="98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</row>
    <row r="917" spans="1:15" ht="15">
      <c r="A917" s="98"/>
      <c r="B917" s="98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</row>
    <row r="918" spans="1:15" ht="15">
      <c r="A918" s="98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</row>
    <row r="919" spans="1:15" ht="15">
      <c r="A919" s="98"/>
      <c r="B919" s="98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</row>
    <row r="920" spans="1:15" ht="15">
      <c r="A920" s="98"/>
      <c r="B920" s="98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</row>
    <row r="921" spans="1:15" ht="15">
      <c r="A921" s="98"/>
      <c r="B921" s="98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</row>
    <row r="922" spans="1:15" ht="15">
      <c r="A922" s="98"/>
      <c r="B922" s="98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</row>
    <row r="923" spans="1:15" ht="15">
      <c r="A923" s="98"/>
      <c r="B923" s="98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</row>
    <row r="924" spans="1:15" ht="15">
      <c r="A924" s="98"/>
      <c r="B924" s="98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</row>
    <row r="925" spans="1:15" ht="15">
      <c r="A925" s="98"/>
      <c r="B925" s="98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</row>
    <row r="926" spans="1:15" ht="15">
      <c r="A926" s="98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</row>
    <row r="927" spans="1:15" ht="15">
      <c r="A927" s="98"/>
      <c r="B927" s="98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</row>
    <row r="928" spans="1:15" ht="15">
      <c r="A928" s="98"/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</row>
    <row r="929" spans="1:15" ht="15">
      <c r="A929" s="98"/>
      <c r="B929" s="98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</row>
    <row r="930" spans="1:15" ht="15">
      <c r="A930" s="98"/>
      <c r="B930" s="98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</row>
    <row r="931" spans="1:15" ht="15">
      <c r="A931" s="98"/>
      <c r="B931" s="98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</row>
    <row r="932" spans="1:15" ht="15">
      <c r="A932" s="98"/>
      <c r="B932" s="98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</row>
    <row r="933" spans="1:15" ht="15">
      <c r="A933" s="98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</row>
    <row r="934" spans="1:15" ht="15">
      <c r="A934" s="98"/>
      <c r="B934" s="98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</row>
    <row r="935" spans="1:15" ht="15">
      <c r="A935" s="98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</row>
    <row r="936" spans="1:15" ht="15">
      <c r="A936" s="98"/>
      <c r="B936" s="98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</row>
    <row r="937" spans="1:15" ht="15">
      <c r="A937" s="98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</row>
    <row r="938" spans="1:15" ht="15">
      <c r="A938" s="98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</row>
    <row r="939" spans="1:15" ht="15">
      <c r="A939" s="98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</row>
    <row r="940" spans="1:15" ht="15">
      <c r="A940" s="98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</row>
    <row r="941" spans="1:15" ht="15">
      <c r="A941" s="98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</row>
    <row r="942" spans="1:15" ht="15">
      <c r="A942" s="98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</row>
    <row r="943" spans="1:15" ht="15">
      <c r="A943" s="98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</row>
    <row r="944" spans="1:15" ht="15">
      <c r="A944" s="98"/>
      <c r="B944" s="98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</row>
    <row r="945" spans="1:15" ht="15">
      <c r="A945" s="98"/>
      <c r="B945" s="98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</row>
    <row r="946" spans="1:15" ht="15">
      <c r="A946" s="98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</row>
    <row r="947" spans="1:15" ht="15">
      <c r="A947" s="98"/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</row>
    <row r="948" spans="1:15" ht="15">
      <c r="A948" s="98"/>
      <c r="B948" s="98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8"/>
    </row>
    <row r="949" spans="1:15" ht="15">
      <c r="A949" s="98"/>
      <c r="B949" s="98"/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O949" s="98"/>
    </row>
    <row r="950" spans="1:15" ht="15">
      <c r="A950" s="98"/>
      <c r="B950" s="98"/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8"/>
    </row>
    <row r="951" spans="1:15" ht="15">
      <c r="A951" s="98"/>
      <c r="B951" s="98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</row>
    <row r="952" spans="1:15" ht="15">
      <c r="A952" s="98"/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</row>
    <row r="953" spans="1:15" ht="15">
      <c r="A953" s="98"/>
      <c r="B953" s="98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</row>
    <row r="954" spans="1:15" ht="15">
      <c r="A954" s="98"/>
      <c r="B954" s="98"/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O954" s="98"/>
    </row>
    <row r="955" spans="1:15" ht="15">
      <c r="A955" s="98"/>
      <c r="B955" s="98"/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</row>
    <row r="956" spans="1:15" ht="15">
      <c r="A956" s="98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</row>
    <row r="957" spans="1:15" ht="15">
      <c r="A957" s="98"/>
      <c r="B957" s="98"/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</row>
    <row r="958" spans="1:15" ht="15">
      <c r="A958" s="98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</row>
    <row r="959" spans="1:15" ht="15">
      <c r="A959" s="98"/>
      <c r="B959" s="98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</row>
    <row r="960" spans="1:15" ht="15">
      <c r="A960" s="98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</row>
    <row r="961" spans="1:15" ht="15">
      <c r="A961" s="98"/>
      <c r="B961" s="98"/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O961" s="98"/>
    </row>
    <row r="962" spans="1:15" ht="15">
      <c r="A962" s="98"/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</row>
    <row r="963" spans="1:15" ht="15">
      <c r="A963" s="98"/>
      <c r="B963" s="98"/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8"/>
    </row>
    <row r="964" spans="1:15" ht="15">
      <c r="A964" s="98"/>
      <c r="B964" s="98"/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O964" s="98"/>
    </row>
    <row r="965" spans="1:15" ht="15">
      <c r="A965" s="98"/>
      <c r="B965" s="98"/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</row>
    <row r="966" spans="1:15" ht="15">
      <c r="A966" s="98"/>
      <c r="B966" s="98"/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</row>
    <row r="967" spans="1:15" ht="15">
      <c r="A967" s="98"/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</row>
    <row r="968" spans="1:15" ht="15">
      <c r="A968" s="98"/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</row>
    <row r="969" spans="1:15" ht="15">
      <c r="A969" s="98"/>
      <c r="B969" s="98"/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</row>
    <row r="970" spans="1:15" ht="15">
      <c r="A970" s="98"/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</row>
    <row r="971" spans="1:15" ht="15">
      <c r="A971" s="98"/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</row>
    <row r="972" spans="1:15" ht="15">
      <c r="A972" s="98"/>
      <c r="B972" s="98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</row>
    <row r="973" spans="1:15" ht="15">
      <c r="A973" s="98"/>
      <c r="B973" s="98"/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</row>
    <row r="974" spans="1:15" ht="15">
      <c r="A974" s="98"/>
      <c r="B974" s="98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</row>
    <row r="975" spans="1:15" ht="15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</row>
    <row r="976" spans="1:15" ht="15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</row>
    <row r="977" spans="1:15" ht="15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</row>
    <row r="978" spans="1:15" ht="15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</row>
    <row r="979" spans="1:15" ht="15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</row>
    <row r="980" spans="1:15" ht="15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</row>
    <row r="981" spans="1:15" ht="15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</row>
    <row r="982" spans="1:15" ht="15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</row>
    <row r="983" spans="1:15" ht="15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</row>
    <row r="984" spans="1:15" ht="15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</row>
    <row r="985" spans="1:15" ht="15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</row>
    <row r="986" spans="1:15" ht="15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</row>
    <row r="987" spans="1:15" ht="15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</row>
    <row r="988" spans="1:15" ht="15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</row>
    <row r="989" spans="1:15" ht="15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</row>
    <row r="990" spans="1:15" ht="15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</row>
    <row r="991" spans="1:15" ht="15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</row>
    <row r="992" spans="1:15" ht="15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</row>
    <row r="993" spans="1:15" ht="15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</row>
    <row r="994" spans="1:15" ht="15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</row>
    <row r="995" spans="1:15" ht="15">
      <c r="A995" s="98"/>
      <c r="B995" s="98"/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8"/>
      <c r="N995" s="98"/>
      <c r="O995" s="98"/>
    </row>
    <row r="996" spans="1:15" ht="15">
      <c r="A996" s="98"/>
      <c r="B996" s="98"/>
      <c r="C996" s="98"/>
      <c r="D996" s="98"/>
      <c r="E996" s="98"/>
      <c r="F996" s="98"/>
      <c r="G996" s="98"/>
      <c r="H996" s="98"/>
      <c r="I996" s="98"/>
      <c r="J996" s="98"/>
      <c r="K996" s="98"/>
      <c r="L996" s="98"/>
      <c r="M996" s="98"/>
      <c r="N996" s="98"/>
      <c r="O996" s="98"/>
    </row>
    <row r="997" spans="1:15" ht="15">
      <c r="A997" s="98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8"/>
      <c r="O997" s="98"/>
    </row>
    <row r="998" spans="1:15" ht="15">
      <c r="A998" s="98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8"/>
      <c r="O998" s="98"/>
    </row>
    <row r="999" spans="1:15" ht="15">
      <c r="A999" s="98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8"/>
      <c r="O999" s="98"/>
    </row>
    <row r="1000" spans="1:15" ht="15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8"/>
      <c r="O1000" s="98"/>
    </row>
    <row r="1001" spans="1:15" ht="15">
      <c r="A1001" s="98"/>
      <c r="B1001" s="98"/>
      <c r="C1001" s="98"/>
      <c r="D1001" s="98"/>
      <c r="E1001" s="98"/>
      <c r="F1001" s="98"/>
      <c r="G1001" s="98"/>
      <c r="H1001" s="98"/>
      <c r="I1001" s="98"/>
      <c r="J1001" s="98"/>
      <c r="K1001" s="98"/>
      <c r="L1001" s="98"/>
      <c r="M1001" s="98"/>
      <c r="N1001" s="98"/>
      <c r="O1001" s="98"/>
    </row>
    <row r="1002" spans="1:15" ht="15">
      <c r="A1002" s="98"/>
      <c r="B1002" s="98"/>
      <c r="C1002" s="98"/>
      <c r="D1002" s="98"/>
      <c r="E1002" s="98"/>
      <c r="F1002" s="98"/>
      <c r="G1002" s="98"/>
      <c r="H1002" s="98"/>
      <c r="I1002" s="98"/>
      <c r="J1002" s="98"/>
      <c r="K1002" s="98"/>
      <c r="L1002" s="98"/>
      <c r="M1002" s="98"/>
      <c r="N1002" s="98"/>
      <c r="O1002" s="98"/>
    </row>
    <row r="1003" spans="1:15" ht="15">
      <c r="A1003" s="98"/>
      <c r="B1003" s="98"/>
      <c r="C1003" s="98"/>
      <c r="D1003" s="98"/>
      <c r="E1003" s="98"/>
      <c r="F1003" s="98"/>
      <c r="G1003" s="98"/>
      <c r="H1003" s="98"/>
      <c r="I1003" s="98"/>
      <c r="J1003" s="98"/>
      <c r="K1003" s="98"/>
      <c r="L1003" s="98"/>
      <c r="M1003" s="98"/>
      <c r="N1003" s="98"/>
      <c r="O1003" s="98"/>
    </row>
    <row r="1004" spans="1:15" ht="15">
      <c r="A1004" s="98"/>
      <c r="B1004" s="98"/>
      <c r="C1004" s="98"/>
      <c r="D1004" s="98"/>
      <c r="E1004" s="98"/>
      <c r="F1004" s="98"/>
      <c r="G1004" s="98"/>
      <c r="H1004" s="98"/>
      <c r="I1004" s="98"/>
      <c r="J1004" s="98"/>
      <c r="K1004" s="98"/>
      <c r="L1004" s="98"/>
      <c r="M1004" s="98"/>
      <c r="N1004" s="98"/>
      <c r="O1004" s="98"/>
    </row>
    <row r="1005" spans="1:15" ht="15">
      <c r="A1005" s="98"/>
      <c r="B1005" s="98"/>
      <c r="C1005" s="98"/>
      <c r="D1005" s="98"/>
      <c r="E1005" s="98"/>
      <c r="F1005" s="98"/>
      <c r="G1005" s="98"/>
      <c r="H1005" s="98"/>
      <c r="I1005" s="98"/>
      <c r="J1005" s="98"/>
      <c r="K1005" s="98"/>
      <c r="L1005" s="98"/>
      <c r="M1005" s="98"/>
      <c r="N1005" s="98"/>
      <c r="O1005" s="98"/>
    </row>
    <row r="1006" spans="1:15" ht="15">
      <c r="A1006" s="98"/>
      <c r="B1006" s="98"/>
      <c r="C1006" s="98"/>
      <c r="D1006" s="98"/>
      <c r="E1006" s="98"/>
      <c r="F1006" s="98"/>
      <c r="G1006" s="98"/>
      <c r="H1006" s="98"/>
      <c r="I1006" s="98"/>
      <c r="J1006" s="98"/>
      <c r="K1006" s="98"/>
      <c r="L1006" s="98"/>
      <c r="M1006" s="98"/>
      <c r="N1006" s="98"/>
      <c r="O1006" s="98"/>
    </row>
    <row r="1007" spans="1:15" ht="15">
      <c r="A1007" s="98"/>
      <c r="B1007" s="98"/>
      <c r="C1007" s="98"/>
      <c r="D1007" s="98"/>
      <c r="E1007" s="98"/>
      <c r="F1007" s="98"/>
      <c r="G1007" s="98"/>
      <c r="H1007" s="98"/>
      <c r="I1007" s="98"/>
      <c r="J1007" s="98"/>
      <c r="K1007" s="98"/>
      <c r="L1007" s="98"/>
      <c r="M1007" s="98"/>
      <c r="N1007" s="98"/>
      <c r="O1007" s="98"/>
    </row>
    <row r="1008" spans="1:15" ht="15">
      <c r="A1008" s="98"/>
      <c r="B1008" s="98"/>
      <c r="C1008" s="98"/>
      <c r="D1008" s="98"/>
      <c r="E1008" s="98"/>
      <c r="F1008" s="98"/>
      <c r="G1008" s="98"/>
      <c r="H1008" s="98"/>
      <c r="I1008" s="98"/>
      <c r="J1008" s="98"/>
      <c r="K1008" s="98"/>
      <c r="L1008" s="98"/>
      <c r="M1008" s="98"/>
      <c r="N1008" s="98"/>
      <c r="O1008" s="98"/>
    </row>
    <row r="1009" spans="1:15" ht="15">
      <c r="A1009" s="98"/>
      <c r="B1009" s="98"/>
      <c r="C1009" s="98"/>
      <c r="D1009" s="98"/>
      <c r="E1009" s="98"/>
      <c r="F1009" s="98"/>
      <c r="G1009" s="98"/>
      <c r="H1009" s="98"/>
      <c r="I1009" s="98"/>
      <c r="J1009" s="98"/>
      <c r="K1009" s="98"/>
      <c r="L1009" s="98"/>
      <c r="M1009" s="98"/>
      <c r="N1009" s="98"/>
      <c r="O1009" s="98"/>
    </row>
    <row r="1010" spans="1:15" ht="15">
      <c r="A1010" s="98"/>
      <c r="B1010" s="98"/>
      <c r="C1010" s="98"/>
      <c r="D1010" s="98"/>
      <c r="E1010" s="98"/>
      <c r="F1010" s="98"/>
      <c r="G1010" s="98"/>
      <c r="H1010" s="98"/>
      <c r="I1010" s="98"/>
      <c r="J1010" s="98"/>
      <c r="K1010" s="98"/>
      <c r="L1010" s="98"/>
      <c r="M1010" s="98"/>
      <c r="N1010" s="98"/>
      <c r="O1010" s="98"/>
    </row>
    <row r="1011" spans="1:15" ht="15">
      <c r="A1011" s="98"/>
      <c r="B1011" s="98"/>
      <c r="C1011" s="98"/>
      <c r="D1011" s="98"/>
      <c r="E1011" s="98"/>
      <c r="F1011" s="98"/>
      <c r="G1011" s="98"/>
      <c r="H1011" s="98"/>
      <c r="I1011" s="98"/>
      <c r="J1011" s="98"/>
      <c r="K1011" s="98"/>
      <c r="L1011" s="98"/>
      <c r="M1011" s="98"/>
      <c r="N1011" s="98"/>
      <c r="O1011" s="98"/>
    </row>
    <row r="1012" spans="1:15" ht="15">
      <c r="A1012" s="98"/>
      <c r="B1012" s="98"/>
      <c r="C1012" s="98"/>
      <c r="D1012" s="98"/>
      <c r="E1012" s="98"/>
      <c r="F1012" s="98"/>
      <c r="G1012" s="98"/>
      <c r="H1012" s="98"/>
      <c r="I1012" s="98"/>
      <c r="J1012" s="98"/>
      <c r="K1012" s="98"/>
      <c r="L1012" s="98"/>
      <c r="M1012" s="98"/>
      <c r="N1012" s="98"/>
      <c r="O1012" s="98"/>
    </row>
    <row r="1013" spans="1:15" ht="15">
      <c r="A1013" s="98"/>
      <c r="B1013" s="98"/>
      <c r="C1013" s="98"/>
      <c r="D1013" s="98"/>
      <c r="E1013" s="98"/>
      <c r="F1013" s="98"/>
      <c r="G1013" s="98"/>
      <c r="H1013" s="98"/>
      <c r="I1013" s="98"/>
      <c r="J1013" s="98"/>
      <c r="K1013" s="98"/>
      <c r="L1013" s="98"/>
      <c r="M1013" s="98"/>
      <c r="N1013" s="98"/>
      <c r="O1013" s="98"/>
    </row>
    <row r="1014" spans="1:15" ht="15">
      <c r="A1014" s="98"/>
      <c r="B1014" s="98"/>
      <c r="C1014" s="98"/>
      <c r="D1014" s="98"/>
      <c r="E1014" s="98"/>
      <c r="F1014" s="98"/>
      <c r="G1014" s="98"/>
      <c r="H1014" s="98"/>
      <c r="I1014" s="98"/>
      <c r="J1014" s="98"/>
      <c r="K1014" s="98"/>
      <c r="L1014" s="98"/>
      <c r="M1014" s="98"/>
      <c r="N1014" s="98"/>
      <c r="O1014" s="98"/>
    </row>
    <row r="1015" spans="1:15" ht="15">
      <c r="A1015" s="98"/>
      <c r="B1015" s="98"/>
      <c r="C1015" s="98"/>
      <c r="D1015" s="98"/>
      <c r="E1015" s="98"/>
      <c r="F1015" s="98"/>
      <c r="G1015" s="98"/>
      <c r="H1015" s="98"/>
      <c r="I1015" s="98"/>
      <c r="J1015" s="98"/>
      <c r="K1015" s="98"/>
      <c r="L1015" s="98"/>
      <c r="M1015" s="98"/>
      <c r="N1015" s="98"/>
      <c r="O1015" s="98"/>
    </row>
    <row r="1016" spans="1:15" ht="15">
      <c r="A1016" s="98"/>
      <c r="B1016" s="98"/>
      <c r="C1016" s="98"/>
      <c r="D1016" s="98"/>
      <c r="E1016" s="98"/>
      <c r="F1016" s="98"/>
      <c r="G1016" s="98"/>
      <c r="H1016" s="98"/>
      <c r="I1016" s="98"/>
      <c r="J1016" s="98"/>
      <c r="K1016" s="98"/>
      <c r="L1016" s="98"/>
      <c r="M1016" s="98"/>
      <c r="N1016" s="98"/>
      <c r="O1016" s="98"/>
    </row>
    <row r="1017" spans="1:15" ht="15">
      <c r="A1017" s="98"/>
      <c r="B1017" s="98"/>
      <c r="C1017" s="98"/>
      <c r="D1017" s="98"/>
      <c r="E1017" s="98"/>
      <c r="F1017" s="98"/>
      <c r="G1017" s="98"/>
      <c r="H1017" s="98"/>
      <c r="I1017" s="98"/>
      <c r="J1017" s="98"/>
      <c r="K1017" s="98"/>
      <c r="L1017" s="98"/>
      <c r="M1017" s="98"/>
      <c r="N1017" s="98"/>
      <c r="O1017" s="98"/>
    </row>
    <row r="1018" spans="1:15" ht="15">
      <c r="A1018" s="98"/>
      <c r="B1018" s="98"/>
      <c r="C1018" s="98"/>
      <c r="D1018" s="98"/>
      <c r="E1018" s="98"/>
      <c r="F1018" s="98"/>
      <c r="G1018" s="98"/>
      <c r="H1018" s="98"/>
      <c r="I1018" s="98"/>
      <c r="J1018" s="98"/>
      <c r="K1018" s="98"/>
      <c r="L1018" s="98"/>
      <c r="M1018" s="98"/>
      <c r="N1018" s="98"/>
      <c r="O1018" s="98"/>
    </row>
    <row r="1019" spans="1:15" ht="15">
      <c r="A1019" s="98"/>
      <c r="B1019" s="98"/>
      <c r="C1019" s="98"/>
      <c r="D1019" s="98"/>
      <c r="E1019" s="98"/>
      <c r="F1019" s="98"/>
      <c r="G1019" s="98"/>
      <c r="H1019" s="98"/>
      <c r="I1019" s="98"/>
      <c r="J1019" s="98"/>
      <c r="K1019" s="98"/>
      <c r="L1019" s="98"/>
      <c r="M1019" s="98"/>
      <c r="N1019" s="98"/>
      <c r="O1019" s="98"/>
    </row>
    <row r="1020" spans="1:15" ht="15">
      <c r="A1020" s="98"/>
      <c r="B1020" s="98"/>
      <c r="C1020" s="98"/>
      <c r="D1020" s="98"/>
      <c r="E1020" s="98"/>
      <c r="F1020" s="98"/>
      <c r="G1020" s="98"/>
      <c r="H1020" s="98"/>
      <c r="I1020" s="98"/>
      <c r="J1020" s="98"/>
      <c r="K1020" s="98"/>
      <c r="L1020" s="98"/>
      <c r="M1020" s="98"/>
      <c r="N1020" s="98"/>
      <c r="O1020" s="98"/>
    </row>
    <row r="1021" spans="1:15" ht="15">
      <c r="A1021" s="98"/>
      <c r="B1021" s="98"/>
      <c r="C1021" s="98"/>
      <c r="D1021" s="98"/>
      <c r="E1021" s="98"/>
      <c r="F1021" s="98"/>
      <c r="G1021" s="98"/>
      <c r="H1021" s="98"/>
      <c r="I1021" s="98"/>
      <c r="J1021" s="98"/>
      <c r="K1021" s="98"/>
      <c r="L1021" s="98"/>
      <c r="M1021" s="98"/>
      <c r="N1021" s="98"/>
      <c r="O1021" s="98"/>
    </row>
    <row r="1022" spans="1:15" ht="15">
      <c r="A1022" s="98"/>
      <c r="B1022" s="98"/>
      <c r="C1022" s="98"/>
      <c r="D1022" s="98"/>
      <c r="E1022" s="98"/>
      <c r="F1022" s="98"/>
      <c r="G1022" s="98"/>
      <c r="H1022" s="98"/>
      <c r="I1022" s="98"/>
      <c r="J1022" s="98"/>
      <c r="K1022" s="98"/>
      <c r="L1022" s="98"/>
      <c r="M1022" s="98"/>
      <c r="N1022" s="98"/>
      <c r="O1022" s="98"/>
    </row>
    <row r="1023" spans="1:15" ht="15">
      <c r="A1023" s="98"/>
      <c r="B1023" s="98"/>
      <c r="C1023" s="98"/>
      <c r="D1023" s="98"/>
      <c r="E1023" s="98"/>
      <c r="F1023" s="98"/>
      <c r="G1023" s="98"/>
      <c r="H1023" s="98"/>
      <c r="I1023" s="98"/>
      <c r="J1023" s="98"/>
      <c r="K1023" s="98"/>
      <c r="L1023" s="98"/>
      <c r="M1023" s="98"/>
      <c r="N1023" s="98"/>
      <c r="O1023" s="98"/>
    </row>
    <row r="1024" spans="1:15" ht="15">
      <c r="A1024" s="98"/>
      <c r="B1024" s="98"/>
      <c r="C1024" s="98"/>
      <c r="D1024" s="98"/>
      <c r="E1024" s="98"/>
      <c r="F1024" s="98"/>
      <c r="G1024" s="98"/>
      <c r="H1024" s="98"/>
      <c r="I1024" s="98"/>
      <c r="J1024" s="98"/>
      <c r="K1024" s="98"/>
      <c r="L1024" s="98"/>
      <c r="M1024" s="98"/>
      <c r="N1024" s="98"/>
      <c r="O1024" s="98"/>
    </row>
    <row r="1025" spans="1:15" ht="15">
      <c r="A1025" s="98"/>
      <c r="B1025" s="98"/>
      <c r="C1025" s="98"/>
      <c r="D1025" s="98"/>
      <c r="E1025" s="98"/>
      <c r="F1025" s="98"/>
      <c r="G1025" s="98"/>
      <c r="H1025" s="98"/>
      <c r="I1025" s="98"/>
      <c r="J1025" s="98"/>
      <c r="K1025" s="98"/>
      <c r="L1025" s="98"/>
      <c r="M1025" s="98"/>
      <c r="N1025" s="98"/>
      <c r="O1025" s="98"/>
    </row>
    <row r="1026" spans="1:15" ht="15">
      <c r="A1026" s="98"/>
      <c r="B1026" s="98"/>
      <c r="C1026" s="98"/>
      <c r="D1026" s="98"/>
      <c r="E1026" s="98"/>
      <c r="F1026" s="98"/>
      <c r="G1026" s="98"/>
      <c r="H1026" s="98"/>
      <c r="I1026" s="98"/>
      <c r="J1026" s="98"/>
      <c r="K1026" s="98"/>
      <c r="L1026" s="98"/>
      <c r="M1026" s="98"/>
      <c r="N1026" s="98"/>
      <c r="O1026" s="98"/>
    </row>
    <row r="1027" spans="1:15" ht="15">
      <c r="A1027" s="98"/>
      <c r="B1027" s="98"/>
      <c r="C1027" s="98"/>
      <c r="D1027" s="98"/>
      <c r="E1027" s="98"/>
      <c r="F1027" s="98"/>
      <c r="G1027" s="98"/>
      <c r="H1027" s="98"/>
      <c r="I1027" s="98"/>
      <c r="J1027" s="98"/>
      <c r="K1027" s="98"/>
      <c r="L1027" s="98"/>
      <c r="M1027" s="98"/>
      <c r="N1027" s="98"/>
      <c r="O1027" s="98"/>
    </row>
    <row r="1028" spans="1:15" ht="15">
      <c r="A1028" s="98"/>
      <c r="B1028" s="98"/>
      <c r="C1028" s="98"/>
      <c r="D1028" s="98"/>
      <c r="E1028" s="98"/>
      <c r="F1028" s="98"/>
      <c r="G1028" s="98"/>
      <c r="H1028" s="98"/>
      <c r="I1028" s="98"/>
      <c r="J1028" s="98"/>
      <c r="K1028" s="98"/>
      <c r="L1028" s="98"/>
      <c r="M1028" s="98"/>
      <c r="N1028" s="98"/>
      <c r="O1028" s="98"/>
    </row>
    <row r="1029" spans="1:15" ht="15">
      <c r="A1029" s="98"/>
      <c r="B1029" s="98"/>
      <c r="C1029" s="98"/>
      <c r="D1029" s="98"/>
      <c r="E1029" s="98"/>
      <c r="F1029" s="98"/>
      <c r="G1029" s="98"/>
      <c r="H1029" s="98"/>
      <c r="I1029" s="98"/>
      <c r="J1029" s="98"/>
      <c r="K1029" s="98"/>
      <c r="L1029" s="98"/>
      <c r="M1029" s="98"/>
      <c r="N1029" s="98"/>
      <c r="O1029" s="98"/>
    </row>
    <row r="1030" spans="1:15" ht="15">
      <c r="A1030" s="98"/>
      <c r="B1030" s="98"/>
      <c r="C1030" s="98"/>
      <c r="D1030" s="98"/>
      <c r="E1030" s="98"/>
      <c r="F1030" s="98"/>
      <c r="G1030" s="98"/>
      <c r="H1030" s="98"/>
      <c r="I1030" s="98"/>
      <c r="J1030" s="98"/>
      <c r="K1030" s="98"/>
      <c r="L1030" s="98"/>
      <c r="M1030" s="98"/>
      <c r="N1030" s="98"/>
      <c r="O1030" s="98"/>
    </row>
    <row r="1031" spans="1:15" ht="15">
      <c r="A1031" s="98"/>
      <c r="B1031" s="98"/>
      <c r="C1031" s="98"/>
      <c r="D1031" s="98"/>
      <c r="E1031" s="98"/>
      <c r="F1031" s="98"/>
      <c r="G1031" s="98"/>
      <c r="H1031" s="98"/>
      <c r="I1031" s="98"/>
      <c r="J1031" s="98"/>
      <c r="K1031" s="98"/>
      <c r="L1031" s="98"/>
      <c r="M1031" s="98"/>
      <c r="N1031" s="98"/>
      <c r="O1031" s="98"/>
    </row>
    <row r="1032" spans="1:15" ht="15">
      <c r="A1032" s="98"/>
      <c r="B1032" s="98"/>
      <c r="C1032" s="98"/>
      <c r="D1032" s="98"/>
      <c r="E1032" s="98"/>
      <c r="F1032" s="98"/>
      <c r="G1032" s="98"/>
      <c r="H1032" s="98"/>
      <c r="I1032" s="98"/>
      <c r="J1032" s="98"/>
      <c r="K1032" s="98"/>
      <c r="L1032" s="98"/>
      <c r="M1032" s="98"/>
      <c r="N1032" s="98"/>
      <c r="O1032" s="98"/>
    </row>
    <row r="1033" spans="1:15" ht="15">
      <c r="A1033" s="98"/>
      <c r="B1033" s="98"/>
      <c r="C1033" s="98"/>
      <c r="D1033" s="98"/>
      <c r="E1033" s="98"/>
      <c r="F1033" s="98"/>
      <c r="G1033" s="98"/>
      <c r="H1033" s="98"/>
      <c r="I1033" s="98"/>
      <c r="J1033" s="98"/>
      <c r="K1033" s="98"/>
      <c r="L1033" s="98"/>
      <c r="M1033" s="98"/>
      <c r="N1033" s="98"/>
      <c r="O1033" s="98"/>
    </row>
    <row r="1034" spans="1:15" ht="15">
      <c r="A1034" s="98"/>
      <c r="B1034" s="98"/>
      <c r="C1034" s="98"/>
      <c r="D1034" s="98"/>
      <c r="E1034" s="98"/>
      <c r="F1034" s="98"/>
      <c r="G1034" s="98"/>
      <c r="H1034" s="98"/>
      <c r="I1034" s="98"/>
      <c r="J1034" s="98"/>
      <c r="K1034" s="98"/>
      <c r="L1034" s="98"/>
      <c r="M1034" s="98"/>
      <c r="N1034" s="98"/>
      <c r="O1034" s="98"/>
    </row>
    <row r="1035" spans="1:15" ht="15">
      <c r="A1035" s="98"/>
      <c r="B1035" s="98"/>
      <c r="C1035" s="98"/>
      <c r="D1035" s="98"/>
      <c r="E1035" s="98"/>
      <c r="F1035" s="98"/>
      <c r="G1035" s="98"/>
      <c r="H1035" s="98"/>
      <c r="I1035" s="98"/>
      <c r="J1035" s="98"/>
      <c r="K1035" s="98"/>
      <c r="L1035" s="98"/>
      <c r="M1035" s="98"/>
      <c r="N1035" s="98"/>
      <c r="O1035" s="98"/>
    </row>
    <row r="1036" spans="1:15" ht="15">
      <c r="A1036" s="98"/>
      <c r="B1036" s="98"/>
      <c r="C1036" s="98"/>
      <c r="D1036" s="98"/>
      <c r="E1036" s="98"/>
      <c r="F1036" s="98"/>
      <c r="G1036" s="98"/>
      <c r="H1036" s="98"/>
      <c r="I1036" s="98"/>
      <c r="J1036" s="98"/>
      <c r="K1036" s="98"/>
      <c r="L1036" s="98"/>
      <c r="M1036" s="98"/>
      <c r="N1036" s="98"/>
      <c r="O1036" s="98"/>
    </row>
    <row r="1037" spans="1:15" ht="15">
      <c r="A1037" s="98"/>
      <c r="B1037" s="98"/>
      <c r="C1037" s="98"/>
      <c r="D1037" s="98"/>
      <c r="E1037" s="98"/>
      <c r="F1037" s="98"/>
      <c r="G1037" s="98"/>
      <c r="H1037" s="98"/>
      <c r="I1037" s="98"/>
      <c r="J1037" s="98"/>
      <c r="K1037" s="98"/>
      <c r="L1037" s="98"/>
      <c r="M1037" s="98"/>
      <c r="N1037" s="98"/>
      <c r="O1037" s="98"/>
    </row>
    <row r="1038" spans="1:15" ht="15">
      <c r="A1038" s="98"/>
      <c r="B1038" s="98"/>
      <c r="C1038" s="98"/>
      <c r="D1038" s="98"/>
      <c r="E1038" s="98"/>
      <c r="F1038" s="98"/>
      <c r="G1038" s="98"/>
      <c r="H1038" s="98"/>
      <c r="I1038" s="98"/>
      <c r="J1038" s="98"/>
      <c r="K1038" s="98"/>
      <c r="L1038" s="98"/>
      <c r="M1038" s="98"/>
      <c r="N1038" s="98"/>
      <c r="O1038" s="98"/>
    </row>
    <row r="1039" spans="1:15" ht="15">
      <c r="A1039" s="98"/>
      <c r="B1039" s="98"/>
      <c r="C1039" s="98"/>
      <c r="D1039" s="98"/>
      <c r="E1039" s="98"/>
      <c r="F1039" s="98"/>
      <c r="G1039" s="98"/>
      <c r="H1039" s="98"/>
      <c r="I1039" s="98"/>
      <c r="J1039" s="98"/>
      <c r="K1039" s="98"/>
      <c r="L1039" s="98"/>
      <c r="M1039" s="98"/>
      <c r="N1039" s="98"/>
      <c r="O1039" s="98"/>
    </row>
    <row r="1040" spans="1:15" ht="15">
      <c r="A1040" s="98"/>
      <c r="B1040" s="98"/>
      <c r="C1040" s="98"/>
      <c r="D1040" s="98"/>
      <c r="E1040" s="98"/>
      <c r="F1040" s="98"/>
      <c r="G1040" s="98"/>
      <c r="H1040" s="98"/>
      <c r="I1040" s="98"/>
      <c r="J1040" s="98"/>
      <c r="K1040" s="98"/>
      <c r="L1040" s="98"/>
      <c r="M1040" s="98"/>
      <c r="N1040" s="98"/>
      <c r="O1040" s="98"/>
    </row>
    <row r="1041" spans="1:15" ht="15">
      <c r="A1041" s="98"/>
      <c r="B1041" s="98"/>
      <c r="C1041" s="98"/>
      <c r="D1041" s="98"/>
      <c r="E1041" s="98"/>
      <c r="F1041" s="98"/>
      <c r="G1041" s="98"/>
      <c r="H1041" s="98"/>
      <c r="I1041" s="98"/>
      <c r="J1041" s="98"/>
      <c r="K1041" s="98"/>
      <c r="L1041" s="98"/>
      <c r="M1041" s="98"/>
      <c r="N1041" s="98"/>
      <c r="O1041" s="98"/>
    </row>
    <row r="1042" spans="1:15" ht="15">
      <c r="A1042" s="98"/>
      <c r="B1042" s="98"/>
      <c r="C1042" s="98"/>
      <c r="D1042" s="98"/>
      <c r="E1042" s="98"/>
      <c r="F1042" s="98"/>
      <c r="G1042" s="98"/>
      <c r="H1042" s="98"/>
      <c r="I1042" s="98"/>
      <c r="J1042" s="98"/>
      <c r="K1042" s="98"/>
      <c r="L1042" s="98"/>
      <c r="M1042" s="98"/>
      <c r="N1042" s="98"/>
      <c r="O1042" s="98"/>
    </row>
    <row r="1043" spans="1:15" ht="15">
      <c r="A1043" s="98"/>
      <c r="B1043" s="98"/>
      <c r="C1043" s="98"/>
      <c r="D1043" s="98"/>
      <c r="E1043" s="98"/>
      <c r="F1043" s="98"/>
      <c r="G1043" s="98"/>
      <c r="H1043" s="98"/>
      <c r="I1043" s="98"/>
      <c r="J1043" s="98"/>
      <c r="K1043" s="98"/>
      <c r="L1043" s="98"/>
      <c r="M1043" s="98"/>
      <c r="N1043" s="98"/>
      <c r="O1043" s="98"/>
    </row>
    <row r="1044" spans="1:15" ht="15">
      <c r="A1044" s="98"/>
      <c r="B1044" s="98"/>
      <c r="C1044" s="98"/>
      <c r="D1044" s="98"/>
      <c r="E1044" s="98"/>
      <c r="F1044" s="98"/>
      <c r="G1044" s="98"/>
      <c r="H1044" s="98"/>
      <c r="I1044" s="98"/>
      <c r="J1044" s="98"/>
      <c r="K1044" s="98"/>
      <c r="L1044" s="98"/>
      <c r="M1044" s="98"/>
      <c r="N1044" s="98"/>
      <c r="O1044" s="98"/>
    </row>
    <row r="1045" spans="1:15" ht="15">
      <c r="A1045" s="98"/>
      <c r="B1045" s="98"/>
      <c r="C1045" s="98"/>
      <c r="D1045" s="98"/>
      <c r="E1045" s="98"/>
      <c r="F1045" s="98"/>
      <c r="G1045" s="98"/>
      <c r="H1045" s="98"/>
      <c r="I1045" s="98"/>
      <c r="J1045" s="98"/>
      <c r="K1045" s="98"/>
      <c r="L1045" s="98"/>
      <c r="M1045" s="98"/>
      <c r="N1045" s="98"/>
      <c r="O1045" s="98"/>
    </row>
    <row r="1046" spans="1:15" ht="15">
      <c r="A1046" s="98"/>
      <c r="B1046" s="98"/>
      <c r="C1046" s="98"/>
      <c r="D1046" s="98"/>
      <c r="E1046" s="98"/>
      <c r="F1046" s="98"/>
      <c r="G1046" s="98"/>
      <c r="H1046" s="98"/>
      <c r="I1046" s="98"/>
      <c r="J1046" s="98"/>
      <c r="K1046" s="98"/>
      <c r="L1046" s="98"/>
      <c r="M1046" s="98"/>
      <c r="N1046" s="98"/>
      <c r="O1046" s="98"/>
    </row>
    <row r="1047" spans="1:15" ht="15">
      <c r="A1047" s="98"/>
      <c r="B1047" s="98"/>
      <c r="C1047" s="98"/>
      <c r="D1047" s="98"/>
      <c r="E1047" s="98"/>
      <c r="F1047" s="98"/>
      <c r="G1047" s="98"/>
      <c r="H1047" s="98"/>
      <c r="I1047" s="98"/>
      <c r="J1047" s="98"/>
      <c r="K1047" s="98"/>
      <c r="L1047" s="98"/>
      <c r="M1047" s="98"/>
      <c r="N1047" s="98"/>
      <c r="O1047" s="98"/>
    </row>
    <row r="1048" spans="1:15" ht="15">
      <c r="A1048" s="98"/>
      <c r="B1048" s="98"/>
      <c r="C1048" s="98"/>
      <c r="D1048" s="98"/>
      <c r="E1048" s="98"/>
      <c r="F1048" s="98"/>
      <c r="G1048" s="98"/>
      <c r="H1048" s="98"/>
      <c r="I1048" s="98"/>
      <c r="J1048" s="98"/>
      <c r="K1048" s="98"/>
      <c r="L1048" s="98"/>
      <c r="M1048" s="98"/>
      <c r="N1048" s="98"/>
      <c r="O1048" s="98"/>
    </row>
    <row r="1049" spans="1:15" ht="15">
      <c r="A1049" s="98"/>
      <c r="B1049" s="98"/>
      <c r="C1049" s="98"/>
      <c r="D1049" s="98"/>
      <c r="E1049" s="98"/>
      <c r="F1049" s="98"/>
      <c r="G1049" s="98"/>
      <c r="H1049" s="98"/>
      <c r="I1049" s="98"/>
      <c r="J1049" s="98"/>
      <c r="K1049" s="98"/>
      <c r="L1049" s="98"/>
      <c r="M1049" s="98"/>
      <c r="N1049" s="98"/>
      <c r="O1049" s="98"/>
    </row>
    <row r="1050" spans="1:15" ht="15">
      <c r="A1050" s="98"/>
      <c r="B1050" s="98"/>
      <c r="C1050" s="98"/>
      <c r="D1050" s="98"/>
      <c r="E1050" s="98"/>
      <c r="F1050" s="98"/>
      <c r="G1050" s="98"/>
      <c r="H1050" s="98"/>
      <c r="I1050" s="98"/>
      <c r="J1050" s="98"/>
      <c r="K1050" s="98"/>
      <c r="L1050" s="98"/>
      <c r="M1050" s="98"/>
      <c r="N1050" s="98"/>
      <c r="O1050" s="98"/>
    </row>
    <row r="1051" spans="1:15" ht="15">
      <c r="A1051" s="98"/>
      <c r="B1051" s="98"/>
      <c r="C1051" s="98"/>
      <c r="D1051" s="98"/>
      <c r="E1051" s="98"/>
      <c r="F1051" s="98"/>
      <c r="G1051" s="98"/>
      <c r="H1051" s="98"/>
      <c r="I1051" s="98"/>
      <c r="J1051" s="98"/>
      <c r="K1051" s="98"/>
      <c r="L1051" s="98"/>
      <c r="M1051" s="98"/>
      <c r="N1051" s="98"/>
      <c r="O1051" s="98"/>
    </row>
    <row r="1052" spans="1:15" ht="15">
      <c r="A1052" s="98"/>
      <c r="B1052" s="98"/>
      <c r="C1052" s="98"/>
      <c r="D1052" s="98"/>
      <c r="E1052" s="98"/>
      <c r="F1052" s="98"/>
      <c r="G1052" s="98"/>
      <c r="H1052" s="98"/>
      <c r="I1052" s="98"/>
      <c r="J1052" s="98"/>
      <c r="K1052" s="98"/>
      <c r="L1052" s="98"/>
      <c r="M1052" s="98"/>
      <c r="N1052" s="98"/>
      <c r="O1052" s="98"/>
    </row>
    <row r="1053" spans="1:15" ht="15">
      <c r="A1053" s="98"/>
      <c r="B1053" s="98"/>
      <c r="C1053" s="98"/>
      <c r="D1053" s="98"/>
      <c r="E1053" s="98"/>
      <c r="F1053" s="98"/>
      <c r="G1053" s="98"/>
      <c r="H1053" s="98"/>
      <c r="I1053" s="98"/>
      <c r="J1053" s="98"/>
      <c r="K1053" s="98"/>
      <c r="L1053" s="98"/>
      <c r="M1053" s="98"/>
      <c r="N1053" s="98"/>
      <c r="O1053" s="98"/>
    </row>
    <row r="1054" spans="1:15" ht="15">
      <c r="A1054" s="98"/>
      <c r="B1054" s="98"/>
      <c r="C1054" s="98"/>
      <c r="D1054" s="98"/>
      <c r="E1054" s="98"/>
      <c r="F1054" s="98"/>
      <c r="G1054" s="98"/>
      <c r="H1054" s="98"/>
      <c r="I1054" s="98"/>
      <c r="J1054" s="98"/>
      <c r="K1054" s="98"/>
      <c r="L1054" s="98"/>
      <c r="M1054" s="98"/>
      <c r="N1054" s="98"/>
      <c r="O1054" s="98"/>
    </row>
    <row r="1055" spans="1:15" ht="15">
      <c r="A1055" s="98"/>
      <c r="B1055" s="98"/>
      <c r="C1055" s="98"/>
      <c r="D1055" s="98"/>
      <c r="E1055" s="98"/>
      <c r="F1055" s="98"/>
      <c r="G1055" s="98"/>
      <c r="H1055" s="98"/>
      <c r="I1055" s="98"/>
      <c r="J1055" s="98"/>
      <c r="K1055" s="98"/>
      <c r="L1055" s="98"/>
      <c r="M1055" s="98"/>
      <c r="N1055" s="98"/>
      <c r="O1055" s="98"/>
    </row>
    <row r="1056" spans="1:15" ht="15">
      <c r="A1056" s="98"/>
      <c r="B1056" s="98"/>
      <c r="C1056" s="98"/>
      <c r="D1056" s="98"/>
      <c r="E1056" s="98"/>
      <c r="F1056" s="98"/>
      <c r="G1056" s="98"/>
      <c r="H1056" s="98"/>
      <c r="I1056" s="98"/>
      <c r="J1056" s="98"/>
      <c r="K1056" s="98"/>
      <c r="L1056" s="98"/>
      <c r="M1056" s="98"/>
      <c r="N1056" s="98"/>
      <c r="O1056" s="98"/>
    </row>
    <row r="1057" spans="1:15" ht="15">
      <c r="A1057" s="98"/>
      <c r="B1057" s="98"/>
      <c r="C1057" s="98"/>
      <c r="D1057" s="98"/>
      <c r="E1057" s="98"/>
      <c r="F1057" s="98"/>
      <c r="G1057" s="98"/>
      <c r="H1057" s="98"/>
      <c r="I1057" s="98"/>
      <c r="J1057" s="98"/>
      <c r="K1057" s="98"/>
      <c r="L1057" s="98"/>
      <c r="M1057" s="98"/>
      <c r="N1057" s="98"/>
      <c r="O1057" s="98"/>
    </row>
    <row r="1058" spans="1:15" ht="15">
      <c r="A1058" s="98"/>
      <c r="B1058" s="98"/>
      <c r="C1058" s="98"/>
      <c r="D1058" s="98"/>
      <c r="E1058" s="98"/>
      <c r="F1058" s="98"/>
      <c r="G1058" s="98"/>
      <c r="H1058" s="98"/>
      <c r="I1058" s="98"/>
      <c r="J1058" s="98"/>
      <c r="K1058" s="98"/>
      <c r="L1058" s="98"/>
      <c r="M1058" s="98"/>
      <c r="N1058" s="98"/>
      <c r="O1058" s="98"/>
    </row>
    <row r="1059" spans="1:15" ht="15">
      <c r="A1059" s="98"/>
      <c r="B1059" s="98"/>
      <c r="C1059" s="98"/>
      <c r="D1059" s="98"/>
      <c r="E1059" s="98"/>
      <c r="F1059" s="98"/>
      <c r="G1059" s="98"/>
      <c r="H1059" s="98"/>
      <c r="I1059" s="98"/>
      <c r="J1059" s="98"/>
      <c r="K1059" s="98"/>
      <c r="L1059" s="98"/>
      <c r="M1059" s="98"/>
      <c r="N1059" s="98"/>
      <c r="O1059" s="98"/>
    </row>
    <row r="1060" spans="1:15" ht="15">
      <c r="A1060" s="98"/>
      <c r="B1060" s="98"/>
      <c r="C1060" s="98"/>
      <c r="D1060" s="98"/>
      <c r="E1060" s="98"/>
      <c r="F1060" s="98"/>
      <c r="G1060" s="98"/>
      <c r="H1060" s="98"/>
      <c r="I1060" s="98"/>
      <c r="J1060" s="98"/>
      <c r="K1060" s="98"/>
      <c r="L1060" s="98"/>
      <c r="M1060" s="98"/>
      <c r="N1060" s="98"/>
      <c r="O1060" s="98"/>
    </row>
    <row r="1061" spans="1:15" ht="15">
      <c r="A1061" s="98"/>
      <c r="B1061" s="98"/>
      <c r="C1061" s="98"/>
      <c r="D1061" s="98"/>
      <c r="E1061" s="98"/>
      <c r="F1061" s="98"/>
      <c r="G1061" s="98"/>
      <c r="H1061" s="98"/>
      <c r="I1061" s="98"/>
      <c r="J1061" s="98"/>
      <c r="K1061" s="98"/>
      <c r="L1061" s="98"/>
      <c r="M1061" s="98"/>
      <c r="N1061" s="98"/>
      <c r="O1061" s="98"/>
    </row>
    <row r="1062" spans="1:15" ht="15">
      <c r="A1062" s="98"/>
      <c r="B1062" s="98"/>
      <c r="C1062" s="98"/>
      <c r="D1062" s="98"/>
      <c r="E1062" s="98"/>
      <c r="F1062" s="98"/>
      <c r="G1062" s="98"/>
      <c r="H1062" s="98"/>
      <c r="I1062" s="98"/>
      <c r="J1062" s="98"/>
      <c r="K1062" s="98"/>
      <c r="L1062" s="98"/>
      <c r="M1062" s="98"/>
      <c r="N1062" s="98"/>
      <c r="O1062" s="98"/>
    </row>
    <row r="1063" spans="1:15" ht="15">
      <c r="A1063" s="98"/>
      <c r="B1063" s="98"/>
      <c r="C1063" s="98"/>
      <c r="D1063" s="98"/>
      <c r="E1063" s="98"/>
      <c r="F1063" s="98"/>
      <c r="G1063" s="98"/>
      <c r="H1063" s="98"/>
      <c r="I1063" s="98"/>
      <c r="J1063" s="98"/>
      <c r="K1063" s="98"/>
      <c r="L1063" s="98"/>
      <c r="M1063" s="98"/>
      <c r="N1063" s="98"/>
      <c r="O1063" s="98"/>
    </row>
    <row r="1064" spans="1:15" ht="15">
      <c r="A1064" s="98"/>
      <c r="B1064" s="98"/>
      <c r="C1064" s="98"/>
      <c r="D1064" s="98"/>
      <c r="E1064" s="98"/>
      <c r="F1064" s="98"/>
      <c r="G1064" s="98"/>
      <c r="H1064" s="98"/>
      <c r="I1064" s="98"/>
      <c r="J1064" s="98"/>
      <c r="K1064" s="98"/>
      <c r="L1064" s="98"/>
      <c r="M1064" s="98"/>
      <c r="N1064" s="98"/>
      <c r="O1064" s="98"/>
    </row>
    <row r="1065" spans="1:15" ht="15">
      <c r="A1065" s="98"/>
      <c r="B1065" s="98"/>
      <c r="C1065" s="98"/>
      <c r="D1065" s="98"/>
      <c r="E1065" s="98"/>
      <c r="F1065" s="98"/>
      <c r="G1065" s="98"/>
      <c r="H1065" s="98"/>
      <c r="I1065" s="98"/>
      <c r="J1065" s="98"/>
      <c r="K1065" s="98"/>
      <c r="L1065" s="98"/>
      <c r="M1065" s="98"/>
      <c r="N1065" s="98"/>
      <c r="O1065" s="98"/>
    </row>
    <row r="1066" spans="1:15" ht="15">
      <c r="A1066" s="98"/>
      <c r="B1066" s="98"/>
      <c r="C1066" s="98"/>
      <c r="D1066" s="98"/>
      <c r="E1066" s="98"/>
      <c r="F1066" s="98"/>
      <c r="G1066" s="98"/>
      <c r="H1066" s="98"/>
      <c r="I1066" s="98"/>
      <c r="J1066" s="98"/>
      <c r="K1066" s="98"/>
      <c r="L1066" s="98"/>
      <c r="M1066" s="98"/>
      <c r="N1066" s="98"/>
      <c r="O1066" s="98"/>
    </row>
    <row r="1067" spans="1:15" ht="15">
      <c r="A1067" s="98"/>
      <c r="B1067" s="98"/>
      <c r="C1067" s="98"/>
      <c r="D1067" s="98"/>
      <c r="E1067" s="98"/>
      <c r="F1067" s="98"/>
      <c r="G1067" s="98"/>
      <c r="H1067" s="98"/>
      <c r="I1067" s="98"/>
      <c r="J1067" s="98"/>
      <c r="K1067" s="98"/>
      <c r="L1067" s="98"/>
      <c r="M1067" s="98"/>
      <c r="N1067" s="98"/>
      <c r="O1067" s="98"/>
    </row>
    <row r="1068" spans="1:15" ht="15">
      <c r="A1068" s="98"/>
      <c r="B1068" s="98"/>
      <c r="C1068" s="98"/>
      <c r="D1068" s="98"/>
      <c r="E1068" s="98"/>
      <c r="F1068" s="98"/>
      <c r="G1068" s="98"/>
      <c r="H1068" s="98"/>
      <c r="I1068" s="98"/>
      <c r="J1068" s="98"/>
      <c r="K1068" s="98"/>
      <c r="L1068" s="98"/>
      <c r="M1068" s="98"/>
      <c r="N1068" s="98"/>
      <c r="O1068" s="98"/>
    </row>
    <row r="1069" spans="1:15" ht="15">
      <c r="A1069" s="98"/>
      <c r="B1069" s="98"/>
      <c r="C1069" s="98"/>
      <c r="D1069" s="98"/>
      <c r="E1069" s="98"/>
      <c r="F1069" s="98"/>
      <c r="G1069" s="98"/>
      <c r="H1069" s="98"/>
      <c r="I1069" s="98"/>
      <c r="J1069" s="98"/>
      <c r="K1069" s="98"/>
      <c r="L1069" s="98"/>
      <c r="M1069" s="98"/>
      <c r="N1069" s="98"/>
      <c r="O1069" s="98"/>
    </row>
  </sheetData>
  <pageMargins left="0.7" right="0.7" top="0.75" bottom="0.75" header="0.3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Gross Plant</vt:lpstr>
      <vt:lpstr>Reserve</vt:lpstr>
      <vt:lpstr>Net Plant</vt:lpstr>
      <vt:lpstr>Capital Spending</vt:lpstr>
      <vt:lpstr>2018 Capital Budget</vt:lpstr>
      <vt:lpstr>'Capital Spending'!Print_Area</vt:lpstr>
      <vt:lpstr>'Gross Plant'!Print_Titles</vt:lpstr>
      <vt:lpstr>'Net Plant'!Print_Titles</vt:lpstr>
      <vt:lpstr>Reserve!Print_Titles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wmatthew</dc:creator>
  <cp:lastModifiedBy>Brannon C Taylor</cp:lastModifiedBy>
  <cp:lastPrinted>2015-03-02T20:01:05Z</cp:lastPrinted>
  <dcterms:created xsi:type="dcterms:W3CDTF">2009-08-26T21:01:23Z</dcterms:created>
  <dcterms:modified xsi:type="dcterms:W3CDTF">2017-10-11T13:33:38Z</dcterms:modified>
</cp:coreProperties>
</file>